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ctuarial\IfNSW\TMF\Workers Compensation\Adhocs\Temp export\ACTL -JK\Base - High Emission\"/>
    </mc:Choice>
  </mc:AlternateContent>
  <xr:revisionPtr revIDLastSave="0" documentId="13_ncr:1_{B6BF2C93-02E3-45D6-B6DB-7734265FECC5}" xr6:coauthVersionLast="45" xr6:coauthVersionMax="47" xr10:uidLastSave="{00000000-0000-0000-0000-000000000000}"/>
  <bookViews>
    <workbookView xWindow="-120" yWindow="-120" windowWidth="38640" windowHeight="21240" firstSheet="9" activeTab="14" xr2:uid="{0F2E31A6-6E08-4AD1-80E9-E2E970F781BC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Total Cost" sheetId="28" r:id="rId6"/>
    <sheet name="Total Property Damage 95%" sheetId="1" r:id="rId7"/>
    <sheet name="Future 95% Cost" sheetId="23" r:id="rId8"/>
    <sheet name="Levy Proposition" sheetId="24" r:id="rId9"/>
    <sheet name="Property Value" sheetId="8" r:id="rId10"/>
    <sheet name="Average Property Value" sheetId="25" r:id="rId11"/>
    <sheet name="Incentive Relocation assumption" sheetId="27" r:id="rId12"/>
    <sheet name="Levy Economic Comp" sheetId="29" r:id="rId13"/>
    <sheet name="Economic Cost Impact" sheetId="26" r:id="rId14"/>
    <sheet name="Scenario Frequencies" sheetId="31" r:id="rId15"/>
    <sheet name="Scenario Frequencies 95" sheetId="32" r:id="rId16"/>
    <sheet name="Other Graphs" sheetId="30" r:id="rId17"/>
    <sheet name="Property % affected" sheetId="17" r:id="rId18"/>
    <sheet name="Population Estimate" sheetId="7" r:id="rId19"/>
    <sheet name="Displacement_Number" sheetId="18" r:id="rId20"/>
    <sheet name="Temporary Relocation Numbers" sheetId="19" r:id="rId21"/>
    <sheet name="Temp Relocation Housing Costs" sheetId="20" r:id="rId22"/>
    <sheet name="Temp Relocation Living Costs" sheetId="21" r:id="rId23"/>
    <sheet name="Summary" sheetId="22" r:id="rId24"/>
    <sheet name="Archive&gt;&gt;&gt;&gt;&gt;&gt;" sheetId="15" state="hidden" r:id="rId25"/>
    <sheet name="Costs" sheetId="5" state="hidden" r:id="rId26"/>
    <sheet name="Frequency" sheetId="6" state="hidden" r:id="rId27"/>
    <sheet name="Total Severity" sheetId="13" state="hidden" r:id="rId28"/>
    <sheet name="Number of displacements" sheetId="14" state="hidden" r:id="rId29"/>
  </sheets>
  <externalReferences>
    <externalReference r:id="rId30"/>
    <externalReference r:id="rId31"/>
    <externalReference r:id="rId32"/>
    <externalReference r:id="rId3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2" l="1"/>
  <c r="C6" i="32"/>
  <c r="D6" i="32"/>
  <c r="E6" i="32"/>
  <c r="F6" i="32"/>
  <c r="G6" i="32"/>
  <c r="H6" i="32"/>
  <c r="I6" i="32"/>
  <c r="J6" i="32"/>
  <c r="K6" i="32"/>
  <c r="L6" i="32"/>
  <c r="M6" i="32"/>
  <c r="B7" i="32"/>
  <c r="C7" i="32"/>
  <c r="D7" i="32"/>
  <c r="E7" i="32"/>
  <c r="F7" i="32"/>
  <c r="G7" i="32"/>
  <c r="H7" i="32"/>
  <c r="I7" i="32"/>
  <c r="J7" i="32"/>
  <c r="K7" i="32"/>
  <c r="L7" i="32"/>
  <c r="M7" i="32"/>
  <c r="B8" i="32"/>
  <c r="C8" i="32"/>
  <c r="D8" i="32"/>
  <c r="E8" i="32"/>
  <c r="F8" i="32"/>
  <c r="G8" i="32"/>
  <c r="H8" i="32"/>
  <c r="I8" i="32"/>
  <c r="J8" i="32"/>
  <c r="K8" i="32"/>
  <c r="L8" i="32"/>
  <c r="M8" i="32"/>
  <c r="B9" i="32"/>
  <c r="C9" i="32"/>
  <c r="D9" i="32"/>
  <c r="E9" i="32"/>
  <c r="F9" i="32"/>
  <c r="G9" i="32"/>
  <c r="H9" i="32"/>
  <c r="I9" i="32"/>
  <c r="J9" i="32"/>
  <c r="K9" i="32"/>
  <c r="L9" i="32"/>
  <c r="M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B101" i="32"/>
  <c r="C101" i="32"/>
  <c r="D101" i="32"/>
  <c r="E101" i="32"/>
  <c r="F101" i="32"/>
  <c r="G101" i="32"/>
  <c r="H101" i="32"/>
  <c r="I101" i="32"/>
  <c r="J101" i="32"/>
  <c r="K101" i="32"/>
  <c r="L101" i="32"/>
  <c r="M101" i="32"/>
  <c r="B102" i="32"/>
  <c r="C102" i="32"/>
  <c r="D102" i="32"/>
  <c r="E102" i="32"/>
  <c r="F102" i="32"/>
  <c r="G102" i="32"/>
  <c r="H102" i="32"/>
  <c r="I102" i="32"/>
  <c r="J102" i="32"/>
  <c r="K102" i="32"/>
  <c r="L102" i="32"/>
  <c r="M102" i="32"/>
  <c r="B103" i="32"/>
  <c r="C103" i="32"/>
  <c r="D103" i="32"/>
  <c r="E103" i="32"/>
  <c r="F103" i="32"/>
  <c r="G103" i="32"/>
  <c r="H103" i="32"/>
  <c r="I103" i="32"/>
  <c r="J103" i="32"/>
  <c r="K103" i="32"/>
  <c r="L103" i="32"/>
  <c r="M103" i="32"/>
  <c r="B104" i="32"/>
  <c r="C104" i="32"/>
  <c r="D104" i="32"/>
  <c r="E104" i="32"/>
  <c r="F104" i="32"/>
  <c r="G104" i="32"/>
  <c r="H104" i="32"/>
  <c r="I104" i="32"/>
  <c r="J104" i="32"/>
  <c r="K104" i="32"/>
  <c r="L104" i="32"/>
  <c r="M104" i="32"/>
  <c r="B105" i="32"/>
  <c r="C105" i="32"/>
  <c r="D105" i="32"/>
  <c r="E105" i="32"/>
  <c r="F105" i="32"/>
  <c r="G105" i="32"/>
  <c r="H105" i="32"/>
  <c r="I105" i="32"/>
  <c r="J105" i="32"/>
  <c r="K105" i="32"/>
  <c r="L105" i="32"/>
  <c r="M105" i="32"/>
  <c r="B106" i="32"/>
  <c r="C106" i="32"/>
  <c r="D106" i="32"/>
  <c r="E106" i="32"/>
  <c r="F106" i="32"/>
  <c r="G106" i="32"/>
  <c r="H106" i="32"/>
  <c r="I106" i="32"/>
  <c r="J106" i="32"/>
  <c r="K106" i="32"/>
  <c r="L106" i="32"/>
  <c r="M106" i="32"/>
  <c r="B107" i="32"/>
  <c r="C107" i="32"/>
  <c r="D107" i="32"/>
  <c r="E107" i="32"/>
  <c r="F107" i="32"/>
  <c r="G107" i="32"/>
  <c r="H107" i="32"/>
  <c r="I107" i="32"/>
  <c r="J107" i="32"/>
  <c r="K107" i="32"/>
  <c r="L107" i="32"/>
  <c r="M107" i="32"/>
  <c r="B108" i="32"/>
  <c r="C108" i="32"/>
  <c r="D108" i="32"/>
  <c r="E108" i="32"/>
  <c r="F108" i="32"/>
  <c r="G108" i="32"/>
  <c r="H108" i="32"/>
  <c r="I108" i="32"/>
  <c r="J108" i="32"/>
  <c r="K108" i="32"/>
  <c r="L108" i="32"/>
  <c r="M108" i="32"/>
  <c r="B109" i="32"/>
  <c r="C109" i="32"/>
  <c r="D109" i="32"/>
  <c r="E109" i="32"/>
  <c r="F109" i="32"/>
  <c r="G109" i="32"/>
  <c r="H109" i="32"/>
  <c r="I109" i="32"/>
  <c r="J109" i="32"/>
  <c r="K109" i="32"/>
  <c r="L109" i="32"/>
  <c r="M109" i="32"/>
  <c r="B110" i="32"/>
  <c r="C110" i="32"/>
  <c r="D110" i="32"/>
  <c r="E110" i="32"/>
  <c r="F110" i="32"/>
  <c r="G110" i="32"/>
  <c r="H110" i="32"/>
  <c r="I110" i="32"/>
  <c r="J110" i="32"/>
  <c r="K110" i="32"/>
  <c r="L110" i="32"/>
  <c r="M110" i="32"/>
  <c r="B111" i="32"/>
  <c r="C111" i="32"/>
  <c r="D111" i="32"/>
  <c r="E111" i="32"/>
  <c r="F111" i="32"/>
  <c r="G111" i="32"/>
  <c r="H111" i="32"/>
  <c r="I111" i="32"/>
  <c r="J111" i="32"/>
  <c r="K111" i="32"/>
  <c r="L111" i="32"/>
  <c r="M111" i="32"/>
  <c r="B112" i="32"/>
  <c r="C112" i="32"/>
  <c r="D112" i="32"/>
  <c r="E112" i="32"/>
  <c r="F112" i="32"/>
  <c r="G112" i="32"/>
  <c r="H112" i="32"/>
  <c r="I112" i="32"/>
  <c r="J112" i="32"/>
  <c r="K112" i="32"/>
  <c r="L112" i="32"/>
  <c r="M112" i="32"/>
  <c r="B113" i="32"/>
  <c r="C113" i="32"/>
  <c r="D113" i="32"/>
  <c r="E113" i="32"/>
  <c r="F113" i="32"/>
  <c r="G113" i="32"/>
  <c r="H113" i="32"/>
  <c r="I113" i="32"/>
  <c r="J113" i="32"/>
  <c r="K113" i="32"/>
  <c r="L113" i="32"/>
  <c r="M113" i="32"/>
  <c r="B114" i="32"/>
  <c r="C114" i="32"/>
  <c r="D114" i="32"/>
  <c r="E114" i="32"/>
  <c r="F114" i="32"/>
  <c r="G114" i="32"/>
  <c r="H114" i="32"/>
  <c r="I114" i="32"/>
  <c r="J114" i="32"/>
  <c r="K114" i="32"/>
  <c r="L114" i="32"/>
  <c r="M114" i="32"/>
  <c r="B115" i="32"/>
  <c r="C115" i="32"/>
  <c r="D115" i="32"/>
  <c r="E115" i="32"/>
  <c r="F115" i="32"/>
  <c r="G115" i="32"/>
  <c r="H115" i="32"/>
  <c r="I115" i="32"/>
  <c r="J115" i="32"/>
  <c r="K115" i="32"/>
  <c r="L115" i="32"/>
  <c r="M115" i="32"/>
  <c r="B116" i="32"/>
  <c r="C116" i="32"/>
  <c r="D116" i="32"/>
  <c r="E116" i="32"/>
  <c r="F116" i="32"/>
  <c r="G116" i="32"/>
  <c r="H116" i="32"/>
  <c r="I116" i="32"/>
  <c r="J116" i="32"/>
  <c r="K116" i="32"/>
  <c r="L116" i="32"/>
  <c r="M116" i="32"/>
  <c r="B117" i="32"/>
  <c r="C117" i="32"/>
  <c r="D117" i="32"/>
  <c r="E117" i="32"/>
  <c r="F117" i="32"/>
  <c r="G117" i="32"/>
  <c r="H117" i="32"/>
  <c r="I117" i="32"/>
  <c r="J117" i="32"/>
  <c r="K117" i="32"/>
  <c r="L117" i="32"/>
  <c r="M117" i="32"/>
  <c r="B118" i="32"/>
  <c r="C118" i="32"/>
  <c r="D118" i="32"/>
  <c r="E118" i="32"/>
  <c r="F118" i="32"/>
  <c r="G118" i="32"/>
  <c r="H118" i="32"/>
  <c r="I118" i="32"/>
  <c r="J118" i="32"/>
  <c r="K118" i="32"/>
  <c r="L118" i="32"/>
  <c r="M118" i="32"/>
  <c r="B119" i="32"/>
  <c r="C119" i="32"/>
  <c r="D119" i="32"/>
  <c r="E119" i="32"/>
  <c r="F119" i="32"/>
  <c r="G119" i="32"/>
  <c r="H119" i="32"/>
  <c r="I119" i="32"/>
  <c r="J119" i="32"/>
  <c r="K119" i="32"/>
  <c r="L119" i="32"/>
  <c r="M119" i="32"/>
  <c r="B120" i="32"/>
  <c r="C120" i="32"/>
  <c r="D120" i="32"/>
  <c r="E120" i="32"/>
  <c r="F120" i="32"/>
  <c r="G120" i="32"/>
  <c r="H120" i="32"/>
  <c r="I120" i="32"/>
  <c r="J120" i="32"/>
  <c r="K120" i="32"/>
  <c r="L120" i="32"/>
  <c r="M120" i="32"/>
  <c r="B121" i="32"/>
  <c r="C121" i="32"/>
  <c r="D121" i="32"/>
  <c r="E121" i="32"/>
  <c r="F121" i="32"/>
  <c r="G121" i="32"/>
  <c r="H121" i="32"/>
  <c r="I121" i="32"/>
  <c r="J121" i="32"/>
  <c r="K121" i="32"/>
  <c r="L121" i="32"/>
  <c r="M121" i="32"/>
  <c r="B122" i="32"/>
  <c r="C122" i="32"/>
  <c r="D122" i="32"/>
  <c r="E122" i="32"/>
  <c r="F122" i="32"/>
  <c r="G122" i="32"/>
  <c r="H122" i="32"/>
  <c r="I122" i="32"/>
  <c r="J122" i="32"/>
  <c r="K122" i="32"/>
  <c r="L122" i="32"/>
  <c r="M122" i="32"/>
  <c r="B123" i="32"/>
  <c r="C123" i="32"/>
  <c r="D123" i="32"/>
  <c r="E123" i="32"/>
  <c r="F123" i="32"/>
  <c r="G123" i="32"/>
  <c r="H123" i="32"/>
  <c r="I123" i="32"/>
  <c r="J123" i="32"/>
  <c r="K123" i="32"/>
  <c r="L123" i="32"/>
  <c r="M123" i="32"/>
  <c r="B124" i="32"/>
  <c r="C124" i="32"/>
  <c r="D124" i="32"/>
  <c r="E124" i="32"/>
  <c r="F124" i="32"/>
  <c r="G124" i="32"/>
  <c r="H124" i="32"/>
  <c r="I124" i="32"/>
  <c r="J124" i="32"/>
  <c r="K124" i="32"/>
  <c r="L124" i="32"/>
  <c r="M124" i="32"/>
  <c r="B125" i="32"/>
  <c r="C125" i="32"/>
  <c r="D125" i="32"/>
  <c r="E125" i="32"/>
  <c r="F125" i="32"/>
  <c r="G125" i="32"/>
  <c r="H125" i="32"/>
  <c r="I125" i="32"/>
  <c r="J125" i="32"/>
  <c r="K125" i="32"/>
  <c r="L125" i="32"/>
  <c r="M125" i="32"/>
  <c r="B126" i="32"/>
  <c r="C126" i="32"/>
  <c r="D126" i="32"/>
  <c r="E126" i="32"/>
  <c r="F126" i="32"/>
  <c r="G126" i="32"/>
  <c r="H126" i="32"/>
  <c r="I126" i="32"/>
  <c r="J126" i="32"/>
  <c r="K126" i="32"/>
  <c r="L126" i="32"/>
  <c r="M126" i="32"/>
  <c r="B127" i="32"/>
  <c r="C127" i="32"/>
  <c r="D127" i="32"/>
  <c r="E127" i="32"/>
  <c r="F127" i="32"/>
  <c r="G127" i="32"/>
  <c r="H127" i="32"/>
  <c r="I127" i="32"/>
  <c r="J127" i="32"/>
  <c r="K127" i="32"/>
  <c r="L127" i="32"/>
  <c r="M127" i="32"/>
  <c r="B128" i="32"/>
  <c r="C128" i="32"/>
  <c r="D128" i="32"/>
  <c r="E128" i="32"/>
  <c r="F128" i="32"/>
  <c r="G128" i="32"/>
  <c r="H128" i="32"/>
  <c r="I128" i="32"/>
  <c r="J128" i="32"/>
  <c r="K128" i="32"/>
  <c r="L128" i="32"/>
  <c r="M128" i="32"/>
  <c r="B129" i="32"/>
  <c r="C129" i="32"/>
  <c r="D129" i="32"/>
  <c r="E129" i="32"/>
  <c r="F129" i="32"/>
  <c r="G129" i="32"/>
  <c r="H129" i="32"/>
  <c r="I129" i="32"/>
  <c r="J129" i="32"/>
  <c r="K129" i="32"/>
  <c r="L129" i="32"/>
  <c r="M129" i="32"/>
  <c r="B130" i="32"/>
  <c r="C130" i="32"/>
  <c r="D130" i="32"/>
  <c r="E130" i="32"/>
  <c r="F130" i="32"/>
  <c r="G130" i="32"/>
  <c r="H130" i="32"/>
  <c r="I130" i="32"/>
  <c r="J130" i="32"/>
  <c r="K130" i="32"/>
  <c r="L130" i="32"/>
  <c r="M130" i="32"/>
  <c r="B131" i="32"/>
  <c r="C131" i="32"/>
  <c r="D131" i="32"/>
  <c r="E131" i="32"/>
  <c r="F131" i="32"/>
  <c r="G131" i="32"/>
  <c r="H131" i="32"/>
  <c r="I131" i="32"/>
  <c r="J131" i="32"/>
  <c r="K131" i="32"/>
  <c r="L131" i="32"/>
  <c r="M131" i="32"/>
  <c r="B132" i="32"/>
  <c r="C132" i="32"/>
  <c r="D132" i="32"/>
  <c r="E132" i="32"/>
  <c r="F132" i="32"/>
  <c r="G132" i="32"/>
  <c r="H132" i="32"/>
  <c r="I132" i="32"/>
  <c r="J132" i="32"/>
  <c r="K132" i="32"/>
  <c r="L132" i="32"/>
  <c r="M132" i="32"/>
  <c r="M5" i="32"/>
  <c r="L5" i="32"/>
  <c r="K5" i="32"/>
  <c r="J5" i="32"/>
  <c r="I5" i="32"/>
  <c r="H5" i="32"/>
  <c r="G5" i="32"/>
  <c r="F5" i="32"/>
  <c r="E5" i="32"/>
  <c r="D5" i="32"/>
  <c r="C5" i="32"/>
  <c r="B5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A86" i="32"/>
  <c r="A85" i="32"/>
  <c r="A84" i="32"/>
  <c r="A83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K6" i="31"/>
  <c r="L6" i="31"/>
  <c r="M6" i="31"/>
  <c r="K7" i="31"/>
  <c r="L7" i="31"/>
  <c r="M7" i="31"/>
  <c r="K8" i="31"/>
  <c r="L8" i="31"/>
  <c r="M8" i="31"/>
  <c r="K9" i="31"/>
  <c r="L9" i="31"/>
  <c r="M9" i="31"/>
  <c r="K10" i="31"/>
  <c r="L10" i="31"/>
  <c r="M10" i="31"/>
  <c r="K11" i="31"/>
  <c r="L11" i="31"/>
  <c r="M11" i="31"/>
  <c r="K12" i="31"/>
  <c r="L12" i="31"/>
  <c r="M12" i="31"/>
  <c r="K13" i="31"/>
  <c r="L13" i="31"/>
  <c r="M13" i="31"/>
  <c r="K14" i="31"/>
  <c r="L14" i="31"/>
  <c r="M14" i="31"/>
  <c r="K15" i="31"/>
  <c r="L15" i="31"/>
  <c r="M15" i="31"/>
  <c r="K16" i="31"/>
  <c r="L16" i="31"/>
  <c r="M16" i="31"/>
  <c r="K17" i="31"/>
  <c r="L17" i="31"/>
  <c r="M17" i="31"/>
  <c r="K18" i="31"/>
  <c r="L18" i="31"/>
  <c r="M18" i="31"/>
  <c r="K19" i="31"/>
  <c r="L19" i="31"/>
  <c r="M19" i="31"/>
  <c r="K20" i="31"/>
  <c r="L20" i="31"/>
  <c r="M20" i="31"/>
  <c r="K21" i="31"/>
  <c r="L21" i="31"/>
  <c r="M21" i="31"/>
  <c r="K22" i="31"/>
  <c r="L22" i="31"/>
  <c r="M22" i="31"/>
  <c r="K23" i="31"/>
  <c r="L23" i="31"/>
  <c r="M23" i="31"/>
  <c r="K24" i="31"/>
  <c r="L24" i="31"/>
  <c r="M24" i="31"/>
  <c r="K25" i="31"/>
  <c r="L25" i="31"/>
  <c r="M25" i="31"/>
  <c r="K26" i="31"/>
  <c r="L26" i="31"/>
  <c r="M26" i="31"/>
  <c r="K27" i="31"/>
  <c r="L27" i="31"/>
  <c r="M27" i="31"/>
  <c r="K28" i="31"/>
  <c r="L28" i="31"/>
  <c r="M28" i="31"/>
  <c r="K29" i="31"/>
  <c r="L29" i="31"/>
  <c r="M29" i="31"/>
  <c r="K30" i="31"/>
  <c r="L30" i="31"/>
  <c r="M30" i="31"/>
  <c r="K31" i="31"/>
  <c r="L31" i="31"/>
  <c r="M31" i="31"/>
  <c r="K32" i="31"/>
  <c r="L32" i="31"/>
  <c r="M32" i="31"/>
  <c r="K33" i="31"/>
  <c r="L33" i="31"/>
  <c r="M33" i="31"/>
  <c r="K34" i="31"/>
  <c r="L34" i="31"/>
  <c r="M34" i="31"/>
  <c r="K35" i="31"/>
  <c r="L35" i="31"/>
  <c r="M35" i="31"/>
  <c r="K36" i="31"/>
  <c r="L36" i="31"/>
  <c r="M36" i="31"/>
  <c r="K37" i="31"/>
  <c r="L37" i="31"/>
  <c r="M37" i="31"/>
  <c r="K38" i="31"/>
  <c r="L38" i="31"/>
  <c r="M38" i="31"/>
  <c r="K39" i="31"/>
  <c r="L39" i="31"/>
  <c r="M39" i="31"/>
  <c r="K40" i="31"/>
  <c r="L40" i="31"/>
  <c r="M40" i="31"/>
  <c r="K41" i="31"/>
  <c r="L41" i="31"/>
  <c r="M41" i="31"/>
  <c r="K42" i="31"/>
  <c r="L42" i="31"/>
  <c r="M42" i="31"/>
  <c r="K43" i="31"/>
  <c r="L43" i="31"/>
  <c r="M43" i="31"/>
  <c r="K44" i="31"/>
  <c r="L44" i="31"/>
  <c r="M44" i="31"/>
  <c r="K45" i="31"/>
  <c r="L45" i="31"/>
  <c r="M45" i="31"/>
  <c r="K46" i="31"/>
  <c r="L46" i="31"/>
  <c r="M46" i="31"/>
  <c r="K47" i="31"/>
  <c r="L47" i="31"/>
  <c r="M47" i="31"/>
  <c r="K48" i="31"/>
  <c r="L48" i="31"/>
  <c r="M48" i="31"/>
  <c r="K49" i="31"/>
  <c r="L49" i="31"/>
  <c r="M49" i="31"/>
  <c r="K50" i="31"/>
  <c r="L50" i="31"/>
  <c r="M50" i="31"/>
  <c r="K51" i="31"/>
  <c r="L51" i="31"/>
  <c r="M51" i="31"/>
  <c r="K52" i="31"/>
  <c r="L52" i="31"/>
  <c r="M52" i="31"/>
  <c r="K53" i="31"/>
  <c r="L53" i="31"/>
  <c r="M53" i="31"/>
  <c r="K54" i="31"/>
  <c r="L54" i="31"/>
  <c r="M54" i="31"/>
  <c r="K55" i="31"/>
  <c r="L55" i="31"/>
  <c r="M55" i="31"/>
  <c r="K56" i="31"/>
  <c r="L56" i="31"/>
  <c r="M56" i="31"/>
  <c r="K57" i="31"/>
  <c r="L57" i="31"/>
  <c r="M57" i="31"/>
  <c r="K58" i="31"/>
  <c r="L58" i="31"/>
  <c r="M58" i="31"/>
  <c r="K59" i="31"/>
  <c r="L59" i="31"/>
  <c r="M59" i="31"/>
  <c r="K60" i="31"/>
  <c r="L60" i="31"/>
  <c r="M60" i="31"/>
  <c r="K61" i="31"/>
  <c r="L61" i="31"/>
  <c r="M61" i="31"/>
  <c r="K62" i="31"/>
  <c r="L62" i="31"/>
  <c r="M62" i="31"/>
  <c r="K63" i="31"/>
  <c r="L63" i="31"/>
  <c r="M63" i="31"/>
  <c r="K64" i="31"/>
  <c r="L64" i="31"/>
  <c r="M64" i="31"/>
  <c r="K65" i="31"/>
  <c r="L65" i="31"/>
  <c r="M65" i="31"/>
  <c r="K66" i="31"/>
  <c r="L66" i="31"/>
  <c r="M66" i="31"/>
  <c r="K67" i="31"/>
  <c r="L67" i="31"/>
  <c r="M67" i="31"/>
  <c r="K68" i="31"/>
  <c r="L68" i="31"/>
  <c r="M68" i="31"/>
  <c r="K69" i="31"/>
  <c r="L69" i="31"/>
  <c r="M69" i="31"/>
  <c r="K70" i="31"/>
  <c r="L70" i="31"/>
  <c r="M70" i="31"/>
  <c r="K71" i="31"/>
  <c r="L71" i="31"/>
  <c r="M71" i="31"/>
  <c r="K72" i="31"/>
  <c r="L72" i="31"/>
  <c r="M72" i="31"/>
  <c r="K73" i="31"/>
  <c r="L73" i="31"/>
  <c r="M73" i="31"/>
  <c r="K74" i="31"/>
  <c r="L74" i="31"/>
  <c r="M74" i="31"/>
  <c r="K75" i="31"/>
  <c r="L75" i="31"/>
  <c r="M75" i="31"/>
  <c r="K76" i="31"/>
  <c r="L76" i="31"/>
  <c r="M76" i="31"/>
  <c r="K77" i="31"/>
  <c r="L77" i="31"/>
  <c r="M77" i="31"/>
  <c r="K78" i="31"/>
  <c r="L78" i="31"/>
  <c r="M78" i="31"/>
  <c r="K79" i="31"/>
  <c r="L79" i="31"/>
  <c r="M79" i="31"/>
  <c r="K80" i="31"/>
  <c r="L80" i="31"/>
  <c r="M80" i="31"/>
  <c r="K81" i="31"/>
  <c r="L81" i="31"/>
  <c r="M81" i="31"/>
  <c r="K82" i="31"/>
  <c r="L82" i="31"/>
  <c r="M82" i="31"/>
  <c r="K83" i="31"/>
  <c r="L83" i="31"/>
  <c r="M83" i="31"/>
  <c r="K84" i="31"/>
  <c r="L84" i="31"/>
  <c r="M84" i="31"/>
  <c r="K85" i="31"/>
  <c r="L85" i="31"/>
  <c r="M85" i="31"/>
  <c r="K86" i="31"/>
  <c r="L86" i="31"/>
  <c r="M86" i="31"/>
  <c r="K87" i="31"/>
  <c r="L87" i="31"/>
  <c r="M87" i="31"/>
  <c r="K88" i="31"/>
  <c r="L88" i="31"/>
  <c r="M88" i="31"/>
  <c r="K89" i="31"/>
  <c r="L89" i="31"/>
  <c r="M89" i="31"/>
  <c r="K90" i="31"/>
  <c r="L90" i="31"/>
  <c r="M90" i="31"/>
  <c r="K91" i="31"/>
  <c r="L91" i="31"/>
  <c r="M91" i="31"/>
  <c r="K92" i="31"/>
  <c r="L92" i="31"/>
  <c r="M92" i="31"/>
  <c r="K93" i="31"/>
  <c r="L93" i="31"/>
  <c r="M93" i="31"/>
  <c r="K94" i="31"/>
  <c r="L94" i="31"/>
  <c r="M94" i="31"/>
  <c r="K95" i="31"/>
  <c r="L95" i="31"/>
  <c r="M95" i="31"/>
  <c r="K96" i="31"/>
  <c r="L96" i="31"/>
  <c r="M96" i="31"/>
  <c r="K97" i="31"/>
  <c r="L97" i="31"/>
  <c r="M97" i="31"/>
  <c r="K98" i="31"/>
  <c r="L98" i="31"/>
  <c r="M98" i="31"/>
  <c r="K99" i="31"/>
  <c r="L99" i="31"/>
  <c r="M99" i="31"/>
  <c r="K100" i="31"/>
  <c r="L100" i="31"/>
  <c r="M100" i="31"/>
  <c r="K101" i="31"/>
  <c r="L101" i="31"/>
  <c r="M101" i="31"/>
  <c r="K102" i="31"/>
  <c r="L102" i="31"/>
  <c r="M102" i="31"/>
  <c r="K103" i="31"/>
  <c r="L103" i="31"/>
  <c r="M103" i="31"/>
  <c r="K104" i="31"/>
  <c r="L104" i="31"/>
  <c r="M104" i="31"/>
  <c r="K105" i="31"/>
  <c r="L105" i="31"/>
  <c r="M105" i="31"/>
  <c r="K106" i="31"/>
  <c r="L106" i="31"/>
  <c r="M106" i="31"/>
  <c r="K107" i="31"/>
  <c r="L107" i="31"/>
  <c r="M107" i="31"/>
  <c r="K108" i="31"/>
  <c r="L108" i="31"/>
  <c r="M108" i="31"/>
  <c r="K109" i="31"/>
  <c r="L109" i="31"/>
  <c r="M109" i="31"/>
  <c r="K110" i="31"/>
  <c r="L110" i="31"/>
  <c r="M110" i="31"/>
  <c r="K111" i="31"/>
  <c r="L111" i="31"/>
  <c r="M111" i="31"/>
  <c r="K112" i="31"/>
  <c r="L112" i="31"/>
  <c r="M112" i="31"/>
  <c r="K113" i="31"/>
  <c r="L113" i="31"/>
  <c r="M113" i="31"/>
  <c r="K114" i="31"/>
  <c r="L114" i="31"/>
  <c r="M114" i="31"/>
  <c r="K115" i="31"/>
  <c r="L115" i="31"/>
  <c r="M115" i="31"/>
  <c r="K116" i="31"/>
  <c r="L116" i="31"/>
  <c r="M116" i="31"/>
  <c r="K117" i="31"/>
  <c r="L117" i="31"/>
  <c r="M117" i="31"/>
  <c r="K118" i="31"/>
  <c r="L118" i="31"/>
  <c r="M118" i="31"/>
  <c r="K119" i="31"/>
  <c r="L119" i="31"/>
  <c r="M119" i="31"/>
  <c r="K120" i="31"/>
  <c r="L120" i="31"/>
  <c r="M120" i="31"/>
  <c r="K121" i="31"/>
  <c r="L121" i="31"/>
  <c r="M121" i="31"/>
  <c r="K122" i="31"/>
  <c r="L122" i="31"/>
  <c r="M122" i="31"/>
  <c r="K123" i="31"/>
  <c r="L123" i="31"/>
  <c r="M123" i="31"/>
  <c r="K124" i="31"/>
  <c r="L124" i="31"/>
  <c r="M124" i="31"/>
  <c r="K125" i="31"/>
  <c r="L125" i="31"/>
  <c r="M125" i="31"/>
  <c r="K126" i="31"/>
  <c r="L126" i="31"/>
  <c r="M126" i="31"/>
  <c r="K127" i="31"/>
  <c r="L127" i="31"/>
  <c r="M127" i="31"/>
  <c r="K128" i="31"/>
  <c r="L128" i="31"/>
  <c r="M128" i="31"/>
  <c r="K129" i="31"/>
  <c r="L129" i="31"/>
  <c r="M129" i="31"/>
  <c r="K130" i="31"/>
  <c r="L130" i="31"/>
  <c r="M130" i="31"/>
  <c r="K131" i="31"/>
  <c r="L131" i="31"/>
  <c r="M131" i="31"/>
  <c r="K132" i="31"/>
  <c r="L132" i="31"/>
  <c r="M132" i="31"/>
  <c r="M5" i="31"/>
  <c r="L5" i="31"/>
  <c r="K5" i="31"/>
  <c r="H6" i="31"/>
  <c r="I6" i="31"/>
  <c r="J6" i="31"/>
  <c r="H7" i="31"/>
  <c r="I7" i="31"/>
  <c r="J7" i="31"/>
  <c r="H8" i="31"/>
  <c r="I8" i="31"/>
  <c r="J8" i="31"/>
  <c r="H9" i="31"/>
  <c r="I9" i="31"/>
  <c r="J9" i="31"/>
  <c r="H10" i="31"/>
  <c r="I10" i="31"/>
  <c r="J10" i="31"/>
  <c r="H11" i="31"/>
  <c r="I11" i="31"/>
  <c r="J11" i="31"/>
  <c r="H12" i="31"/>
  <c r="I12" i="31"/>
  <c r="J12" i="31"/>
  <c r="H13" i="31"/>
  <c r="I13" i="31"/>
  <c r="J13" i="31"/>
  <c r="H14" i="31"/>
  <c r="I14" i="31"/>
  <c r="J14" i="31"/>
  <c r="H15" i="31"/>
  <c r="I15" i="31"/>
  <c r="J15" i="31"/>
  <c r="H16" i="31"/>
  <c r="I16" i="31"/>
  <c r="J16" i="31"/>
  <c r="H17" i="31"/>
  <c r="I17" i="31"/>
  <c r="J17" i="31"/>
  <c r="H18" i="31"/>
  <c r="I18" i="31"/>
  <c r="J18" i="31"/>
  <c r="H19" i="31"/>
  <c r="I19" i="31"/>
  <c r="J19" i="31"/>
  <c r="H20" i="31"/>
  <c r="I20" i="31"/>
  <c r="J20" i="31"/>
  <c r="H21" i="31"/>
  <c r="I21" i="31"/>
  <c r="J21" i="31"/>
  <c r="H22" i="31"/>
  <c r="I22" i="31"/>
  <c r="J22" i="31"/>
  <c r="H23" i="31"/>
  <c r="I23" i="31"/>
  <c r="J23" i="31"/>
  <c r="H24" i="31"/>
  <c r="I24" i="31"/>
  <c r="J24" i="31"/>
  <c r="H25" i="31"/>
  <c r="I25" i="31"/>
  <c r="J25" i="31"/>
  <c r="H26" i="31"/>
  <c r="I26" i="31"/>
  <c r="J26" i="31"/>
  <c r="H27" i="31"/>
  <c r="I27" i="31"/>
  <c r="J27" i="31"/>
  <c r="H28" i="31"/>
  <c r="I28" i="31"/>
  <c r="J28" i="31"/>
  <c r="H29" i="31"/>
  <c r="I29" i="31"/>
  <c r="J29" i="31"/>
  <c r="H30" i="31"/>
  <c r="I30" i="31"/>
  <c r="J30" i="31"/>
  <c r="H31" i="31"/>
  <c r="I31" i="31"/>
  <c r="J31" i="31"/>
  <c r="H32" i="31"/>
  <c r="I32" i="31"/>
  <c r="J32" i="31"/>
  <c r="H33" i="31"/>
  <c r="I33" i="31"/>
  <c r="J33" i="31"/>
  <c r="H34" i="31"/>
  <c r="I34" i="31"/>
  <c r="J34" i="31"/>
  <c r="H35" i="31"/>
  <c r="I35" i="31"/>
  <c r="J35" i="31"/>
  <c r="H36" i="31"/>
  <c r="I36" i="31"/>
  <c r="J36" i="31"/>
  <c r="H37" i="31"/>
  <c r="I37" i="31"/>
  <c r="J37" i="31"/>
  <c r="H38" i="31"/>
  <c r="I38" i="31"/>
  <c r="J38" i="31"/>
  <c r="H39" i="31"/>
  <c r="I39" i="31"/>
  <c r="J39" i="31"/>
  <c r="H40" i="31"/>
  <c r="I40" i="31"/>
  <c r="J40" i="31"/>
  <c r="H41" i="31"/>
  <c r="I41" i="31"/>
  <c r="J41" i="31"/>
  <c r="H42" i="31"/>
  <c r="I42" i="31"/>
  <c r="J42" i="31"/>
  <c r="H43" i="31"/>
  <c r="I43" i="31"/>
  <c r="J43" i="31"/>
  <c r="H44" i="31"/>
  <c r="I44" i="31"/>
  <c r="J44" i="31"/>
  <c r="H45" i="31"/>
  <c r="I45" i="31"/>
  <c r="J45" i="31"/>
  <c r="H46" i="31"/>
  <c r="I46" i="31"/>
  <c r="J46" i="31"/>
  <c r="H47" i="31"/>
  <c r="I47" i="31"/>
  <c r="J47" i="31"/>
  <c r="H48" i="31"/>
  <c r="I48" i="31"/>
  <c r="J48" i="31"/>
  <c r="H49" i="31"/>
  <c r="I49" i="31"/>
  <c r="J49" i="31"/>
  <c r="H50" i="31"/>
  <c r="I50" i="31"/>
  <c r="J50" i="31"/>
  <c r="H51" i="31"/>
  <c r="I51" i="31"/>
  <c r="J51" i="31"/>
  <c r="H52" i="31"/>
  <c r="I52" i="31"/>
  <c r="J52" i="31"/>
  <c r="H53" i="31"/>
  <c r="I53" i="31"/>
  <c r="J53" i="31"/>
  <c r="H54" i="31"/>
  <c r="I54" i="31"/>
  <c r="J54" i="31"/>
  <c r="H55" i="31"/>
  <c r="I55" i="31"/>
  <c r="J55" i="31"/>
  <c r="H56" i="31"/>
  <c r="I56" i="31"/>
  <c r="J56" i="31"/>
  <c r="H57" i="31"/>
  <c r="I57" i="31"/>
  <c r="J57" i="31"/>
  <c r="H58" i="31"/>
  <c r="I58" i="31"/>
  <c r="J58" i="31"/>
  <c r="H59" i="31"/>
  <c r="I59" i="31"/>
  <c r="J59" i="31"/>
  <c r="H60" i="31"/>
  <c r="I60" i="31"/>
  <c r="J60" i="31"/>
  <c r="H61" i="31"/>
  <c r="I61" i="31"/>
  <c r="J61" i="31"/>
  <c r="H62" i="31"/>
  <c r="I62" i="31"/>
  <c r="J62" i="31"/>
  <c r="H63" i="31"/>
  <c r="I63" i="31"/>
  <c r="J63" i="31"/>
  <c r="H64" i="31"/>
  <c r="I64" i="31"/>
  <c r="J64" i="31"/>
  <c r="H65" i="31"/>
  <c r="I65" i="31"/>
  <c r="J65" i="31"/>
  <c r="H66" i="31"/>
  <c r="I66" i="31"/>
  <c r="J66" i="31"/>
  <c r="H67" i="31"/>
  <c r="I67" i="31"/>
  <c r="J67" i="31"/>
  <c r="H68" i="31"/>
  <c r="I68" i="31"/>
  <c r="J68" i="31"/>
  <c r="H69" i="31"/>
  <c r="I69" i="31"/>
  <c r="J69" i="31"/>
  <c r="H70" i="31"/>
  <c r="I70" i="31"/>
  <c r="J70" i="31"/>
  <c r="H71" i="31"/>
  <c r="I71" i="31"/>
  <c r="J71" i="31"/>
  <c r="H72" i="31"/>
  <c r="I72" i="31"/>
  <c r="J72" i="31"/>
  <c r="H73" i="31"/>
  <c r="I73" i="31"/>
  <c r="J73" i="31"/>
  <c r="H74" i="31"/>
  <c r="I74" i="31"/>
  <c r="J74" i="31"/>
  <c r="H75" i="31"/>
  <c r="I75" i="31"/>
  <c r="J75" i="31"/>
  <c r="H76" i="31"/>
  <c r="I76" i="31"/>
  <c r="J76" i="31"/>
  <c r="H77" i="31"/>
  <c r="I77" i="31"/>
  <c r="J77" i="31"/>
  <c r="H78" i="31"/>
  <c r="I78" i="31"/>
  <c r="J78" i="31"/>
  <c r="H79" i="31"/>
  <c r="I79" i="31"/>
  <c r="J79" i="31"/>
  <c r="H80" i="31"/>
  <c r="I80" i="31"/>
  <c r="J80" i="31"/>
  <c r="H81" i="31"/>
  <c r="I81" i="31"/>
  <c r="J81" i="31"/>
  <c r="H82" i="31"/>
  <c r="I82" i="31"/>
  <c r="J82" i="31"/>
  <c r="H83" i="31"/>
  <c r="I83" i="31"/>
  <c r="J83" i="31"/>
  <c r="H84" i="31"/>
  <c r="I84" i="31"/>
  <c r="J84" i="31"/>
  <c r="H85" i="31"/>
  <c r="I85" i="31"/>
  <c r="J85" i="31"/>
  <c r="H86" i="31"/>
  <c r="I86" i="31"/>
  <c r="J86" i="31"/>
  <c r="H87" i="31"/>
  <c r="I87" i="31"/>
  <c r="J87" i="31"/>
  <c r="H88" i="31"/>
  <c r="I88" i="31"/>
  <c r="J88" i="31"/>
  <c r="H89" i="31"/>
  <c r="I89" i="31"/>
  <c r="J89" i="31"/>
  <c r="H90" i="31"/>
  <c r="I90" i="31"/>
  <c r="J90" i="31"/>
  <c r="H91" i="31"/>
  <c r="I91" i="31"/>
  <c r="J91" i="31"/>
  <c r="H92" i="31"/>
  <c r="I92" i="31"/>
  <c r="J92" i="31"/>
  <c r="H93" i="31"/>
  <c r="I93" i="31"/>
  <c r="J93" i="31"/>
  <c r="H94" i="31"/>
  <c r="I94" i="31"/>
  <c r="J94" i="31"/>
  <c r="H95" i="31"/>
  <c r="I95" i="31"/>
  <c r="J95" i="31"/>
  <c r="H96" i="31"/>
  <c r="I96" i="31"/>
  <c r="J96" i="31"/>
  <c r="H97" i="31"/>
  <c r="I97" i="31"/>
  <c r="J97" i="31"/>
  <c r="H98" i="31"/>
  <c r="I98" i="31"/>
  <c r="J98" i="31"/>
  <c r="H99" i="31"/>
  <c r="I99" i="31"/>
  <c r="J99" i="31"/>
  <c r="H100" i="31"/>
  <c r="I100" i="31"/>
  <c r="J100" i="31"/>
  <c r="H101" i="31"/>
  <c r="I101" i="31"/>
  <c r="J101" i="31"/>
  <c r="H102" i="31"/>
  <c r="I102" i="31"/>
  <c r="J102" i="31"/>
  <c r="H103" i="31"/>
  <c r="I103" i="31"/>
  <c r="J103" i="31"/>
  <c r="H104" i="31"/>
  <c r="I104" i="31"/>
  <c r="J104" i="31"/>
  <c r="H105" i="31"/>
  <c r="I105" i="31"/>
  <c r="J105" i="31"/>
  <c r="H106" i="31"/>
  <c r="I106" i="31"/>
  <c r="J106" i="31"/>
  <c r="H107" i="31"/>
  <c r="I107" i="31"/>
  <c r="J107" i="31"/>
  <c r="H108" i="31"/>
  <c r="I108" i="31"/>
  <c r="J108" i="31"/>
  <c r="H109" i="31"/>
  <c r="I109" i="31"/>
  <c r="J109" i="31"/>
  <c r="H110" i="31"/>
  <c r="I110" i="31"/>
  <c r="J110" i="31"/>
  <c r="H111" i="31"/>
  <c r="I111" i="31"/>
  <c r="J111" i="31"/>
  <c r="H112" i="31"/>
  <c r="I112" i="31"/>
  <c r="J112" i="31"/>
  <c r="H113" i="31"/>
  <c r="I113" i="31"/>
  <c r="J113" i="31"/>
  <c r="H114" i="31"/>
  <c r="I114" i="31"/>
  <c r="J114" i="31"/>
  <c r="H115" i="31"/>
  <c r="I115" i="31"/>
  <c r="J115" i="31"/>
  <c r="H116" i="31"/>
  <c r="I116" i="31"/>
  <c r="J116" i="31"/>
  <c r="H117" i="31"/>
  <c r="I117" i="31"/>
  <c r="J117" i="31"/>
  <c r="H118" i="31"/>
  <c r="I118" i="31"/>
  <c r="J118" i="31"/>
  <c r="H119" i="31"/>
  <c r="I119" i="31"/>
  <c r="J119" i="31"/>
  <c r="H120" i="31"/>
  <c r="I120" i="31"/>
  <c r="J120" i="31"/>
  <c r="H121" i="31"/>
  <c r="I121" i="31"/>
  <c r="J121" i="31"/>
  <c r="H122" i="31"/>
  <c r="I122" i="31"/>
  <c r="J122" i="31"/>
  <c r="H123" i="31"/>
  <c r="I123" i="31"/>
  <c r="J123" i="31"/>
  <c r="H124" i="31"/>
  <c r="I124" i="31"/>
  <c r="J124" i="31"/>
  <c r="H125" i="31"/>
  <c r="I125" i="31"/>
  <c r="J125" i="31"/>
  <c r="H126" i="31"/>
  <c r="I126" i="31"/>
  <c r="J126" i="31"/>
  <c r="H127" i="31"/>
  <c r="I127" i="31"/>
  <c r="J127" i="31"/>
  <c r="H128" i="31"/>
  <c r="I128" i="31"/>
  <c r="J128" i="31"/>
  <c r="H129" i="31"/>
  <c r="I129" i="31"/>
  <c r="J129" i="31"/>
  <c r="H130" i="31"/>
  <c r="I130" i="31"/>
  <c r="J130" i="31"/>
  <c r="H131" i="31"/>
  <c r="I131" i="31"/>
  <c r="J131" i="31"/>
  <c r="H132" i="31"/>
  <c r="I132" i="31"/>
  <c r="J132" i="31"/>
  <c r="J5" i="31"/>
  <c r="I5" i="31"/>
  <c r="H5" i="31"/>
  <c r="E6" i="31"/>
  <c r="F6" i="31"/>
  <c r="G6" i="31"/>
  <c r="E7" i="31"/>
  <c r="F7" i="31"/>
  <c r="G7" i="31"/>
  <c r="E8" i="31"/>
  <c r="F8" i="31"/>
  <c r="G8" i="31"/>
  <c r="E9" i="31"/>
  <c r="F9" i="31"/>
  <c r="G9" i="31"/>
  <c r="E10" i="31"/>
  <c r="F10" i="31"/>
  <c r="G10" i="31"/>
  <c r="E11" i="31"/>
  <c r="F11" i="31"/>
  <c r="G11" i="31"/>
  <c r="E12" i="31"/>
  <c r="F12" i="31"/>
  <c r="G12" i="31"/>
  <c r="E13" i="31"/>
  <c r="F13" i="31"/>
  <c r="G13" i="31"/>
  <c r="E14" i="31"/>
  <c r="F14" i="31"/>
  <c r="G14" i="31"/>
  <c r="E15" i="31"/>
  <c r="F15" i="31"/>
  <c r="G15" i="31"/>
  <c r="E16" i="31"/>
  <c r="F16" i="31"/>
  <c r="G16" i="31"/>
  <c r="E17" i="31"/>
  <c r="F17" i="31"/>
  <c r="G17" i="31"/>
  <c r="E18" i="31"/>
  <c r="F18" i="31"/>
  <c r="G18" i="31"/>
  <c r="E19" i="31"/>
  <c r="F19" i="31"/>
  <c r="G19" i="31"/>
  <c r="E20" i="31"/>
  <c r="F20" i="31"/>
  <c r="G20" i="31"/>
  <c r="E21" i="31"/>
  <c r="F21" i="31"/>
  <c r="G21" i="31"/>
  <c r="E22" i="31"/>
  <c r="F22" i="31"/>
  <c r="G22" i="31"/>
  <c r="E23" i="31"/>
  <c r="F23" i="31"/>
  <c r="G23" i="31"/>
  <c r="E24" i="31"/>
  <c r="F24" i="31"/>
  <c r="G24" i="31"/>
  <c r="E25" i="31"/>
  <c r="F25" i="31"/>
  <c r="G25" i="31"/>
  <c r="E26" i="31"/>
  <c r="F26" i="31"/>
  <c r="G26" i="31"/>
  <c r="E27" i="31"/>
  <c r="F27" i="31"/>
  <c r="G27" i="31"/>
  <c r="E28" i="31"/>
  <c r="F28" i="31"/>
  <c r="G28" i="31"/>
  <c r="E29" i="31"/>
  <c r="F29" i="31"/>
  <c r="G29" i="31"/>
  <c r="E30" i="31"/>
  <c r="F30" i="31"/>
  <c r="G30" i="31"/>
  <c r="E31" i="31"/>
  <c r="F31" i="31"/>
  <c r="G31" i="31"/>
  <c r="E32" i="31"/>
  <c r="F32" i="31"/>
  <c r="G32" i="31"/>
  <c r="E33" i="31"/>
  <c r="F33" i="31"/>
  <c r="G33" i="31"/>
  <c r="E34" i="31"/>
  <c r="F34" i="31"/>
  <c r="G34" i="31"/>
  <c r="E35" i="31"/>
  <c r="F35" i="31"/>
  <c r="G35" i="31"/>
  <c r="E36" i="31"/>
  <c r="F36" i="31"/>
  <c r="G36" i="31"/>
  <c r="E37" i="31"/>
  <c r="F37" i="31"/>
  <c r="G37" i="31"/>
  <c r="E38" i="31"/>
  <c r="F38" i="31"/>
  <c r="G38" i="31"/>
  <c r="E39" i="31"/>
  <c r="F39" i="31"/>
  <c r="G39" i="31"/>
  <c r="E40" i="31"/>
  <c r="F40" i="31"/>
  <c r="G40" i="31"/>
  <c r="E41" i="31"/>
  <c r="F41" i="31"/>
  <c r="G41" i="31"/>
  <c r="E42" i="31"/>
  <c r="F42" i="31"/>
  <c r="G42" i="31"/>
  <c r="E43" i="31"/>
  <c r="F43" i="31"/>
  <c r="G43" i="31"/>
  <c r="E44" i="31"/>
  <c r="F44" i="31"/>
  <c r="G44" i="31"/>
  <c r="E45" i="31"/>
  <c r="F45" i="31"/>
  <c r="G45" i="31"/>
  <c r="E46" i="31"/>
  <c r="F46" i="31"/>
  <c r="G46" i="31"/>
  <c r="E47" i="31"/>
  <c r="F47" i="31"/>
  <c r="G47" i="31"/>
  <c r="E48" i="31"/>
  <c r="F48" i="31"/>
  <c r="G48" i="31"/>
  <c r="E49" i="31"/>
  <c r="F49" i="31"/>
  <c r="G49" i="31"/>
  <c r="E50" i="31"/>
  <c r="F50" i="31"/>
  <c r="G50" i="31"/>
  <c r="E51" i="31"/>
  <c r="F51" i="31"/>
  <c r="G51" i="31"/>
  <c r="E52" i="31"/>
  <c r="F52" i="31"/>
  <c r="G52" i="31"/>
  <c r="E53" i="31"/>
  <c r="F53" i="31"/>
  <c r="G53" i="31"/>
  <c r="E54" i="31"/>
  <c r="F54" i="31"/>
  <c r="G54" i="31"/>
  <c r="E55" i="31"/>
  <c r="F55" i="31"/>
  <c r="G55" i="31"/>
  <c r="E56" i="31"/>
  <c r="F56" i="31"/>
  <c r="G56" i="31"/>
  <c r="E57" i="31"/>
  <c r="F57" i="31"/>
  <c r="G57" i="31"/>
  <c r="E58" i="31"/>
  <c r="F58" i="31"/>
  <c r="G58" i="31"/>
  <c r="E59" i="31"/>
  <c r="F59" i="31"/>
  <c r="G59" i="31"/>
  <c r="E60" i="31"/>
  <c r="F60" i="31"/>
  <c r="G60" i="31"/>
  <c r="E61" i="31"/>
  <c r="F61" i="31"/>
  <c r="G61" i="31"/>
  <c r="E62" i="31"/>
  <c r="F62" i="31"/>
  <c r="G62" i="31"/>
  <c r="E63" i="31"/>
  <c r="F63" i="31"/>
  <c r="G63" i="31"/>
  <c r="E64" i="31"/>
  <c r="F64" i="31"/>
  <c r="G64" i="31"/>
  <c r="E65" i="31"/>
  <c r="F65" i="31"/>
  <c r="G65" i="31"/>
  <c r="E66" i="31"/>
  <c r="F66" i="31"/>
  <c r="G66" i="31"/>
  <c r="E67" i="31"/>
  <c r="F67" i="31"/>
  <c r="G67" i="31"/>
  <c r="E68" i="31"/>
  <c r="F68" i="31"/>
  <c r="G68" i="31"/>
  <c r="E69" i="31"/>
  <c r="F69" i="31"/>
  <c r="G69" i="31"/>
  <c r="E70" i="31"/>
  <c r="F70" i="31"/>
  <c r="G70" i="31"/>
  <c r="E71" i="31"/>
  <c r="F71" i="31"/>
  <c r="G71" i="31"/>
  <c r="E72" i="31"/>
  <c r="F72" i="31"/>
  <c r="G72" i="31"/>
  <c r="E73" i="31"/>
  <c r="F73" i="31"/>
  <c r="G73" i="31"/>
  <c r="E74" i="31"/>
  <c r="F74" i="31"/>
  <c r="G74" i="31"/>
  <c r="E75" i="31"/>
  <c r="F75" i="31"/>
  <c r="G75" i="31"/>
  <c r="E76" i="31"/>
  <c r="F76" i="31"/>
  <c r="G76" i="31"/>
  <c r="E77" i="31"/>
  <c r="F77" i="31"/>
  <c r="G77" i="31"/>
  <c r="E78" i="31"/>
  <c r="F78" i="31"/>
  <c r="G78" i="31"/>
  <c r="E79" i="31"/>
  <c r="F79" i="31"/>
  <c r="G79" i="31"/>
  <c r="E80" i="31"/>
  <c r="F80" i="31"/>
  <c r="G80" i="31"/>
  <c r="E81" i="31"/>
  <c r="F81" i="31"/>
  <c r="G81" i="31"/>
  <c r="E82" i="31"/>
  <c r="F82" i="31"/>
  <c r="G82" i="31"/>
  <c r="E83" i="31"/>
  <c r="F83" i="31"/>
  <c r="G83" i="31"/>
  <c r="E84" i="31"/>
  <c r="F84" i="31"/>
  <c r="G84" i="31"/>
  <c r="E85" i="31"/>
  <c r="F85" i="31"/>
  <c r="G85" i="31"/>
  <c r="E86" i="31"/>
  <c r="F86" i="31"/>
  <c r="G86" i="31"/>
  <c r="E87" i="31"/>
  <c r="F87" i="31"/>
  <c r="G87" i="31"/>
  <c r="E88" i="31"/>
  <c r="F88" i="31"/>
  <c r="G88" i="31"/>
  <c r="E89" i="31"/>
  <c r="F89" i="31"/>
  <c r="G89" i="31"/>
  <c r="E90" i="31"/>
  <c r="F90" i="31"/>
  <c r="G90" i="31"/>
  <c r="E91" i="31"/>
  <c r="F91" i="31"/>
  <c r="G91" i="31"/>
  <c r="E92" i="31"/>
  <c r="F92" i="31"/>
  <c r="G92" i="31"/>
  <c r="E93" i="31"/>
  <c r="F93" i="31"/>
  <c r="G93" i="31"/>
  <c r="E94" i="31"/>
  <c r="F94" i="31"/>
  <c r="G94" i="31"/>
  <c r="E95" i="31"/>
  <c r="F95" i="31"/>
  <c r="G95" i="31"/>
  <c r="E96" i="31"/>
  <c r="F96" i="31"/>
  <c r="G96" i="31"/>
  <c r="E97" i="31"/>
  <c r="F97" i="31"/>
  <c r="G97" i="31"/>
  <c r="E98" i="31"/>
  <c r="F98" i="31"/>
  <c r="G98" i="31"/>
  <c r="E99" i="31"/>
  <c r="F99" i="31"/>
  <c r="G99" i="31"/>
  <c r="E100" i="31"/>
  <c r="F100" i="31"/>
  <c r="G100" i="31"/>
  <c r="E101" i="31"/>
  <c r="F101" i="31"/>
  <c r="G101" i="31"/>
  <c r="E102" i="31"/>
  <c r="F102" i="31"/>
  <c r="G102" i="31"/>
  <c r="E103" i="31"/>
  <c r="F103" i="31"/>
  <c r="G103" i="31"/>
  <c r="E104" i="31"/>
  <c r="F104" i="31"/>
  <c r="G104" i="31"/>
  <c r="E105" i="31"/>
  <c r="F105" i="31"/>
  <c r="G105" i="31"/>
  <c r="E106" i="31"/>
  <c r="F106" i="31"/>
  <c r="G106" i="31"/>
  <c r="E107" i="31"/>
  <c r="F107" i="31"/>
  <c r="G107" i="31"/>
  <c r="E108" i="31"/>
  <c r="F108" i="31"/>
  <c r="G108" i="31"/>
  <c r="E109" i="31"/>
  <c r="F109" i="31"/>
  <c r="G109" i="31"/>
  <c r="E110" i="31"/>
  <c r="F110" i="31"/>
  <c r="G110" i="31"/>
  <c r="E111" i="31"/>
  <c r="F111" i="31"/>
  <c r="G111" i="31"/>
  <c r="E112" i="31"/>
  <c r="F112" i="31"/>
  <c r="G112" i="31"/>
  <c r="E113" i="31"/>
  <c r="F113" i="31"/>
  <c r="G113" i="31"/>
  <c r="E114" i="31"/>
  <c r="F114" i="31"/>
  <c r="G114" i="31"/>
  <c r="E115" i="31"/>
  <c r="F115" i="31"/>
  <c r="G115" i="31"/>
  <c r="E116" i="31"/>
  <c r="F116" i="31"/>
  <c r="G116" i="31"/>
  <c r="E117" i="31"/>
  <c r="F117" i="31"/>
  <c r="G117" i="31"/>
  <c r="E118" i="31"/>
  <c r="F118" i="31"/>
  <c r="G118" i="31"/>
  <c r="E119" i="31"/>
  <c r="F119" i="31"/>
  <c r="G119" i="31"/>
  <c r="E120" i="31"/>
  <c r="F120" i="31"/>
  <c r="G120" i="31"/>
  <c r="E121" i="31"/>
  <c r="F121" i="31"/>
  <c r="G121" i="31"/>
  <c r="E122" i="31"/>
  <c r="F122" i="31"/>
  <c r="G122" i="31"/>
  <c r="E123" i="31"/>
  <c r="F123" i="31"/>
  <c r="G123" i="31"/>
  <c r="E124" i="31"/>
  <c r="F124" i="31"/>
  <c r="G124" i="31"/>
  <c r="E125" i="31"/>
  <c r="F125" i="31"/>
  <c r="G125" i="31"/>
  <c r="E126" i="31"/>
  <c r="F126" i="31"/>
  <c r="G126" i="31"/>
  <c r="E127" i="31"/>
  <c r="F127" i="31"/>
  <c r="G127" i="31"/>
  <c r="E128" i="31"/>
  <c r="F128" i="31"/>
  <c r="G128" i="31"/>
  <c r="E129" i="31"/>
  <c r="F129" i="31"/>
  <c r="G129" i="31"/>
  <c r="E130" i="31"/>
  <c r="F130" i="31"/>
  <c r="G130" i="31"/>
  <c r="E131" i="31"/>
  <c r="F131" i="31"/>
  <c r="G131" i="31"/>
  <c r="E132" i="31"/>
  <c r="F132" i="31"/>
  <c r="G132" i="31"/>
  <c r="G5" i="31"/>
  <c r="F5" i="31"/>
  <c r="E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5" i="31"/>
  <c r="L5" i="29" l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L36" i="29" s="1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L84" i="29" s="1"/>
  <c r="L85" i="29" s="1"/>
  <c r="L86" i="29" s="1"/>
  <c r="L87" i="29" s="1"/>
  <c r="L88" i="29" s="1"/>
  <c r="L89" i="29" s="1"/>
  <c r="L90" i="29" s="1"/>
  <c r="L91" i="29" s="1"/>
  <c r="L92" i="29" s="1"/>
  <c r="L93" i="29" s="1"/>
  <c r="L94" i="29" s="1"/>
  <c r="L95" i="29" s="1"/>
  <c r="L96" i="29" s="1"/>
  <c r="L97" i="29" s="1"/>
  <c r="L98" i="29" s="1"/>
  <c r="L99" i="29" s="1"/>
  <c r="L100" i="29" s="1"/>
  <c r="L101" i="29" s="1"/>
  <c r="L102" i="29" s="1"/>
  <c r="L103" i="29" s="1"/>
  <c r="L104" i="29" s="1"/>
  <c r="L105" i="29" s="1"/>
  <c r="L106" i="29" s="1"/>
  <c r="L107" i="29" s="1"/>
  <c r="L108" i="29" s="1"/>
  <c r="L109" i="29" s="1"/>
  <c r="L110" i="29" s="1"/>
  <c r="L111" i="29" s="1"/>
  <c r="L112" i="29" s="1"/>
  <c r="L113" i="29" s="1"/>
  <c r="L114" i="29" s="1"/>
  <c r="L115" i="29" s="1"/>
  <c r="L116" i="29" s="1"/>
  <c r="L117" i="29" s="1"/>
  <c r="L118" i="29" s="1"/>
  <c r="L119" i="29" s="1"/>
  <c r="L120" i="29" s="1"/>
  <c r="L121" i="29" s="1"/>
  <c r="L122" i="29" s="1"/>
  <c r="L123" i="29" s="1"/>
  <c r="L124" i="29" s="1"/>
  <c r="L125" i="29" s="1"/>
  <c r="L126" i="29" s="1"/>
  <c r="L127" i="29" s="1"/>
  <c r="L128" i="29" s="1"/>
  <c r="L129" i="29" s="1"/>
  <c r="L130" i="29" s="1"/>
  <c r="L4" i="29"/>
  <c r="Q5" i="29"/>
  <c r="Q6" i="29" s="1"/>
  <c r="Q7" i="29" s="1"/>
  <c r="Q8" i="29" s="1"/>
  <c r="Q9" i="29" s="1"/>
  <c r="Q10" i="29" s="1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Q84" i="29" s="1"/>
  <c r="Q85" i="29" s="1"/>
  <c r="Q86" i="29" s="1"/>
  <c r="Q87" i="29" s="1"/>
  <c r="Q88" i="29" s="1"/>
  <c r="Q89" i="29" s="1"/>
  <c r="Q90" i="29" s="1"/>
  <c r="Q91" i="29" s="1"/>
  <c r="Q92" i="29" s="1"/>
  <c r="Q93" i="29" s="1"/>
  <c r="Q94" i="29" s="1"/>
  <c r="Q95" i="29" s="1"/>
  <c r="Q96" i="29" s="1"/>
  <c r="Q97" i="29" s="1"/>
  <c r="Q98" i="29" s="1"/>
  <c r="Q99" i="29" s="1"/>
  <c r="Q100" i="29" s="1"/>
  <c r="Q101" i="29" s="1"/>
  <c r="Q102" i="29" s="1"/>
  <c r="Q103" i="29" s="1"/>
  <c r="Q104" i="29" s="1"/>
  <c r="Q105" i="29" s="1"/>
  <c r="Q106" i="29" s="1"/>
  <c r="Q107" i="29" s="1"/>
  <c r="Q108" i="29" s="1"/>
  <c r="Q109" i="29" s="1"/>
  <c r="Q110" i="29" s="1"/>
  <c r="Q111" i="29" s="1"/>
  <c r="Q112" i="29" s="1"/>
  <c r="Q113" i="29" s="1"/>
  <c r="Q114" i="29" s="1"/>
  <c r="Q115" i="29" s="1"/>
  <c r="Q116" i="29" s="1"/>
  <c r="Q117" i="29" s="1"/>
  <c r="Q118" i="29" s="1"/>
  <c r="Q119" i="29" s="1"/>
  <c r="Q120" i="29" s="1"/>
  <c r="Q121" i="29" s="1"/>
  <c r="Q122" i="29" s="1"/>
  <c r="Q123" i="29" s="1"/>
  <c r="Q124" i="29" s="1"/>
  <c r="Q125" i="29" s="1"/>
  <c r="Q126" i="29" s="1"/>
  <c r="Q127" i="29" s="1"/>
  <c r="Q128" i="29" s="1"/>
  <c r="Q129" i="29" s="1"/>
  <c r="Q130" i="29" s="1"/>
  <c r="Q4" i="29"/>
  <c r="J4" i="29"/>
  <c r="J5" i="29"/>
  <c r="J6" i="29"/>
  <c r="J7" i="29"/>
  <c r="O7" i="29" s="1"/>
  <c r="J8" i="29"/>
  <c r="J9" i="29"/>
  <c r="J10" i="29"/>
  <c r="J11" i="29"/>
  <c r="J12" i="29"/>
  <c r="J13" i="29"/>
  <c r="J14" i="29"/>
  <c r="J15" i="29"/>
  <c r="J16" i="29"/>
  <c r="J17" i="29"/>
  <c r="J18" i="29"/>
  <c r="J19" i="29"/>
  <c r="O19" i="29" s="1"/>
  <c r="J20" i="29"/>
  <c r="J21" i="29"/>
  <c r="J22" i="29"/>
  <c r="J23" i="29"/>
  <c r="O23" i="29" s="1"/>
  <c r="J24" i="29"/>
  <c r="J25" i="29"/>
  <c r="J26" i="29"/>
  <c r="O26" i="29" s="1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O42" i="29" s="1"/>
  <c r="J43" i="29"/>
  <c r="O43" i="29" s="1"/>
  <c r="J44" i="29"/>
  <c r="J45" i="29"/>
  <c r="J46" i="29"/>
  <c r="J47" i="29"/>
  <c r="O47" i="29" s="1"/>
  <c r="J48" i="29"/>
  <c r="J49" i="29"/>
  <c r="J50" i="29"/>
  <c r="J51" i="29"/>
  <c r="J52" i="29"/>
  <c r="J53" i="29"/>
  <c r="J54" i="29"/>
  <c r="J55" i="29"/>
  <c r="O55" i="29" s="1"/>
  <c r="J56" i="29"/>
  <c r="J57" i="29"/>
  <c r="J58" i="29"/>
  <c r="O58" i="29" s="1"/>
  <c r="J59" i="29"/>
  <c r="O59" i="29" s="1"/>
  <c r="J60" i="29"/>
  <c r="J61" i="29"/>
  <c r="J62" i="29"/>
  <c r="J63" i="29"/>
  <c r="O63" i="29" s="1"/>
  <c r="J64" i="29"/>
  <c r="J65" i="29"/>
  <c r="J66" i="29"/>
  <c r="J67" i="29"/>
  <c r="J68" i="29"/>
  <c r="J69" i="29"/>
  <c r="J70" i="29"/>
  <c r="J71" i="29"/>
  <c r="O71" i="29" s="1"/>
  <c r="J72" i="29"/>
  <c r="J73" i="29"/>
  <c r="J74" i="29"/>
  <c r="J75" i="29"/>
  <c r="O75" i="29" s="1"/>
  <c r="J76" i="29"/>
  <c r="J77" i="29"/>
  <c r="J78" i="29"/>
  <c r="J79" i="29"/>
  <c r="O79" i="29" s="1"/>
  <c r="J80" i="29"/>
  <c r="J81" i="29"/>
  <c r="J82" i="29"/>
  <c r="J83" i="29"/>
  <c r="J84" i="29"/>
  <c r="J85" i="29"/>
  <c r="J86" i="29"/>
  <c r="J87" i="29"/>
  <c r="O87" i="29" s="1"/>
  <c r="J88" i="29"/>
  <c r="J89" i="29"/>
  <c r="J90" i="29"/>
  <c r="O90" i="29" s="1"/>
  <c r="J91" i="29"/>
  <c r="J92" i="29"/>
  <c r="J93" i="29"/>
  <c r="J94" i="29"/>
  <c r="J95" i="29"/>
  <c r="O95" i="29" s="1"/>
  <c r="J96" i="29"/>
  <c r="J97" i="29"/>
  <c r="J98" i="29"/>
  <c r="O98" i="29" s="1"/>
  <c r="J99" i="29"/>
  <c r="J100" i="29"/>
  <c r="J101" i="29"/>
  <c r="J102" i="29"/>
  <c r="J103" i="29"/>
  <c r="O103" i="29" s="1"/>
  <c r="J104" i="29"/>
  <c r="J105" i="29"/>
  <c r="J106" i="29"/>
  <c r="O106" i="29" s="1"/>
  <c r="J107" i="29"/>
  <c r="O107" i="29" s="1"/>
  <c r="J108" i="29"/>
  <c r="J109" i="29"/>
  <c r="J110" i="29"/>
  <c r="J111" i="29"/>
  <c r="O111" i="29" s="1"/>
  <c r="J112" i="29"/>
  <c r="J113" i="29"/>
  <c r="J114" i="29"/>
  <c r="J115" i="29"/>
  <c r="O115" i="29" s="1"/>
  <c r="J116" i="29"/>
  <c r="J117" i="29"/>
  <c r="J118" i="29"/>
  <c r="J119" i="29"/>
  <c r="J120" i="29"/>
  <c r="J121" i="29"/>
  <c r="J122" i="29"/>
  <c r="O122" i="29" s="1"/>
  <c r="J123" i="29"/>
  <c r="O123" i="29" s="1"/>
  <c r="J124" i="29"/>
  <c r="J125" i="29"/>
  <c r="J126" i="29"/>
  <c r="J127" i="29"/>
  <c r="J128" i="29"/>
  <c r="J129" i="29"/>
  <c r="J130" i="29"/>
  <c r="J3" i="29"/>
  <c r="O3" i="29" s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B5" i="29"/>
  <c r="C5" i="29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C95" i="29" s="1"/>
  <c r="C96" i="29" s="1"/>
  <c r="C97" i="29" s="1"/>
  <c r="C98" i="29" s="1"/>
  <c r="C99" i="29" s="1"/>
  <c r="C100" i="29" s="1"/>
  <c r="C101" i="29" s="1"/>
  <c r="C102" i="29" s="1"/>
  <c r="C103" i="29" s="1"/>
  <c r="C104" i="29" s="1"/>
  <c r="C105" i="29" s="1"/>
  <c r="C106" i="29" s="1"/>
  <c r="C107" i="29" s="1"/>
  <c r="C108" i="29" s="1"/>
  <c r="C109" i="29" s="1"/>
  <c r="C110" i="29" s="1"/>
  <c r="C111" i="29" s="1"/>
  <c r="C112" i="29" s="1"/>
  <c r="C113" i="29" s="1"/>
  <c r="C114" i="29" s="1"/>
  <c r="C115" i="29" s="1"/>
  <c r="C116" i="29" s="1"/>
  <c r="C117" i="29" s="1"/>
  <c r="C118" i="29" s="1"/>
  <c r="C119" i="29" s="1"/>
  <c r="C120" i="29" s="1"/>
  <c r="C121" i="29" s="1"/>
  <c r="C122" i="29" s="1"/>
  <c r="C123" i="29" s="1"/>
  <c r="C124" i="29" s="1"/>
  <c r="C125" i="29" s="1"/>
  <c r="C126" i="29" s="1"/>
  <c r="C127" i="29" s="1"/>
  <c r="C128" i="29" s="1"/>
  <c r="C129" i="29" s="1"/>
  <c r="C130" i="29" s="1"/>
  <c r="D5" i="29"/>
  <c r="E5" i="29"/>
  <c r="F5" i="29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D6" i="29"/>
  <c r="E6" i="29"/>
  <c r="E7" i="29" s="1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F6" i="29"/>
  <c r="D7" i="29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D47" i="29" s="1"/>
  <c r="D48" i="29" s="1"/>
  <c r="D49" i="29" s="1"/>
  <c r="D50" i="29" s="1"/>
  <c r="D51" i="29" s="1"/>
  <c r="D52" i="29" s="1"/>
  <c r="D53" i="29" s="1"/>
  <c r="D54" i="29" s="1"/>
  <c r="D55" i="29" s="1"/>
  <c r="D56" i="29" s="1"/>
  <c r="D57" i="29" s="1"/>
  <c r="D58" i="29" s="1"/>
  <c r="D59" i="29" s="1"/>
  <c r="D60" i="29" s="1"/>
  <c r="D61" i="29" s="1"/>
  <c r="D62" i="29" s="1"/>
  <c r="D63" i="29" s="1"/>
  <c r="D64" i="29" s="1"/>
  <c r="D65" i="29" s="1"/>
  <c r="D66" i="29" s="1"/>
  <c r="D67" i="29" s="1"/>
  <c r="D68" i="29" s="1"/>
  <c r="D69" i="29" s="1"/>
  <c r="D70" i="29" s="1"/>
  <c r="D71" i="29" s="1"/>
  <c r="D72" i="29" s="1"/>
  <c r="D73" i="29" s="1"/>
  <c r="D74" i="29" s="1"/>
  <c r="D75" i="29" s="1"/>
  <c r="D76" i="29" s="1"/>
  <c r="D77" i="29" s="1"/>
  <c r="D78" i="29" s="1"/>
  <c r="D79" i="29" s="1"/>
  <c r="D80" i="29" s="1"/>
  <c r="D81" i="29" s="1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D92" i="29" s="1"/>
  <c r="D93" i="29" s="1"/>
  <c r="D94" i="29" s="1"/>
  <c r="D95" i="29" s="1"/>
  <c r="D96" i="29" s="1"/>
  <c r="D97" i="29" s="1"/>
  <c r="D98" i="29" s="1"/>
  <c r="D99" i="29" s="1"/>
  <c r="D100" i="29" s="1"/>
  <c r="D101" i="29" s="1"/>
  <c r="D102" i="29" s="1"/>
  <c r="D103" i="29" s="1"/>
  <c r="D104" i="29" s="1"/>
  <c r="D105" i="29" s="1"/>
  <c r="D106" i="29" s="1"/>
  <c r="D107" i="29" s="1"/>
  <c r="D108" i="29" s="1"/>
  <c r="D109" i="29" s="1"/>
  <c r="D110" i="29" s="1"/>
  <c r="D111" i="29" s="1"/>
  <c r="D112" i="29" s="1"/>
  <c r="D113" i="29" s="1"/>
  <c r="D114" i="29" s="1"/>
  <c r="D115" i="29" s="1"/>
  <c r="D116" i="29" s="1"/>
  <c r="D117" i="29" s="1"/>
  <c r="D118" i="29" s="1"/>
  <c r="D119" i="29" s="1"/>
  <c r="D120" i="29" s="1"/>
  <c r="D121" i="29" s="1"/>
  <c r="D122" i="29" s="1"/>
  <c r="D123" i="29" s="1"/>
  <c r="D124" i="29" s="1"/>
  <c r="D125" i="29" s="1"/>
  <c r="D126" i="29" s="1"/>
  <c r="D127" i="29" s="1"/>
  <c r="D128" i="29" s="1"/>
  <c r="D129" i="29" s="1"/>
  <c r="D130" i="29" s="1"/>
  <c r="F7" i="29"/>
  <c r="F8" i="29"/>
  <c r="F9" i="29" s="1"/>
  <c r="F10" i="29" s="1"/>
  <c r="F11" i="29" s="1"/>
  <c r="F12" i="29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B4" i="29"/>
  <c r="C4" i="29"/>
  <c r="D4" i="29"/>
  <c r="E4" i="29"/>
  <c r="F4" i="29"/>
  <c r="A4" i="29"/>
  <c r="B3" i="29"/>
  <c r="C3" i="29"/>
  <c r="D3" i="29"/>
  <c r="E3" i="29"/>
  <c r="F3" i="29"/>
  <c r="A3" i="29"/>
  <c r="O9" i="29"/>
  <c r="O10" i="29"/>
  <c r="O16" i="29"/>
  <c r="O17" i="29"/>
  <c r="O24" i="29"/>
  <c r="O25" i="29"/>
  <c r="O32" i="29"/>
  <c r="O34" i="29"/>
  <c r="O50" i="29"/>
  <c r="O51" i="29"/>
  <c r="O73" i="29"/>
  <c r="O80" i="29"/>
  <c r="O81" i="29"/>
  <c r="O82" i="29"/>
  <c r="O83" i="29"/>
  <c r="O88" i="29"/>
  <c r="O89" i="29"/>
  <c r="O96" i="29"/>
  <c r="O114" i="29"/>
  <c r="O8" i="29"/>
  <c r="O31" i="29"/>
  <c r="O39" i="29"/>
  <c r="O64" i="29"/>
  <c r="O72" i="29"/>
  <c r="O127" i="29"/>
  <c r="O128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66" i="29"/>
  <c r="P67" i="29"/>
  <c r="P68" i="29"/>
  <c r="P69" i="29"/>
  <c r="P70" i="29"/>
  <c r="P71" i="29"/>
  <c r="P72" i="29"/>
  <c r="P73" i="29"/>
  <c r="P74" i="29"/>
  <c r="P75" i="29"/>
  <c r="P76" i="29"/>
  <c r="P77" i="29"/>
  <c r="P78" i="29"/>
  <c r="P79" i="29"/>
  <c r="P80" i="29"/>
  <c r="P81" i="29"/>
  <c r="P82" i="29"/>
  <c r="P83" i="29"/>
  <c r="P84" i="29"/>
  <c r="P85" i="29"/>
  <c r="P86" i="29"/>
  <c r="P87" i="29"/>
  <c r="P88" i="29"/>
  <c r="P89" i="29"/>
  <c r="P90" i="29"/>
  <c r="P91" i="29"/>
  <c r="P92" i="29"/>
  <c r="P93" i="29"/>
  <c r="P94" i="29"/>
  <c r="P95" i="29"/>
  <c r="P96" i="29"/>
  <c r="P97" i="29"/>
  <c r="P98" i="29"/>
  <c r="P99" i="29"/>
  <c r="P100" i="29"/>
  <c r="P101" i="29"/>
  <c r="P102" i="29"/>
  <c r="P103" i="29"/>
  <c r="P104" i="29"/>
  <c r="P105" i="29"/>
  <c r="P106" i="29"/>
  <c r="P107" i="29"/>
  <c r="P108" i="29"/>
  <c r="P109" i="29"/>
  <c r="P110" i="29"/>
  <c r="P111" i="29"/>
  <c r="P112" i="29"/>
  <c r="P113" i="29"/>
  <c r="P114" i="29"/>
  <c r="P115" i="29"/>
  <c r="P116" i="29"/>
  <c r="P117" i="29"/>
  <c r="P118" i="29"/>
  <c r="P119" i="29"/>
  <c r="P120" i="29"/>
  <c r="P121" i="29"/>
  <c r="P122" i="29"/>
  <c r="P123" i="29"/>
  <c r="P124" i="29"/>
  <c r="P125" i="29"/>
  <c r="P126" i="29"/>
  <c r="P127" i="29"/>
  <c r="P128" i="29"/>
  <c r="P129" i="29"/>
  <c r="P130" i="29"/>
  <c r="P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3" i="29"/>
  <c r="O4" i="29"/>
  <c r="O5" i="29"/>
  <c r="O6" i="29"/>
  <c r="O12" i="29"/>
  <c r="O13" i="29"/>
  <c r="O14" i="29"/>
  <c r="O15" i="29"/>
  <c r="O20" i="29"/>
  <c r="O21" i="29"/>
  <c r="O22" i="29"/>
  <c r="O28" i="29"/>
  <c r="O29" i="29"/>
  <c r="O30" i="29"/>
  <c r="O36" i="29"/>
  <c r="O37" i="29"/>
  <c r="O38" i="29"/>
  <c r="O44" i="29"/>
  <c r="O45" i="29"/>
  <c r="O46" i="29"/>
  <c r="O48" i="29"/>
  <c r="O52" i="29"/>
  <c r="O53" i="29"/>
  <c r="O54" i="29"/>
  <c r="O56" i="29"/>
  <c r="O60" i="29"/>
  <c r="O61" i="29"/>
  <c r="O62" i="29"/>
  <c r="O68" i="29"/>
  <c r="O69" i="29"/>
  <c r="O70" i="29"/>
  <c r="O76" i="29"/>
  <c r="O77" i="29"/>
  <c r="O78" i="29"/>
  <c r="O84" i="29"/>
  <c r="O85" i="29"/>
  <c r="O86" i="29"/>
  <c r="O92" i="29"/>
  <c r="O93" i="29"/>
  <c r="O94" i="29"/>
  <c r="O100" i="29"/>
  <c r="O101" i="29"/>
  <c r="O102" i="29"/>
  <c r="O108" i="29"/>
  <c r="O109" i="29"/>
  <c r="O110" i="29"/>
  <c r="O112" i="29"/>
  <c r="O116" i="29"/>
  <c r="O117" i="29"/>
  <c r="O118" i="29"/>
  <c r="O119" i="29"/>
  <c r="O120" i="29"/>
  <c r="O124" i="29"/>
  <c r="O125" i="29"/>
  <c r="O126" i="29"/>
  <c r="O121" i="29" l="1"/>
  <c r="O113" i="29"/>
  <c r="O105" i="29"/>
  <c r="O57" i="29"/>
  <c r="O49" i="29"/>
  <c r="O41" i="29"/>
  <c r="Q3" i="29"/>
  <c r="O97" i="29"/>
  <c r="O33" i="29"/>
  <c r="L3" i="29"/>
  <c r="O67" i="29"/>
  <c r="O130" i="29"/>
  <c r="O129" i="29"/>
  <c r="O91" i="29"/>
  <c r="O65" i="29"/>
  <c r="O27" i="29"/>
  <c r="O11" i="29"/>
  <c r="O104" i="29"/>
  <c r="O40" i="29"/>
  <c r="O66" i="29"/>
  <c r="O74" i="29"/>
  <c r="O18" i="29"/>
  <c r="O99" i="29"/>
  <c r="O35" i="29"/>
  <c r="M20" i="26"/>
  <c r="M18" i="26"/>
  <c r="L22" i="26" l="1"/>
  <c r="S131" i="1" l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27" i="24" l="1"/>
  <c r="G20" i="24"/>
  <c r="F20" i="24"/>
  <c r="E20" i="24"/>
  <c r="D20" i="24"/>
  <c r="C20" i="24"/>
  <c r="B20" i="24"/>
  <c r="A2" i="28"/>
  <c r="O5" i="27" l="1"/>
  <c r="L5" i="27"/>
  <c r="M5" i="27"/>
  <c r="N5" i="27"/>
  <c r="K5" i="27"/>
  <c r="D49" i="9"/>
  <c r="D48" i="9"/>
  <c r="Q5" i="27"/>
  <c r="R5" i="27"/>
  <c r="S5" i="27"/>
  <c r="T5" i="27"/>
  <c r="U5" i="27"/>
  <c r="P5" i="27"/>
  <c r="J5" i="27" l="1"/>
  <c r="AI2" i="19"/>
  <c r="AC2" i="19"/>
  <c r="W2" i="19"/>
  <c r="K1" i="7"/>
  <c r="J3" i="7"/>
  <c r="K3" i="7"/>
  <c r="L3" i="7"/>
  <c r="M3" i="7"/>
  <c r="N3" i="7"/>
  <c r="O3" i="7"/>
  <c r="C1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O4" i="7" l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A2" i="1"/>
  <c r="C1" i="25" l="1"/>
  <c r="C8" i="24"/>
  <c r="D8" i="24"/>
  <c r="E8" i="24"/>
  <c r="F8" i="24"/>
  <c r="G8" i="24"/>
  <c r="B8" i="24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C50" i="4" l="1"/>
  <c r="O2" i="19"/>
  <c r="I2" i="19"/>
  <c r="C2" i="19"/>
  <c r="I28" i="8"/>
  <c r="O28" i="8" s="1"/>
  <c r="C1" i="8"/>
  <c r="H42" i="9"/>
  <c r="G42" i="9"/>
  <c r="F42" i="9"/>
  <c r="E42" i="9"/>
  <c r="D42" i="9"/>
  <c r="C42" i="9"/>
  <c r="H41" i="9"/>
  <c r="G41" i="9"/>
  <c r="F41" i="9"/>
  <c r="E41" i="9"/>
  <c r="D41" i="9"/>
  <c r="C41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O30" i="8" l="1"/>
  <c r="G3" i="8" s="1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J28" i="8"/>
  <c r="J30" i="8" s="1"/>
  <c r="B3" i="8" s="1"/>
  <c r="B4" i="8" s="1"/>
  <c r="K28" i="8"/>
  <c r="K30" i="8" s="1"/>
  <c r="C3" i="8" s="1"/>
  <c r="C3" i="25" s="1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C63" i="25" s="1"/>
  <c r="C64" i="25" s="1"/>
  <c r="C65" i="25" s="1"/>
  <c r="C66" i="25" s="1"/>
  <c r="C67" i="25" s="1"/>
  <c r="C68" i="25" s="1"/>
  <c r="C69" i="25" s="1"/>
  <c r="C70" i="25" s="1"/>
  <c r="C71" i="25" s="1"/>
  <c r="C72" i="25" s="1"/>
  <c r="C73" i="25" s="1"/>
  <c r="C74" i="25" s="1"/>
  <c r="C75" i="25" s="1"/>
  <c r="C76" i="25" s="1"/>
  <c r="C77" i="25" s="1"/>
  <c r="C78" i="25" s="1"/>
  <c r="C79" i="25" s="1"/>
  <c r="C80" i="25" s="1"/>
  <c r="C81" i="25" s="1"/>
  <c r="C82" i="25" s="1"/>
  <c r="C83" i="25" s="1"/>
  <c r="C84" i="25" s="1"/>
  <c r="C85" i="25" s="1"/>
  <c r="C86" i="25" s="1"/>
  <c r="C87" i="25" s="1"/>
  <c r="C88" i="25" s="1"/>
  <c r="C89" i="25" s="1"/>
  <c r="C90" i="25" s="1"/>
  <c r="C91" i="25" s="1"/>
  <c r="C92" i="25" s="1"/>
  <c r="C93" i="25" s="1"/>
  <c r="C94" i="25" s="1"/>
  <c r="C95" i="25" s="1"/>
  <c r="C96" i="25" s="1"/>
  <c r="C97" i="25" s="1"/>
  <c r="C98" i="25" s="1"/>
  <c r="C99" i="25" s="1"/>
  <c r="C100" i="25" s="1"/>
  <c r="C101" i="25" s="1"/>
  <c r="C102" i="25" s="1"/>
  <c r="C103" i="25" s="1"/>
  <c r="C104" i="25" s="1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L28" i="8"/>
  <c r="L30" i="8" s="1"/>
  <c r="D3" i="8" s="1"/>
  <c r="M28" i="8"/>
  <c r="M30" i="8" s="1"/>
  <c r="E3" i="8" s="1"/>
  <c r="N28" i="8"/>
  <c r="N30" i="8" s="1"/>
  <c r="F3" i="8" s="1"/>
  <c r="F45" i="9"/>
  <c r="G4" i="8"/>
  <c r="G5" i="8" s="1"/>
  <c r="D45" i="9"/>
  <c r="H45" i="9"/>
  <c r="C45" i="9"/>
  <c r="C26" i="9"/>
  <c r="D26" i="9" s="1"/>
  <c r="E26" i="9" s="1"/>
  <c r="F26" i="9" s="1"/>
  <c r="G26" i="9" s="1"/>
  <c r="H26" i="9" s="1"/>
  <c r="E45" i="9"/>
  <c r="G45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24" i="9"/>
  <c r="E24" i="9" s="1"/>
  <c r="F24" i="9" s="1"/>
  <c r="G24" i="9" s="1"/>
  <c r="H24" i="9" s="1"/>
  <c r="D4" i="7"/>
  <c r="E4" i="7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G4" i="7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E4" i="8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F4" i="8"/>
  <c r="D4" i="8"/>
  <c r="D5" i="8" s="1"/>
  <c r="D6" i="8" s="1"/>
  <c r="C4" i="8"/>
  <c r="G6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F5" i="8"/>
  <c r="E5" i="7"/>
  <c r="G5" i="7"/>
  <c r="D5" i="7"/>
  <c r="C5" i="7"/>
  <c r="E5" i="8" l="1"/>
  <c r="E6" i="8" s="1"/>
  <c r="C5" i="8"/>
  <c r="G7" i="8"/>
  <c r="F6" i="8"/>
  <c r="D7" i="8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E6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G6" i="7"/>
  <c r="C6" i="8" l="1"/>
  <c r="G8" i="8"/>
  <c r="E7" i="8"/>
  <c r="F7" i="8"/>
  <c r="D8" i="8"/>
  <c r="E7" i="7"/>
  <c r="G7" i="7"/>
  <c r="C7" i="8" l="1"/>
  <c r="G9" i="8"/>
  <c r="E8" i="8"/>
  <c r="F8" i="8"/>
  <c r="D9" i="8"/>
  <c r="G8" i="7"/>
  <c r="E8" i="7"/>
  <c r="C8" i="8" l="1"/>
  <c r="G10" i="8"/>
  <c r="F9" i="8"/>
  <c r="E9" i="8"/>
  <c r="D10" i="8"/>
  <c r="G9" i="7"/>
  <c r="E9" i="7"/>
  <c r="C9" i="8" l="1"/>
  <c r="G11" i="8"/>
  <c r="E10" i="8"/>
  <c r="F10" i="8"/>
  <c r="D11" i="8"/>
  <c r="G10" i="7"/>
  <c r="E10" i="7"/>
  <c r="C10" i="8" l="1"/>
  <c r="G12" i="8"/>
  <c r="F11" i="8"/>
  <c r="E11" i="8"/>
  <c r="D12" i="8"/>
  <c r="E11" i="7"/>
  <c r="G11" i="7"/>
  <c r="C11" i="8" l="1"/>
  <c r="G13" i="8"/>
  <c r="E12" i="8"/>
  <c r="F12" i="8"/>
  <c r="D13" i="8"/>
  <c r="E12" i="7"/>
  <c r="G12" i="7"/>
  <c r="C12" i="8" l="1"/>
  <c r="G14" i="8"/>
  <c r="F13" i="8"/>
  <c r="E13" i="8"/>
  <c r="D14" i="8"/>
  <c r="G13" i="7"/>
  <c r="E13" i="7"/>
  <c r="C13" i="8" l="1"/>
  <c r="G15" i="8"/>
  <c r="F14" i="8"/>
  <c r="E14" i="8"/>
  <c r="D15" i="8"/>
  <c r="G14" i="7"/>
  <c r="E14" i="7"/>
  <c r="C14" i="8" l="1"/>
  <c r="G16" i="8"/>
  <c r="E15" i="8"/>
  <c r="F15" i="8"/>
  <c r="D16" i="8"/>
  <c r="G15" i="7"/>
  <c r="E15" i="7"/>
  <c r="C15" i="8" l="1"/>
  <c r="G17" i="8"/>
  <c r="F16" i="8"/>
  <c r="E16" i="8"/>
  <c r="D17" i="8"/>
  <c r="G16" i="7"/>
  <c r="E16" i="7"/>
  <c r="C16" i="8" l="1"/>
  <c r="G18" i="8"/>
  <c r="E17" i="8"/>
  <c r="F17" i="8"/>
  <c r="D18" i="8"/>
  <c r="E17" i="7"/>
  <c r="G17" i="7"/>
  <c r="C17" i="8" l="1"/>
  <c r="G19" i="8"/>
  <c r="F18" i="8"/>
  <c r="E18" i="8"/>
  <c r="D19" i="8"/>
  <c r="G18" i="7"/>
  <c r="E18" i="7"/>
  <c r="C18" i="8" l="1"/>
  <c r="G20" i="8"/>
  <c r="F19" i="8"/>
  <c r="E19" i="8"/>
  <c r="D20" i="8"/>
  <c r="E19" i="7"/>
  <c r="G19" i="7"/>
  <c r="C19" i="8" l="1"/>
  <c r="G21" i="8"/>
  <c r="F20" i="8"/>
  <c r="E20" i="8"/>
  <c r="D21" i="8"/>
  <c r="G20" i="7"/>
  <c r="E20" i="7"/>
  <c r="C20" i="8" l="1"/>
  <c r="G22" i="8"/>
  <c r="F21" i="8"/>
  <c r="E21" i="8"/>
  <c r="D22" i="8"/>
  <c r="E21" i="7"/>
  <c r="G21" i="7"/>
  <c r="C21" i="8" l="1"/>
  <c r="G23" i="8"/>
  <c r="E22" i="8"/>
  <c r="F22" i="8"/>
  <c r="D23" i="8"/>
  <c r="G22" i="7"/>
  <c r="E22" i="7"/>
  <c r="C22" i="8" l="1"/>
  <c r="G24" i="8"/>
  <c r="E23" i="8"/>
  <c r="F23" i="8"/>
  <c r="D24" i="8"/>
  <c r="E23" i="7"/>
  <c r="G23" i="7"/>
  <c r="C23" i="8" l="1"/>
  <c r="G25" i="8"/>
  <c r="F24" i="8"/>
  <c r="E24" i="8"/>
  <c r="D25" i="8"/>
  <c r="G24" i="7"/>
  <c r="E24" i="7"/>
  <c r="C24" i="8" l="1"/>
  <c r="G26" i="8"/>
  <c r="F25" i="8"/>
  <c r="E25" i="8"/>
  <c r="D26" i="8"/>
  <c r="E25" i="7"/>
  <c r="G25" i="7"/>
  <c r="C25" i="8" l="1"/>
  <c r="G27" i="8"/>
  <c r="F26" i="8"/>
  <c r="E26" i="8"/>
  <c r="D27" i="8"/>
  <c r="E26" i="7"/>
  <c r="G26" i="7"/>
  <c r="C26" i="8" l="1"/>
  <c r="G28" i="8"/>
  <c r="E27" i="8"/>
  <c r="F27" i="8"/>
  <c r="D28" i="8"/>
  <c r="G27" i="7"/>
  <c r="E27" i="7"/>
  <c r="C27" i="8" l="1"/>
  <c r="G29" i="8"/>
  <c r="E28" i="8"/>
  <c r="F28" i="8"/>
  <c r="D29" i="8"/>
  <c r="E28" i="7"/>
  <c r="G28" i="7"/>
  <c r="C28" i="8" l="1"/>
  <c r="G30" i="8"/>
  <c r="F29" i="8"/>
  <c r="E29" i="8"/>
  <c r="D30" i="8"/>
  <c r="E29" i="7"/>
  <c r="G29" i="7"/>
  <c r="C29" i="8" l="1"/>
  <c r="G31" i="8"/>
  <c r="E30" i="8"/>
  <c r="F30" i="8"/>
  <c r="D31" i="8"/>
  <c r="G30" i="7"/>
  <c r="E30" i="7"/>
  <c r="C30" i="8" l="1"/>
  <c r="G32" i="8"/>
  <c r="F31" i="8"/>
  <c r="E31" i="8"/>
  <c r="D32" i="8"/>
  <c r="E31" i="7"/>
  <c r="G31" i="7"/>
  <c r="C31" i="8" l="1"/>
  <c r="G33" i="8"/>
  <c r="E32" i="8"/>
  <c r="F32" i="8"/>
  <c r="D33" i="8"/>
  <c r="E32" i="7"/>
  <c r="G32" i="7"/>
  <c r="C32" i="8" l="1"/>
  <c r="G34" i="8"/>
  <c r="F33" i="8"/>
  <c r="E33" i="8"/>
  <c r="D34" i="8"/>
  <c r="G33" i="7"/>
  <c r="E33" i="7"/>
  <c r="C33" i="8" l="1"/>
  <c r="G35" i="8"/>
  <c r="E34" i="8"/>
  <c r="F34" i="8"/>
  <c r="D35" i="8"/>
  <c r="E34" i="7"/>
  <c r="G34" i="7"/>
  <c r="C34" i="8" l="1"/>
  <c r="G36" i="8"/>
  <c r="E35" i="8"/>
  <c r="F35" i="8"/>
  <c r="D36" i="8"/>
  <c r="G35" i="7"/>
  <c r="E35" i="7"/>
  <c r="C35" i="8" l="1"/>
  <c r="G37" i="8"/>
  <c r="F36" i="8"/>
  <c r="E36" i="8"/>
  <c r="D37" i="8"/>
  <c r="G36" i="7"/>
  <c r="E36" i="7"/>
  <c r="C36" i="8" l="1"/>
  <c r="G38" i="8"/>
  <c r="E37" i="8"/>
  <c r="F37" i="8"/>
  <c r="D38" i="8"/>
  <c r="E37" i="7"/>
  <c r="G37" i="7"/>
  <c r="C37" i="8" l="1"/>
  <c r="G39" i="8"/>
  <c r="F38" i="8"/>
  <c r="E38" i="8"/>
  <c r="D39" i="8"/>
  <c r="G38" i="7"/>
  <c r="E38" i="7"/>
  <c r="C38" i="8" l="1"/>
  <c r="G40" i="8"/>
  <c r="E39" i="8"/>
  <c r="F39" i="8"/>
  <c r="D40" i="8"/>
  <c r="E39" i="7"/>
  <c r="G39" i="7"/>
  <c r="C39" i="8" l="1"/>
  <c r="G41" i="8"/>
  <c r="E40" i="8"/>
  <c r="F40" i="8"/>
  <c r="D41" i="8"/>
  <c r="G40" i="7"/>
  <c r="E40" i="7"/>
  <c r="C40" i="8" l="1"/>
  <c r="G42" i="8"/>
  <c r="F41" i="8"/>
  <c r="E41" i="8"/>
  <c r="D42" i="8"/>
  <c r="E41" i="7"/>
  <c r="G41" i="7"/>
  <c r="C41" i="8" l="1"/>
  <c r="G43" i="8"/>
  <c r="F42" i="8"/>
  <c r="E42" i="8"/>
  <c r="D43" i="8"/>
  <c r="G42" i="7"/>
  <c r="E42" i="7"/>
  <c r="C42" i="8" l="1"/>
  <c r="G44" i="8"/>
  <c r="F43" i="8"/>
  <c r="E43" i="8"/>
  <c r="D44" i="8"/>
  <c r="G43" i="7"/>
  <c r="E43" i="7"/>
  <c r="C43" i="8" l="1"/>
  <c r="G45" i="8"/>
  <c r="F44" i="8"/>
  <c r="E44" i="8"/>
  <c r="D45" i="8"/>
  <c r="G44" i="7"/>
  <c r="E44" i="7"/>
  <c r="C44" i="8" l="1"/>
  <c r="G46" i="8"/>
  <c r="E45" i="8"/>
  <c r="F45" i="8"/>
  <c r="D46" i="8"/>
  <c r="E45" i="7"/>
  <c r="G45" i="7"/>
  <c r="C45" i="8" l="1"/>
  <c r="G47" i="8"/>
  <c r="F46" i="8"/>
  <c r="E46" i="8"/>
  <c r="D47" i="8"/>
  <c r="E46" i="7"/>
  <c r="G46" i="7"/>
  <c r="C46" i="8" l="1"/>
  <c r="G48" i="8"/>
  <c r="E47" i="8"/>
  <c r="F47" i="8"/>
  <c r="D48" i="8"/>
  <c r="E47" i="7"/>
  <c r="G47" i="7"/>
  <c r="C47" i="8" l="1"/>
  <c r="G49" i="8"/>
  <c r="F48" i="8"/>
  <c r="E48" i="8"/>
  <c r="D49" i="8"/>
  <c r="G48" i="7"/>
  <c r="E48" i="7"/>
  <c r="C48" i="8" l="1"/>
  <c r="G50" i="8"/>
  <c r="E49" i="8"/>
  <c r="F49" i="8"/>
  <c r="D50" i="8"/>
  <c r="G49" i="7"/>
  <c r="E49" i="7"/>
  <c r="C49" i="8" l="1"/>
  <c r="G51" i="8"/>
  <c r="F50" i="8"/>
  <c r="E50" i="8"/>
  <c r="D51" i="8"/>
  <c r="G50" i="7"/>
  <c r="E50" i="7"/>
  <c r="C50" i="8" l="1"/>
  <c r="G52" i="8"/>
  <c r="E51" i="8"/>
  <c r="F51" i="8"/>
  <c r="D52" i="8"/>
  <c r="G51" i="7"/>
  <c r="E51" i="7"/>
  <c r="C51" i="8" l="1"/>
  <c r="G53" i="8"/>
  <c r="F52" i="8"/>
  <c r="E52" i="8"/>
  <c r="D53" i="8"/>
  <c r="G52" i="7"/>
  <c r="E52" i="7"/>
  <c r="C52" i="8" l="1"/>
  <c r="G54" i="8"/>
  <c r="E53" i="8"/>
  <c r="F53" i="8"/>
  <c r="D54" i="8"/>
  <c r="E53" i="7"/>
  <c r="G53" i="7"/>
  <c r="C53" i="8" l="1"/>
  <c r="G55" i="8"/>
  <c r="F54" i="8"/>
  <c r="E54" i="8"/>
  <c r="D55" i="8"/>
  <c r="G54" i="7"/>
  <c r="E54" i="7"/>
  <c r="C54" i="8" l="1"/>
  <c r="G56" i="8"/>
  <c r="F55" i="8"/>
  <c r="E55" i="8"/>
  <c r="D56" i="8"/>
  <c r="E55" i="7"/>
  <c r="G55" i="7"/>
  <c r="C55" i="8" l="1"/>
  <c r="G57" i="8"/>
  <c r="F56" i="8"/>
  <c r="E56" i="8"/>
  <c r="D57" i="8"/>
  <c r="G56" i="7"/>
  <c r="E56" i="7"/>
  <c r="C56" i="8" l="1"/>
  <c r="G58" i="8"/>
  <c r="E57" i="8"/>
  <c r="F57" i="8"/>
  <c r="D58" i="8"/>
  <c r="E57" i="7"/>
  <c r="G57" i="7"/>
  <c r="C57" i="8" l="1"/>
  <c r="G59" i="8"/>
  <c r="F58" i="8"/>
  <c r="E58" i="8"/>
  <c r="D59" i="8"/>
  <c r="E58" i="7"/>
  <c r="G58" i="7"/>
  <c r="C58" i="8" l="1"/>
  <c r="G60" i="8"/>
  <c r="F59" i="8"/>
  <c r="E59" i="8"/>
  <c r="D60" i="8"/>
  <c r="G59" i="7"/>
  <c r="E59" i="7"/>
  <c r="C59" i="8" l="1"/>
  <c r="G61" i="8"/>
  <c r="F60" i="8"/>
  <c r="E60" i="8"/>
  <c r="D61" i="8"/>
  <c r="E60" i="7"/>
  <c r="G60" i="7"/>
  <c r="C60" i="8" l="1"/>
  <c r="G62" i="8"/>
  <c r="E61" i="8"/>
  <c r="F61" i="8"/>
  <c r="D62" i="8"/>
  <c r="E61" i="7"/>
  <c r="G61" i="7"/>
  <c r="C61" i="8" l="1"/>
  <c r="G63" i="8"/>
  <c r="F62" i="8"/>
  <c r="E62" i="8"/>
  <c r="D63" i="8"/>
  <c r="E62" i="7"/>
  <c r="G62" i="7"/>
  <c r="C62" i="8" l="1"/>
  <c r="G64" i="8"/>
  <c r="F63" i="8"/>
  <c r="E63" i="8"/>
  <c r="D64" i="8"/>
  <c r="G63" i="7"/>
  <c r="E63" i="7"/>
  <c r="C63" i="8" l="1"/>
  <c r="G65" i="8"/>
  <c r="F64" i="8"/>
  <c r="E64" i="8"/>
  <c r="D65" i="8"/>
  <c r="G64" i="7"/>
  <c r="E64" i="7"/>
  <c r="C64" i="8" l="1"/>
  <c r="G66" i="8"/>
  <c r="E65" i="8"/>
  <c r="F65" i="8"/>
  <c r="D66" i="8"/>
  <c r="E65" i="7"/>
  <c r="G65" i="7"/>
  <c r="C65" i="8" l="1"/>
  <c r="G67" i="8"/>
  <c r="F66" i="8"/>
  <c r="E66" i="8"/>
  <c r="D67" i="8"/>
  <c r="G66" i="7"/>
  <c r="E66" i="7"/>
  <c r="C66" i="8" l="1"/>
  <c r="G68" i="8"/>
  <c r="E67" i="8"/>
  <c r="F67" i="8"/>
  <c r="D68" i="8"/>
  <c r="G67" i="7"/>
  <c r="E67" i="7"/>
  <c r="C67" i="8" l="1"/>
  <c r="G69" i="8"/>
  <c r="E68" i="8"/>
  <c r="F68" i="8"/>
  <c r="D69" i="8"/>
  <c r="E68" i="7"/>
  <c r="G68" i="7"/>
  <c r="C68" i="8" l="1"/>
  <c r="G70" i="8"/>
  <c r="F69" i="8"/>
  <c r="E69" i="8"/>
  <c r="D70" i="8"/>
  <c r="G69" i="7"/>
  <c r="E69" i="7"/>
  <c r="C69" i="8" l="1"/>
  <c r="G71" i="8"/>
  <c r="E70" i="8"/>
  <c r="F70" i="8"/>
  <c r="D71" i="8"/>
  <c r="E70" i="7"/>
  <c r="G70" i="7"/>
  <c r="C70" i="8" l="1"/>
  <c r="G72" i="8"/>
  <c r="F71" i="8"/>
  <c r="E71" i="8"/>
  <c r="D72" i="8"/>
  <c r="G71" i="7"/>
  <c r="E71" i="7"/>
  <c r="C71" i="8" l="1"/>
  <c r="G73" i="8"/>
  <c r="E72" i="8"/>
  <c r="F72" i="8"/>
  <c r="D73" i="8"/>
  <c r="G72" i="7"/>
  <c r="E72" i="7"/>
  <c r="C72" i="8" l="1"/>
  <c r="G74" i="8"/>
  <c r="F73" i="8"/>
  <c r="E73" i="8"/>
  <c r="D74" i="8"/>
  <c r="E73" i="7"/>
  <c r="G73" i="7"/>
  <c r="C73" i="8" l="1"/>
  <c r="G75" i="8"/>
  <c r="E74" i="8"/>
  <c r="F74" i="8"/>
  <c r="D75" i="8"/>
  <c r="G74" i="7"/>
  <c r="E74" i="7"/>
  <c r="C74" i="8" l="1"/>
  <c r="G76" i="8"/>
  <c r="F75" i="8"/>
  <c r="E75" i="8"/>
  <c r="D76" i="8"/>
  <c r="E75" i="7"/>
  <c r="G75" i="7"/>
  <c r="C75" i="8" l="1"/>
  <c r="G77" i="8"/>
  <c r="E76" i="8"/>
  <c r="F76" i="8"/>
  <c r="D77" i="8"/>
  <c r="E76" i="7"/>
  <c r="G76" i="7"/>
  <c r="C76" i="8" l="1"/>
  <c r="G78" i="8"/>
  <c r="F77" i="8"/>
  <c r="E77" i="8"/>
  <c r="D78" i="8"/>
  <c r="G77" i="7"/>
  <c r="E77" i="7"/>
  <c r="C77" i="8" l="1"/>
  <c r="G79" i="8"/>
  <c r="E78" i="8"/>
  <c r="F78" i="8"/>
  <c r="D79" i="8"/>
  <c r="E78" i="7"/>
  <c r="G78" i="7"/>
  <c r="C78" i="8" l="1"/>
  <c r="G80" i="8"/>
  <c r="F79" i="8"/>
  <c r="E79" i="8"/>
  <c r="D80" i="8"/>
  <c r="G79" i="7"/>
  <c r="E79" i="7"/>
  <c r="C79" i="8" l="1"/>
  <c r="G81" i="8"/>
  <c r="E80" i="8"/>
  <c r="F80" i="8"/>
  <c r="D81" i="8"/>
  <c r="G80" i="7"/>
  <c r="E80" i="7"/>
  <c r="C80" i="8" l="1"/>
  <c r="G82" i="8"/>
  <c r="E81" i="8"/>
  <c r="F81" i="8"/>
  <c r="D82" i="8"/>
  <c r="G81" i="7"/>
  <c r="E81" i="7"/>
  <c r="C81" i="8" l="1"/>
  <c r="G83" i="8"/>
  <c r="F82" i="8"/>
  <c r="E82" i="8"/>
  <c r="D83" i="8"/>
  <c r="G82" i="7"/>
  <c r="E82" i="7"/>
  <c r="C82" i="8" l="1"/>
  <c r="G84" i="8"/>
  <c r="E83" i="8"/>
  <c r="F83" i="8"/>
  <c r="D84" i="8"/>
  <c r="G83" i="7"/>
  <c r="E83" i="7"/>
  <c r="C83" i="8" l="1"/>
  <c r="G85" i="8"/>
  <c r="E84" i="8"/>
  <c r="F84" i="8"/>
  <c r="D85" i="8"/>
  <c r="G84" i="7"/>
  <c r="E84" i="7"/>
  <c r="C84" i="8" l="1"/>
  <c r="G86" i="8"/>
  <c r="F85" i="8"/>
  <c r="E85" i="8"/>
  <c r="D86" i="8"/>
  <c r="E85" i="7"/>
  <c r="G85" i="7"/>
  <c r="C85" i="8" l="1"/>
  <c r="G87" i="8"/>
  <c r="E86" i="8"/>
  <c r="F86" i="8"/>
  <c r="D87" i="8"/>
  <c r="G86" i="7"/>
  <c r="E86" i="7"/>
  <c r="C86" i="8" l="1"/>
  <c r="G88" i="8"/>
  <c r="F87" i="8"/>
  <c r="E87" i="8"/>
  <c r="D88" i="8"/>
  <c r="G87" i="7"/>
  <c r="E87" i="7"/>
  <c r="C87" i="8" l="1"/>
  <c r="G89" i="8"/>
  <c r="E88" i="8"/>
  <c r="F88" i="8"/>
  <c r="D89" i="8"/>
  <c r="G88" i="7"/>
  <c r="E88" i="7"/>
  <c r="C88" i="8" l="1"/>
  <c r="G90" i="8"/>
  <c r="E89" i="8"/>
  <c r="F89" i="8"/>
  <c r="D90" i="8"/>
  <c r="G89" i="7"/>
  <c r="E89" i="7"/>
  <c r="C89" i="8" l="1"/>
  <c r="G91" i="8"/>
  <c r="F90" i="8"/>
  <c r="E90" i="8"/>
  <c r="D91" i="8"/>
  <c r="G90" i="7"/>
  <c r="E90" i="7"/>
  <c r="C90" i="8" l="1"/>
  <c r="G92" i="8"/>
  <c r="E91" i="8"/>
  <c r="F91" i="8"/>
  <c r="D92" i="8"/>
  <c r="G91" i="7"/>
  <c r="E91" i="7"/>
  <c r="C91" i="8" l="1"/>
  <c r="G93" i="8"/>
  <c r="F92" i="8"/>
  <c r="E92" i="8"/>
  <c r="D93" i="8"/>
  <c r="G92" i="7"/>
  <c r="E92" i="7"/>
  <c r="C92" i="8" l="1"/>
  <c r="G94" i="8"/>
  <c r="E93" i="8"/>
  <c r="F93" i="8"/>
  <c r="D94" i="8"/>
  <c r="G93" i="7"/>
  <c r="E93" i="7"/>
  <c r="C93" i="8" l="1"/>
  <c r="G95" i="8"/>
  <c r="F94" i="8"/>
  <c r="E94" i="8"/>
  <c r="D95" i="8"/>
  <c r="G94" i="7"/>
  <c r="E94" i="7"/>
  <c r="C94" i="8" l="1"/>
  <c r="G96" i="8"/>
  <c r="F95" i="8"/>
  <c r="E95" i="8"/>
  <c r="D96" i="8"/>
  <c r="G95" i="7"/>
  <c r="E95" i="7"/>
  <c r="C95" i="8" l="1"/>
  <c r="G97" i="8"/>
  <c r="F96" i="8"/>
  <c r="E96" i="8"/>
  <c r="D97" i="8"/>
  <c r="E96" i="7"/>
  <c r="G96" i="7"/>
  <c r="C96" i="8" l="1"/>
  <c r="G98" i="8"/>
  <c r="F97" i="8"/>
  <c r="E97" i="8"/>
  <c r="D98" i="8"/>
  <c r="E97" i="7"/>
  <c r="G97" i="7"/>
  <c r="C97" i="8" l="1"/>
  <c r="G99" i="8"/>
  <c r="F98" i="8"/>
  <c r="E98" i="8"/>
  <c r="D99" i="8"/>
  <c r="G98" i="7"/>
  <c r="E98" i="7"/>
  <c r="C98" i="8" l="1"/>
  <c r="G100" i="8"/>
  <c r="E99" i="8"/>
  <c r="F99" i="8"/>
  <c r="D100" i="8"/>
  <c r="G99" i="7"/>
  <c r="E99" i="7"/>
  <c r="C99" i="8" l="1"/>
  <c r="G101" i="8"/>
  <c r="F100" i="8"/>
  <c r="E100" i="8"/>
  <c r="D101" i="8"/>
  <c r="E100" i="7"/>
  <c r="G100" i="7"/>
  <c r="C100" i="8" l="1"/>
  <c r="G102" i="8"/>
  <c r="E101" i="8"/>
  <c r="F101" i="8"/>
  <c r="D102" i="8"/>
  <c r="E101" i="7"/>
  <c r="G101" i="7"/>
  <c r="C101" i="8" l="1"/>
  <c r="G103" i="8"/>
  <c r="F102" i="8"/>
  <c r="E102" i="8"/>
  <c r="D103" i="8"/>
  <c r="E102" i="7"/>
  <c r="G102" i="7"/>
  <c r="C102" i="8" l="1"/>
  <c r="G104" i="8"/>
  <c r="F103" i="8"/>
  <c r="E103" i="8"/>
  <c r="D104" i="8"/>
  <c r="E103" i="7"/>
  <c r="G103" i="7"/>
  <c r="C103" i="8" l="1"/>
  <c r="G105" i="8"/>
  <c r="E104" i="8"/>
  <c r="F104" i="8"/>
  <c r="D105" i="8"/>
  <c r="G104" i="7"/>
  <c r="E104" i="7"/>
  <c r="C104" i="8" l="1"/>
  <c r="G106" i="8"/>
  <c r="F105" i="8"/>
  <c r="E105" i="8"/>
  <c r="D106" i="8"/>
  <c r="E105" i="7"/>
  <c r="G105" i="7"/>
  <c r="C105" i="8" l="1"/>
  <c r="G107" i="8"/>
  <c r="F106" i="8"/>
  <c r="E106" i="8"/>
  <c r="D107" i="8"/>
  <c r="G106" i="7"/>
  <c r="E106" i="7"/>
  <c r="C106" i="8" l="1"/>
  <c r="G108" i="8"/>
  <c r="F107" i="8"/>
  <c r="E107" i="8"/>
  <c r="D108" i="8"/>
  <c r="E107" i="7"/>
  <c r="G107" i="7"/>
  <c r="C107" i="8" l="1"/>
  <c r="G109" i="8"/>
  <c r="F108" i="8"/>
  <c r="E108" i="8"/>
  <c r="D109" i="8"/>
  <c r="E108" i="7"/>
  <c r="G108" i="7"/>
  <c r="C108" i="8" l="1"/>
  <c r="G110" i="8"/>
  <c r="E109" i="8"/>
  <c r="F109" i="8"/>
  <c r="D110" i="8"/>
  <c r="G109" i="7"/>
  <c r="E109" i="7"/>
  <c r="C109" i="8" l="1"/>
  <c r="G111" i="8"/>
  <c r="F110" i="8"/>
  <c r="E110" i="8"/>
  <c r="D111" i="8"/>
  <c r="E110" i="7"/>
  <c r="G110" i="7"/>
  <c r="C110" i="8" l="1"/>
  <c r="G112" i="8"/>
  <c r="E111" i="8"/>
  <c r="F111" i="8"/>
  <c r="D112" i="8"/>
  <c r="G111" i="7"/>
  <c r="E111" i="7"/>
  <c r="C111" i="8" l="1"/>
  <c r="G113" i="8"/>
  <c r="F112" i="8"/>
  <c r="E112" i="8"/>
  <c r="D113" i="8"/>
  <c r="E112" i="7"/>
  <c r="G112" i="7"/>
  <c r="C112" i="8" l="1"/>
  <c r="G114" i="8"/>
  <c r="E113" i="8"/>
  <c r="F113" i="8"/>
  <c r="D114" i="8"/>
  <c r="E113" i="7"/>
  <c r="G113" i="7"/>
  <c r="C113" i="8" l="1"/>
  <c r="G115" i="8"/>
  <c r="F114" i="8"/>
  <c r="E114" i="8"/>
  <c r="D115" i="8"/>
  <c r="G114" i="7"/>
  <c r="E114" i="7"/>
  <c r="C114" i="8" l="1"/>
  <c r="G116" i="8"/>
  <c r="F115" i="8"/>
  <c r="E115" i="8"/>
  <c r="D116" i="8"/>
  <c r="G115" i="7"/>
  <c r="E115" i="7"/>
  <c r="C115" i="8" l="1"/>
  <c r="G117" i="8"/>
  <c r="F116" i="8"/>
  <c r="E116" i="8"/>
  <c r="D117" i="8"/>
  <c r="E116" i="7"/>
  <c r="G116" i="7"/>
  <c r="C116" i="8" l="1"/>
  <c r="G118" i="8"/>
  <c r="E117" i="8"/>
  <c r="F117" i="8"/>
  <c r="D118" i="8"/>
  <c r="G117" i="7"/>
  <c r="E117" i="7"/>
  <c r="C117" i="8" l="1"/>
  <c r="G119" i="8"/>
  <c r="F118" i="8"/>
  <c r="E118" i="8"/>
  <c r="D119" i="8"/>
  <c r="G118" i="7"/>
  <c r="E118" i="7"/>
  <c r="C118" i="8" l="1"/>
  <c r="G120" i="8"/>
  <c r="E119" i="8"/>
  <c r="F119" i="8"/>
  <c r="D120" i="8"/>
  <c r="G119" i="7"/>
  <c r="E119" i="7"/>
  <c r="C119" i="8" l="1"/>
  <c r="G121" i="8"/>
  <c r="F120" i="8"/>
  <c r="E120" i="8"/>
  <c r="D121" i="8"/>
  <c r="E120" i="7"/>
  <c r="G120" i="7"/>
  <c r="C120" i="8" l="1"/>
  <c r="G122" i="8"/>
  <c r="E121" i="8"/>
  <c r="F121" i="8"/>
  <c r="D122" i="8"/>
  <c r="G121" i="7"/>
  <c r="E121" i="7"/>
  <c r="C121" i="8" l="1"/>
  <c r="G123" i="8"/>
  <c r="F122" i="8"/>
  <c r="E122" i="8"/>
  <c r="D123" i="8"/>
  <c r="G122" i="7"/>
  <c r="E122" i="7"/>
  <c r="C122" i="8" l="1"/>
  <c r="G124" i="8"/>
  <c r="E123" i="8"/>
  <c r="F123" i="8"/>
  <c r="D124" i="8"/>
  <c r="E123" i="7"/>
  <c r="G123" i="7"/>
  <c r="C123" i="8" l="1"/>
  <c r="G125" i="8"/>
  <c r="F124" i="8"/>
  <c r="E124" i="8"/>
  <c r="D125" i="8"/>
  <c r="G124" i="7"/>
  <c r="E124" i="7"/>
  <c r="C124" i="8" l="1"/>
  <c r="G126" i="8"/>
  <c r="E125" i="8"/>
  <c r="F125" i="8"/>
  <c r="D126" i="8"/>
  <c r="G125" i="7"/>
  <c r="E125" i="7"/>
  <c r="C125" i="8" l="1"/>
  <c r="G127" i="8"/>
  <c r="F126" i="8"/>
  <c r="E126" i="8"/>
  <c r="D127" i="8"/>
  <c r="G126" i="7"/>
  <c r="E126" i="7"/>
  <c r="C126" i="8" l="1"/>
  <c r="G128" i="8"/>
  <c r="E127" i="8"/>
  <c r="F127" i="8"/>
  <c r="D128" i="8"/>
  <c r="E127" i="7"/>
  <c r="G127" i="7"/>
  <c r="C127" i="8" l="1"/>
  <c r="G129" i="8"/>
  <c r="F128" i="8"/>
  <c r="E128" i="8"/>
  <c r="D129" i="8"/>
  <c r="E128" i="7"/>
  <c r="G128" i="7"/>
  <c r="C128" i="8" l="1"/>
  <c r="G130" i="8"/>
  <c r="F129" i="8"/>
  <c r="E129" i="8"/>
  <c r="D130" i="8"/>
  <c r="G129" i="7"/>
  <c r="E129" i="7"/>
  <c r="C129" i="8" l="1"/>
  <c r="F130" i="8"/>
  <c r="E130" i="8"/>
  <c r="E130" i="7"/>
  <c r="G130" i="7"/>
  <c r="C130" i="8" l="1"/>
  <c r="P6" i="27" l="1"/>
  <c r="T6" i="27"/>
  <c r="S6" i="27"/>
  <c r="R6" i="27"/>
  <c r="Q6" i="27"/>
  <c r="M6" i="27" l="1"/>
  <c r="K6" i="27"/>
  <c r="L6" i="27"/>
  <c r="N6" i="27"/>
  <c r="U6" i="27"/>
  <c r="O6" i="27" s="1"/>
  <c r="J6" i="27" l="1"/>
  <c r="Q7" i="27" l="1"/>
  <c r="T7" i="27"/>
  <c r="S7" i="27"/>
  <c r="P7" i="27"/>
  <c r="R7" i="27"/>
  <c r="L7" i="27" l="1"/>
  <c r="M7" i="27"/>
  <c r="N7" i="27"/>
  <c r="K7" i="27"/>
  <c r="U7" i="27"/>
  <c r="O7" i="27" s="1"/>
  <c r="J7" i="27" l="1"/>
  <c r="S8" i="27" l="1"/>
  <c r="Q8" i="27"/>
  <c r="R8" i="27"/>
  <c r="P8" i="27"/>
  <c r="T8" i="27"/>
  <c r="N8" i="27" l="1"/>
  <c r="L8" i="27"/>
  <c r="K8" i="27"/>
  <c r="M8" i="27"/>
  <c r="U8" i="27"/>
  <c r="O8" i="27" l="1"/>
  <c r="J8" i="27" s="1"/>
  <c r="P9" i="27" l="1"/>
  <c r="Q9" i="27"/>
  <c r="R9" i="27"/>
  <c r="T9" i="27"/>
  <c r="S9" i="27"/>
  <c r="N9" i="27" l="1"/>
  <c r="K9" i="27"/>
  <c r="M9" i="27"/>
  <c r="L9" i="27"/>
  <c r="U9" i="27"/>
  <c r="O9" i="27" l="1"/>
  <c r="J9" i="27" s="1"/>
  <c r="R10" i="27" l="1"/>
  <c r="T10" i="27"/>
  <c r="Q10" i="27"/>
  <c r="S10" i="27"/>
  <c r="P10" i="27"/>
  <c r="M10" i="27" l="1"/>
  <c r="K10" i="27"/>
  <c r="N10" i="27"/>
  <c r="L10" i="27"/>
  <c r="U10" i="27"/>
  <c r="O10" i="27" l="1"/>
  <c r="J10" i="27" s="1"/>
  <c r="P11" i="27" l="1"/>
  <c r="R11" i="27"/>
  <c r="T11" i="27"/>
  <c r="Q11" i="27"/>
  <c r="S11" i="27"/>
  <c r="M11" i="27" l="1"/>
  <c r="K11" i="27"/>
  <c r="N11" i="27"/>
  <c r="L11" i="27"/>
  <c r="U11" i="27"/>
  <c r="O11" i="27" l="1"/>
  <c r="J11" i="27" s="1"/>
  <c r="Q12" i="27" l="1"/>
  <c r="P12" i="27"/>
  <c r="T12" i="27"/>
  <c r="S12" i="27"/>
  <c r="R12" i="27"/>
  <c r="L12" i="27" l="1"/>
  <c r="M12" i="27"/>
  <c r="N12" i="27"/>
  <c r="K12" i="27"/>
  <c r="U12" i="27"/>
  <c r="O12" i="27" l="1"/>
  <c r="J12" i="27" s="1"/>
  <c r="R13" i="27" l="1"/>
  <c r="Q13" i="27"/>
  <c r="S13" i="27"/>
  <c r="P13" i="27"/>
  <c r="T13" i="27"/>
  <c r="K13" i="27" l="1"/>
  <c r="N13" i="27"/>
  <c r="M13" i="27"/>
  <c r="L13" i="27"/>
  <c r="U13" i="27"/>
  <c r="O13" i="27" l="1"/>
  <c r="J13" i="27" s="1"/>
  <c r="Q14" i="27" l="1"/>
  <c r="R14" i="27"/>
  <c r="P14" i="27"/>
  <c r="S14" i="27"/>
  <c r="T14" i="27"/>
  <c r="M14" i="27" l="1"/>
  <c r="N14" i="27"/>
  <c r="L14" i="27"/>
  <c r="K14" i="27"/>
  <c r="U14" i="27"/>
  <c r="O14" i="27" l="1"/>
  <c r="J14" i="27" s="1"/>
  <c r="R15" i="27" l="1"/>
  <c r="P15" i="27"/>
  <c r="S15" i="27"/>
  <c r="T15" i="27"/>
  <c r="Q15" i="27"/>
  <c r="N15" i="27" l="1"/>
  <c r="L15" i="27"/>
  <c r="M15" i="27"/>
  <c r="K15" i="27"/>
  <c r="U15" i="27"/>
  <c r="O15" i="27" l="1"/>
  <c r="J15" i="27" s="1"/>
  <c r="R16" i="27" l="1"/>
  <c r="T16" i="27"/>
  <c r="Q16" i="27"/>
  <c r="S16" i="27"/>
  <c r="P16" i="27"/>
  <c r="M16" i="27" l="1"/>
  <c r="K16" i="27"/>
  <c r="L16" i="27"/>
  <c r="N16" i="27"/>
  <c r="U16" i="27"/>
  <c r="O16" i="27" l="1"/>
  <c r="J16" i="27" s="1"/>
  <c r="Q17" i="27" l="1"/>
  <c r="R17" i="27"/>
  <c r="T17" i="27"/>
  <c r="S17" i="27"/>
  <c r="P17" i="27"/>
  <c r="M17" i="27" l="1"/>
  <c r="N17" i="27"/>
  <c r="L17" i="27"/>
  <c r="K17" i="27"/>
  <c r="U17" i="27"/>
  <c r="O17" i="27" l="1"/>
  <c r="J17" i="27" s="1"/>
  <c r="R18" i="27" l="1"/>
  <c r="T18" i="27"/>
  <c r="P18" i="27"/>
  <c r="Q18" i="27"/>
  <c r="S18" i="27"/>
  <c r="M18" i="27" l="1"/>
  <c r="K18" i="27"/>
  <c r="N18" i="27"/>
  <c r="L18" i="27"/>
  <c r="U18" i="27"/>
  <c r="O18" i="27" l="1"/>
  <c r="J18" i="27" s="1"/>
  <c r="T19" i="27" l="1"/>
  <c r="Q19" i="27"/>
  <c r="S19" i="27"/>
  <c r="P19" i="27"/>
  <c r="R19" i="27"/>
  <c r="L19" i="27" l="1"/>
  <c r="M19" i="27"/>
  <c r="K19" i="27"/>
  <c r="N19" i="27"/>
  <c r="U19" i="27"/>
  <c r="O19" i="27" l="1"/>
  <c r="J19" i="27" s="1"/>
  <c r="R20" i="27" l="1"/>
  <c r="S20" i="27"/>
  <c r="Q20" i="27"/>
  <c r="P20" i="27"/>
  <c r="T20" i="27"/>
  <c r="N20" i="27" l="1"/>
  <c r="K20" i="27"/>
  <c r="M20" i="27"/>
  <c r="L20" i="27"/>
  <c r="U20" i="27"/>
  <c r="O20" i="27" l="1"/>
  <c r="J20" i="27" s="1"/>
  <c r="S21" i="27" l="1"/>
  <c r="P21" i="27"/>
  <c r="T21" i="27"/>
  <c r="R21" i="27"/>
  <c r="Q21" i="27"/>
  <c r="K21" i="27" l="1"/>
  <c r="N21" i="27"/>
  <c r="L21" i="27"/>
  <c r="M21" i="27"/>
  <c r="U21" i="27"/>
  <c r="O21" i="27" l="1"/>
  <c r="J21" i="27" s="1"/>
  <c r="P22" i="27" l="1"/>
  <c r="S22" i="27"/>
  <c r="T22" i="27"/>
  <c r="R22" i="27"/>
  <c r="Q22" i="27"/>
  <c r="K22" i="27" l="1"/>
  <c r="L22" i="27"/>
  <c r="N22" i="27"/>
  <c r="M22" i="27"/>
  <c r="U22" i="27"/>
  <c r="O22" i="27" l="1"/>
  <c r="J22" i="27" s="1"/>
  <c r="P23" i="27" l="1"/>
  <c r="Q23" i="27"/>
  <c r="R23" i="27"/>
  <c r="S23" i="27"/>
  <c r="T23" i="27"/>
  <c r="M23" i="27" l="1"/>
  <c r="N23" i="27"/>
  <c r="L23" i="27"/>
  <c r="K23" i="27"/>
  <c r="U23" i="27"/>
  <c r="O23" i="27" l="1"/>
  <c r="J23" i="27" s="1"/>
  <c r="T24" i="27" l="1"/>
  <c r="Q24" i="27"/>
  <c r="P24" i="27"/>
  <c r="S24" i="27"/>
  <c r="R24" i="27"/>
  <c r="M24" i="27" l="1"/>
  <c r="L24" i="27"/>
  <c r="K24" i="27"/>
  <c r="N24" i="27"/>
  <c r="U24" i="27"/>
  <c r="O24" i="27" l="1"/>
  <c r="J24" i="27" s="1"/>
  <c r="T25" i="27" l="1"/>
  <c r="Q25" i="27"/>
  <c r="P25" i="27"/>
  <c r="S25" i="27"/>
  <c r="R25" i="27"/>
  <c r="L25" i="27" l="1"/>
  <c r="M25" i="27"/>
  <c r="K25" i="27"/>
  <c r="N25" i="27"/>
  <c r="U25" i="27"/>
  <c r="O25" i="27" l="1"/>
  <c r="J25" i="27" s="1"/>
  <c r="R26" i="27" l="1"/>
  <c r="P26" i="27"/>
  <c r="T26" i="27"/>
  <c r="Q26" i="27"/>
  <c r="S26" i="27"/>
  <c r="K26" i="27" l="1"/>
  <c r="M26" i="27"/>
  <c r="N26" i="27"/>
  <c r="L26" i="27"/>
  <c r="U26" i="27"/>
  <c r="O26" i="27" l="1"/>
  <c r="J26" i="27" s="1"/>
  <c r="P27" i="27" l="1"/>
  <c r="Q27" i="27"/>
  <c r="R27" i="27"/>
  <c r="T27" i="27"/>
  <c r="S27" i="27"/>
  <c r="L27" i="27" l="1"/>
  <c r="M27" i="27"/>
  <c r="N27" i="27"/>
  <c r="K27" i="27"/>
  <c r="U27" i="27"/>
  <c r="O27" i="27" l="1"/>
  <c r="J27" i="27" s="1"/>
  <c r="Q28" i="27" l="1"/>
  <c r="P28" i="27"/>
  <c r="R28" i="27"/>
  <c r="T28" i="27"/>
  <c r="S28" i="27"/>
  <c r="M28" i="27" l="1"/>
  <c r="N28" i="27"/>
  <c r="L28" i="27"/>
  <c r="K28" i="27"/>
  <c r="U28" i="27"/>
  <c r="O28" i="27" l="1"/>
  <c r="J28" i="27" s="1"/>
  <c r="P29" i="27" l="1"/>
  <c r="Q29" i="27"/>
  <c r="R29" i="27"/>
  <c r="S29" i="27"/>
  <c r="T29" i="27"/>
  <c r="N29" i="27" l="1"/>
  <c r="M29" i="27"/>
  <c r="L29" i="27"/>
  <c r="K29" i="27"/>
  <c r="U29" i="27"/>
  <c r="O29" i="27" l="1"/>
  <c r="J29" i="27" s="1"/>
  <c r="R30" i="27" l="1"/>
  <c r="Q30" i="27"/>
  <c r="S30" i="27"/>
  <c r="T30" i="27"/>
  <c r="P30" i="27"/>
  <c r="N30" i="27" l="1"/>
  <c r="M30" i="27"/>
  <c r="K30" i="27"/>
  <c r="L30" i="27"/>
  <c r="U30" i="27"/>
  <c r="O30" i="27" l="1"/>
  <c r="J30" i="27" s="1"/>
  <c r="R31" i="27" l="1"/>
  <c r="Q31" i="27"/>
  <c r="T31" i="27"/>
  <c r="P31" i="27"/>
  <c r="S31" i="27"/>
  <c r="M31" i="27" l="1"/>
  <c r="N31" i="27"/>
  <c r="K31" i="27"/>
  <c r="L31" i="27"/>
  <c r="U31" i="27"/>
  <c r="O31" i="27" l="1"/>
  <c r="J31" i="27" s="1"/>
  <c r="T32" i="27" l="1"/>
  <c r="P32" i="27"/>
  <c r="S32" i="27"/>
  <c r="R32" i="27"/>
  <c r="Q32" i="27"/>
  <c r="M32" i="27" l="1"/>
  <c r="K32" i="27"/>
  <c r="L32" i="27"/>
  <c r="N32" i="27"/>
  <c r="U32" i="27"/>
  <c r="O32" i="27" l="1"/>
  <c r="J32" i="27" s="1"/>
  <c r="S33" i="27" l="1"/>
  <c r="P33" i="27"/>
  <c r="Q33" i="27"/>
  <c r="R33" i="27"/>
  <c r="T33" i="27"/>
  <c r="N33" i="27" l="1"/>
  <c r="L33" i="27"/>
  <c r="K33" i="27"/>
  <c r="M33" i="27"/>
  <c r="U33" i="27"/>
  <c r="O33" i="27" l="1"/>
  <c r="J33" i="27" s="1"/>
  <c r="T34" i="27" l="1"/>
  <c r="P34" i="27"/>
  <c r="R34" i="27"/>
  <c r="Q34" i="27"/>
  <c r="S34" i="27"/>
  <c r="K34" i="27" l="1"/>
  <c r="M34" i="27"/>
  <c r="L34" i="27"/>
  <c r="N34" i="27"/>
  <c r="U34" i="27"/>
  <c r="O34" i="27" l="1"/>
  <c r="J34" i="27" s="1"/>
  <c r="R35" i="27" l="1"/>
  <c r="S35" i="27"/>
  <c r="Q35" i="27"/>
  <c r="T35" i="27"/>
  <c r="P35" i="27"/>
  <c r="N35" i="27" l="1"/>
  <c r="K35" i="27"/>
  <c r="M35" i="27"/>
  <c r="L35" i="27"/>
  <c r="U35" i="27"/>
  <c r="O35" i="27" l="1"/>
  <c r="J35" i="27" s="1"/>
  <c r="S36" i="27" l="1"/>
  <c r="R36" i="27"/>
  <c r="Q36" i="27"/>
  <c r="T36" i="27"/>
  <c r="P36" i="27"/>
  <c r="N36" i="27" l="1"/>
  <c r="K36" i="27"/>
  <c r="L36" i="27"/>
  <c r="M36" i="27"/>
  <c r="U36" i="27"/>
  <c r="O36" i="27" l="1"/>
  <c r="J36" i="27" s="1"/>
  <c r="R37" i="27" l="1"/>
  <c r="T37" i="27"/>
  <c r="S37" i="27"/>
  <c r="Q37" i="27"/>
  <c r="P37" i="27"/>
  <c r="K37" i="27" l="1"/>
  <c r="M37" i="27"/>
  <c r="N37" i="27"/>
  <c r="L37" i="27"/>
  <c r="U37" i="27"/>
  <c r="O37" i="27" l="1"/>
  <c r="J37" i="27" s="1"/>
  <c r="S38" i="27" l="1"/>
  <c r="Q38" i="27"/>
  <c r="R38" i="27"/>
  <c r="P38" i="27"/>
  <c r="T38" i="27"/>
  <c r="N38" i="27" l="1"/>
  <c r="L38" i="27"/>
  <c r="K38" i="27"/>
  <c r="M38" i="27"/>
  <c r="U38" i="27"/>
  <c r="O38" i="27" l="1"/>
  <c r="J38" i="27" s="1"/>
  <c r="R39" i="27" l="1"/>
  <c r="P39" i="27"/>
  <c r="S39" i="27"/>
  <c r="T39" i="27"/>
  <c r="Q39" i="27"/>
  <c r="K39" i="27" l="1"/>
  <c r="N39" i="27"/>
  <c r="M39" i="27"/>
  <c r="L39" i="27"/>
  <c r="U39" i="27"/>
  <c r="O39" i="27" l="1"/>
  <c r="J39" i="27" s="1"/>
  <c r="P40" i="27" l="1"/>
  <c r="R40" i="27"/>
  <c r="T40" i="27"/>
  <c r="S40" i="27"/>
  <c r="Q40" i="27"/>
  <c r="M40" i="27" l="1"/>
  <c r="K40" i="27"/>
  <c r="N40" i="27"/>
  <c r="L40" i="27"/>
  <c r="U40" i="27"/>
  <c r="O40" i="27" l="1"/>
  <c r="J40" i="27" s="1"/>
  <c r="S41" i="27" l="1"/>
  <c r="P41" i="27"/>
  <c r="T41" i="27"/>
  <c r="Q41" i="27"/>
  <c r="R41" i="27"/>
  <c r="L41" i="27" l="1"/>
  <c r="N41" i="27"/>
  <c r="K41" i="27"/>
  <c r="M41" i="27"/>
  <c r="U41" i="27"/>
  <c r="O41" i="27" l="1"/>
  <c r="J41" i="27" s="1"/>
  <c r="R42" i="27" l="1"/>
  <c r="Q42" i="27"/>
  <c r="T42" i="27"/>
  <c r="P42" i="27"/>
  <c r="S42" i="27"/>
  <c r="M42" i="27" l="1"/>
  <c r="N42" i="27"/>
  <c r="K42" i="27"/>
  <c r="L42" i="27"/>
  <c r="U42" i="27"/>
  <c r="O42" i="27" l="1"/>
  <c r="J42" i="27" s="1"/>
  <c r="P43" i="27" l="1"/>
  <c r="Q43" i="27"/>
  <c r="S43" i="27"/>
  <c r="T43" i="27"/>
  <c r="R43" i="27"/>
  <c r="N43" i="27" l="1"/>
  <c r="L43" i="27"/>
  <c r="M43" i="27"/>
  <c r="K43" i="27"/>
  <c r="U43" i="27"/>
  <c r="O43" i="27" l="1"/>
  <c r="J43" i="27" s="1"/>
  <c r="T44" i="27" l="1"/>
  <c r="P44" i="27"/>
  <c r="Q44" i="27"/>
  <c r="S44" i="27"/>
  <c r="R44" i="27"/>
  <c r="L44" i="27" l="1"/>
  <c r="M44" i="27"/>
  <c r="K44" i="27"/>
  <c r="N44" i="27"/>
  <c r="U44" i="27"/>
  <c r="O44" i="27" l="1"/>
  <c r="J44" i="27" s="1"/>
  <c r="T45" i="27" l="1"/>
  <c r="R45" i="27"/>
  <c r="S45" i="27"/>
  <c r="Q45" i="27"/>
  <c r="P45" i="27"/>
  <c r="K45" i="27" l="1"/>
  <c r="N45" i="27"/>
  <c r="M45" i="27"/>
  <c r="L45" i="27"/>
  <c r="U45" i="27"/>
  <c r="O45" i="27" l="1"/>
  <c r="J45" i="27" s="1"/>
  <c r="T46" i="27" l="1"/>
  <c r="P46" i="27"/>
  <c r="Q46" i="27"/>
  <c r="S46" i="27"/>
  <c r="R46" i="27"/>
  <c r="L46" i="27" l="1"/>
  <c r="M46" i="27"/>
  <c r="K46" i="27"/>
  <c r="N46" i="27"/>
  <c r="U46" i="27"/>
  <c r="O46" i="27" l="1"/>
  <c r="J46" i="27" s="1"/>
  <c r="T47" i="27" l="1"/>
  <c r="Q47" i="27"/>
  <c r="P47" i="27"/>
  <c r="S47" i="27"/>
  <c r="R47" i="27"/>
  <c r="L47" i="27" l="1"/>
  <c r="M47" i="27"/>
  <c r="K47" i="27"/>
  <c r="N47" i="27"/>
  <c r="U47" i="27"/>
  <c r="O47" i="27" l="1"/>
  <c r="J47" i="27" s="1"/>
  <c r="S48" i="27" l="1"/>
  <c r="R48" i="27"/>
  <c r="Q48" i="27"/>
  <c r="P48" i="27"/>
  <c r="T48" i="27"/>
  <c r="K48" i="27" l="1"/>
  <c r="N48" i="27"/>
  <c r="L48" i="27"/>
  <c r="M48" i="27"/>
  <c r="U48" i="27"/>
  <c r="O48" i="27" l="1"/>
  <c r="J48" i="27" s="1"/>
  <c r="P49" i="27" l="1"/>
  <c r="S49" i="27"/>
  <c r="R49" i="27"/>
  <c r="T49" i="27"/>
  <c r="Q49" i="27"/>
  <c r="N49" i="27" l="1"/>
  <c r="M49" i="27"/>
  <c r="K49" i="27"/>
  <c r="L49" i="27"/>
  <c r="U49" i="27"/>
  <c r="O49" i="27" l="1"/>
  <c r="J49" i="27" s="1"/>
  <c r="Q50" i="27" l="1"/>
  <c r="P50" i="27"/>
  <c r="R50" i="27"/>
  <c r="S50" i="27"/>
  <c r="T50" i="27"/>
  <c r="L50" i="27" l="1"/>
  <c r="N50" i="27"/>
  <c r="K50" i="27"/>
  <c r="M50" i="27"/>
  <c r="U50" i="27"/>
  <c r="O50" i="27" l="1"/>
  <c r="J50" i="27" s="1"/>
  <c r="R51" i="27" l="1"/>
  <c r="S51" i="27"/>
  <c r="T51" i="27"/>
  <c r="P51" i="27"/>
  <c r="Q51" i="27"/>
  <c r="K51" i="27" l="1"/>
  <c r="N51" i="27"/>
  <c r="M51" i="27"/>
  <c r="L51" i="27"/>
  <c r="U51" i="27"/>
  <c r="O51" i="27" l="1"/>
  <c r="J51" i="27" s="1"/>
  <c r="P52" i="27" l="1"/>
  <c r="S52" i="27"/>
  <c r="T52" i="27"/>
  <c r="Q52" i="27"/>
  <c r="R52" i="27"/>
  <c r="M52" i="27" l="1"/>
  <c r="L52" i="27"/>
  <c r="K52" i="27"/>
  <c r="N52" i="27"/>
  <c r="U52" i="27"/>
  <c r="O52" i="27" l="1"/>
  <c r="J52" i="27" s="1"/>
  <c r="P53" i="27" l="1"/>
  <c r="S53" i="27"/>
  <c r="Q53" i="27"/>
  <c r="T53" i="27"/>
  <c r="R53" i="27"/>
  <c r="L53" i="27" l="1"/>
  <c r="N53" i="27"/>
  <c r="K53" i="27"/>
  <c r="M53" i="27"/>
  <c r="U53" i="27"/>
  <c r="O53" i="27" l="1"/>
  <c r="J53" i="27" s="1"/>
  <c r="Q54" i="27" l="1"/>
  <c r="S54" i="27"/>
  <c r="P54" i="27"/>
  <c r="R54" i="27"/>
  <c r="T54" i="27"/>
  <c r="N54" i="27" l="1"/>
  <c r="L54" i="27"/>
  <c r="M54" i="27"/>
  <c r="K54" i="27"/>
  <c r="U54" i="27"/>
  <c r="O54" i="27" l="1"/>
  <c r="J54" i="27" s="1"/>
  <c r="Q55" i="27" l="1"/>
  <c r="S55" i="27"/>
  <c r="R55" i="27"/>
  <c r="P55" i="27"/>
  <c r="T55" i="27"/>
  <c r="N55" i="27" l="1"/>
  <c r="M55" i="27"/>
  <c r="L55" i="27"/>
  <c r="K55" i="27"/>
  <c r="U55" i="27"/>
  <c r="O55" i="27" l="1"/>
  <c r="J55" i="27" s="1"/>
  <c r="S56" i="27" l="1"/>
  <c r="T56" i="27"/>
  <c r="R56" i="27"/>
  <c r="P56" i="27"/>
  <c r="Q56" i="27"/>
  <c r="N56" i="27" l="1"/>
  <c r="K56" i="27"/>
  <c r="L56" i="27"/>
  <c r="M56" i="27"/>
  <c r="U56" i="27"/>
  <c r="O56" i="27" l="1"/>
  <c r="J56" i="27" s="1"/>
  <c r="R57" i="27" l="1"/>
  <c r="T57" i="27"/>
  <c r="S57" i="27"/>
  <c r="P57" i="27"/>
  <c r="Q57" i="27"/>
  <c r="K57" i="27" l="1"/>
  <c r="L57" i="27"/>
  <c r="M57" i="27"/>
  <c r="N57" i="27"/>
  <c r="U57" i="27"/>
  <c r="O57" i="27" l="1"/>
  <c r="J57" i="27" s="1"/>
  <c r="P58" i="27" l="1"/>
  <c r="Q58" i="27"/>
  <c r="R58" i="27"/>
  <c r="T58" i="27"/>
  <c r="S58" i="27"/>
  <c r="N58" i="27" l="1"/>
  <c r="M58" i="27"/>
  <c r="L58" i="27"/>
  <c r="K58" i="27"/>
  <c r="U58" i="27"/>
  <c r="O58" i="27" l="1"/>
  <c r="J58" i="27" s="1"/>
  <c r="S59" i="27" l="1"/>
  <c r="T59" i="27"/>
  <c r="P59" i="27"/>
  <c r="R59" i="27"/>
  <c r="Q59" i="27"/>
  <c r="M59" i="27" l="1"/>
  <c r="K59" i="27"/>
  <c r="L59" i="27"/>
  <c r="N59" i="27"/>
  <c r="U59" i="27"/>
  <c r="O59" i="27" l="1"/>
  <c r="J59" i="27" s="1"/>
  <c r="P60" i="27" l="1"/>
  <c r="Q60" i="27"/>
  <c r="S60" i="27"/>
  <c r="R60" i="27"/>
  <c r="T60" i="27"/>
  <c r="L60" i="27" l="1"/>
  <c r="N60" i="27"/>
  <c r="K60" i="27"/>
  <c r="M60" i="27"/>
  <c r="U60" i="27"/>
  <c r="O60" i="27" l="1"/>
  <c r="J60" i="27" s="1"/>
  <c r="T61" i="27" l="1"/>
  <c r="S61" i="27"/>
  <c r="R61" i="27"/>
  <c r="P61" i="27"/>
  <c r="Q61" i="27"/>
  <c r="K61" i="27" l="1"/>
  <c r="L61" i="27"/>
  <c r="M61" i="27"/>
  <c r="N61" i="27"/>
  <c r="U61" i="27"/>
  <c r="O61" i="27" l="1"/>
  <c r="J61" i="27" s="1"/>
  <c r="S62" i="27" l="1"/>
  <c r="T62" i="27"/>
  <c r="P62" i="27"/>
  <c r="Q62" i="27"/>
  <c r="R62" i="27"/>
  <c r="L62" i="27" l="1"/>
  <c r="K62" i="27"/>
  <c r="N62" i="27"/>
  <c r="M62" i="27"/>
  <c r="U62" i="27"/>
  <c r="O62" i="27" l="1"/>
  <c r="J62" i="27" s="1"/>
  <c r="P63" i="27" l="1"/>
  <c r="T63" i="27"/>
  <c r="R63" i="27"/>
  <c r="Q63" i="27"/>
  <c r="S63" i="27"/>
  <c r="K63" i="27" l="1"/>
  <c r="M63" i="27"/>
  <c r="N63" i="27"/>
  <c r="L63" i="27"/>
  <c r="U63" i="27"/>
  <c r="O63" i="27" l="1"/>
  <c r="J63" i="27" s="1"/>
  <c r="S64" i="27" l="1"/>
  <c r="R64" i="27"/>
  <c r="P64" i="27"/>
  <c r="T64" i="27"/>
  <c r="Q64" i="27"/>
  <c r="K64" i="27" l="1"/>
  <c r="N64" i="27"/>
  <c r="L64" i="27"/>
  <c r="M64" i="27"/>
  <c r="U64" i="27"/>
  <c r="O64" i="27" l="1"/>
  <c r="J64" i="27" s="1"/>
  <c r="Q65" i="27" l="1"/>
  <c r="P65" i="27"/>
  <c r="R65" i="27"/>
  <c r="S65" i="27"/>
  <c r="T65" i="27"/>
  <c r="M65" i="27" l="1"/>
  <c r="N65" i="27"/>
  <c r="L65" i="27"/>
  <c r="K65" i="27"/>
  <c r="U65" i="27"/>
  <c r="O65" i="27" l="1"/>
  <c r="J65" i="27" s="1"/>
  <c r="P66" i="27" l="1"/>
  <c r="Q66" i="27"/>
  <c r="S66" i="27"/>
  <c r="R66" i="27"/>
  <c r="T66" i="27"/>
  <c r="L66" i="27" l="1"/>
  <c r="N66" i="27"/>
  <c r="M66" i="27"/>
  <c r="K66" i="27"/>
  <c r="U66" i="27"/>
  <c r="O66" i="27" l="1"/>
  <c r="J66" i="27" s="1"/>
  <c r="R67" i="27" l="1"/>
  <c r="Q67" i="27"/>
  <c r="P67" i="27"/>
  <c r="T67" i="27"/>
  <c r="S67" i="27"/>
  <c r="M67" i="27" l="1"/>
  <c r="N67" i="27"/>
  <c r="K67" i="27"/>
  <c r="L67" i="27"/>
  <c r="U67" i="27"/>
  <c r="O67" i="27" l="1"/>
  <c r="J67" i="27" s="1"/>
  <c r="R68" i="27" l="1"/>
  <c r="T68" i="27"/>
  <c r="S68" i="27"/>
  <c r="P68" i="27"/>
  <c r="Q68" i="27"/>
  <c r="K68" i="27" l="1"/>
  <c r="M68" i="27"/>
  <c r="N68" i="27"/>
  <c r="L68" i="27"/>
  <c r="U68" i="27"/>
  <c r="O68" i="27" l="1"/>
  <c r="J68" i="27" s="1"/>
  <c r="S69" i="27" l="1"/>
  <c r="R69" i="27"/>
  <c r="Q69" i="27"/>
  <c r="P69" i="27"/>
  <c r="T69" i="27"/>
  <c r="N69" i="27" l="1"/>
  <c r="K69" i="27"/>
  <c r="L69" i="27"/>
  <c r="M69" i="27"/>
  <c r="U69" i="27"/>
  <c r="O69" i="27" l="1"/>
  <c r="J69" i="27" s="1"/>
  <c r="S70" i="27" l="1"/>
  <c r="T70" i="27"/>
  <c r="R70" i="27"/>
  <c r="P70" i="27"/>
  <c r="Q70" i="27"/>
  <c r="K70" i="27" l="1"/>
  <c r="L70" i="27"/>
  <c r="N70" i="27"/>
  <c r="M70" i="27"/>
  <c r="U70" i="27"/>
  <c r="O70" i="27" l="1"/>
  <c r="J70" i="27" s="1"/>
  <c r="T71" i="27" l="1"/>
  <c r="R71" i="27"/>
  <c r="P71" i="27"/>
  <c r="S71" i="27"/>
  <c r="Q71" i="27"/>
  <c r="K71" i="27" l="1"/>
  <c r="L71" i="27"/>
  <c r="M71" i="27"/>
  <c r="N71" i="27"/>
  <c r="U71" i="27"/>
  <c r="O71" i="27" l="1"/>
  <c r="J71" i="27" s="1"/>
  <c r="S72" i="27" l="1"/>
  <c r="P72" i="27"/>
  <c r="T72" i="27"/>
  <c r="Q72" i="27"/>
  <c r="R72" i="27"/>
  <c r="K72" i="27" l="1"/>
  <c r="N72" i="27"/>
  <c r="L72" i="27"/>
  <c r="M72" i="27"/>
  <c r="U72" i="27"/>
  <c r="O72" i="27" l="1"/>
  <c r="J72" i="27" s="1"/>
  <c r="P73" i="27" l="1"/>
  <c r="R73" i="27"/>
  <c r="S73" i="27"/>
  <c r="Q73" i="27"/>
  <c r="T73" i="27"/>
  <c r="N73" i="27" l="1"/>
  <c r="K73" i="27"/>
  <c r="L73" i="27"/>
  <c r="M73" i="27"/>
  <c r="U73" i="27"/>
  <c r="O73" i="27" l="1"/>
  <c r="J73" i="27" s="1"/>
  <c r="R74" i="27" l="1"/>
  <c r="Q74" i="27"/>
  <c r="S74" i="27"/>
  <c r="T74" i="27"/>
  <c r="P74" i="27"/>
  <c r="N74" i="27" l="1"/>
  <c r="M74" i="27"/>
  <c r="K74" i="27"/>
  <c r="L74" i="27"/>
  <c r="U74" i="27"/>
  <c r="O74" i="27" l="1"/>
  <c r="J74" i="27" s="1"/>
  <c r="Q75" i="27" l="1"/>
  <c r="S75" i="27"/>
  <c r="R75" i="27"/>
  <c r="T75" i="27"/>
  <c r="P75" i="27"/>
  <c r="N75" i="27" l="1"/>
  <c r="L75" i="27"/>
  <c r="M75" i="27"/>
  <c r="K75" i="27"/>
  <c r="U75" i="27"/>
  <c r="O75" i="27" l="1"/>
  <c r="J75" i="27" s="1"/>
  <c r="S76" i="27" l="1"/>
  <c r="P76" i="27"/>
  <c r="Q76" i="27"/>
  <c r="R76" i="27"/>
  <c r="T76" i="27"/>
  <c r="N76" i="27" l="1"/>
  <c r="L76" i="27"/>
  <c r="K76" i="27"/>
  <c r="M76" i="27"/>
  <c r="U76" i="27"/>
  <c r="O76" i="27" l="1"/>
  <c r="J76" i="27" s="1"/>
  <c r="P77" i="27" l="1"/>
  <c r="T77" i="27"/>
  <c r="R77" i="27"/>
  <c r="S77" i="27"/>
  <c r="Q77" i="27"/>
  <c r="K77" i="27" l="1"/>
  <c r="M77" i="27"/>
  <c r="L77" i="27"/>
  <c r="N77" i="27"/>
  <c r="U77" i="27"/>
  <c r="O77" i="27" l="1"/>
  <c r="J77" i="27" s="1"/>
  <c r="P78" i="27" l="1"/>
  <c r="T78" i="27"/>
  <c r="S78" i="27"/>
  <c r="Q78" i="27"/>
  <c r="R78" i="27"/>
  <c r="N78" i="27" l="1"/>
  <c r="K78" i="27"/>
  <c r="M78" i="27"/>
  <c r="L78" i="27"/>
  <c r="U78" i="27"/>
  <c r="O78" i="27" l="1"/>
  <c r="J78" i="27" s="1"/>
  <c r="Q79" i="27" l="1"/>
  <c r="P79" i="27"/>
  <c r="R79" i="27"/>
  <c r="S79" i="27"/>
  <c r="T79" i="27"/>
  <c r="N79" i="27" l="1"/>
  <c r="M79" i="27"/>
  <c r="L79" i="27"/>
  <c r="K79" i="27"/>
  <c r="U79" i="27"/>
  <c r="O79" i="27" l="1"/>
  <c r="J79" i="27" s="1"/>
  <c r="Q80" i="27" l="1"/>
  <c r="R80" i="27"/>
  <c r="P80" i="27"/>
  <c r="S80" i="27"/>
  <c r="T80" i="27"/>
  <c r="N80" i="27" l="1"/>
  <c r="M80" i="27"/>
  <c r="L80" i="27"/>
  <c r="K80" i="27"/>
  <c r="U80" i="27"/>
  <c r="O80" i="27" l="1"/>
  <c r="J80" i="27" s="1"/>
  <c r="Q81" i="27" l="1"/>
  <c r="T81" i="27"/>
  <c r="S81" i="27"/>
  <c r="R81" i="27"/>
  <c r="P81" i="27"/>
  <c r="L81" i="27" l="1"/>
  <c r="M81" i="27"/>
  <c r="N81" i="27"/>
  <c r="K81" i="27"/>
  <c r="U81" i="27"/>
  <c r="O81" i="27" l="1"/>
  <c r="J81" i="27" s="1"/>
  <c r="T82" i="27" l="1"/>
  <c r="P82" i="27"/>
  <c r="S82" i="27"/>
  <c r="R82" i="27"/>
  <c r="Q82" i="27"/>
  <c r="K82" i="27" l="1"/>
  <c r="L82" i="27"/>
  <c r="M82" i="27"/>
  <c r="N82" i="27"/>
  <c r="U82" i="27"/>
  <c r="O82" i="27" l="1"/>
  <c r="J82" i="27" s="1"/>
  <c r="P83" i="27" l="1"/>
  <c r="Q83" i="27"/>
  <c r="S83" i="27"/>
  <c r="T83" i="27"/>
  <c r="R83" i="27"/>
  <c r="L83" i="27" l="1"/>
  <c r="N83" i="27"/>
  <c r="M83" i="27"/>
  <c r="K83" i="27"/>
  <c r="U83" i="27"/>
  <c r="O83" i="27" l="1"/>
  <c r="J83" i="27" s="1"/>
  <c r="Q84" i="27" l="1"/>
  <c r="T84" i="27"/>
  <c r="R84" i="27"/>
  <c r="P84" i="27"/>
  <c r="S84" i="27"/>
  <c r="M84" i="27" l="1"/>
  <c r="L84" i="27"/>
  <c r="N84" i="27"/>
  <c r="K84" i="27"/>
  <c r="U84" i="27"/>
  <c r="O84" i="27" l="1"/>
  <c r="J84" i="27" s="1"/>
  <c r="T85" i="27" l="1"/>
  <c r="S85" i="27"/>
  <c r="P85" i="27"/>
  <c r="R85" i="27"/>
  <c r="Q85" i="27"/>
  <c r="N85" i="27" l="1"/>
  <c r="L85" i="27"/>
  <c r="K85" i="27"/>
  <c r="M85" i="27"/>
  <c r="U85" i="27"/>
  <c r="O85" i="27" l="1"/>
  <c r="J85" i="27" s="1"/>
  <c r="Q86" i="27" l="1"/>
  <c r="S86" i="27"/>
  <c r="P86" i="27"/>
  <c r="T86" i="27"/>
  <c r="R86" i="27"/>
  <c r="N86" i="27" l="1"/>
  <c r="L86" i="27"/>
  <c r="K86" i="27"/>
  <c r="M86" i="27"/>
  <c r="U86" i="27"/>
  <c r="O86" i="27" l="1"/>
  <c r="J86" i="27" s="1"/>
  <c r="S87" i="27" l="1"/>
  <c r="P87" i="27"/>
  <c r="Q87" i="27"/>
  <c r="R87" i="27"/>
  <c r="T87" i="27"/>
  <c r="L87" i="27" l="1"/>
  <c r="K87" i="27"/>
  <c r="M87" i="27"/>
  <c r="N87" i="27"/>
  <c r="U87" i="27"/>
  <c r="O87" i="27" l="1"/>
  <c r="J87" i="27" s="1"/>
  <c r="P88" i="27" l="1"/>
  <c r="T88" i="27"/>
  <c r="R88" i="27"/>
  <c r="Q88" i="27"/>
  <c r="S88" i="27"/>
  <c r="K88" i="27" l="1"/>
  <c r="M88" i="27"/>
  <c r="L88" i="27"/>
  <c r="N88" i="27"/>
  <c r="U88" i="27"/>
  <c r="O88" i="27" l="1"/>
  <c r="J88" i="27" s="1"/>
  <c r="P89" i="27" l="1"/>
  <c r="Q89" i="27"/>
  <c r="T89" i="27"/>
  <c r="R89" i="27"/>
  <c r="S89" i="27"/>
  <c r="M89" i="27" l="1"/>
  <c r="L89" i="27"/>
  <c r="K89" i="27"/>
  <c r="N89" i="27"/>
  <c r="U89" i="27"/>
  <c r="O89" i="27" l="1"/>
  <c r="J89" i="27" s="1"/>
  <c r="T90" i="27" l="1"/>
  <c r="Q90" i="27"/>
  <c r="P90" i="27"/>
  <c r="R90" i="27"/>
  <c r="S90" i="27"/>
  <c r="M90" i="27" l="1"/>
  <c r="L90" i="27"/>
  <c r="K90" i="27"/>
  <c r="N90" i="27"/>
  <c r="U90" i="27"/>
  <c r="O90" i="27" l="1"/>
  <c r="J90" i="27" s="1"/>
  <c r="S91" i="27" l="1"/>
  <c r="Q91" i="27"/>
  <c r="T91" i="27"/>
  <c r="R91" i="27"/>
  <c r="P91" i="27"/>
  <c r="N91" i="27" l="1"/>
  <c r="L91" i="27"/>
  <c r="K91" i="27"/>
  <c r="M91" i="27"/>
  <c r="U91" i="27"/>
  <c r="O91" i="27" l="1"/>
  <c r="J91" i="27" s="1"/>
  <c r="Q92" i="27" l="1"/>
  <c r="T92" i="27"/>
  <c r="R92" i="27"/>
  <c r="S92" i="27"/>
  <c r="P92" i="27"/>
  <c r="M92" i="27" l="1"/>
  <c r="L92" i="27"/>
  <c r="N92" i="27"/>
  <c r="K92" i="27"/>
  <c r="U92" i="27"/>
  <c r="O92" i="27" l="1"/>
  <c r="J92" i="27" s="1"/>
  <c r="P93" i="27" l="1"/>
  <c r="T93" i="27"/>
  <c r="Q93" i="27"/>
  <c r="R93" i="27"/>
  <c r="S93" i="27"/>
  <c r="L93" i="27" l="1"/>
  <c r="M93" i="27"/>
  <c r="K93" i="27"/>
  <c r="N93" i="27"/>
  <c r="U93" i="27"/>
  <c r="O93" i="27" l="1"/>
  <c r="J93" i="27" s="1"/>
  <c r="P94" i="27" l="1"/>
  <c r="T94" i="27"/>
  <c r="S94" i="27"/>
  <c r="R94" i="27"/>
  <c r="Q94" i="27"/>
  <c r="K94" i="27" l="1"/>
  <c r="N94" i="27"/>
  <c r="L94" i="27"/>
  <c r="M94" i="27"/>
  <c r="U94" i="27"/>
  <c r="O94" i="27" l="1"/>
  <c r="J94" i="27" s="1"/>
  <c r="S95" i="27" l="1"/>
  <c r="R95" i="27"/>
  <c r="T95" i="27"/>
  <c r="Q95" i="27"/>
  <c r="P95" i="27"/>
  <c r="K95" i="27" l="1"/>
  <c r="N95" i="27"/>
  <c r="L95" i="27"/>
  <c r="M95" i="27"/>
  <c r="U95" i="27"/>
  <c r="O95" i="27" l="1"/>
  <c r="J95" i="27" s="1"/>
  <c r="P96" i="27" l="1"/>
  <c r="Q96" i="27"/>
  <c r="S96" i="27"/>
  <c r="T96" i="27"/>
  <c r="R96" i="27"/>
  <c r="L96" i="27" l="1"/>
  <c r="M96" i="27"/>
  <c r="K96" i="27"/>
  <c r="N96" i="27"/>
  <c r="U96" i="27"/>
  <c r="O96" i="27" l="1"/>
  <c r="J96" i="27" s="1"/>
  <c r="Q97" i="27" l="1"/>
  <c r="S97" i="27"/>
  <c r="R97" i="27"/>
  <c r="P97" i="27"/>
  <c r="T97" i="27"/>
  <c r="N97" i="27" l="1"/>
  <c r="L97" i="27"/>
  <c r="M97" i="27"/>
  <c r="K97" i="27"/>
  <c r="U97" i="27"/>
  <c r="O97" i="27" l="1"/>
  <c r="J97" i="27" s="1"/>
  <c r="R98" i="27" l="1"/>
  <c r="T98" i="27"/>
  <c r="S98" i="27"/>
  <c r="P98" i="27"/>
  <c r="Q98" i="27"/>
  <c r="K98" i="27" l="1"/>
  <c r="M98" i="27"/>
  <c r="N98" i="27"/>
  <c r="L98" i="27"/>
  <c r="U98" i="27"/>
  <c r="O98" i="27" l="1"/>
  <c r="J98" i="27" s="1"/>
  <c r="R99" i="27" l="1"/>
  <c r="P99" i="27"/>
  <c r="S99" i="27"/>
  <c r="Q99" i="27"/>
  <c r="T99" i="27"/>
  <c r="K99" i="27" l="1"/>
  <c r="L99" i="27"/>
  <c r="N99" i="27"/>
  <c r="M99" i="27"/>
  <c r="U99" i="27"/>
  <c r="O99" i="27" l="1"/>
  <c r="J99" i="27" s="1"/>
  <c r="T100" i="27" l="1"/>
  <c r="P100" i="27"/>
  <c r="Q100" i="27"/>
  <c r="R100" i="27"/>
  <c r="S100" i="27"/>
  <c r="L100" i="27" l="1"/>
  <c r="M100" i="27"/>
  <c r="K100" i="27"/>
  <c r="N100" i="27"/>
  <c r="U100" i="27"/>
  <c r="O100" i="27" l="1"/>
  <c r="J100" i="27" s="1"/>
  <c r="S101" i="27" l="1"/>
  <c r="P101" i="27"/>
  <c r="T101" i="27"/>
  <c r="R101" i="27"/>
  <c r="Q101" i="27"/>
  <c r="L101" i="27" l="1"/>
  <c r="N101" i="27"/>
  <c r="K101" i="27"/>
  <c r="M101" i="27"/>
  <c r="U101" i="27"/>
  <c r="O101" i="27" l="1"/>
  <c r="J101" i="27" s="1"/>
  <c r="P102" i="27" l="1"/>
  <c r="T102" i="27"/>
  <c r="S102" i="27"/>
  <c r="Q102" i="27"/>
  <c r="R102" i="27"/>
  <c r="K102" i="27" l="1"/>
  <c r="N102" i="27"/>
  <c r="L102" i="27"/>
  <c r="M102" i="27"/>
  <c r="U102" i="27"/>
  <c r="O102" i="27" l="1"/>
  <c r="J102" i="27" s="1"/>
  <c r="T103" i="27" l="1"/>
  <c r="Q103" i="27"/>
  <c r="P103" i="27"/>
  <c r="R103" i="27"/>
  <c r="S103" i="27"/>
  <c r="M103" i="27" l="1"/>
  <c r="L103" i="27"/>
  <c r="K103" i="27"/>
  <c r="N103" i="27"/>
  <c r="U103" i="27"/>
  <c r="O103" i="27" l="1"/>
  <c r="J103" i="27" s="1"/>
  <c r="T104" i="27" l="1"/>
  <c r="P104" i="27"/>
  <c r="S104" i="27"/>
  <c r="R104" i="27"/>
  <c r="Q104" i="27"/>
  <c r="L104" i="27" l="1"/>
  <c r="M104" i="27"/>
  <c r="K104" i="27"/>
  <c r="N104" i="27"/>
  <c r="U104" i="27"/>
  <c r="O104" i="27" l="1"/>
  <c r="J104" i="27" s="1"/>
  <c r="R105" i="27" l="1"/>
  <c r="Q105" i="27"/>
  <c r="P105" i="27"/>
  <c r="S105" i="27"/>
  <c r="T105" i="27"/>
  <c r="M105" i="27" l="1"/>
  <c r="N105" i="27"/>
  <c r="L105" i="27"/>
  <c r="K105" i="27"/>
  <c r="U105" i="27"/>
  <c r="O105" i="27" l="1"/>
  <c r="J105" i="27" s="1"/>
  <c r="P106" i="27" l="1"/>
  <c r="T106" i="27"/>
  <c r="R106" i="27"/>
  <c r="Q106" i="27"/>
  <c r="S106" i="27"/>
  <c r="K106" i="27" l="1"/>
  <c r="N106" i="27"/>
  <c r="M106" i="27"/>
  <c r="L106" i="27"/>
  <c r="U106" i="27"/>
  <c r="O106" i="27" l="1"/>
  <c r="J106" i="27" s="1"/>
  <c r="Q107" i="27" l="1"/>
  <c r="S107" i="27"/>
  <c r="P107" i="27"/>
  <c r="T107" i="27"/>
  <c r="R107" i="27"/>
  <c r="L107" i="27" l="1"/>
  <c r="N107" i="27"/>
  <c r="M107" i="27"/>
  <c r="K107" i="27"/>
  <c r="U107" i="27"/>
  <c r="O107" i="27" l="1"/>
  <c r="J107" i="27" s="1"/>
  <c r="T108" i="27" l="1"/>
  <c r="S108" i="27"/>
  <c r="R108" i="27"/>
  <c r="Q108" i="27"/>
  <c r="P108" i="27"/>
  <c r="K108" i="27" l="1"/>
  <c r="L108" i="27"/>
  <c r="M108" i="27"/>
  <c r="N108" i="27"/>
  <c r="U108" i="27"/>
  <c r="O108" i="27" l="1"/>
  <c r="J108" i="27" s="1"/>
  <c r="Q109" i="27" l="1"/>
  <c r="R109" i="27"/>
  <c r="P109" i="27"/>
  <c r="T109" i="27"/>
  <c r="S109" i="27"/>
  <c r="M109" i="27" l="1"/>
  <c r="N109" i="27"/>
  <c r="L109" i="27"/>
  <c r="K109" i="27"/>
  <c r="U109" i="27"/>
  <c r="O109" i="27" l="1"/>
  <c r="J109" i="27" s="1"/>
  <c r="P110" i="27" l="1"/>
  <c r="Q110" i="27"/>
  <c r="S110" i="27"/>
  <c r="T110" i="27"/>
  <c r="R110" i="27"/>
  <c r="N110" i="27" l="1"/>
  <c r="K110" i="27"/>
  <c r="L110" i="27"/>
  <c r="M110" i="27"/>
  <c r="U110" i="27"/>
  <c r="O110" i="27" l="1"/>
  <c r="J110" i="27" s="1"/>
  <c r="R111" i="27" l="1"/>
  <c r="T111" i="27"/>
  <c r="S111" i="27"/>
  <c r="P111" i="27"/>
  <c r="Q111" i="27"/>
  <c r="K111" i="27" l="1"/>
  <c r="M111" i="27"/>
  <c r="N111" i="27"/>
  <c r="L111" i="27"/>
  <c r="U111" i="27"/>
  <c r="O111" i="27" l="1"/>
  <c r="J111" i="27" s="1"/>
  <c r="P112" i="27" l="1"/>
  <c r="Q112" i="27"/>
  <c r="S112" i="27"/>
  <c r="R112" i="27"/>
  <c r="T112" i="27"/>
  <c r="N112" i="27" l="1"/>
  <c r="L112" i="27"/>
  <c r="K112" i="27"/>
  <c r="M112" i="27"/>
  <c r="U112" i="27"/>
  <c r="O112" i="27" l="1"/>
  <c r="J112" i="27" s="1"/>
  <c r="P113" i="27" l="1"/>
  <c r="T113" i="27"/>
  <c r="S113" i="27"/>
  <c r="R113" i="27"/>
  <c r="Q113" i="27"/>
  <c r="L113" i="27" l="1"/>
  <c r="K113" i="27"/>
  <c r="M113" i="27"/>
  <c r="N113" i="27"/>
  <c r="U113" i="27"/>
  <c r="O113" i="27" l="1"/>
  <c r="J113" i="27" s="1"/>
  <c r="S114" i="27" l="1"/>
  <c r="T114" i="27"/>
  <c r="P114" i="27"/>
  <c r="Q114" i="27"/>
  <c r="R114" i="27"/>
  <c r="L114" i="27" l="1"/>
  <c r="K114" i="27"/>
  <c r="N114" i="27"/>
  <c r="M114" i="27"/>
  <c r="U114" i="27"/>
  <c r="O114" i="27" l="1"/>
  <c r="J114" i="27" s="1"/>
  <c r="P115" i="27" l="1"/>
  <c r="T115" i="27"/>
  <c r="R115" i="27"/>
  <c r="Q115" i="27"/>
  <c r="S115" i="27"/>
  <c r="M115" i="27" l="1"/>
  <c r="L115" i="27"/>
  <c r="N115" i="27"/>
  <c r="K115" i="27"/>
  <c r="U115" i="27"/>
  <c r="O115" i="27" l="1"/>
  <c r="J115" i="27" s="1"/>
  <c r="S116" i="27" l="1"/>
  <c r="T116" i="27"/>
  <c r="R116" i="27"/>
  <c r="Q116" i="27"/>
  <c r="P116" i="27"/>
  <c r="K116" i="27" l="1"/>
  <c r="L116" i="27"/>
  <c r="N116" i="27"/>
  <c r="M116" i="27"/>
  <c r="U116" i="27"/>
  <c r="O116" i="27" l="1"/>
  <c r="J116" i="27" s="1"/>
  <c r="S117" i="27" l="1"/>
  <c r="T117" i="27"/>
  <c r="P117" i="27"/>
  <c r="R117" i="27"/>
  <c r="Q117" i="27"/>
  <c r="K117" i="27" l="1"/>
  <c r="L117" i="27"/>
  <c r="N117" i="27"/>
  <c r="M117" i="27"/>
  <c r="U117" i="27"/>
  <c r="O117" i="27" l="1"/>
  <c r="J117" i="27" s="1"/>
  <c r="Q118" i="27" l="1"/>
  <c r="S118" i="27"/>
  <c r="P118" i="27"/>
  <c r="R118" i="27"/>
  <c r="T118" i="27"/>
  <c r="L118" i="27" l="1"/>
  <c r="N118" i="27"/>
  <c r="M118" i="27"/>
  <c r="K118" i="27"/>
  <c r="U118" i="27"/>
  <c r="O118" i="27" l="1"/>
  <c r="J118" i="27" s="1"/>
  <c r="S119" i="27" l="1"/>
  <c r="Q119" i="27"/>
  <c r="T119" i="27"/>
  <c r="R119" i="27"/>
  <c r="P119" i="27"/>
  <c r="L119" i="27" l="1"/>
  <c r="N119" i="27"/>
  <c r="K119" i="27"/>
  <c r="M119" i="27"/>
  <c r="U119" i="27"/>
  <c r="O119" i="27" l="1"/>
  <c r="J119" i="27" s="1"/>
  <c r="Q120" i="27" l="1"/>
  <c r="R120" i="27"/>
  <c r="S120" i="27"/>
  <c r="T120" i="27"/>
  <c r="P120" i="27"/>
  <c r="N120" i="27" l="1"/>
  <c r="M120" i="27"/>
  <c r="L120" i="27"/>
  <c r="K120" i="27"/>
  <c r="U120" i="27"/>
  <c r="O120" i="27" l="1"/>
  <c r="J120" i="27" s="1"/>
  <c r="R121" i="27" l="1"/>
  <c r="Q121" i="27"/>
  <c r="P121" i="27"/>
  <c r="S121" i="27"/>
  <c r="T121" i="27"/>
  <c r="L121" i="27" l="1"/>
  <c r="N121" i="27"/>
  <c r="M121" i="27"/>
  <c r="K121" i="27"/>
  <c r="U121" i="27"/>
  <c r="O121" i="27" l="1"/>
  <c r="J121" i="27" s="1"/>
  <c r="T122" i="27" l="1"/>
  <c r="P122" i="27"/>
  <c r="R122" i="27"/>
  <c r="S122" i="27"/>
  <c r="Q122" i="27"/>
  <c r="L122" i="27" l="1"/>
  <c r="K122" i="27"/>
  <c r="M122" i="27"/>
  <c r="N122" i="27"/>
  <c r="U122" i="27"/>
  <c r="O122" i="27" l="1"/>
  <c r="J122" i="27" s="1"/>
  <c r="Q123" i="27" l="1"/>
  <c r="T123" i="27"/>
  <c r="P123" i="27"/>
  <c r="S123" i="27"/>
  <c r="R123" i="27"/>
  <c r="L123" i="27" l="1"/>
  <c r="N123" i="27"/>
  <c r="M123" i="27"/>
  <c r="K123" i="27"/>
  <c r="U123" i="27"/>
  <c r="O123" i="27" l="1"/>
  <c r="J123" i="27" s="1"/>
  <c r="S124" i="27" l="1"/>
  <c r="T124" i="27"/>
  <c r="Q124" i="27"/>
  <c r="P124" i="27"/>
  <c r="R124" i="27"/>
  <c r="K124" i="27" l="1"/>
  <c r="L124" i="27"/>
  <c r="N124" i="27"/>
  <c r="M124" i="27"/>
  <c r="U124" i="27"/>
  <c r="O124" i="27" l="1"/>
  <c r="J124" i="27" s="1"/>
  <c r="R125" i="27" l="1"/>
  <c r="T125" i="27"/>
  <c r="S125" i="27"/>
  <c r="Q125" i="27"/>
  <c r="P125" i="27"/>
  <c r="M125" i="27" l="1"/>
  <c r="K125" i="27"/>
  <c r="N125" i="27"/>
  <c r="L125" i="27"/>
  <c r="U125" i="27"/>
  <c r="O125" i="27" l="1"/>
  <c r="J125" i="27" s="1"/>
  <c r="P126" i="27" l="1"/>
  <c r="S126" i="27"/>
  <c r="Q126" i="27"/>
  <c r="R126" i="27"/>
  <c r="T126" i="27"/>
  <c r="L126" i="27" l="1"/>
  <c r="K126" i="27"/>
  <c r="N126" i="27"/>
  <c r="M126" i="27"/>
  <c r="U126" i="27"/>
  <c r="O126" i="27" l="1"/>
  <c r="J126" i="27" s="1"/>
  <c r="S127" i="27" l="1"/>
  <c r="T127" i="27"/>
  <c r="R127" i="27"/>
  <c r="Q127" i="27"/>
  <c r="P127" i="27"/>
  <c r="N127" i="27" l="1"/>
  <c r="K127" i="27"/>
  <c r="L127" i="27"/>
  <c r="M127" i="27"/>
  <c r="U127" i="27"/>
  <c r="O127" i="27" l="1"/>
  <c r="J127" i="27" s="1"/>
  <c r="Q128" i="27" l="1"/>
  <c r="S128" i="27"/>
  <c r="T128" i="27"/>
  <c r="R128" i="27"/>
  <c r="P128" i="27"/>
  <c r="K128" i="27" l="1"/>
  <c r="L128" i="27"/>
  <c r="N128" i="27"/>
  <c r="M128" i="27"/>
  <c r="U128" i="27"/>
  <c r="O128" i="27" l="1"/>
  <c r="J128" i="27" s="1"/>
  <c r="T129" i="27" l="1"/>
  <c r="P129" i="27"/>
  <c r="Q129" i="27"/>
  <c r="R129" i="27"/>
  <c r="S129" i="27"/>
  <c r="M129" i="27" l="1"/>
  <c r="L129" i="27"/>
  <c r="K129" i="27"/>
  <c r="N129" i="27"/>
  <c r="U129" i="27"/>
  <c r="O129" i="27" l="1"/>
  <c r="J129" i="27" s="1"/>
  <c r="Q130" i="27" l="1"/>
  <c r="S130" i="27"/>
  <c r="T130" i="27"/>
  <c r="R130" i="27"/>
  <c r="P130" i="27"/>
  <c r="L130" i="27" l="1"/>
  <c r="N130" i="27"/>
  <c r="M130" i="27"/>
  <c r="K130" i="27"/>
  <c r="U130" i="27"/>
  <c r="O130" i="27" l="1"/>
  <c r="J130" i="27" s="1"/>
  <c r="S131" i="27" l="1"/>
  <c r="P131" i="27"/>
  <c r="Q131" i="27"/>
  <c r="T131" i="27"/>
  <c r="R131" i="27"/>
  <c r="L131" i="27" l="1"/>
  <c r="N131" i="27"/>
  <c r="K131" i="27"/>
  <c r="M131" i="27"/>
  <c r="U131" i="27"/>
  <c r="O131" i="27" l="1"/>
  <c r="J131" i="27" s="1"/>
  <c r="P132" i="27" l="1"/>
  <c r="S132" i="27"/>
  <c r="R132" i="27"/>
  <c r="T132" i="27"/>
  <c r="Q132" i="27"/>
  <c r="N132" i="27" l="1"/>
  <c r="L132" i="27"/>
  <c r="K132" i="27"/>
  <c r="M132" i="27"/>
  <c r="U132" i="27"/>
  <c r="O132" i="27" l="1"/>
  <c r="J132" i="27" s="1"/>
  <c r="I5" i="17" l="1"/>
  <c r="J5" i="17"/>
  <c r="K5" i="17"/>
  <c r="L5" i="17"/>
  <c r="M5" i="17"/>
  <c r="N5" i="17"/>
  <c r="O5" i="17"/>
  <c r="P5" i="17"/>
  <c r="Q5" i="17"/>
  <c r="R5" i="17"/>
  <c r="S5" i="17"/>
  <c r="H6" i="17"/>
  <c r="I6" i="17"/>
  <c r="J6" i="17"/>
  <c r="K6" i="17"/>
  <c r="L6" i="17"/>
  <c r="M6" i="17"/>
  <c r="N6" i="17"/>
  <c r="O6" i="17"/>
  <c r="P6" i="17"/>
  <c r="Q6" i="17"/>
  <c r="R6" i="17"/>
  <c r="S6" i="17"/>
  <c r="H7" i="17"/>
  <c r="I7" i="17"/>
  <c r="J7" i="17"/>
  <c r="K7" i="17"/>
  <c r="L7" i="17"/>
  <c r="M7" i="17"/>
  <c r="N7" i="17"/>
  <c r="O7" i="17"/>
  <c r="P7" i="17"/>
  <c r="Q7" i="17"/>
  <c r="R7" i="17"/>
  <c r="S7" i="17"/>
  <c r="H8" i="17"/>
  <c r="I8" i="17"/>
  <c r="J8" i="17"/>
  <c r="K8" i="17"/>
  <c r="L8" i="17"/>
  <c r="M8" i="17"/>
  <c r="N8" i="17"/>
  <c r="O8" i="17"/>
  <c r="P8" i="17"/>
  <c r="Q8" i="17"/>
  <c r="R8" i="17"/>
  <c r="S8" i="17"/>
  <c r="H9" i="17"/>
  <c r="I9" i="17"/>
  <c r="J9" i="17"/>
  <c r="K9" i="17"/>
  <c r="L9" i="17"/>
  <c r="M9" i="17"/>
  <c r="N9" i="17"/>
  <c r="O9" i="17"/>
  <c r="P9" i="17"/>
  <c r="Q9" i="17"/>
  <c r="R9" i="17"/>
  <c r="S9" i="17"/>
  <c r="I10" i="17"/>
  <c r="J10" i="17"/>
  <c r="K10" i="17"/>
  <c r="L10" i="17"/>
  <c r="M10" i="17"/>
  <c r="N10" i="17"/>
  <c r="O10" i="17"/>
  <c r="P10" i="17"/>
  <c r="Q10" i="17"/>
  <c r="R10" i="17"/>
  <c r="S10" i="17"/>
  <c r="H11" i="17"/>
  <c r="I11" i="17"/>
  <c r="J11" i="17"/>
  <c r="K11" i="17"/>
  <c r="L11" i="17"/>
  <c r="N11" i="17"/>
  <c r="O11" i="17"/>
  <c r="Q11" i="17"/>
  <c r="R11" i="17"/>
  <c r="S11" i="17"/>
  <c r="H12" i="17"/>
  <c r="I12" i="17"/>
  <c r="J12" i="17"/>
  <c r="K12" i="17"/>
  <c r="L12" i="17"/>
  <c r="M12" i="17"/>
  <c r="O12" i="17"/>
  <c r="P12" i="17"/>
  <c r="Q12" i="17"/>
  <c r="R12" i="17"/>
  <c r="S12" i="17"/>
  <c r="H13" i="17"/>
  <c r="J13" i="17"/>
  <c r="K13" i="17"/>
  <c r="L13" i="17"/>
  <c r="M13" i="17"/>
  <c r="N13" i="17"/>
  <c r="O13" i="17"/>
  <c r="Q13" i="17"/>
  <c r="R13" i="17"/>
  <c r="S13" i="17"/>
  <c r="H14" i="17"/>
  <c r="I14" i="17"/>
  <c r="J14" i="17"/>
  <c r="K14" i="17"/>
  <c r="L14" i="17"/>
  <c r="M14" i="17"/>
  <c r="N14" i="17"/>
  <c r="P14" i="17"/>
  <c r="Q14" i="17"/>
  <c r="R14" i="17"/>
  <c r="S14" i="17"/>
  <c r="H15" i="17"/>
  <c r="I15" i="17"/>
  <c r="J15" i="17"/>
  <c r="K15" i="17"/>
  <c r="L15" i="17"/>
  <c r="M15" i="17"/>
  <c r="N15" i="17"/>
  <c r="O15" i="17"/>
  <c r="Q15" i="17"/>
  <c r="R15" i="17"/>
  <c r="S15" i="17"/>
  <c r="I16" i="17"/>
  <c r="J16" i="17"/>
  <c r="K16" i="17"/>
  <c r="L16" i="17"/>
  <c r="M16" i="17"/>
  <c r="N16" i="17"/>
  <c r="O16" i="17"/>
  <c r="P16" i="17"/>
  <c r="Q16" i="17"/>
  <c r="R16" i="17"/>
  <c r="S16" i="17"/>
  <c r="H17" i="17"/>
  <c r="J17" i="17"/>
  <c r="K17" i="17"/>
  <c r="L17" i="17"/>
  <c r="M17" i="17"/>
  <c r="N17" i="17"/>
  <c r="O17" i="17"/>
  <c r="P17" i="17"/>
  <c r="Q17" i="17"/>
  <c r="R17" i="17"/>
  <c r="S17" i="17"/>
  <c r="I18" i="17"/>
  <c r="J18" i="17"/>
  <c r="K18" i="17"/>
  <c r="L18" i="17"/>
  <c r="M18" i="17"/>
  <c r="N18" i="17"/>
  <c r="O18" i="17"/>
  <c r="P18" i="17"/>
  <c r="R18" i="17"/>
  <c r="S18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H20" i="17"/>
  <c r="I20" i="17"/>
  <c r="J20" i="17"/>
  <c r="L20" i="17"/>
  <c r="M20" i="17"/>
  <c r="N20" i="17"/>
  <c r="O20" i="17"/>
  <c r="P20" i="17"/>
  <c r="Q20" i="17"/>
  <c r="R20" i="17"/>
  <c r="S20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H23" i="17"/>
  <c r="I23" i="17"/>
  <c r="J23" i="17"/>
  <c r="K23" i="17"/>
  <c r="L23" i="17"/>
  <c r="N23" i="17"/>
  <c r="O23" i="17"/>
  <c r="P23" i="17"/>
  <c r="Q23" i="17"/>
  <c r="R23" i="17"/>
  <c r="S23" i="17"/>
  <c r="H24" i="17"/>
  <c r="I24" i="17"/>
  <c r="J24" i="17"/>
  <c r="K24" i="17"/>
  <c r="L24" i="17"/>
  <c r="M24" i="17"/>
  <c r="N24" i="17"/>
  <c r="O24" i="17"/>
  <c r="P24" i="17"/>
  <c r="Q24" i="17"/>
  <c r="R24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H30" i="17"/>
  <c r="I30" i="17"/>
  <c r="J30" i="17"/>
  <c r="K30" i="17"/>
  <c r="L30" i="17"/>
  <c r="M30" i="17"/>
  <c r="N30" i="17"/>
  <c r="P30" i="17"/>
  <c r="Q30" i="17"/>
  <c r="R30" i="17"/>
  <c r="S30" i="17"/>
  <c r="H31" i="17"/>
  <c r="I31" i="17"/>
  <c r="K31" i="17"/>
  <c r="L31" i="17"/>
  <c r="M31" i="17"/>
  <c r="N31" i="17"/>
  <c r="O31" i="17"/>
  <c r="P31" i="17"/>
  <c r="Q31" i="17"/>
  <c r="S31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H33" i="17"/>
  <c r="I33" i="17"/>
  <c r="J33" i="17"/>
  <c r="K33" i="17"/>
  <c r="L33" i="17"/>
  <c r="M33" i="17"/>
  <c r="N33" i="17"/>
  <c r="P33" i="17"/>
  <c r="Q33" i="17"/>
  <c r="R33" i="17"/>
  <c r="S33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I37" i="17"/>
  <c r="J37" i="17"/>
  <c r="K37" i="17"/>
  <c r="L37" i="17"/>
  <c r="M37" i="17"/>
  <c r="N37" i="17"/>
  <c r="O37" i="17"/>
  <c r="P37" i="17"/>
  <c r="Q37" i="17"/>
  <c r="R37" i="17"/>
  <c r="S37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H39" i="17"/>
  <c r="I39" i="17"/>
  <c r="J39" i="17"/>
  <c r="K39" i="17"/>
  <c r="L39" i="17"/>
  <c r="M39" i="17"/>
  <c r="N39" i="17"/>
  <c r="O39" i="17"/>
  <c r="Q39" i="17"/>
  <c r="R39" i="17"/>
  <c r="S39" i="17"/>
  <c r="H40" i="17"/>
  <c r="I40" i="17"/>
  <c r="J40" i="17"/>
  <c r="K40" i="17"/>
  <c r="L40" i="17"/>
  <c r="M40" i="17"/>
  <c r="N40" i="17"/>
  <c r="O40" i="17"/>
  <c r="P40" i="17"/>
  <c r="Q40" i="17"/>
  <c r="R40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H45" i="17"/>
  <c r="I45" i="17"/>
  <c r="K45" i="17"/>
  <c r="L45" i="17"/>
  <c r="M45" i="17"/>
  <c r="O45" i="17"/>
  <c r="P45" i="17"/>
  <c r="Q45" i="17"/>
  <c r="R45" i="17"/>
  <c r="S45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I48" i="17"/>
  <c r="J48" i="17"/>
  <c r="K48" i="17"/>
  <c r="L48" i="17"/>
  <c r="M48" i="17"/>
  <c r="N48" i="17"/>
  <c r="O48" i="17"/>
  <c r="Q48" i="17"/>
  <c r="R48" i="17"/>
  <c r="S48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H51" i="17"/>
  <c r="I51" i="17"/>
  <c r="J51" i="17"/>
  <c r="K51" i="17"/>
  <c r="L51" i="17"/>
  <c r="M51" i="17"/>
  <c r="N51" i="17"/>
  <c r="O51" i="17"/>
  <c r="P51" i="17"/>
  <c r="R51" i="17"/>
  <c r="S51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H53" i="17"/>
  <c r="I53" i="17"/>
  <c r="J53" i="17"/>
  <c r="K53" i="17"/>
  <c r="L53" i="17"/>
  <c r="M53" i="17"/>
  <c r="N53" i="17"/>
  <c r="O53" i="17"/>
  <c r="P53" i="17"/>
  <c r="Q53" i="17"/>
  <c r="S53" i="17"/>
  <c r="H54" i="17"/>
  <c r="J54" i="17"/>
  <c r="K54" i="17"/>
  <c r="L54" i="17"/>
  <c r="M54" i="17"/>
  <c r="N54" i="17"/>
  <c r="O54" i="17"/>
  <c r="P54" i="17"/>
  <c r="Q54" i="17"/>
  <c r="R54" i="17"/>
  <c r="S54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H56" i="17"/>
  <c r="I56" i="17"/>
  <c r="J56" i="17"/>
  <c r="K56" i="17"/>
  <c r="L56" i="17"/>
  <c r="N56" i="17"/>
  <c r="O56" i="17"/>
  <c r="P56" i="17"/>
  <c r="Q56" i="17"/>
  <c r="R56" i="17"/>
  <c r="S56" i="17"/>
  <c r="H57" i="17"/>
  <c r="I57" i="17"/>
  <c r="J57" i="17"/>
  <c r="K57" i="17"/>
  <c r="M57" i="17"/>
  <c r="N57" i="17"/>
  <c r="O57" i="17"/>
  <c r="P57" i="17"/>
  <c r="Q57" i="17"/>
  <c r="R57" i="17"/>
  <c r="S57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I59" i="17"/>
  <c r="J59" i="17"/>
  <c r="K59" i="17"/>
  <c r="L59" i="17"/>
  <c r="M59" i="17"/>
  <c r="N59" i="17"/>
  <c r="O59" i="17"/>
  <c r="P59" i="17"/>
  <c r="Q59" i="17"/>
  <c r="R59" i="17"/>
  <c r="S59" i="17"/>
  <c r="H60" i="17"/>
  <c r="I60" i="17"/>
  <c r="J60" i="17"/>
  <c r="K60" i="17"/>
  <c r="L60" i="17"/>
  <c r="M60" i="17"/>
  <c r="N60" i="17"/>
  <c r="O60" i="17"/>
  <c r="Q60" i="17"/>
  <c r="R60" i="17"/>
  <c r="S60" i="17"/>
  <c r="I61" i="17"/>
  <c r="J61" i="17"/>
  <c r="K61" i="17"/>
  <c r="L61" i="17"/>
  <c r="M61" i="17"/>
  <c r="N61" i="17"/>
  <c r="O61" i="17"/>
  <c r="P61" i="17"/>
  <c r="Q61" i="17"/>
  <c r="R61" i="17"/>
  <c r="S61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H64" i="17"/>
  <c r="I64" i="17"/>
  <c r="J64" i="17"/>
  <c r="K64" i="17"/>
  <c r="L64" i="17"/>
  <c r="M64" i="17"/>
  <c r="N64" i="17"/>
  <c r="O64" i="17"/>
  <c r="Q64" i="17"/>
  <c r="R64" i="17"/>
  <c r="S64" i="17"/>
  <c r="H65" i="17"/>
  <c r="I65" i="17"/>
  <c r="J65" i="17"/>
  <c r="K65" i="17"/>
  <c r="L65" i="17"/>
  <c r="M65" i="17"/>
  <c r="O65" i="17"/>
  <c r="P65" i="17"/>
  <c r="Q65" i="17"/>
  <c r="R65" i="17"/>
  <c r="S65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H67" i="17"/>
  <c r="I67" i="17"/>
  <c r="J67" i="17"/>
  <c r="K67" i="17"/>
  <c r="L67" i="17"/>
  <c r="M67" i="17"/>
  <c r="N67" i="17"/>
  <c r="O67" i="17"/>
  <c r="Q67" i="17"/>
  <c r="R67" i="17"/>
  <c r="S67" i="17"/>
  <c r="H68" i="17"/>
  <c r="J68" i="17"/>
  <c r="K68" i="17"/>
  <c r="L68" i="17"/>
  <c r="M68" i="17"/>
  <c r="N68" i="17"/>
  <c r="O68" i="17"/>
  <c r="P68" i="17"/>
  <c r="Q68" i="17"/>
  <c r="R68" i="17"/>
  <c r="S68" i="17"/>
  <c r="H69" i="17"/>
  <c r="I69" i="17"/>
  <c r="J69" i="17"/>
  <c r="K69" i="17"/>
  <c r="M69" i="17"/>
  <c r="N69" i="17"/>
  <c r="O69" i="17"/>
  <c r="P69" i="17"/>
  <c r="Q69" i="17"/>
  <c r="R69" i="17"/>
  <c r="S69" i="17"/>
  <c r="H70" i="17"/>
  <c r="J70" i="17"/>
  <c r="K70" i="17"/>
  <c r="L70" i="17"/>
  <c r="M70" i="17"/>
  <c r="N70" i="17"/>
  <c r="O70" i="17"/>
  <c r="P70" i="17"/>
  <c r="Q70" i="17"/>
  <c r="R70" i="17"/>
  <c r="S70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I73" i="17"/>
  <c r="J73" i="17"/>
  <c r="K73" i="17"/>
  <c r="L73" i="17"/>
  <c r="M73" i="17"/>
  <c r="N73" i="17"/>
  <c r="O73" i="17"/>
  <c r="P73" i="17"/>
  <c r="Q73" i="17"/>
  <c r="R73" i="17"/>
  <c r="S73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H75" i="17"/>
  <c r="I75" i="17"/>
  <c r="J75" i="17"/>
  <c r="K75" i="17"/>
  <c r="M75" i="17"/>
  <c r="N75" i="17"/>
  <c r="O75" i="17"/>
  <c r="P75" i="17"/>
  <c r="Q75" i="17"/>
  <c r="R75" i="17"/>
  <c r="S75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H77" i="17"/>
  <c r="I77" i="17"/>
  <c r="K77" i="17"/>
  <c r="L77" i="17"/>
  <c r="M77" i="17"/>
  <c r="N77" i="17"/>
  <c r="O77" i="17"/>
  <c r="P77" i="17"/>
  <c r="Q77" i="17"/>
  <c r="R77" i="17"/>
  <c r="S77" i="17"/>
  <c r="H78" i="17"/>
  <c r="I78" i="17"/>
  <c r="K78" i="17"/>
  <c r="L78" i="17"/>
  <c r="M78" i="17"/>
  <c r="N78" i="17"/>
  <c r="O78" i="17"/>
  <c r="P78" i="17"/>
  <c r="Q78" i="17"/>
  <c r="R78" i="17"/>
  <c r="S78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H80" i="17"/>
  <c r="I80" i="17"/>
  <c r="J80" i="17"/>
  <c r="K80" i="17"/>
  <c r="L80" i="17"/>
  <c r="M80" i="17"/>
  <c r="N80" i="17"/>
  <c r="O80" i="17"/>
  <c r="P80" i="17"/>
  <c r="R80" i="17"/>
  <c r="S80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H82" i="17"/>
  <c r="I82" i="17"/>
  <c r="J82" i="17"/>
  <c r="K82" i="17"/>
  <c r="L82" i="17"/>
  <c r="M82" i="17"/>
  <c r="O82" i="17"/>
  <c r="P82" i="17"/>
  <c r="Q82" i="17"/>
  <c r="R82" i="17"/>
  <c r="S82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H84" i="17"/>
  <c r="I84" i="17"/>
  <c r="J84" i="17"/>
  <c r="K84" i="17"/>
  <c r="L84" i="17"/>
  <c r="M84" i="17"/>
  <c r="N84" i="17"/>
  <c r="O84" i="17"/>
  <c r="Q84" i="17"/>
  <c r="R84" i="17"/>
  <c r="S84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I86" i="17"/>
  <c r="J86" i="17"/>
  <c r="K86" i="17"/>
  <c r="L86" i="17"/>
  <c r="M86" i="17"/>
  <c r="N86" i="17"/>
  <c r="O86" i="17"/>
  <c r="P86" i="17"/>
  <c r="Q86" i="17"/>
  <c r="R86" i="17"/>
  <c r="S86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H89" i="17"/>
  <c r="I89" i="17"/>
  <c r="J89" i="17"/>
  <c r="K89" i="17"/>
  <c r="L89" i="17"/>
  <c r="M89" i="17"/>
  <c r="N89" i="17"/>
  <c r="O89" i="17"/>
  <c r="P89" i="17"/>
  <c r="R89" i="17"/>
  <c r="S89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H92" i="17"/>
  <c r="I92" i="17"/>
  <c r="J92" i="17"/>
  <c r="K92" i="17"/>
  <c r="L92" i="17"/>
  <c r="M92" i="17"/>
  <c r="N92" i="17"/>
  <c r="O92" i="17"/>
  <c r="Q92" i="17"/>
  <c r="R92" i="17"/>
  <c r="S92" i="17"/>
  <c r="H93" i="17"/>
  <c r="J93" i="17"/>
  <c r="K93" i="17"/>
  <c r="L93" i="17"/>
  <c r="M93" i="17"/>
  <c r="N93" i="17"/>
  <c r="O93" i="17"/>
  <c r="P93" i="17"/>
  <c r="Q93" i="17"/>
  <c r="R93" i="17"/>
  <c r="S93" i="17"/>
  <c r="H94" i="17"/>
  <c r="I94" i="17"/>
  <c r="J94" i="17"/>
  <c r="K94" i="17"/>
  <c r="L94" i="17"/>
  <c r="M94" i="17"/>
  <c r="N94" i="17"/>
  <c r="O94" i="17"/>
  <c r="Q94" i="17"/>
  <c r="R94" i="17"/>
  <c r="S94" i="17"/>
  <c r="I95" i="17"/>
  <c r="J95" i="17"/>
  <c r="K95" i="17"/>
  <c r="L95" i="17"/>
  <c r="M95" i="17"/>
  <c r="N95" i="17"/>
  <c r="O95" i="17"/>
  <c r="P95" i="17"/>
  <c r="Q95" i="17"/>
  <c r="R95" i="17"/>
  <c r="S95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H98" i="17"/>
  <c r="I98" i="17"/>
  <c r="J98" i="17"/>
  <c r="K98" i="17"/>
  <c r="L98" i="17"/>
  <c r="M98" i="17"/>
  <c r="N98" i="17"/>
  <c r="O98" i="17"/>
  <c r="P98" i="17"/>
  <c r="R98" i="17"/>
  <c r="S98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H101" i="17"/>
  <c r="J101" i="17"/>
  <c r="K101" i="17"/>
  <c r="L101" i="17"/>
  <c r="M101" i="17"/>
  <c r="N101" i="17"/>
  <c r="O101" i="17"/>
  <c r="P101" i="17"/>
  <c r="Q101" i="17"/>
  <c r="R101" i="17"/>
  <c r="S101" i="17"/>
  <c r="H102" i="17"/>
  <c r="I102" i="17"/>
  <c r="J102" i="17"/>
  <c r="K102" i="17"/>
  <c r="L102" i="17"/>
  <c r="M102" i="17"/>
  <c r="O102" i="17"/>
  <c r="P102" i="17"/>
  <c r="Q102" i="17"/>
  <c r="R102" i="17"/>
  <c r="S102" i="17"/>
  <c r="H103" i="17"/>
  <c r="I103" i="17"/>
  <c r="J103" i="17"/>
  <c r="K103" i="17"/>
  <c r="L103" i="17"/>
  <c r="M103" i="17"/>
  <c r="N103" i="17"/>
  <c r="P103" i="17"/>
  <c r="Q103" i="17"/>
  <c r="R103" i="17"/>
  <c r="S103" i="17"/>
  <c r="H104" i="17"/>
  <c r="I104" i="17"/>
  <c r="K104" i="17"/>
  <c r="L104" i="17"/>
  <c r="M104" i="17"/>
  <c r="N104" i="17"/>
  <c r="O104" i="17"/>
  <c r="P104" i="17"/>
  <c r="Q104" i="17"/>
  <c r="R104" i="17"/>
  <c r="S104" i="17"/>
  <c r="H105" i="17"/>
  <c r="J105" i="17"/>
  <c r="K105" i="17"/>
  <c r="L105" i="17"/>
  <c r="M105" i="17"/>
  <c r="N105" i="17"/>
  <c r="O105" i="17"/>
  <c r="P105" i="17"/>
  <c r="Q105" i="17"/>
  <c r="R105" i="17"/>
  <c r="S105" i="17"/>
  <c r="H106" i="17"/>
  <c r="I106" i="17"/>
  <c r="J106" i="17"/>
  <c r="K106" i="17"/>
  <c r="L106" i="17"/>
  <c r="M106" i="17"/>
  <c r="N106" i="17"/>
  <c r="P106" i="17"/>
  <c r="Q106" i="17"/>
  <c r="R106" i="17"/>
  <c r="S106" i="17"/>
  <c r="H107" i="17"/>
  <c r="I107" i="17"/>
  <c r="J107" i="17"/>
  <c r="K107" i="17"/>
  <c r="L107" i="17"/>
  <c r="M107" i="17"/>
  <c r="N107" i="17"/>
  <c r="P107" i="17"/>
  <c r="Q107" i="17"/>
  <c r="R107" i="17"/>
  <c r="S107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H110" i="17"/>
  <c r="I110" i="17"/>
  <c r="J110" i="17"/>
  <c r="K110" i="17"/>
  <c r="M110" i="17"/>
  <c r="N110" i="17"/>
  <c r="O110" i="17"/>
  <c r="P110" i="17"/>
  <c r="Q110" i="17"/>
  <c r="R110" i="17"/>
  <c r="S110" i="17"/>
  <c r="I111" i="17"/>
  <c r="J111" i="17"/>
  <c r="K111" i="17"/>
  <c r="L111" i="17"/>
  <c r="M111" i="17"/>
  <c r="N111" i="17"/>
  <c r="O111" i="17"/>
  <c r="P111" i="17"/>
  <c r="Q111" i="17"/>
  <c r="R111" i="17"/>
  <c r="S111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H114" i="17"/>
  <c r="I114" i="17"/>
  <c r="J114" i="17"/>
  <c r="K114" i="17"/>
  <c r="L114" i="17"/>
  <c r="N114" i="17"/>
  <c r="O114" i="17"/>
  <c r="Q114" i="17"/>
  <c r="R114" i="17"/>
  <c r="S114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H117" i="17"/>
  <c r="I117" i="17"/>
  <c r="J117" i="17"/>
  <c r="K117" i="17"/>
  <c r="L117" i="17"/>
  <c r="M117" i="17"/>
  <c r="N117" i="17"/>
  <c r="O117" i="17"/>
  <c r="P117" i="17"/>
  <c r="Q117" i="17"/>
  <c r="S117" i="17"/>
  <c r="H118" i="17"/>
  <c r="I118" i="17"/>
  <c r="J118" i="17"/>
  <c r="K118" i="17"/>
  <c r="L118" i="17"/>
  <c r="M118" i="17"/>
  <c r="N118" i="17"/>
  <c r="O118" i="17"/>
  <c r="P118" i="17"/>
  <c r="Q118" i="17"/>
  <c r="R118" i="17"/>
  <c r="S118" i="17"/>
  <c r="H119" i="17"/>
  <c r="I119" i="17"/>
  <c r="J119" i="17"/>
  <c r="K119" i="17"/>
  <c r="L119" i="17"/>
  <c r="M119" i="17"/>
  <c r="N119" i="17"/>
  <c r="O119" i="17"/>
  <c r="P119" i="17"/>
  <c r="Q119" i="17"/>
  <c r="R119" i="17"/>
  <c r="S119" i="17"/>
  <c r="H120" i="17"/>
  <c r="I120" i="17"/>
  <c r="J120" i="17"/>
  <c r="K120" i="17"/>
  <c r="L120" i="17"/>
  <c r="M120" i="17"/>
  <c r="N120" i="17"/>
  <c r="P120" i="17"/>
  <c r="Q120" i="17"/>
  <c r="R120" i="17"/>
  <c r="S120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H123" i="17"/>
  <c r="I123" i="17"/>
  <c r="J123" i="17"/>
  <c r="K123" i="17"/>
  <c r="L123" i="17"/>
  <c r="M123" i="17"/>
  <c r="N123" i="17"/>
  <c r="P123" i="17"/>
  <c r="Q123" i="17"/>
  <c r="R123" i="17"/>
  <c r="S123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H127" i="17"/>
  <c r="I127" i="17"/>
  <c r="J127" i="17"/>
  <c r="K127" i="17"/>
  <c r="L127" i="17"/>
  <c r="M127" i="17"/>
  <c r="N127" i="17"/>
  <c r="O127" i="17"/>
  <c r="P127" i="17"/>
  <c r="R127" i="17"/>
  <c r="S127" i="17"/>
  <c r="H128" i="17"/>
  <c r="I128" i="17"/>
  <c r="J128" i="17"/>
  <c r="K128" i="17"/>
  <c r="L128" i="17"/>
  <c r="M128" i="17"/>
  <c r="N128" i="17"/>
  <c r="O128" i="17"/>
  <c r="Q128" i="17"/>
  <c r="R128" i="17"/>
  <c r="S128" i="17"/>
  <c r="H129" i="17"/>
  <c r="I129" i="17"/>
  <c r="J129" i="17"/>
  <c r="K129" i="17"/>
  <c r="L129" i="17"/>
  <c r="M129" i="17"/>
  <c r="N129" i="17"/>
  <c r="P129" i="17"/>
  <c r="Q129" i="17"/>
  <c r="R129" i="17"/>
  <c r="S129" i="17"/>
  <c r="H130" i="17"/>
  <c r="J130" i="17"/>
  <c r="K130" i="17"/>
  <c r="L130" i="17"/>
  <c r="M130" i="17"/>
  <c r="N130" i="17"/>
  <c r="O130" i="17"/>
  <c r="P130" i="17"/>
  <c r="Q130" i="17"/>
  <c r="R130" i="17"/>
  <c r="S130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O4" i="17"/>
  <c r="P4" i="17"/>
  <c r="Q4" i="17"/>
  <c r="S4" i="17"/>
  <c r="N4" i="17"/>
  <c r="I4" i="17"/>
  <c r="J4" i="17"/>
  <c r="K4" i="17"/>
  <c r="L4" i="17"/>
  <c r="M4" i="17"/>
  <c r="N130" i="18" l="1"/>
  <c r="N130" i="19" s="1"/>
  <c r="AH130" i="18"/>
  <c r="AH130" i="19" s="1"/>
  <c r="L127" i="18"/>
  <c r="L127" i="19" s="1"/>
  <c r="AF127" i="18"/>
  <c r="AF127" i="19" s="1"/>
  <c r="J124" i="18"/>
  <c r="J124" i="19" s="1"/>
  <c r="AD124" i="18"/>
  <c r="AD124" i="19" s="1"/>
  <c r="R120" i="18"/>
  <c r="R120" i="19" s="1"/>
  <c r="AL120" i="18"/>
  <c r="AL120" i="19" s="1"/>
  <c r="P117" i="18"/>
  <c r="P117" i="19" s="1"/>
  <c r="AJ117" i="18"/>
  <c r="AJ117" i="19" s="1"/>
  <c r="AH114" i="18"/>
  <c r="AH114" i="19" s="1"/>
  <c r="N114" i="18"/>
  <c r="N114" i="19" s="1"/>
  <c r="L111" i="18"/>
  <c r="L111" i="19" s="1"/>
  <c r="AF111" i="18"/>
  <c r="AF111" i="19" s="1"/>
  <c r="J108" i="18"/>
  <c r="J108" i="19" s="1"/>
  <c r="AD108" i="18"/>
  <c r="AD108" i="19" s="1"/>
  <c r="R104" i="18"/>
  <c r="R104" i="19" s="1"/>
  <c r="AL104" i="18"/>
  <c r="AL104" i="19" s="1"/>
  <c r="R100" i="18"/>
  <c r="R100" i="19" s="1"/>
  <c r="AL100" i="18"/>
  <c r="AL100" i="19" s="1"/>
  <c r="AJ97" i="18"/>
  <c r="AJ97" i="19" s="1"/>
  <c r="P97" i="18"/>
  <c r="P97" i="19" s="1"/>
  <c r="D95" i="17"/>
  <c r="D94" i="13"/>
  <c r="D94" i="14" s="1"/>
  <c r="D94" i="5" s="1"/>
  <c r="L91" i="18"/>
  <c r="L91" i="19" s="1"/>
  <c r="AF91" i="18"/>
  <c r="AF91" i="19" s="1"/>
  <c r="L87" i="18"/>
  <c r="L87" i="19" s="1"/>
  <c r="AF87" i="18"/>
  <c r="AF87" i="19" s="1"/>
  <c r="R84" i="18"/>
  <c r="R84" i="19" s="1"/>
  <c r="AL84" i="18"/>
  <c r="AL84" i="19" s="1"/>
  <c r="H81" i="18"/>
  <c r="H81" i="19" s="1"/>
  <c r="AB81" i="18"/>
  <c r="AB81" i="19" s="1"/>
  <c r="F77" i="13"/>
  <c r="F77" i="14" s="1"/>
  <c r="F77" i="5" s="1"/>
  <c r="F78" i="17"/>
  <c r="N74" i="18"/>
  <c r="N74" i="19" s="1"/>
  <c r="AH74" i="18"/>
  <c r="AH74" i="19" s="1"/>
  <c r="L71" i="18"/>
  <c r="L71" i="19" s="1"/>
  <c r="AF71" i="18"/>
  <c r="AF71" i="19" s="1"/>
  <c r="J68" i="18"/>
  <c r="J68" i="19" s="1"/>
  <c r="AD68" i="18"/>
  <c r="AD68" i="19" s="1"/>
  <c r="H65" i="18"/>
  <c r="H65" i="19" s="1"/>
  <c r="AB65" i="18"/>
  <c r="AB65" i="19" s="1"/>
  <c r="P61" i="18"/>
  <c r="P61" i="19" s="1"/>
  <c r="AJ61" i="18"/>
  <c r="AJ61" i="19" s="1"/>
  <c r="N58" i="18"/>
  <c r="N58" i="19" s="1"/>
  <c r="AH58" i="18"/>
  <c r="AH58" i="19" s="1"/>
  <c r="AF55" i="18"/>
  <c r="AF55" i="19" s="1"/>
  <c r="L55" i="18"/>
  <c r="L55" i="19" s="1"/>
  <c r="J52" i="18"/>
  <c r="J52" i="19" s="1"/>
  <c r="AD52" i="18"/>
  <c r="AD52" i="19" s="1"/>
  <c r="H49" i="18"/>
  <c r="H49" i="19" s="1"/>
  <c r="AB49" i="18"/>
  <c r="AB49" i="19" s="1"/>
  <c r="F45" i="13"/>
  <c r="F45" i="14" s="1"/>
  <c r="F45" i="5" s="1"/>
  <c r="F46" i="17"/>
  <c r="N42" i="18"/>
  <c r="N42" i="19" s="1"/>
  <c r="AH42" i="18"/>
  <c r="AH42" i="19" s="1"/>
  <c r="L39" i="18"/>
  <c r="L39" i="19" s="1"/>
  <c r="AF39" i="18"/>
  <c r="AF39" i="19" s="1"/>
  <c r="H37" i="17"/>
  <c r="F33" i="13"/>
  <c r="F33" i="14" s="1"/>
  <c r="F33" i="5" s="1"/>
  <c r="F34" i="17"/>
  <c r="N30" i="18"/>
  <c r="N30" i="19" s="1"/>
  <c r="AH30" i="18"/>
  <c r="AH30" i="19" s="1"/>
  <c r="AH26" i="18"/>
  <c r="AH26" i="19" s="1"/>
  <c r="N26" i="18"/>
  <c r="N26" i="19" s="1"/>
  <c r="B24" i="17"/>
  <c r="B23" i="13"/>
  <c r="B23" i="14" s="1"/>
  <c r="B23" i="5" s="1"/>
  <c r="F21" i="13"/>
  <c r="F21" i="14" s="1"/>
  <c r="F21" i="5" s="1"/>
  <c r="F22" i="17"/>
  <c r="N18" i="18"/>
  <c r="N18" i="19" s="1"/>
  <c r="AH18" i="18"/>
  <c r="AH18" i="19" s="1"/>
  <c r="AH14" i="18"/>
  <c r="AH14" i="19" s="1"/>
  <c r="N14" i="18"/>
  <c r="N14" i="19" s="1"/>
  <c r="AF11" i="18"/>
  <c r="AF11" i="19" s="1"/>
  <c r="L11" i="18"/>
  <c r="L11" i="19" s="1"/>
  <c r="J8" i="18"/>
  <c r="J8" i="19" s="1"/>
  <c r="AD8" i="18"/>
  <c r="AD8" i="19" s="1"/>
  <c r="D6" i="13"/>
  <c r="D6" i="14" s="1"/>
  <c r="D6" i="5" s="1"/>
  <c r="D7" i="17"/>
  <c r="C131" i="17"/>
  <c r="C130" i="13"/>
  <c r="C130" i="14" s="1"/>
  <c r="C130" i="5" s="1"/>
  <c r="S127" i="18"/>
  <c r="S127" i="19" s="1"/>
  <c r="AM127" i="18"/>
  <c r="AM127" i="19" s="1"/>
  <c r="I124" i="18"/>
  <c r="I124" i="19" s="1"/>
  <c r="AC124" i="18"/>
  <c r="AC124" i="19" s="1"/>
  <c r="S119" i="18"/>
  <c r="S119" i="19" s="1"/>
  <c r="AM119" i="18"/>
  <c r="AM119" i="19" s="1"/>
  <c r="G117" i="17"/>
  <c r="G116" i="13"/>
  <c r="G116" i="14" s="1"/>
  <c r="G116" i="5" s="1"/>
  <c r="Q112" i="18"/>
  <c r="Q112" i="19" s="1"/>
  <c r="AK112" i="18"/>
  <c r="AK112" i="19" s="1"/>
  <c r="E109" i="13"/>
  <c r="E109" i="14" s="1"/>
  <c r="E109" i="5" s="1"/>
  <c r="E110" i="17"/>
  <c r="M106" i="18"/>
  <c r="M106" i="19" s="1"/>
  <c r="AG106" i="18"/>
  <c r="AG106" i="19" s="1"/>
  <c r="S103" i="18"/>
  <c r="S103" i="19" s="1"/>
  <c r="AM103" i="18"/>
  <c r="AM103" i="19" s="1"/>
  <c r="AE99" i="18"/>
  <c r="AE99" i="19" s="1"/>
  <c r="K99" i="18"/>
  <c r="K99" i="19" s="1"/>
  <c r="Q96" i="18"/>
  <c r="Q96" i="19" s="1"/>
  <c r="AK96" i="18"/>
  <c r="AK96" i="19" s="1"/>
  <c r="O93" i="18"/>
  <c r="O93" i="19" s="1"/>
  <c r="AI93" i="18"/>
  <c r="AI93" i="19" s="1"/>
  <c r="M90" i="18"/>
  <c r="M90" i="19" s="1"/>
  <c r="AG90" i="18"/>
  <c r="AG90" i="19" s="1"/>
  <c r="I88" i="18"/>
  <c r="I88" i="19" s="1"/>
  <c r="AC88" i="18"/>
  <c r="AC88" i="19" s="1"/>
  <c r="AC84" i="18"/>
  <c r="AC84" i="19" s="1"/>
  <c r="I84" i="18"/>
  <c r="I84" i="19" s="1"/>
  <c r="E81" i="13"/>
  <c r="E81" i="14" s="1"/>
  <c r="E81" i="5" s="1"/>
  <c r="E82" i="17"/>
  <c r="O77" i="18"/>
  <c r="O77" i="19" s="1"/>
  <c r="AI77" i="18"/>
  <c r="AI77" i="19" s="1"/>
  <c r="M74" i="18"/>
  <c r="M74" i="19" s="1"/>
  <c r="AG74" i="18"/>
  <c r="AG74" i="19" s="1"/>
  <c r="G72" i="13"/>
  <c r="G72" i="14" s="1"/>
  <c r="G72" i="5" s="1"/>
  <c r="G73" i="17"/>
  <c r="C70" i="13"/>
  <c r="C70" i="14" s="1"/>
  <c r="C70" i="5" s="1"/>
  <c r="C71" i="17"/>
  <c r="AG70" i="18"/>
  <c r="AG70" i="19" s="1"/>
  <c r="M70" i="18"/>
  <c r="M70" i="19" s="1"/>
  <c r="E69" i="13"/>
  <c r="E69" i="14" s="1"/>
  <c r="E69" i="5" s="1"/>
  <c r="E70" i="17"/>
  <c r="O69" i="18"/>
  <c r="O69" i="19" s="1"/>
  <c r="AI69" i="18"/>
  <c r="AI69" i="19" s="1"/>
  <c r="G68" i="13"/>
  <c r="G68" i="14" s="1"/>
  <c r="G68" i="5" s="1"/>
  <c r="G69" i="17"/>
  <c r="AK68" i="18"/>
  <c r="AK68" i="19" s="1"/>
  <c r="Q68" i="18"/>
  <c r="Q68" i="19" s="1"/>
  <c r="I68" i="17"/>
  <c r="S67" i="18"/>
  <c r="S67" i="19" s="1"/>
  <c r="AM67" i="18"/>
  <c r="AM67" i="19" s="1"/>
  <c r="K67" i="18"/>
  <c r="K67" i="19" s="1"/>
  <c r="AE67" i="18"/>
  <c r="AE67" i="19" s="1"/>
  <c r="C67" i="17"/>
  <c r="C66" i="13"/>
  <c r="C66" i="14" s="1"/>
  <c r="C66" i="5" s="1"/>
  <c r="M66" i="18"/>
  <c r="M66" i="19" s="1"/>
  <c r="AG66" i="18"/>
  <c r="AG66" i="19" s="1"/>
  <c r="E65" i="13"/>
  <c r="E65" i="14" s="1"/>
  <c r="E65" i="5" s="1"/>
  <c r="E66" i="17"/>
  <c r="AI65" i="18"/>
  <c r="AI65" i="19" s="1"/>
  <c r="O65" i="18"/>
  <c r="O65" i="19" s="1"/>
  <c r="G65" i="17"/>
  <c r="G64" i="13"/>
  <c r="G64" i="14" s="1"/>
  <c r="G64" i="5" s="1"/>
  <c r="Q64" i="18"/>
  <c r="Q64" i="19" s="1"/>
  <c r="AK64" i="18"/>
  <c r="AK64" i="19" s="1"/>
  <c r="AC64" i="18"/>
  <c r="AC64" i="19" s="1"/>
  <c r="I64" i="18"/>
  <c r="I64" i="19" s="1"/>
  <c r="S63" i="18"/>
  <c r="S63" i="19" s="1"/>
  <c r="AM63" i="18"/>
  <c r="AM63" i="19" s="1"/>
  <c r="K63" i="18"/>
  <c r="K63" i="19" s="1"/>
  <c r="AE63" i="18"/>
  <c r="AE63" i="19" s="1"/>
  <c r="C62" i="13"/>
  <c r="C62" i="14" s="1"/>
  <c r="C62" i="5" s="1"/>
  <c r="C63" i="17"/>
  <c r="M62" i="18"/>
  <c r="M62" i="19" s="1"/>
  <c r="AG62" i="18"/>
  <c r="AG62" i="19" s="1"/>
  <c r="E62" i="17"/>
  <c r="E61" i="13"/>
  <c r="E61" i="14" s="1"/>
  <c r="E61" i="5" s="1"/>
  <c r="O61" i="18"/>
  <c r="O61" i="19" s="1"/>
  <c r="AI61" i="18"/>
  <c r="AI61" i="19" s="1"/>
  <c r="G60" i="13"/>
  <c r="G60" i="14" s="1"/>
  <c r="G60" i="5" s="1"/>
  <c r="G61" i="17"/>
  <c r="Q60" i="18"/>
  <c r="Q60" i="19" s="1"/>
  <c r="AK60" i="18"/>
  <c r="AK60" i="19" s="1"/>
  <c r="I60" i="18"/>
  <c r="I60" i="19" s="1"/>
  <c r="AC60" i="18"/>
  <c r="AC60" i="19" s="1"/>
  <c r="AM59" i="18"/>
  <c r="AM59" i="19" s="1"/>
  <c r="S59" i="18"/>
  <c r="S59" i="19" s="1"/>
  <c r="AE59" i="18"/>
  <c r="AE59" i="19" s="1"/>
  <c r="K59" i="18"/>
  <c r="K59" i="19" s="1"/>
  <c r="C59" i="17"/>
  <c r="C58" i="13"/>
  <c r="C58" i="14" s="1"/>
  <c r="C58" i="5" s="1"/>
  <c r="M58" i="18"/>
  <c r="M58" i="19" s="1"/>
  <c r="AG58" i="18"/>
  <c r="AG58" i="19" s="1"/>
  <c r="E57" i="13"/>
  <c r="E57" i="14" s="1"/>
  <c r="E57" i="5" s="1"/>
  <c r="E58" i="17"/>
  <c r="O57" i="18"/>
  <c r="O57" i="19" s="1"/>
  <c r="AI57" i="18"/>
  <c r="AI57" i="19" s="1"/>
  <c r="G56" i="13"/>
  <c r="G56" i="14" s="1"/>
  <c r="G56" i="5" s="1"/>
  <c r="G57" i="17"/>
  <c r="Q56" i="18"/>
  <c r="Q56" i="19" s="1"/>
  <c r="AK56" i="18"/>
  <c r="AK56" i="19" s="1"/>
  <c r="AC56" i="18"/>
  <c r="AC56" i="19" s="1"/>
  <c r="I56" i="18"/>
  <c r="I56" i="19" s="1"/>
  <c r="S55" i="18"/>
  <c r="S55" i="19" s="1"/>
  <c r="AM55" i="18"/>
  <c r="AM55" i="19" s="1"/>
  <c r="K55" i="18"/>
  <c r="K55" i="19" s="1"/>
  <c r="AE55" i="18"/>
  <c r="AE55" i="19" s="1"/>
  <c r="C55" i="17"/>
  <c r="C54" i="13"/>
  <c r="C54" i="14" s="1"/>
  <c r="C54" i="5" s="1"/>
  <c r="AG54" i="18"/>
  <c r="AG54" i="19" s="1"/>
  <c r="M54" i="18"/>
  <c r="M54" i="19" s="1"/>
  <c r="E54" i="17"/>
  <c r="E53" i="13"/>
  <c r="E53" i="14" s="1"/>
  <c r="E53" i="5" s="1"/>
  <c r="C51" i="17"/>
  <c r="C50" i="13"/>
  <c r="C50" i="14" s="1"/>
  <c r="C50" i="5" s="1"/>
  <c r="AG50" i="18"/>
  <c r="AG50" i="19" s="1"/>
  <c r="M50" i="18"/>
  <c r="M50" i="19" s="1"/>
  <c r="E49" i="13"/>
  <c r="E49" i="14" s="1"/>
  <c r="E49" i="5" s="1"/>
  <c r="E50" i="17"/>
  <c r="O49" i="18"/>
  <c r="O49" i="19" s="1"/>
  <c r="AI49" i="18"/>
  <c r="AI49" i="19" s="1"/>
  <c r="G48" i="13"/>
  <c r="G48" i="14" s="1"/>
  <c r="G48" i="5" s="1"/>
  <c r="G49" i="17"/>
  <c r="Q48" i="18"/>
  <c r="Q48" i="19" s="1"/>
  <c r="AK48" i="18"/>
  <c r="AK48" i="19" s="1"/>
  <c r="I48" i="18"/>
  <c r="I48" i="19" s="1"/>
  <c r="AC48" i="18"/>
  <c r="AC48" i="19" s="1"/>
  <c r="AM47" i="18"/>
  <c r="AM47" i="19" s="1"/>
  <c r="S47" i="18"/>
  <c r="S47" i="19" s="1"/>
  <c r="K47" i="18"/>
  <c r="K47" i="19" s="1"/>
  <c r="AE47" i="18"/>
  <c r="AE47" i="19" s="1"/>
  <c r="C47" i="17"/>
  <c r="C46" i="13"/>
  <c r="C46" i="14" s="1"/>
  <c r="C46" i="5" s="1"/>
  <c r="M46" i="18"/>
  <c r="M46" i="19" s="1"/>
  <c r="AG46" i="18"/>
  <c r="AG46" i="19" s="1"/>
  <c r="E46" i="17"/>
  <c r="E45" i="13"/>
  <c r="E45" i="14" s="1"/>
  <c r="E45" i="5" s="1"/>
  <c r="AI45" i="18"/>
  <c r="AI45" i="19" s="1"/>
  <c r="O45" i="18"/>
  <c r="O45" i="19" s="1"/>
  <c r="G44" i="13"/>
  <c r="G44" i="14" s="1"/>
  <c r="G44" i="5" s="1"/>
  <c r="G45" i="17"/>
  <c r="Q44" i="18"/>
  <c r="Q44" i="19" s="1"/>
  <c r="AK44" i="18"/>
  <c r="AK44" i="19" s="1"/>
  <c r="I44" i="18"/>
  <c r="I44" i="19" s="1"/>
  <c r="AC44" i="18"/>
  <c r="AC44" i="19" s="1"/>
  <c r="AM43" i="18"/>
  <c r="AM43" i="19" s="1"/>
  <c r="S43" i="18"/>
  <c r="S43" i="19" s="1"/>
  <c r="K43" i="18"/>
  <c r="K43" i="19" s="1"/>
  <c r="AE43" i="18"/>
  <c r="AE43" i="19" s="1"/>
  <c r="C43" i="17"/>
  <c r="C42" i="13"/>
  <c r="C42" i="14" s="1"/>
  <c r="C42" i="5" s="1"/>
  <c r="AG42" i="18"/>
  <c r="AG42" i="19" s="1"/>
  <c r="M42" i="18"/>
  <c r="M42" i="19" s="1"/>
  <c r="E41" i="13"/>
  <c r="E41" i="14" s="1"/>
  <c r="E41" i="5" s="1"/>
  <c r="E42" i="17"/>
  <c r="O41" i="18"/>
  <c r="O41" i="19" s="1"/>
  <c r="AI41" i="18"/>
  <c r="AI41" i="19" s="1"/>
  <c r="G40" i="13"/>
  <c r="G40" i="14" s="1"/>
  <c r="G40" i="5" s="1"/>
  <c r="G41" i="17"/>
  <c r="Q40" i="18"/>
  <c r="Q40" i="19" s="1"/>
  <c r="AK40" i="18"/>
  <c r="AK40" i="19" s="1"/>
  <c r="I40" i="18"/>
  <c r="I40" i="19" s="1"/>
  <c r="AC40" i="18"/>
  <c r="AC40" i="19" s="1"/>
  <c r="AM39" i="18"/>
  <c r="AM39" i="19" s="1"/>
  <c r="S39" i="18"/>
  <c r="S39" i="19" s="1"/>
  <c r="K39" i="18"/>
  <c r="K39" i="19" s="1"/>
  <c r="AE39" i="18"/>
  <c r="AE39" i="19" s="1"/>
  <c r="C39" i="17"/>
  <c r="C38" i="13"/>
  <c r="C38" i="14" s="1"/>
  <c r="C38" i="5" s="1"/>
  <c r="M38" i="18"/>
  <c r="M38" i="19" s="1"/>
  <c r="AG38" i="18"/>
  <c r="AG38" i="19" s="1"/>
  <c r="E37" i="13"/>
  <c r="E37" i="14" s="1"/>
  <c r="E37" i="5" s="1"/>
  <c r="E38" i="17"/>
  <c r="O37" i="18"/>
  <c r="O37" i="19" s="1"/>
  <c r="AI37" i="18"/>
  <c r="AI37" i="19" s="1"/>
  <c r="G36" i="13"/>
  <c r="G36" i="14" s="1"/>
  <c r="G36" i="5" s="1"/>
  <c r="G37" i="17"/>
  <c r="Q36" i="18"/>
  <c r="Q36" i="19" s="1"/>
  <c r="AK36" i="18"/>
  <c r="AK36" i="19" s="1"/>
  <c r="I36" i="18"/>
  <c r="I36" i="19" s="1"/>
  <c r="AC36" i="18"/>
  <c r="AC36" i="19" s="1"/>
  <c r="S35" i="18"/>
  <c r="S35" i="19" s="1"/>
  <c r="AM35" i="18"/>
  <c r="AM35" i="19" s="1"/>
  <c r="K35" i="18"/>
  <c r="K35" i="19" s="1"/>
  <c r="AE35" i="18"/>
  <c r="AE35" i="19" s="1"/>
  <c r="C35" i="17"/>
  <c r="C34" i="13"/>
  <c r="C34" i="14" s="1"/>
  <c r="C34" i="5" s="1"/>
  <c r="M34" i="18"/>
  <c r="M34" i="19" s="1"/>
  <c r="AG34" i="18"/>
  <c r="AG34" i="19" s="1"/>
  <c r="E33" i="13"/>
  <c r="E33" i="14" s="1"/>
  <c r="E33" i="5" s="1"/>
  <c r="E34" i="17"/>
  <c r="O33" i="17"/>
  <c r="G32" i="13"/>
  <c r="G32" i="14" s="1"/>
  <c r="G32" i="5" s="1"/>
  <c r="G33" i="17"/>
  <c r="AK32" i="18"/>
  <c r="AK32" i="19" s="1"/>
  <c r="Q32" i="18"/>
  <c r="Q32" i="19" s="1"/>
  <c r="I32" i="18"/>
  <c r="I32" i="19" s="1"/>
  <c r="AC32" i="18"/>
  <c r="AC32" i="19" s="1"/>
  <c r="AM31" i="18"/>
  <c r="AM31" i="19" s="1"/>
  <c r="S31" i="18"/>
  <c r="S31" i="19" s="1"/>
  <c r="K31" i="18"/>
  <c r="K31" i="19" s="1"/>
  <c r="AE31" i="18"/>
  <c r="AE31" i="19" s="1"/>
  <c r="C31" i="17"/>
  <c r="C30" i="13"/>
  <c r="C30" i="14" s="1"/>
  <c r="C30" i="5" s="1"/>
  <c r="AG30" i="18"/>
  <c r="AG30" i="19" s="1"/>
  <c r="M30" i="18"/>
  <c r="M30" i="19" s="1"/>
  <c r="E29" i="13"/>
  <c r="E29" i="14" s="1"/>
  <c r="E29" i="5" s="1"/>
  <c r="E30" i="17"/>
  <c r="O29" i="18"/>
  <c r="O29" i="19" s="1"/>
  <c r="AI29" i="18"/>
  <c r="AI29" i="19" s="1"/>
  <c r="G28" i="13"/>
  <c r="G28" i="14" s="1"/>
  <c r="G28" i="5" s="1"/>
  <c r="G29" i="17"/>
  <c r="Q28" i="18"/>
  <c r="Q28" i="19" s="1"/>
  <c r="AK28" i="18"/>
  <c r="AK28" i="19" s="1"/>
  <c r="I28" i="18"/>
  <c r="I28" i="19" s="1"/>
  <c r="AC28" i="18"/>
  <c r="AC28" i="19" s="1"/>
  <c r="S27" i="18"/>
  <c r="S27" i="19" s="1"/>
  <c r="AM27" i="18"/>
  <c r="AM27" i="19" s="1"/>
  <c r="K27" i="18"/>
  <c r="K27" i="19" s="1"/>
  <c r="AE27" i="18"/>
  <c r="AE27" i="19" s="1"/>
  <c r="C27" i="17"/>
  <c r="C26" i="13"/>
  <c r="C26" i="14" s="1"/>
  <c r="C26" i="5" s="1"/>
  <c r="AG26" i="18"/>
  <c r="AG26" i="19" s="1"/>
  <c r="M26" i="18"/>
  <c r="M26" i="19" s="1"/>
  <c r="E25" i="13"/>
  <c r="E25" i="14" s="1"/>
  <c r="E25" i="5" s="1"/>
  <c r="E26" i="17"/>
  <c r="O25" i="18"/>
  <c r="O25" i="19" s="1"/>
  <c r="AI25" i="18"/>
  <c r="AI25" i="19" s="1"/>
  <c r="G24" i="13"/>
  <c r="G24" i="14" s="1"/>
  <c r="G24" i="5" s="1"/>
  <c r="G25" i="17"/>
  <c r="AK24" i="18"/>
  <c r="AK24" i="19" s="1"/>
  <c r="Q24" i="18"/>
  <c r="Q24" i="19" s="1"/>
  <c r="I24" i="18"/>
  <c r="I24" i="19" s="1"/>
  <c r="AC24" i="18"/>
  <c r="AC24" i="19" s="1"/>
  <c r="S23" i="18"/>
  <c r="S23" i="19" s="1"/>
  <c r="AM23" i="18"/>
  <c r="AM23" i="19" s="1"/>
  <c r="AE23" i="18"/>
  <c r="AE23" i="19" s="1"/>
  <c r="K23" i="18"/>
  <c r="K23" i="19" s="1"/>
  <c r="C23" i="17"/>
  <c r="C22" i="13"/>
  <c r="C22" i="14" s="1"/>
  <c r="C22" i="5" s="1"/>
  <c r="M22" i="18"/>
  <c r="M22" i="19" s="1"/>
  <c r="AG22" i="18"/>
  <c r="AG22" i="19" s="1"/>
  <c r="E21" i="13"/>
  <c r="E21" i="14" s="1"/>
  <c r="E21" i="5" s="1"/>
  <c r="E22" i="17"/>
  <c r="AI21" i="18"/>
  <c r="AI21" i="19" s="1"/>
  <c r="O21" i="18"/>
  <c r="O21" i="19" s="1"/>
  <c r="G20" i="13"/>
  <c r="G20" i="14" s="1"/>
  <c r="G20" i="5" s="1"/>
  <c r="G21" i="17"/>
  <c r="AK20" i="18"/>
  <c r="AK20" i="19" s="1"/>
  <c r="Q20" i="18"/>
  <c r="Q20" i="19" s="1"/>
  <c r="I20" i="18"/>
  <c r="I20" i="19" s="1"/>
  <c r="AC20" i="18"/>
  <c r="AC20" i="19" s="1"/>
  <c r="S19" i="18"/>
  <c r="S19" i="19" s="1"/>
  <c r="AM19" i="18"/>
  <c r="AM19" i="19" s="1"/>
  <c r="K19" i="18"/>
  <c r="K19" i="19" s="1"/>
  <c r="AE19" i="18"/>
  <c r="AE19" i="19" s="1"/>
  <c r="C19" i="17"/>
  <c r="C18" i="13"/>
  <c r="C18" i="14" s="1"/>
  <c r="C18" i="5" s="1"/>
  <c r="AG18" i="18"/>
  <c r="AG18" i="19" s="1"/>
  <c r="M18" i="18"/>
  <c r="M18" i="19" s="1"/>
  <c r="E17" i="13"/>
  <c r="E17" i="14" s="1"/>
  <c r="E17" i="5" s="1"/>
  <c r="E18" i="17"/>
  <c r="AI17" i="18"/>
  <c r="AI17" i="19" s="1"/>
  <c r="O17" i="18"/>
  <c r="O17" i="19" s="1"/>
  <c r="G16" i="13"/>
  <c r="G16" i="14" s="1"/>
  <c r="G16" i="5" s="1"/>
  <c r="G17" i="17"/>
  <c r="AK16" i="18"/>
  <c r="AK16" i="19" s="1"/>
  <c r="Q16" i="18"/>
  <c r="Q16" i="19" s="1"/>
  <c r="I16" i="18"/>
  <c r="I16" i="19" s="1"/>
  <c r="AC16" i="18"/>
  <c r="AC16" i="19" s="1"/>
  <c r="S15" i="18"/>
  <c r="S15" i="19" s="1"/>
  <c r="AM15" i="18"/>
  <c r="AM15" i="19" s="1"/>
  <c r="AE15" i="18"/>
  <c r="AE15" i="19" s="1"/>
  <c r="K15" i="18"/>
  <c r="K15" i="19" s="1"/>
  <c r="C15" i="17"/>
  <c r="C14" i="13"/>
  <c r="C14" i="14" s="1"/>
  <c r="C14" i="5" s="1"/>
  <c r="AG14" i="18"/>
  <c r="AG14" i="19" s="1"/>
  <c r="M14" i="18"/>
  <c r="M14" i="19" s="1"/>
  <c r="E13" i="13"/>
  <c r="E13" i="14" s="1"/>
  <c r="E13" i="5" s="1"/>
  <c r="E14" i="17"/>
  <c r="AI13" i="18"/>
  <c r="AI13" i="19" s="1"/>
  <c r="O13" i="18"/>
  <c r="O13" i="19" s="1"/>
  <c r="G12" i="13"/>
  <c r="G12" i="14" s="1"/>
  <c r="G12" i="5" s="1"/>
  <c r="G13" i="17"/>
  <c r="Q12" i="18"/>
  <c r="Q12" i="19" s="1"/>
  <c r="AK12" i="18"/>
  <c r="AK12" i="19" s="1"/>
  <c r="I12" i="18"/>
  <c r="I12" i="19" s="1"/>
  <c r="AC12" i="18"/>
  <c r="AC12" i="19" s="1"/>
  <c r="S11" i="18"/>
  <c r="S11" i="19" s="1"/>
  <c r="AM11" i="18"/>
  <c r="AM11" i="19" s="1"/>
  <c r="AE11" i="18"/>
  <c r="AE11" i="19" s="1"/>
  <c r="K11" i="18"/>
  <c r="K11" i="19" s="1"/>
  <c r="C11" i="17"/>
  <c r="C10" i="13"/>
  <c r="C10" i="14" s="1"/>
  <c r="C10" i="5" s="1"/>
  <c r="AG10" i="18"/>
  <c r="AG10" i="19" s="1"/>
  <c r="M10" i="18"/>
  <c r="M10" i="19" s="1"/>
  <c r="E9" i="13"/>
  <c r="E9" i="14" s="1"/>
  <c r="E9" i="5" s="1"/>
  <c r="E10" i="17"/>
  <c r="O9" i="18"/>
  <c r="O9" i="19" s="1"/>
  <c r="AI9" i="18"/>
  <c r="AI9" i="19" s="1"/>
  <c r="G8" i="13"/>
  <c r="G8" i="14" s="1"/>
  <c r="G8" i="5" s="1"/>
  <c r="G9" i="17"/>
  <c r="Q8" i="18"/>
  <c r="Q8" i="19" s="1"/>
  <c r="AK8" i="18"/>
  <c r="AK8" i="19" s="1"/>
  <c r="I8" i="18"/>
  <c r="I8" i="19" s="1"/>
  <c r="AC8" i="18"/>
  <c r="AC8" i="19" s="1"/>
  <c r="S7" i="18"/>
  <c r="S7" i="19" s="1"/>
  <c r="AM7" i="18"/>
  <c r="AM7" i="19" s="1"/>
  <c r="K7" i="18"/>
  <c r="K7" i="19" s="1"/>
  <c r="AE7" i="18"/>
  <c r="AE7" i="19" s="1"/>
  <c r="C7" i="17"/>
  <c r="C6" i="13"/>
  <c r="C6" i="14" s="1"/>
  <c r="C6" i="5" s="1"/>
  <c r="M6" i="18"/>
  <c r="M6" i="19" s="1"/>
  <c r="AG6" i="18"/>
  <c r="AG6" i="19" s="1"/>
  <c r="E5" i="13"/>
  <c r="E5" i="14" s="1"/>
  <c r="E5" i="5" s="1"/>
  <c r="E6" i="17"/>
  <c r="O5" i="18"/>
  <c r="O5" i="19" s="1"/>
  <c r="AI5" i="18"/>
  <c r="AI5" i="19" s="1"/>
  <c r="G4" i="13"/>
  <c r="G4" i="14" s="1"/>
  <c r="G4" i="5" s="1"/>
  <c r="G5" i="17"/>
  <c r="P129" i="18"/>
  <c r="P129" i="19" s="1"/>
  <c r="AJ129" i="18"/>
  <c r="AJ129" i="19" s="1"/>
  <c r="N126" i="18"/>
  <c r="N126" i="19" s="1"/>
  <c r="AH126" i="18"/>
  <c r="AH126" i="19" s="1"/>
  <c r="B124" i="17"/>
  <c r="B123" i="13"/>
  <c r="B123" i="14" s="1"/>
  <c r="B123" i="5" s="1"/>
  <c r="F121" i="13"/>
  <c r="F121" i="14" s="1"/>
  <c r="F121" i="5" s="1"/>
  <c r="F122" i="17"/>
  <c r="B119" i="13"/>
  <c r="B119" i="14" s="1"/>
  <c r="B119" i="5" s="1"/>
  <c r="B120" i="17"/>
  <c r="R116" i="18"/>
  <c r="R116" i="19" s="1"/>
  <c r="AL116" i="18"/>
  <c r="AL116" i="19" s="1"/>
  <c r="H113" i="18"/>
  <c r="H113" i="19" s="1"/>
  <c r="AB113" i="18"/>
  <c r="AB113" i="19" s="1"/>
  <c r="D111" i="17"/>
  <c r="D110" i="13"/>
  <c r="D110" i="14" s="1"/>
  <c r="D110" i="5" s="1"/>
  <c r="L107" i="18"/>
  <c r="L107" i="19" s="1"/>
  <c r="AF107" i="18"/>
  <c r="AF107" i="19" s="1"/>
  <c r="J104" i="17"/>
  <c r="H101" i="18"/>
  <c r="H101" i="19" s="1"/>
  <c r="AB101" i="18"/>
  <c r="AB101" i="19" s="1"/>
  <c r="AB97" i="18"/>
  <c r="AB97" i="19" s="1"/>
  <c r="H97" i="18"/>
  <c r="H97" i="19" s="1"/>
  <c r="AJ93" i="18"/>
  <c r="AJ93" i="19" s="1"/>
  <c r="P93" i="18"/>
  <c r="P93" i="19" s="1"/>
  <c r="N90" i="18"/>
  <c r="N90" i="19" s="1"/>
  <c r="AH90" i="18"/>
  <c r="AH90" i="19" s="1"/>
  <c r="B88" i="17"/>
  <c r="B87" i="13"/>
  <c r="B87" i="14" s="1"/>
  <c r="B87" i="5" s="1"/>
  <c r="AD84" i="18"/>
  <c r="AD84" i="19" s="1"/>
  <c r="J84" i="18"/>
  <c r="J84" i="19" s="1"/>
  <c r="AD80" i="18"/>
  <c r="AD80" i="19" s="1"/>
  <c r="J80" i="18"/>
  <c r="J80" i="19" s="1"/>
  <c r="R76" i="18"/>
  <c r="R76" i="19" s="1"/>
  <c r="AL76" i="18"/>
  <c r="AL76" i="19" s="1"/>
  <c r="AL72" i="18"/>
  <c r="AL72" i="19" s="1"/>
  <c r="R72" i="18"/>
  <c r="R72" i="19" s="1"/>
  <c r="AJ69" i="18"/>
  <c r="AJ69" i="19" s="1"/>
  <c r="P69" i="18"/>
  <c r="P69" i="19" s="1"/>
  <c r="D66" i="13"/>
  <c r="D66" i="14" s="1"/>
  <c r="D66" i="5" s="1"/>
  <c r="D67" i="17"/>
  <c r="L63" i="18"/>
  <c r="L63" i="19" s="1"/>
  <c r="AF63" i="18"/>
  <c r="AF63" i="19" s="1"/>
  <c r="AD60" i="18"/>
  <c r="AD60" i="19" s="1"/>
  <c r="J60" i="18"/>
  <c r="J60" i="19" s="1"/>
  <c r="AB57" i="18"/>
  <c r="AB57" i="19" s="1"/>
  <c r="H57" i="18"/>
  <c r="H57" i="19" s="1"/>
  <c r="H53" i="18"/>
  <c r="H53" i="19" s="1"/>
  <c r="AB53" i="18"/>
  <c r="AB53" i="19" s="1"/>
  <c r="P49" i="18"/>
  <c r="P49" i="19" s="1"/>
  <c r="AJ49" i="18"/>
  <c r="AJ49" i="19" s="1"/>
  <c r="N46" i="18"/>
  <c r="N46" i="19" s="1"/>
  <c r="AH46" i="18"/>
  <c r="AH46" i="19" s="1"/>
  <c r="B44" i="17"/>
  <c r="B43" i="13"/>
  <c r="B43" i="14" s="1"/>
  <c r="B43" i="5" s="1"/>
  <c r="F41" i="13"/>
  <c r="F41" i="14" s="1"/>
  <c r="F41" i="5" s="1"/>
  <c r="F42" i="17"/>
  <c r="N38" i="18"/>
  <c r="N38" i="19" s="1"/>
  <c r="AH38" i="18"/>
  <c r="AH38" i="19" s="1"/>
  <c r="B36" i="17"/>
  <c r="B35" i="13"/>
  <c r="B35" i="14" s="1"/>
  <c r="B35" i="5" s="1"/>
  <c r="AL32" i="18"/>
  <c r="AL32" i="19" s="1"/>
  <c r="R32" i="18"/>
  <c r="R32" i="19" s="1"/>
  <c r="F29" i="13"/>
  <c r="F29" i="14" s="1"/>
  <c r="F29" i="5" s="1"/>
  <c r="F30" i="17"/>
  <c r="D26" i="13"/>
  <c r="D26" i="14" s="1"/>
  <c r="D26" i="5" s="1"/>
  <c r="D27" i="17"/>
  <c r="AF23" i="18"/>
  <c r="AF23" i="19" s="1"/>
  <c r="L23" i="18"/>
  <c r="L23" i="19" s="1"/>
  <c r="AL20" i="18"/>
  <c r="AL20" i="19" s="1"/>
  <c r="R20" i="18"/>
  <c r="R20" i="19" s="1"/>
  <c r="D18" i="13"/>
  <c r="D18" i="14" s="1"/>
  <c r="D18" i="5" s="1"/>
  <c r="D19" i="17"/>
  <c r="L15" i="18"/>
  <c r="L15" i="19" s="1"/>
  <c r="AF15" i="18"/>
  <c r="AF15" i="19" s="1"/>
  <c r="F13" i="13"/>
  <c r="F13" i="14" s="1"/>
  <c r="F13" i="5" s="1"/>
  <c r="F14" i="17"/>
  <c r="N10" i="18"/>
  <c r="N10" i="19" s="1"/>
  <c r="AH10" i="18"/>
  <c r="AH10" i="19" s="1"/>
  <c r="N6" i="18"/>
  <c r="N6" i="19" s="1"/>
  <c r="AH6" i="18"/>
  <c r="AH6" i="19" s="1"/>
  <c r="F3" i="13"/>
  <c r="F3" i="14" s="1"/>
  <c r="F3" i="5" s="1"/>
  <c r="F4" i="17"/>
  <c r="O129" i="17"/>
  <c r="C127" i="17"/>
  <c r="C126" i="13"/>
  <c r="C126" i="14" s="1"/>
  <c r="C126" i="5" s="1"/>
  <c r="S123" i="18"/>
  <c r="S123" i="19" s="1"/>
  <c r="AM123" i="18"/>
  <c r="AM123" i="19" s="1"/>
  <c r="K119" i="18"/>
  <c r="K119" i="19" s="1"/>
  <c r="AE119" i="18"/>
  <c r="AE119" i="19" s="1"/>
  <c r="AC116" i="18"/>
  <c r="AC116" i="19" s="1"/>
  <c r="I116" i="18"/>
  <c r="I116" i="19" s="1"/>
  <c r="I112" i="18"/>
  <c r="I112" i="19" s="1"/>
  <c r="AC112" i="18"/>
  <c r="AC112" i="19" s="1"/>
  <c r="G108" i="13"/>
  <c r="G108" i="14" s="1"/>
  <c r="G108" i="5" s="1"/>
  <c r="G109" i="17"/>
  <c r="C107" i="17"/>
  <c r="C106" i="13"/>
  <c r="C106" i="14" s="1"/>
  <c r="C106" i="5" s="1"/>
  <c r="AE103" i="18"/>
  <c r="AE103" i="19" s="1"/>
  <c r="K103" i="18"/>
  <c r="K103" i="19" s="1"/>
  <c r="Q100" i="18"/>
  <c r="Q100" i="19" s="1"/>
  <c r="AK100" i="18"/>
  <c r="AK100" i="19" s="1"/>
  <c r="O97" i="18"/>
  <c r="O97" i="19" s="1"/>
  <c r="AI97" i="18"/>
  <c r="AI97" i="19" s="1"/>
  <c r="AG94" i="18"/>
  <c r="AG94" i="19" s="1"/>
  <c r="M94" i="18"/>
  <c r="M94" i="19" s="1"/>
  <c r="K91" i="18"/>
  <c r="K91" i="19" s="1"/>
  <c r="AE91" i="18"/>
  <c r="AE91" i="19" s="1"/>
  <c r="S87" i="18"/>
  <c r="S87" i="19" s="1"/>
  <c r="AM87" i="18"/>
  <c r="AM87" i="19" s="1"/>
  <c r="G84" i="13"/>
  <c r="G84" i="14" s="1"/>
  <c r="G84" i="5" s="1"/>
  <c r="G85" i="17"/>
  <c r="O81" i="18"/>
  <c r="O81" i="19" s="1"/>
  <c r="AI81" i="18"/>
  <c r="AI81" i="19" s="1"/>
  <c r="M78" i="18"/>
  <c r="M78" i="19" s="1"/>
  <c r="AG78" i="18"/>
  <c r="AG78" i="19" s="1"/>
  <c r="E73" i="13"/>
  <c r="E73" i="14" s="1"/>
  <c r="E73" i="5" s="1"/>
  <c r="E74" i="17"/>
  <c r="K51" i="18"/>
  <c r="K51" i="19" s="1"/>
  <c r="AE51" i="18"/>
  <c r="AE51" i="19" s="1"/>
  <c r="E3" i="13"/>
  <c r="E3" i="14" s="1"/>
  <c r="E3" i="5" s="1"/>
  <c r="E4" i="17"/>
  <c r="I4" i="18"/>
  <c r="I4" i="19" s="1"/>
  <c r="AC4" i="18"/>
  <c r="AC4" i="19" s="1"/>
  <c r="AL131" i="18"/>
  <c r="AL131" i="19" s="1"/>
  <c r="R131" i="18"/>
  <c r="R131" i="19" s="1"/>
  <c r="J131" i="18"/>
  <c r="J131" i="19" s="1"/>
  <c r="AD131" i="18"/>
  <c r="AD131" i="19" s="1"/>
  <c r="B130" i="13"/>
  <c r="B130" i="14" s="1"/>
  <c r="B130" i="5" s="1"/>
  <c r="B131" i="17"/>
  <c r="L130" i="18"/>
  <c r="L130" i="19" s="1"/>
  <c r="AF130" i="18"/>
  <c r="AF130" i="19" s="1"/>
  <c r="D129" i="13"/>
  <c r="D129" i="14" s="1"/>
  <c r="D129" i="5" s="1"/>
  <c r="D130" i="17"/>
  <c r="N129" i="18"/>
  <c r="N129" i="19" s="1"/>
  <c r="AH129" i="18"/>
  <c r="AH129" i="19" s="1"/>
  <c r="F128" i="13"/>
  <c r="F128" i="14" s="1"/>
  <c r="F128" i="5" s="1"/>
  <c r="F129" i="17"/>
  <c r="P128" i="17"/>
  <c r="H128" i="18"/>
  <c r="H128" i="19" s="1"/>
  <c r="AB128" i="18"/>
  <c r="AB128" i="19" s="1"/>
  <c r="R127" i="18"/>
  <c r="R127" i="19" s="1"/>
  <c r="AL127" i="18"/>
  <c r="AL127" i="19" s="1"/>
  <c r="J127" i="18"/>
  <c r="J127" i="19" s="1"/>
  <c r="AD127" i="18"/>
  <c r="AD127" i="19" s="1"/>
  <c r="B126" i="13"/>
  <c r="B126" i="14" s="1"/>
  <c r="B126" i="5" s="1"/>
  <c r="B127" i="17"/>
  <c r="L126" i="18"/>
  <c r="L126" i="19" s="1"/>
  <c r="AF126" i="18"/>
  <c r="AF126" i="19" s="1"/>
  <c r="D125" i="13"/>
  <c r="D125" i="14" s="1"/>
  <c r="D125" i="5" s="1"/>
  <c r="D126" i="17"/>
  <c r="AH125" i="18"/>
  <c r="AH125" i="19" s="1"/>
  <c r="N125" i="18"/>
  <c r="N125" i="19" s="1"/>
  <c r="F125" i="17"/>
  <c r="F124" i="13"/>
  <c r="F124" i="14" s="1"/>
  <c r="F124" i="5" s="1"/>
  <c r="P124" i="18"/>
  <c r="P124" i="19" s="1"/>
  <c r="AJ124" i="18"/>
  <c r="AJ124" i="19" s="1"/>
  <c r="AB124" i="18"/>
  <c r="AB124" i="19" s="1"/>
  <c r="H124" i="18"/>
  <c r="H124" i="19" s="1"/>
  <c r="AL123" i="18"/>
  <c r="AL123" i="19" s="1"/>
  <c r="R123" i="18"/>
  <c r="R123" i="19" s="1"/>
  <c r="J123" i="18"/>
  <c r="J123" i="19" s="1"/>
  <c r="AD123" i="18"/>
  <c r="AD123" i="19" s="1"/>
  <c r="B122" i="13"/>
  <c r="B122" i="14" s="1"/>
  <c r="B122" i="5" s="1"/>
  <c r="B123" i="17"/>
  <c r="L122" i="18"/>
  <c r="L122" i="19" s="1"/>
  <c r="AF122" i="18"/>
  <c r="AF122" i="19" s="1"/>
  <c r="D122" i="17"/>
  <c r="D121" i="13"/>
  <c r="D121" i="14" s="1"/>
  <c r="D121" i="5" s="1"/>
  <c r="N121" i="18"/>
  <c r="N121" i="19" s="1"/>
  <c r="AH121" i="18"/>
  <c r="AH121" i="19" s="1"/>
  <c r="F120" i="13"/>
  <c r="F120" i="14" s="1"/>
  <c r="F120" i="5" s="1"/>
  <c r="F121" i="17"/>
  <c r="P120" i="18"/>
  <c r="P120" i="19" s="1"/>
  <c r="AJ120" i="18"/>
  <c r="AJ120" i="19" s="1"/>
  <c r="AB120" i="18"/>
  <c r="AB120" i="19" s="1"/>
  <c r="H120" i="18"/>
  <c r="H120" i="19" s="1"/>
  <c r="R119" i="18"/>
  <c r="R119" i="19" s="1"/>
  <c r="AL119" i="18"/>
  <c r="AL119" i="19" s="1"/>
  <c r="AD119" i="18"/>
  <c r="AD119" i="19" s="1"/>
  <c r="J119" i="18"/>
  <c r="J119" i="19" s="1"/>
  <c r="B118" i="13"/>
  <c r="B118" i="14" s="1"/>
  <c r="B118" i="5" s="1"/>
  <c r="B119" i="17"/>
  <c r="AF118" i="18"/>
  <c r="AF118" i="19" s="1"/>
  <c r="L118" i="18"/>
  <c r="L118" i="19" s="1"/>
  <c r="D117" i="13"/>
  <c r="D117" i="14" s="1"/>
  <c r="D117" i="5" s="1"/>
  <c r="D118" i="17"/>
  <c r="N117" i="18"/>
  <c r="N117" i="19" s="1"/>
  <c r="AH117" i="18"/>
  <c r="AH117" i="19" s="1"/>
  <c r="F117" i="17"/>
  <c r="F116" i="13"/>
  <c r="F116" i="14" s="1"/>
  <c r="F116" i="5" s="1"/>
  <c r="AJ116" i="18"/>
  <c r="AJ116" i="19" s="1"/>
  <c r="P116" i="18"/>
  <c r="P116" i="19" s="1"/>
  <c r="AB116" i="18"/>
  <c r="AB116" i="19" s="1"/>
  <c r="H116" i="18"/>
  <c r="H116" i="19" s="1"/>
  <c r="R115" i="18"/>
  <c r="R115" i="19" s="1"/>
  <c r="AL115" i="18"/>
  <c r="AL115" i="19" s="1"/>
  <c r="J115" i="18"/>
  <c r="J115" i="19" s="1"/>
  <c r="AD115" i="18"/>
  <c r="AD115" i="19" s="1"/>
  <c r="B115" i="17"/>
  <c r="B114" i="13"/>
  <c r="B114" i="14" s="1"/>
  <c r="B114" i="5" s="1"/>
  <c r="L114" i="18"/>
  <c r="L114" i="19" s="1"/>
  <c r="AF114" i="18"/>
  <c r="AF114" i="19" s="1"/>
  <c r="D114" i="17"/>
  <c r="D113" i="13"/>
  <c r="D113" i="14" s="1"/>
  <c r="D113" i="5" s="1"/>
  <c r="N113" i="18"/>
  <c r="N113" i="19" s="1"/>
  <c r="AH113" i="18"/>
  <c r="AH113" i="19" s="1"/>
  <c r="F112" i="13"/>
  <c r="F112" i="14" s="1"/>
  <c r="F112" i="5" s="1"/>
  <c r="F113" i="17"/>
  <c r="P112" i="18"/>
  <c r="P112" i="19" s="1"/>
  <c r="AJ112" i="18"/>
  <c r="AJ112" i="19" s="1"/>
  <c r="H112" i="18"/>
  <c r="H112" i="19" s="1"/>
  <c r="AB112" i="18"/>
  <c r="AB112" i="19" s="1"/>
  <c r="R111" i="18"/>
  <c r="R111" i="19" s="1"/>
  <c r="AL111" i="18"/>
  <c r="AL111" i="19" s="1"/>
  <c r="J111" i="18"/>
  <c r="J111" i="19" s="1"/>
  <c r="AD111" i="18"/>
  <c r="AD111" i="19" s="1"/>
  <c r="B111" i="17"/>
  <c r="B110" i="13"/>
  <c r="B110" i="14" s="1"/>
  <c r="B110" i="5" s="1"/>
  <c r="L110" i="17"/>
  <c r="D109" i="13"/>
  <c r="D109" i="14" s="1"/>
  <c r="D109" i="5" s="1"/>
  <c r="D110" i="17"/>
  <c r="AH109" i="18"/>
  <c r="AH109" i="19" s="1"/>
  <c r="N109" i="18"/>
  <c r="N109" i="19" s="1"/>
  <c r="F108" i="13"/>
  <c r="F108" i="14" s="1"/>
  <c r="F108" i="5" s="1"/>
  <c r="F109" i="17"/>
  <c r="P108" i="18"/>
  <c r="P108" i="19" s="1"/>
  <c r="AJ108" i="18"/>
  <c r="AJ108" i="19" s="1"/>
  <c r="H108" i="18"/>
  <c r="H108" i="19" s="1"/>
  <c r="AB108" i="18"/>
  <c r="AB108" i="19" s="1"/>
  <c r="R107" i="18"/>
  <c r="R107" i="19" s="1"/>
  <c r="AL107" i="18"/>
  <c r="AL107" i="19" s="1"/>
  <c r="AD107" i="18"/>
  <c r="AD107" i="19" s="1"/>
  <c r="J107" i="18"/>
  <c r="J107" i="19" s="1"/>
  <c r="B106" i="13"/>
  <c r="B106" i="14" s="1"/>
  <c r="B106" i="5" s="1"/>
  <c r="B107" i="17"/>
  <c r="L106" i="18"/>
  <c r="L106" i="19" s="1"/>
  <c r="AF106" i="18"/>
  <c r="AF106" i="19" s="1"/>
  <c r="D105" i="13"/>
  <c r="D105" i="14" s="1"/>
  <c r="D105" i="5" s="1"/>
  <c r="D106" i="17"/>
  <c r="AH105" i="18"/>
  <c r="AH105" i="19" s="1"/>
  <c r="N105" i="18"/>
  <c r="N105" i="19" s="1"/>
  <c r="F104" i="13"/>
  <c r="F104" i="14" s="1"/>
  <c r="F104" i="5" s="1"/>
  <c r="F105" i="17"/>
  <c r="P104" i="18"/>
  <c r="P104" i="19" s="1"/>
  <c r="AJ104" i="18"/>
  <c r="AJ104" i="19" s="1"/>
  <c r="AB104" i="18"/>
  <c r="AB104" i="19" s="1"/>
  <c r="H104" i="18"/>
  <c r="H104" i="19" s="1"/>
  <c r="R103" i="18"/>
  <c r="R103" i="19" s="1"/>
  <c r="AL103" i="18"/>
  <c r="AL103" i="19" s="1"/>
  <c r="J103" i="18"/>
  <c r="J103" i="19" s="1"/>
  <c r="AD103" i="18"/>
  <c r="AD103" i="19" s="1"/>
  <c r="B102" i="13"/>
  <c r="B102" i="14" s="1"/>
  <c r="B102" i="5" s="1"/>
  <c r="B103" i="17"/>
  <c r="AF102" i="18"/>
  <c r="AF102" i="19" s="1"/>
  <c r="L102" i="18"/>
  <c r="L102" i="19" s="1"/>
  <c r="D101" i="13"/>
  <c r="D101" i="14" s="1"/>
  <c r="D101" i="5" s="1"/>
  <c r="D102" i="17"/>
  <c r="N101" i="18"/>
  <c r="N101" i="19" s="1"/>
  <c r="AH101" i="18"/>
  <c r="AH101" i="19" s="1"/>
  <c r="F100" i="13"/>
  <c r="F100" i="14" s="1"/>
  <c r="F100" i="5" s="1"/>
  <c r="F101" i="17"/>
  <c r="P100" i="18"/>
  <c r="P100" i="19" s="1"/>
  <c r="AJ100" i="18"/>
  <c r="AJ100" i="19" s="1"/>
  <c r="H100" i="18"/>
  <c r="H100" i="19" s="1"/>
  <c r="AB100" i="18"/>
  <c r="AB100" i="19" s="1"/>
  <c r="R99" i="18"/>
  <c r="R99" i="19" s="1"/>
  <c r="AL99" i="18"/>
  <c r="AL99" i="19" s="1"/>
  <c r="J99" i="18"/>
  <c r="J99" i="19" s="1"/>
  <c r="AD99" i="18"/>
  <c r="AD99" i="19" s="1"/>
  <c r="B98" i="13"/>
  <c r="B98" i="14" s="1"/>
  <c r="B98" i="5" s="1"/>
  <c r="B99" i="17"/>
  <c r="L98" i="18"/>
  <c r="L98" i="19" s="1"/>
  <c r="AF98" i="18"/>
  <c r="AF98" i="19" s="1"/>
  <c r="D97" i="13"/>
  <c r="D97" i="14" s="1"/>
  <c r="D97" i="5" s="1"/>
  <c r="D98" i="17"/>
  <c r="N97" i="18"/>
  <c r="N97" i="19" s="1"/>
  <c r="AH97" i="18"/>
  <c r="AH97" i="19" s="1"/>
  <c r="F96" i="13"/>
  <c r="F96" i="14" s="1"/>
  <c r="F96" i="5" s="1"/>
  <c r="F97" i="17"/>
  <c r="AJ96" i="18"/>
  <c r="AJ96" i="19" s="1"/>
  <c r="P96" i="18"/>
  <c r="P96" i="19" s="1"/>
  <c r="H96" i="18"/>
  <c r="H96" i="19" s="1"/>
  <c r="AB96" i="18"/>
  <c r="AB96" i="19" s="1"/>
  <c r="R95" i="18"/>
  <c r="R95" i="19" s="1"/>
  <c r="AL95" i="18"/>
  <c r="AL95" i="19" s="1"/>
  <c r="J95" i="18"/>
  <c r="J95" i="19" s="1"/>
  <c r="AD95" i="18"/>
  <c r="AD95" i="19" s="1"/>
  <c r="B95" i="17"/>
  <c r="B94" i="13"/>
  <c r="B94" i="14" s="1"/>
  <c r="B94" i="5" s="1"/>
  <c r="L94" i="18"/>
  <c r="L94" i="19" s="1"/>
  <c r="AF94" i="18"/>
  <c r="AF94" i="19" s="1"/>
  <c r="D93" i="13"/>
  <c r="D93" i="14" s="1"/>
  <c r="D93" i="5" s="1"/>
  <c r="D94" i="17"/>
  <c r="N93" i="18"/>
  <c r="N93" i="19" s="1"/>
  <c r="AH93" i="18"/>
  <c r="AH93" i="19" s="1"/>
  <c r="F92" i="13"/>
  <c r="F92" i="14" s="1"/>
  <c r="F92" i="5" s="1"/>
  <c r="F93" i="17"/>
  <c r="P92" i="17"/>
  <c r="AB92" i="18"/>
  <c r="AB92" i="19" s="1"/>
  <c r="H92" i="18"/>
  <c r="H92" i="19" s="1"/>
  <c r="R91" i="18"/>
  <c r="R91" i="19" s="1"/>
  <c r="AL91" i="18"/>
  <c r="AL91" i="19" s="1"/>
  <c r="J91" i="18"/>
  <c r="J91" i="19" s="1"/>
  <c r="AD91" i="18"/>
  <c r="AD91" i="19" s="1"/>
  <c r="B90" i="13"/>
  <c r="B90" i="14" s="1"/>
  <c r="B90" i="5" s="1"/>
  <c r="B91" i="17"/>
  <c r="L90" i="18"/>
  <c r="L90" i="19" s="1"/>
  <c r="AF90" i="18"/>
  <c r="AF90" i="19" s="1"/>
  <c r="D89" i="13"/>
  <c r="D89" i="14" s="1"/>
  <c r="D89" i="5" s="1"/>
  <c r="D90" i="17"/>
  <c r="N89" i="18"/>
  <c r="N89" i="19" s="1"/>
  <c r="AH89" i="18"/>
  <c r="AH89" i="19" s="1"/>
  <c r="F89" i="17"/>
  <c r="F88" i="13"/>
  <c r="F88" i="14" s="1"/>
  <c r="F88" i="5" s="1"/>
  <c r="P88" i="18"/>
  <c r="P88" i="19" s="1"/>
  <c r="AJ88" i="18"/>
  <c r="AJ88" i="19" s="1"/>
  <c r="AB88" i="18"/>
  <c r="AB88" i="19" s="1"/>
  <c r="H88" i="18"/>
  <c r="H88" i="19" s="1"/>
  <c r="R87" i="18"/>
  <c r="R87" i="19" s="1"/>
  <c r="AL87" i="18"/>
  <c r="AL87" i="19" s="1"/>
  <c r="J87" i="18"/>
  <c r="J87" i="19" s="1"/>
  <c r="AD87" i="18"/>
  <c r="AD87" i="19" s="1"/>
  <c r="B86" i="13"/>
  <c r="B86" i="14" s="1"/>
  <c r="B86" i="5" s="1"/>
  <c r="B87" i="17"/>
  <c r="L86" i="18"/>
  <c r="L86" i="19" s="1"/>
  <c r="AF86" i="18"/>
  <c r="AF86" i="19" s="1"/>
  <c r="D85" i="13"/>
  <c r="D85" i="14" s="1"/>
  <c r="D85" i="5" s="1"/>
  <c r="D86" i="17"/>
  <c r="AH85" i="18"/>
  <c r="AH85" i="19" s="1"/>
  <c r="N85" i="18"/>
  <c r="N85" i="19" s="1"/>
  <c r="F84" i="13"/>
  <c r="F84" i="14" s="1"/>
  <c r="F84" i="5" s="1"/>
  <c r="F85" i="17"/>
  <c r="P84" i="17"/>
  <c r="H84" i="18"/>
  <c r="H84" i="19" s="1"/>
  <c r="AB84" i="18"/>
  <c r="AB84" i="19" s="1"/>
  <c r="R83" i="18"/>
  <c r="R83" i="19" s="1"/>
  <c r="AL83" i="18"/>
  <c r="AL83" i="19" s="1"/>
  <c r="J83" i="18"/>
  <c r="J83" i="19" s="1"/>
  <c r="AD83" i="18"/>
  <c r="AD83" i="19" s="1"/>
  <c r="B82" i="13"/>
  <c r="B82" i="14" s="1"/>
  <c r="B82" i="5" s="1"/>
  <c r="B83" i="17"/>
  <c r="L82" i="18"/>
  <c r="L82" i="19" s="1"/>
  <c r="AF82" i="18"/>
  <c r="AF82" i="19" s="1"/>
  <c r="D82" i="17"/>
  <c r="D81" i="13"/>
  <c r="D81" i="14" s="1"/>
  <c r="D81" i="5" s="1"/>
  <c r="N81" i="18"/>
  <c r="N81" i="19" s="1"/>
  <c r="AH81" i="18"/>
  <c r="AH81" i="19" s="1"/>
  <c r="F81" i="17"/>
  <c r="F80" i="13"/>
  <c r="F80" i="14" s="1"/>
  <c r="F80" i="5" s="1"/>
  <c r="P80" i="18"/>
  <c r="P80" i="19" s="1"/>
  <c r="AJ80" i="18"/>
  <c r="AJ80" i="19" s="1"/>
  <c r="H80" i="18"/>
  <c r="H80" i="19" s="1"/>
  <c r="AB80" i="18"/>
  <c r="AB80" i="19" s="1"/>
  <c r="R79" i="18"/>
  <c r="R79" i="19" s="1"/>
  <c r="AL79" i="18"/>
  <c r="AL79" i="19" s="1"/>
  <c r="J79" i="18"/>
  <c r="J79" i="19" s="1"/>
  <c r="AD79" i="18"/>
  <c r="AD79" i="19" s="1"/>
  <c r="B78" i="13"/>
  <c r="B78" i="14" s="1"/>
  <c r="B78" i="5" s="1"/>
  <c r="B79" i="17"/>
  <c r="L78" i="18"/>
  <c r="L78" i="19" s="1"/>
  <c r="AF78" i="18"/>
  <c r="AF78" i="19" s="1"/>
  <c r="D78" i="17"/>
  <c r="D77" i="13"/>
  <c r="D77" i="14" s="1"/>
  <c r="D77" i="5" s="1"/>
  <c r="N77" i="18"/>
  <c r="N77" i="19" s="1"/>
  <c r="AH77" i="18"/>
  <c r="AH77" i="19" s="1"/>
  <c r="F76" i="13"/>
  <c r="F76" i="14" s="1"/>
  <c r="F76" i="5" s="1"/>
  <c r="F77" i="17"/>
  <c r="P76" i="18"/>
  <c r="P76" i="19" s="1"/>
  <c r="AJ76" i="18"/>
  <c r="AJ76" i="19" s="1"/>
  <c r="H76" i="18"/>
  <c r="H76" i="19" s="1"/>
  <c r="AB76" i="18"/>
  <c r="AB76" i="19" s="1"/>
  <c r="R75" i="18"/>
  <c r="R75" i="19" s="1"/>
  <c r="AL75" i="18"/>
  <c r="AL75" i="19" s="1"/>
  <c r="AD75" i="18"/>
  <c r="AD75" i="19" s="1"/>
  <c r="J75" i="18"/>
  <c r="J75" i="19" s="1"/>
  <c r="B74" i="13"/>
  <c r="B74" i="14" s="1"/>
  <c r="B74" i="5" s="1"/>
  <c r="B75" i="17"/>
  <c r="L74" i="18"/>
  <c r="L74" i="19" s="1"/>
  <c r="AF74" i="18"/>
  <c r="AF74" i="19" s="1"/>
  <c r="D74" i="17"/>
  <c r="D73" i="13"/>
  <c r="D73" i="14" s="1"/>
  <c r="D73" i="5" s="1"/>
  <c r="N73" i="18"/>
  <c r="N73" i="19" s="1"/>
  <c r="AH73" i="18"/>
  <c r="AH73" i="19" s="1"/>
  <c r="F72" i="13"/>
  <c r="F72" i="14" s="1"/>
  <c r="F72" i="5" s="1"/>
  <c r="F73" i="17"/>
  <c r="P72" i="18"/>
  <c r="P72" i="19" s="1"/>
  <c r="AJ72" i="18"/>
  <c r="AJ72" i="19" s="1"/>
  <c r="H72" i="18"/>
  <c r="H72" i="19" s="1"/>
  <c r="AB72" i="18"/>
  <c r="AB72" i="19" s="1"/>
  <c r="R71" i="18"/>
  <c r="R71" i="19" s="1"/>
  <c r="AL71" i="18"/>
  <c r="AL71" i="19" s="1"/>
  <c r="J71" i="18"/>
  <c r="J71" i="19" s="1"/>
  <c r="AD71" i="18"/>
  <c r="AD71" i="19" s="1"/>
  <c r="B70" i="13"/>
  <c r="B70" i="14" s="1"/>
  <c r="B70" i="5" s="1"/>
  <c r="B71" i="17"/>
  <c r="AF70" i="18"/>
  <c r="AF70" i="19" s="1"/>
  <c r="L70" i="18"/>
  <c r="L70" i="19" s="1"/>
  <c r="D69" i="13"/>
  <c r="D69" i="14" s="1"/>
  <c r="D69" i="5" s="1"/>
  <c r="D70" i="17"/>
  <c r="N69" i="18"/>
  <c r="N69" i="19" s="1"/>
  <c r="AH69" i="18"/>
  <c r="AH69" i="19" s="1"/>
  <c r="F69" i="17"/>
  <c r="F68" i="13"/>
  <c r="F68" i="14" s="1"/>
  <c r="F68" i="5" s="1"/>
  <c r="P68" i="18"/>
  <c r="P68" i="19" s="1"/>
  <c r="AJ68" i="18"/>
  <c r="AJ68" i="19" s="1"/>
  <c r="H68" i="18"/>
  <c r="H68" i="19" s="1"/>
  <c r="AB68" i="18"/>
  <c r="AB68" i="19" s="1"/>
  <c r="R67" i="18"/>
  <c r="R67" i="19" s="1"/>
  <c r="AL67" i="18"/>
  <c r="AL67" i="19" s="1"/>
  <c r="J67" i="18"/>
  <c r="J67" i="19" s="1"/>
  <c r="AD67" i="18"/>
  <c r="AD67" i="19" s="1"/>
  <c r="B66" i="13"/>
  <c r="B66" i="14" s="1"/>
  <c r="B66" i="5" s="1"/>
  <c r="B67" i="17"/>
  <c r="L66" i="18"/>
  <c r="L66" i="19" s="1"/>
  <c r="AF66" i="18"/>
  <c r="AF66" i="19" s="1"/>
  <c r="D65" i="13"/>
  <c r="D65" i="14" s="1"/>
  <c r="D65" i="5" s="1"/>
  <c r="D66" i="17"/>
  <c r="N65" i="17"/>
  <c r="F65" i="17"/>
  <c r="F64" i="13"/>
  <c r="F64" i="14" s="1"/>
  <c r="F64" i="5" s="1"/>
  <c r="P64" i="17"/>
  <c r="H64" i="18"/>
  <c r="H64" i="19" s="1"/>
  <c r="AB64" i="18"/>
  <c r="AB64" i="19" s="1"/>
  <c r="R63" i="18"/>
  <c r="R63" i="19" s="1"/>
  <c r="AL63" i="18"/>
  <c r="AL63" i="19" s="1"/>
  <c r="J63" i="18"/>
  <c r="J63" i="19" s="1"/>
  <c r="AD63" i="18"/>
  <c r="AD63" i="19" s="1"/>
  <c r="B62" i="13"/>
  <c r="B62" i="14" s="1"/>
  <c r="B62" i="5" s="1"/>
  <c r="B63" i="17"/>
  <c r="L62" i="18"/>
  <c r="L62" i="19" s="1"/>
  <c r="AF62" i="18"/>
  <c r="AF62" i="19" s="1"/>
  <c r="D61" i="13"/>
  <c r="D61" i="14" s="1"/>
  <c r="D61" i="5" s="1"/>
  <c r="D62" i="17"/>
  <c r="AH61" i="18"/>
  <c r="AH61" i="19" s="1"/>
  <c r="N61" i="18"/>
  <c r="N61" i="19" s="1"/>
  <c r="F61" i="17"/>
  <c r="F60" i="13"/>
  <c r="F60" i="14" s="1"/>
  <c r="F60" i="5" s="1"/>
  <c r="P60" i="17"/>
  <c r="H60" i="18"/>
  <c r="H60" i="19" s="1"/>
  <c r="AB60" i="18"/>
  <c r="AB60" i="19" s="1"/>
  <c r="AL59" i="18"/>
  <c r="AL59" i="19" s="1"/>
  <c r="R59" i="18"/>
  <c r="R59" i="19" s="1"/>
  <c r="J59" i="18"/>
  <c r="J59" i="19" s="1"/>
  <c r="AD59" i="18"/>
  <c r="AD59" i="19" s="1"/>
  <c r="B58" i="13"/>
  <c r="B58" i="14" s="1"/>
  <c r="B58" i="5" s="1"/>
  <c r="B59" i="17"/>
  <c r="L58" i="18"/>
  <c r="L58" i="19" s="1"/>
  <c r="AF58" i="18"/>
  <c r="AF58" i="19" s="1"/>
  <c r="D57" i="13"/>
  <c r="D57" i="14" s="1"/>
  <c r="D57" i="5" s="1"/>
  <c r="D58" i="17"/>
  <c r="N57" i="18"/>
  <c r="N57" i="19" s="1"/>
  <c r="AH57" i="18"/>
  <c r="AH57" i="19" s="1"/>
  <c r="F57" i="17"/>
  <c r="F56" i="13"/>
  <c r="F56" i="14" s="1"/>
  <c r="F56" i="5" s="1"/>
  <c r="P56" i="18"/>
  <c r="P56" i="19" s="1"/>
  <c r="AJ56" i="18"/>
  <c r="AJ56" i="19" s="1"/>
  <c r="H56" i="18"/>
  <c r="H56" i="19" s="1"/>
  <c r="AB56" i="18"/>
  <c r="AB56" i="19" s="1"/>
  <c r="R55" i="18"/>
  <c r="R55" i="19" s="1"/>
  <c r="AL55" i="18"/>
  <c r="AL55" i="19" s="1"/>
  <c r="J55" i="18"/>
  <c r="J55" i="19" s="1"/>
  <c r="AD55" i="18"/>
  <c r="AD55" i="19" s="1"/>
  <c r="B54" i="13"/>
  <c r="B54" i="14" s="1"/>
  <c r="B54" i="5" s="1"/>
  <c r="B55" i="17"/>
  <c r="L54" i="18"/>
  <c r="L54" i="19" s="1"/>
  <c r="AF54" i="18"/>
  <c r="AF54" i="19" s="1"/>
  <c r="D53" i="13"/>
  <c r="D53" i="14" s="1"/>
  <c r="D53" i="5" s="1"/>
  <c r="D54" i="17"/>
  <c r="N53" i="18"/>
  <c r="N53" i="19" s="1"/>
  <c r="AH53" i="18"/>
  <c r="AH53" i="19" s="1"/>
  <c r="F53" i="17"/>
  <c r="F52" i="13"/>
  <c r="F52" i="14" s="1"/>
  <c r="F52" i="5" s="1"/>
  <c r="AJ52" i="18"/>
  <c r="AJ52" i="19" s="1"/>
  <c r="P52" i="18"/>
  <c r="P52" i="19" s="1"/>
  <c r="H52" i="18"/>
  <c r="H52" i="19" s="1"/>
  <c r="AB52" i="18"/>
  <c r="AB52" i="19" s="1"/>
  <c r="R51" i="18"/>
  <c r="R51" i="19" s="1"/>
  <c r="AL51" i="18"/>
  <c r="AL51" i="19" s="1"/>
  <c r="J51" i="18"/>
  <c r="J51" i="19" s="1"/>
  <c r="AD51" i="18"/>
  <c r="AD51" i="19" s="1"/>
  <c r="B50" i="13"/>
  <c r="B50" i="14" s="1"/>
  <c r="B50" i="5" s="1"/>
  <c r="B51" i="17"/>
  <c r="AF50" i="18"/>
  <c r="AF50" i="19" s="1"/>
  <c r="L50" i="18"/>
  <c r="L50" i="19" s="1"/>
  <c r="D49" i="13"/>
  <c r="D49" i="14" s="1"/>
  <c r="D49" i="5" s="1"/>
  <c r="D50" i="17"/>
  <c r="N49" i="18"/>
  <c r="N49" i="19" s="1"/>
  <c r="AH49" i="18"/>
  <c r="AH49" i="19" s="1"/>
  <c r="F49" i="17"/>
  <c r="F48" i="13"/>
  <c r="F48" i="14" s="1"/>
  <c r="F48" i="5" s="1"/>
  <c r="P48" i="17"/>
  <c r="H48" i="17"/>
  <c r="R47" i="18"/>
  <c r="R47" i="19" s="1"/>
  <c r="AL47" i="18"/>
  <c r="AL47" i="19" s="1"/>
  <c r="J47" i="18"/>
  <c r="J47" i="19" s="1"/>
  <c r="AD47" i="18"/>
  <c r="AD47" i="19" s="1"/>
  <c r="B46" i="13"/>
  <c r="B46" i="14" s="1"/>
  <c r="B46" i="5" s="1"/>
  <c r="B47" i="17"/>
  <c r="L46" i="18"/>
  <c r="L46" i="19" s="1"/>
  <c r="AF46" i="18"/>
  <c r="AF46" i="19" s="1"/>
  <c r="D45" i="13"/>
  <c r="D45" i="14" s="1"/>
  <c r="D45" i="5" s="1"/>
  <c r="D46" i="17"/>
  <c r="N45" i="17"/>
  <c r="F45" i="17"/>
  <c r="F44" i="13"/>
  <c r="F44" i="14" s="1"/>
  <c r="F44" i="5" s="1"/>
  <c r="P44" i="18"/>
  <c r="P44" i="19" s="1"/>
  <c r="AJ44" i="18"/>
  <c r="AJ44" i="19" s="1"/>
  <c r="H44" i="18"/>
  <c r="H44" i="19" s="1"/>
  <c r="AB44" i="18"/>
  <c r="AB44" i="19" s="1"/>
  <c r="R43" i="18"/>
  <c r="R43" i="19" s="1"/>
  <c r="AL43" i="18"/>
  <c r="AL43" i="19" s="1"/>
  <c r="AD43" i="18"/>
  <c r="AD43" i="19" s="1"/>
  <c r="J43" i="18"/>
  <c r="J43" i="19" s="1"/>
  <c r="B42" i="13"/>
  <c r="B42" i="14" s="1"/>
  <c r="B42" i="5" s="1"/>
  <c r="B43" i="17"/>
  <c r="L42" i="18"/>
  <c r="L42" i="19" s="1"/>
  <c r="AF42" i="18"/>
  <c r="AF42" i="19" s="1"/>
  <c r="D41" i="13"/>
  <c r="D41" i="14" s="1"/>
  <c r="D41" i="5" s="1"/>
  <c r="D42" i="17"/>
  <c r="AH41" i="18"/>
  <c r="AH41" i="19" s="1"/>
  <c r="N41" i="18"/>
  <c r="N41" i="19" s="1"/>
  <c r="F41" i="17"/>
  <c r="F40" i="13"/>
  <c r="F40" i="14" s="1"/>
  <c r="F40" i="5" s="1"/>
  <c r="P40" i="18"/>
  <c r="P40" i="19" s="1"/>
  <c r="AJ40" i="18"/>
  <c r="AJ40" i="19" s="1"/>
  <c r="H40" i="18"/>
  <c r="H40" i="19" s="1"/>
  <c r="AB40" i="18"/>
  <c r="AB40" i="19" s="1"/>
  <c r="R39" i="18"/>
  <c r="R39" i="19" s="1"/>
  <c r="AL39" i="18"/>
  <c r="AL39" i="19" s="1"/>
  <c r="AD39" i="18"/>
  <c r="AD39" i="19" s="1"/>
  <c r="J39" i="18"/>
  <c r="J39" i="19" s="1"/>
  <c r="B38" i="13"/>
  <c r="B38" i="14" s="1"/>
  <c r="B38" i="5" s="1"/>
  <c r="B39" i="17"/>
  <c r="AF38" i="18"/>
  <c r="AF38" i="19" s="1"/>
  <c r="L38" i="18"/>
  <c r="L38" i="19" s="1"/>
  <c r="D37" i="13"/>
  <c r="D37" i="14" s="1"/>
  <c r="D37" i="5" s="1"/>
  <c r="D38" i="17"/>
  <c r="N37" i="18"/>
  <c r="N37" i="19" s="1"/>
  <c r="AH37" i="18"/>
  <c r="AH37" i="19" s="1"/>
  <c r="F37" i="17"/>
  <c r="F36" i="13"/>
  <c r="F36" i="14" s="1"/>
  <c r="F36" i="5" s="1"/>
  <c r="P36" i="18"/>
  <c r="P36" i="19" s="1"/>
  <c r="AJ36" i="18"/>
  <c r="AJ36" i="19" s="1"/>
  <c r="H36" i="18"/>
  <c r="H36" i="19" s="1"/>
  <c r="AB36" i="18"/>
  <c r="AB36" i="19" s="1"/>
  <c r="R35" i="18"/>
  <c r="R35" i="19" s="1"/>
  <c r="AL35" i="18"/>
  <c r="AL35" i="19" s="1"/>
  <c r="AD35" i="18"/>
  <c r="AD35" i="19" s="1"/>
  <c r="J35" i="18"/>
  <c r="J35" i="19" s="1"/>
  <c r="B34" i="13"/>
  <c r="B34" i="14" s="1"/>
  <c r="B34" i="5" s="1"/>
  <c r="B35" i="17"/>
  <c r="L34" i="18"/>
  <c r="L34" i="19" s="1"/>
  <c r="AF34" i="18"/>
  <c r="AF34" i="19" s="1"/>
  <c r="D33" i="13"/>
  <c r="D33" i="14" s="1"/>
  <c r="D33" i="5" s="1"/>
  <c r="D34" i="17"/>
  <c r="N33" i="18"/>
  <c r="N33" i="19" s="1"/>
  <c r="AH33" i="18"/>
  <c r="AH33" i="19" s="1"/>
  <c r="F33" i="17"/>
  <c r="F32" i="13"/>
  <c r="F32" i="14" s="1"/>
  <c r="F32" i="5" s="1"/>
  <c r="AJ32" i="18"/>
  <c r="AJ32" i="19" s="1"/>
  <c r="P32" i="18"/>
  <c r="P32" i="19" s="1"/>
  <c r="H32" i="18"/>
  <c r="H32" i="19" s="1"/>
  <c r="AB32" i="18"/>
  <c r="AB32" i="19" s="1"/>
  <c r="R31" i="17"/>
  <c r="J31" i="17"/>
  <c r="B30" i="13"/>
  <c r="B30" i="14" s="1"/>
  <c r="B30" i="5" s="1"/>
  <c r="B31" i="17"/>
  <c r="L30" i="18"/>
  <c r="L30" i="19" s="1"/>
  <c r="AF30" i="18"/>
  <c r="AF30" i="19" s="1"/>
  <c r="D29" i="13"/>
  <c r="D29" i="14" s="1"/>
  <c r="D29" i="5" s="1"/>
  <c r="D30" i="17"/>
  <c r="N29" i="18"/>
  <c r="N29" i="19" s="1"/>
  <c r="AH29" i="18"/>
  <c r="AH29" i="19" s="1"/>
  <c r="F29" i="17"/>
  <c r="F28" i="13"/>
  <c r="F28" i="14" s="1"/>
  <c r="F28" i="5" s="1"/>
  <c r="P28" i="18"/>
  <c r="P28" i="19" s="1"/>
  <c r="AJ28" i="18"/>
  <c r="AJ28" i="19" s="1"/>
  <c r="AB28" i="18"/>
  <c r="AB28" i="19" s="1"/>
  <c r="H28" i="18"/>
  <c r="H28" i="19" s="1"/>
  <c r="R27" i="18"/>
  <c r="R27" i="19" s="1"/>
  <c r="AL27" i="18"/>
  <c r="AL27" i="19" s="1"/>
  <c r="J27" i="18"/>
  <c r="J27" i="19" s="1"/>
  <c r="AD27" i="18"/>
  <c r="AD27" i="19" s="1"/>
  <c r="B26" i="13"/>
  <c r="B26" i="14" s="1"/>
  <c r="B26" i="5" s="1"/>
  <c r="B27" i="17"/>
  <c r="L26" i="18"/>
  <c r="L26" i="19" s="1"/>
  <c r="AF26" i="18"/>
  <c r="AF26" i="19" s="1"/>
  <c r="D25" i="13"/>
  <c r="D25" i="14" s="1"/>
  <c r="D25" i="5" s="1"/>
  <c r="D26" i="17"/>
  <c r="N25" i="18"/>
  <c r="N25" i="19" s="1"/>
  <c r="AH25" i="18"/>
  <c r="AH25" i="19" s="1"/>
  <c r="F25" i="17"/>
  <c r="F24" i="13"/>
  <c r="F24" i="14" s="1"/>
  <c r="F24" i="5" s="1"/>
  <c r="P24" i="18"/>
  <c r="P24" i="19" s="1"/>
  <c r="AJ24" i="18"/>
  <c r="AJ24" i="19" s="1"/>
  <c r="AB24" i="18"/>
  <c r="AB24" i="19" s="1"/>
  <c r="H24" i="18"/>
  <c r="H24" i="19" s="1"/>
  <c r="R23" i="18"/>
  <c r="R23" i="19" s="1"/>
  <c r="AL23" i="18"/>
  <c r="AL23" i="19" s="1"/>
  <c r="AD23" i="18"/>
  <c r="AD23" i="19" s="1"/>
  <c r="J23" i="18"/>
  <c r="J23" i="19" s="1"/>
  <c r="B22" i="13"/>
  <c r="B22" i="14" s="1"/>
  <c r="B22" i="5" s="1"/>
  <c r="B23" i="17"/>
  <c r="L22" i="18"/>
  <c r="L22" i="19" s="1"/>
  <c r="AF22" i="18"/>
  <c r="AF22" i="19" s="1"/>
  <c r="D21" i="13"/>
  <c r="D21" i="14" s="1"/>
  <c r="D21" i="5" s="1"/>
  <c r="D22" i="17"/>
  <c r="AH21" i="18"/>
  <c r="AH21" i="19" s="1"/>
  <c r="N21" i="18"/>
  <c r="N21" i="19" s="1"/>
  <c r="F21" i="17"/>
  <c r="F20" i="13"/>
  <c r="F20" i="14" s="1"/>
  <c r="F20" i="5" s="1"/>
  <c r="P20" i="18"/>
  <c r="P20" i="19" s="1"/>
  <c r="AJ20" i="18"/>
  <c r="AJ20" i="19" s="1"/>
  <c r="H20" i="18"/>
  <c r="H20" i="19" s="1"/>
  <c r="AB20" i="18"/>
  <c r="AB20" i="19" s="1"/>
  <c r="R19" i="18"/>
  <c r="R19" i="19" s="1"/>
  <c r="AL19" i="18"/>
  <c r="AL19" i="19" s="1"/>
  <c r="J19" i="18"/>
  <c r="J19" i="19" s="1"/>
  <c r="AD19" i="18"/>
  <c r="AD19" i="19" s="1"/>
  <c r="B18" i="13"/>
  <c r="B18" i="14" s="1"/>
  <c r="B18" i="5" s="1"/>
  <c r="B19" i="17"/>
  <c r="L18" i="18"/>
  <c r="L18" i="19" s="1"/>
  <c r="AF18" i="18"/>
  <c r="AF18" i="19" s="1"/>
  <c r="D17" i="13"/>
  <c r="D17" i="14" s="1"/>
  <c r="D17" i="5" s="1"/>
  <c r="D18" i="17"/>
  <c r="N17" i="18"/>
  <c r="N17" i="19" s="1"/>
  <c r="AH17" i="18"/>
  <c r="AH17" i="19" s="1"/>
  <c r="F17" i="17"/>
  <c r="F16" i="13"/>
  <c r="F16" i="14" s="1"/>
  <c r="F16" i="5" s="1"/>
  <c r="P16" i="18"/>
  <c r="P16" i="19" s="1"/>
  <c r="AJ16" i="18"/>
  <c r="AJ16" i="19" s="1"/>
  <c r="H16" i="17"/>
  <c r="R15" i="18"/>
  <c r="R15" i="19" s="1"/>
  <c r="AL15" i="18"/>
  <c r="AL15" i="19" s="1"/>
  <c r="J15" i="18"/>
  <c r="J15" i="19" s="1"/>
  <c r="AD15" i="18"/>
  <c r="AD15" i="19" s="1"/>
  <c r="B14" i="13"/>
  <c r="B14" i="14" s="1"/>
  <c r="B14" i="5" s="1"/>
  <c r="B15" i="17"/>
  <c r="L14" i="18"/>
  <c r="L14" i="19" s="1"/>
  <c r="AF14" i="18"/>
  <c r="AF14" i="19" s="1"/>
  <c r="D13" i="13"/>
  <c r="D13" i="14" s="1"/>
  <c r="D13" i="5" s="1"/>
  <c r="D14" i="17"/>
  <c r="N13" i="18"/>
  <c r="N13" i="19" s="1"/>
  <c r="AH13" i="18"/>
  <c r="AH13" i="19" s="1"/>
  <c r="F13" i="17"/>
  <c r="F12" i="13"/>
  <c r="F12" i="14" s="1"/>
  <c r="F12" i="5" s="1"/>
  <c r="AJ12" i="18"/>
  <c r="AJ12" i="19" s="1"/>
  <c r="P12" i="18"/>
  <c r="P12" i="19" s="1"/>
  <c r="H12" i="18"/>
  <c r="H12" i="19" s="1"/>
  <c r="AB12" i="18"/>
  <c r="AB12" i="19" s="1"/>
  <c r="R11" i="18"/>
  <c r="R11" i="19" s="1"/>
  <c r="AL11" i="18"/>
  <c r="AL11" i="19" s="1"/>
  <c r="J11" i="18"/>
  <c r="J11" i="19" s="1"/>
  <c r="AD11" i="18"/>
  <c r="AD11" i="19" s="1"/>
  <c r="B10" i="13"/>
  <c r="B10" i="14" s="1"/>
  <c r="B10" i="5" s="1"/>
  <c r="B11" i="17"/>
  <c r="L10" i="18"/>
  <c r="L10" i="19" s="1"/>
  <c r="AF10" i="18"/>
  <c r="AF10" i="19" s="1"/>
  <c r="D9" i="13"/>
  <c r="D9" i="14" s="1"/>
  <c r="D9" i="5" s="1"/>
  <c r="D10" i="17"/>
  <c r="AH9" i="18"/>
  <c r="AH9" i="19" s="1"/>
  <c r="N9" i="18"/>
  <c r="N9" i="19" s="1"/>
  <c r="F9" i="17"/>
  <c r="F8" i="13"/>
  <c r="F8" i="14" s="1"/>
  <c r="F8" i="5" s="1"/>
  <c r="P8" i="18"/>
  <c r="P8" i="19" s="1"/>
  <c r="AJ8" i="18"/>
  <c r="AJ8" i="19" s="1"/>
  <c r="AB8" i="18"/>
  <c r="AB8" i="19" s="1"/>
  <c r="H8" i="18"/>
  <c r="H8" i="19" s="1"/>
  <c r="R7" i="18"/>
  <c r="R7" i="19" s="1"/>
  <c r="AL7" i="18"/>
  <c r="AL7" i="19" s="1"/>
  <c r="J7" i="18"/>
  <c r="J7" i="19" s="1"/>
  <c r="AD7" i="18"/>
  <c r="AD7" i="19" s="1"/>
  <c r="B6" i="13"/>
  <c r="B6" i="14" s="1"/>
  <c r="B6" i="5" s="1"/>
  <c r="B7" i="17"/>
  <c r="L6" i="18"/>
  <c r="L6" i="19" s="1"/>
  <c r="AF6" i="18"/>
  <c r="AF6" i="19" s="1"/>
  <c r="D5" i="13"/>
  <c r="D5" i="14" s="1"/>
  <c r="D5" i="5" s="1"/>
  <c r="D6" i="17"/>
  <c r="N5" i="18"/>
  <c r="N5" i="19" s="1"/>
  <c r="AH5" i="18"/>
  <c r="AH5" i="19" s="1"/>
  <c r="F5" i="17"/>
  <c r="F4" i="13"/>
  <c r="F4" i="14" s="1"/>
  <c r="F4" i="5" s="1"/>
  <c r="AI4" i="18"/>
  <c r="AI4" i="19" s="1"/>
  <c r="O4" i="18"/>
  <c r="O4" i="19" s="1"/>
  <c r="F130" i="17"/>
  <c r="F129" i="13"/>
  <c r="F129" i="14" s="1"/>
  <c r="F129" i="5" s="1"/>
  <c r="D127" i="17"/>
  <c r="D126" i="13"/>
  <c r="D126" i="14" s="1"/>
  <c r="D126" i="5" s="1"/>
  <c r="L123" i="18"/>
  <c r="L123" i="19" s="1"/>
  <c r="AF123" i="18"/>
  <c r="AF123" i="19" s="1"/>
  <c r="J120" i="18"/>
  <c r="J120" i="19" s="1"/>
  <c r="AD120" i="18"/>
  <c r="AD120" i="19" s="1"/>
  <c r="H117" i="18"/>
  <c r="H117" i="19" s="1"/>
  <c r="AB117" i="18"/>
  <c r="AB117" i="19" s="1"/>
  <c r="AJ113" i="18"/>
  <c r="AJ113" i="19" s="1"/>
  <c r="P113" i="18"/>
  <c r="P113" i="19" s="1"/>
  <c r="P109" i="18"/>
  <c r="P109" i="19" s="1"/>
  <c r="AJ109" i="18"/>
  <c r="AJ109" i="19" s="1"/>
  <c r="P105" i="18"/>
  <c r="P105" i="19" s="1"/>
  <c r="AJ105" i="18"/>
  <c r="AJ105" i="19" s="1"/>
  <c r="D103" i="17"/>
  <c r="D102" i="13"/>
  <c r="D102" i="14" s="1"/>
  <c r="D102" i="5" s="1"/>
  <c r="L99" i="18"/>
  <c r="L99" i="19" s="1"/>
  <c r="AF99" i="18"/>
  <c r="AF99" i="19" s="1"/>
  <c r="J96" i="18"/>
  <c r="J96" i="19" s="1"/>
  <c r="AD96" i="18"/>
  <c r="AD96" i="19" s="1"/>
  <c r="F93" i="13"/>
  <c r="F93" i="14" s="1"/>
  <c r="F93" i="5" s="1"/>
  <c r="F94" i="17"/>
  <c r="D90" i="13"/>
  <c r="D90" i="14" s="1"/>
  <c r="D90" i="5" s="1"/>
  <c r="D91" i="17"/>
  <c r="J88" i="18"/>
  <c r="J88" i="19" s="1"/>
  <c r="AD88" i="18"/>
  <c r="AD88" i="19" s="1"/>
  <c r="AJ85" i="18"/>
  <c r="AJ85" i="19" s="1"/>
  <c r="P85" i="18"/>
  <c r="P85" i="19" s="1"/>
  <c r="N82" i="17"/>
  <c r="B80" i="17"/>
  <c r="B79" i="13"/>
  <c r="B79" i="14" s="1"/>
  <c r="B79" i="5" s="1"/>
  <c r="J76" i="18"/>
  <c r="J76" i="19" s="1"/>
  <c r="AD76" i="18"/>
  <c r="AD76" i="19" s="1"/>
  <c r="P73" i="18"/>
  <c r="P73" i="19" s="1"/>
  <c r="AJ73" i="18"/>
  <c r="AJ73" i="19" s="1"/>
  <c r="N70" i="18"/>
  <c r="N70" i="19" s="1"/>
  <c r="AH70" i="18"/>
  <c r="AH70" i="19" s="1"/>
  <c r="B68" i="17"/>
  <c r="B67" i="13"/>
  <c r="B67" i="14" s="1"/>
  <c r="B67" i="5" s="1"/>
  <c r="AL64" i="18"/>
  <c r="AL64" i="19" s="1"/>
  <c r="R64" i="18"/>
  <c r="R64" i="19" s="1"/>
  <c r="F61" i="13"/>
  <c r="F61" i="14" s="1"/>
  <c r="F61" i="5" s="1"/>
  <c r="F62" i="17"/>
  <c r="D58" i="13"/>
  <c r="D58" i="14" s="1"/>
  <c r="D58" i="5" s="1"/>
  <c r="D59" i="17"/>
  <c r="B56" i="17"/>
  <c r="B55" i="13"/>
  <c r="B55" i="14" s="1"/>
  <c r="B55" i="5" s="1"/>
  <c r="R52" i="18"/>
  <c r="R52" i="19" s="1"/>
  <c r="AL52" i="18"/>
  <c r="AL52" i="19" s="1"/>
  <c r="D50" i="13"/>
  <c r="D50" i="14" s="1"/>
  <c r="D50" i="5" s="1"/>
  <c r="D51" i="17"/>
  <c r="L47" i="18"/>
  <c r="L47" i="19" s="1"/>
  <c r="AF47" i="18"/>
  <c r="AF47" i="19" s="1"/>
  <c r="AL44" i="18"/>
  <c r="AL44" i="19" s="1"/>
  <c r="R44" i="18"/>
  <c r="R44" i="19" s="1"/>
  <c r="P41" i="18"/>
  <c r="P41" i="19" s="1"/>
  <c r="AJ41" i="18"/>
  <c r="AJ41" i="19" s="1"/>
  <c r="P37" i="18"/>
  <c r="P37" i="19" s="1"/>
  <c r="AJ37" i="18"/>
  <c r="AJ37" i="19" s="1"/>
  <c r="D34" i="13"/>
  <c r="D34" i="14" s="1"/>
  <c r="D34" i="5" s="1"/>
  <c r="D35" i="17"/>
  <c r="L31" i="18"/>
  <c r="L31" i="19" s="1"/>
  <c r="AF31" i="18"/>
  <c r="AF31" i="19" s="1"/>
  <c r="R28" i="18"/>
  <c r="R28" i="19" s="1"/>
  <c r="AL28" i="18"/>
  <c r="AL28" i="19" s="1"/>
  <c r="J24" i="18"/>
  <c r="J24" i="19" s="1"/>
  <c r="AD24" i="18"/>
  <c r="AD24" i="19" s="1"/>
  <c r="J20" i="18"/>
  <c r="J20" i="19" s="1"/>
  <c r="AD20" i="18"/>
  <c r="AD20" i="19" s="1"/>
  <c r="F17" i="13"/>
  <c r="F17" i="14" s="1"/>
  <c r="F17" i="5" s="1"/>
  <c r="F18" i="17"/>
  <c r="B16" i="17"/>
  <c r="B15" i="13"/>
  <c r="B15" i="14" s="1"/>
  <c r="B15" i="5" s="1"/>
  <c r="P13" i="17"/>
  <c r="P9" i="18"/>
  <c r="P9" i="19" s="1"/>
  <c r="AJ9" i="18"/>
  <c r="AJ9" i="19" s="1"/>
  <c r="F5" i="13"/>
  <c r="F5" i="14" s="1"/>
  <c r="F5" i="5" s="1"/>
  <c r="F6" i="17"/>
  <c r="M130" i="18"/>
  <c r="M130" i="19" s="1"/>
  <c r="AG130" i="18"/>
  <c r="AG130" i="19" s="1"/>
  <c r="AE127" i="18"/>
  <c r="AE127" i="19" s="1"/>
  <c r="K127" i="18"/>
  <c r="K127" i="19" s="1"/>
  <c r="Q124" i="18"/>
  <c r="Q124" i="19" s="1"/>
  <c r="AK124" i="18"/>
  <c r="AK124" i="19" s="1"/>
  <c r="O121" i="18"/>
  <c r="O121" i="19" s="1"/>
  <c r="AI121" i="18"/>
  <c r="AI121" i="19" s="1"/>
  <c r="O117" i="18"/>
  <c r="O117" i="19" s="1"/>
  <c r="AI117" i="18"/>
  <c r="AI117" i="19" s="1"/>
  <c r="C115" i="17"/>
  <c r="C114" i="13"/>
  <c r="C114" i="14" s="1"/>
  <c r="C114" i="5" s="1"/>
  <c r="G112" i="13"/>
  <c r="G112" i="14" s="1"/>
  <c r="G112" i="5" s="1"/>
  <c r="G113" i="17"/>
  <c r="C110" i="13"/>
  <c r="C110" i="14" s="1"/>
  <c r="C110" i="5" s="1"/>
  <c r="C111" i="17"/>
  <c r="K107" i="18"/>
  <c r="K107" i="19" s="1"/>
  <c r="AE107" i="18"/>
  <c r="AE107" i="19" s="1"/>
  <c r="Q104" i="18"/>
  <c r="Q104" i="19" s="1"/>
  <c r="AK104" i="18"/>
  <c r="AK104" i="19" s="1"/>
  <c r="O101" i="18"/>
  <c r="O101" i="19" s="1"/>
  <c r="AI101" i="18"/>
  <c r="AI101" i="19" s="1"/>
  <c r="C99" i="17"/>
  <c r="C98" i="13"/>
  <c r="C98" i="14" s="1"/>
  <c r="C98" i="5" s="1"/>
  <c r="S95" i="18"/>
  <c r="S95" i="19" s="1"/>
  <c r="AM95" i="18"/>
  <c r="AM95" i="19" s="1"/>
  <c r="G92" i="13"/>
  <c r="G92" i="14" s="1"/>
  <c r="G92" i="5" s="1"/>
  <c r="G93" i="17"/>
  <c r="O89" i="18"/>
  <c r="O89" i="19" s="1"/>
  <c r="AI89" i="18"/>
  <c r="AI89" i="19" s="1"/>
  <c r="C86" i="13"/>
  <c r="C86" i="14" s="1"/>
  <c r="C86" i="5" s="1"/>
  <c r="C87" i="17"/>
  <c r="S83" i="18"/>
  <c r="S83" i="19" s="1"/>
  <c r="AM83" i="18"/>
  <c r="AM83" i="19" s="1"/>
  <c r="S79" i="18"/>
  <c r="S79" i="19" s="1"/>
  <c r="AM79" i="18"/>
  <c r="AM79" i="19" s="1"/>
  <c r="I76" i="18"/>
  <c r="I76" i="19" s="1"/>
  <c r="AC76" i="18"/>
  <c r="AC76" i="19" s="1"/>
  <c r="AI73" i="18"/>
  <c r="AI73" i="19" s="1"/>
  <c r="O73" i="18"/>
  <c r="O73" i="19" s="1"/>
  <c r="I52" i="18"/>
  <c r="I52" i="19" s="1"/>
  <c r="AC52" i="18"/>
  <c r="AC52" i="19" s="1"/>
  <c r="D3" i="13"/>
  <c r="D3" i="14" s="1"/>
  <c r="D3" i="5" s="1"/>
  <c r="D4" i="17"/>
  <c r="N4" i="18"/>
  <c r="N4" i="19" s="1"/>
  <c r="AH4" i="18"/>
  <c r="AH4" i="19" s="1"/>
  <c r="Q131" i="18"/>
  <c r="Q131" i="19" s="1"/>
  <c r="AK131" i="18"/>
  <c r="AK131" i="19" s="1"/>
  <c r="AC131" i="18"/>
  <c r="AC131" i="19" s="1"/>
  <c r="I131" i="18"/>
  <c r="I131" i="19" s="1"/>
  <c r="S130" i="18"/>
  <c r="S130" i="19" s="1"/>
  <c r="AM130" i="18"/>
  <c r="AM130" i="19" s="1"/>
  <c r="K130" i="18"/>
  <c r="K130" i="19" s="1"/>
  <c r="AE130" i="18"/>
  <c r="AE130" i="19" s="1"/>
  <c r="C129" i="13"/>
  <c r="C129" i="14" s="1"/>
  <c r="C129" i="5" s="1"/>
  <c r="C130" i="17"/>
  <c r="M129" i="18"/>
  <c r="M129" i="19" s="1"/>
  <c r="AG129" i="18"/>
  <c r="AG129" i="19" s="1"/>
  <c r="E128" i="13"/>
  <c r="E128" i="14" s="1"/>
  <c r="E128" i="5" s="1"/>
  <c r="E129" i="17"/>
  <c r="O128" i="18"/>
  <c r="O128" i="19" s="1"/>
  <c r="AI128" i="18"/>
  <c r="AI128" i="19" s="1"/>
  <c r="G127" i="13"/>
  <c r="G127" i="14" s="1"/>
  <c r="G127" i="5" s="1"/>
  <c r="G128" i="17"/>
  <c r="Q127" i="17"/>
  <c r="I127" i="18"/>
  <c r="I127" i="19" s="1"/>
  <c r="AC127" i="18"/>
  <c r="AC127" i="19" s="1"/>
  <c r="AM126" i="18"/>
  <c r="AM126" i="19" s="1"/>
  <c r="S126" i="18"/>
  <c r="S126" i="19" s="1"/>
  <c r="AE126" i="18"/>
  <c r="AE126" i="19" s="1"/>
  <c r="K126" i="18"/>
  <c r="K126" i="19" s="1"/>
  <c r="C126" i="17"/>
  <c r="C125" i="13"/>
  <c r="C125" i="14" s="1"/>
  <c r="C125" i="5" s="1"/>
  <c r="AG125" i="18"/>
  <c r="AG125" i="19" s="1"/>
  <c r="M125" i="18"/>
  <c r="M125" i="19" s="1"/>
  <c r="E124" i="13"/>
  <c r="E124" i="14" s="1"/>
  <c r="E124" i="5" s="1"/>
  <c r="E125" i="17"/>
  <c r="O124" i="18"/>
  <c r="O124" i="19" s="1"/>
  <c r="AI124" i="18"/>
  <c r="AI124" i="19" s="1"/>
  <c r="G124" i="17"/>
  <c r="G123" i="13"/>
  <c r="G123" i="14" s="1"/>
  <c r="G123" i="5" s="1"/>
  <c r="AK123" i="18"/>
  <c r="AK123" i="19" s="1"/>
  <c r="Q123" i="18"/>
  <c r="Q123" i="19" s="1"/>
  <c r="I123" i="18"/>
  <c r="I123" i="19" s="1"/>
  <c r="AC123" i="18"/>
  <c r="AC123" i="19" s="1"/>
  <c r="S122" i="18"/>
  <c r="S122" i="19" s="1"/>
  <c r="AM122" i="18"/>
  <c r="AM122" i="19" s="1"/>
  <c r="K122" i="18"/>
  <c r="K122" i="19" s="1"/>
  <c r="AE122" i="18"/>
  <c r="AE122" i="19" s="1"/>
  <c r="C121" i="13"/>
  <c r="C121" i="14" s="1"/>
  <c r="C121" i="5" s="1"/>
  <c r="C122" i="17"/>
  <c r="M121" i="18"/>
  <c r="M121" i="19" s="1"/>
  <c r="AG121" i="18"/>
  <c r="AG121" i="19" s="1"/>
  <c r="E120" i="13"/>
  <c r="E120" i="14" s="1"/>
  <c r="E120" i="5" s="1"/>
  <c r="E121" i="17"/>
  <c r="O120" i="17"/>
  <c r="G119" i="13"/>
  <c r="G119" i="14" s="1"/>
  <c r="G119" i="5" s="1"/>
  <c r="G120" i="17"/>
  <c r="Q119" i="18"/>
  <c r="Q119" i="19" s="1"/>
  <c r="AK119" i="18"/>
  <c r="AK119" i="19" s="1"/>
  <c r="I119" i="18"/>
  <c r="I119" i="19" s="1"/>
  <c r="AC119" i="18"/>
  <c r="AC119" i="19" s="1"/>
  <c r="S118" i="18"/>
  <c r="S118" i="19" s="1"/>
  <c r="AM118" i="18"/>
  <c r="AM118" i="19" s="1"/>
  <c r="K118" i="18"/>
  <c r="K118" i="19" s="1"/>
  <c r="AE118" i="18"/>
  <c r="AE118" i="19" s="1"/>
  <c r="C118" i="17"/>
  <c r="C117" i="13"/>
  <c r="C117" i="14" s="1"/>
  <c r="C117" i="5" s="1"/>
  <c r="M117" i="18"/>
  <c r="M117" i="19" s="1"/>
  <c r="AG117" i="18"/>
  <c r="AG117" i="19" s="1"/>
  <c r="E116" i="13"/>
  <c r="E116" i="14" s="1"/>
  <c r="E116" i="5" s="1"/>
  <c r="E117" i="17"/>
  <c r="AI116" i="18"/>
  <c r="AI116" i="19" s="1"/>
  <c r="O116" i="18"/>
  <c r="O116" i="19" s="1"/>
  <c r="G115" i="13"/>
  <c r="G115" i="14" s="1"/>
  <c r="G115" i="5" s="1"/>
  <c r="G116" i="17"/>
  <c r="Q115" i="18"/>
  <c r="Q115" i="19" s="1"/>
  <c r="AK115" i="18"/>
  <c r="AK115" i="19" s="1"/>
  <c r="I115" i="18"/>
  <c r="I115" i="19" s="1"/>
  <c r="AC115" i="18"/>
  <c r="AC115" i="19" s="1"/>
  <c r="S114" i="18"/>
  <c r="S114" i="19" s="1"/>
  <c r="AM114" i="18"/>
  <c r="AM114" i="19" s="1"/>
  <c r="AE114" i="18"/>
  <c r="AE114" i="19" s="1"/>
  <c r="K114" i="18"/>
  <c r="K114" i="19" s="1"/>
  <c r="C113" i="13"/>
  <c r="C113" i="14" s="1"/>
  <c r="C113" i="5" s="1"/>
  <c r="C114" i="17"/>
  <c r="M113" i="18"/>
  <c r="M113" i="19" s="1"/>
  <c r="AG113" i="18"/>
  <c r="AG113" i="19" s="1"/>
  <c r="E112" i="13"/>
  <c r="E112" i="14" s="1"/>
  <c r="E112" i="5" s="1"/>
  <c r="E113" i="17"/>
  <c r="O112" i="18"/>
  <c r="O112" i="19" s="1"/>
  <c r="AI112" i="18"/>
  <c r="AI112" i="19" s="1"/>
  <c r="G111" i="13"/>
  <c r="G111" i="14" s="1"/>
  <c r="G111" i="5" s="1"/>
  <c r="G112" i="17"/>
  <c r="Q111" i="18"/>
  <c r="Q111" i="19" s="1"/>
  <c r="AK111" i="18"/>
  <c r="AK111" i="19" s="1"/>
  <c r="I111" i="18"/>
  <c r="I111" i="19" s="1"/>
  <c r="AC111" i="18"/>
  <c r="AC111" i="19" s="1"/>
  <c r="S110" i="18"/>
  <c r="S110" i="19" s="1"/>
  <c r="AM110" i="18"/>
  <c r="AM110" i="19" s="1"/>
  <c r="K110" i="18"/>
  <c r="K110" i="19" s="1"/>
  <c r="AE110" i="18"/>
  <c r="AE110" i="19" s="1"/>
  <c r="C110" i="17"/>
  <c r="C109" i="13"/>
  <c r="C109" i="14" s="1"/>
  <c r="C109" i="5" s="1"/>
  <c r="M109" i="18"/>
  <c r="M109" i="19" s="1"/>
  <c r="AG109" i="18"/>
  <c r="AG109" i="19" s="1"/>
  <c r="E108" i="13"/>
  <c r="E108" i="14" s="1"/>
  <c r="E108" i="5" s="1"/>
  <c r="E109" i="17"/>
  <c r="O108" i="18"/>
  <c r="O108" i="19" s="1"/>
  <c r="AI108" i="18"/>
  <c r="AI108" i="19" s="1"/>
  <c r="G107" i="13"/>
  <c r="G107" i="14" s="1"/>
  <c r="G107" i="5" s="1"/>
  <c r="G108" i="17"/>
  <c r="AK107" i="18"/>
  <c r="AK107" i="19" s="1"/>
  <c r="Q107" i="18"/>
  <c r="Q107" i="19" s="1"/>
  <c r="I107" i="18"/>
  <c r="I107" i="19" s="1"/>
  <c r="AC107" i="18"/>
  <c r="AC107" i="19" s="1"/>
  <c r="S106" i="18"/>
  <c r="S106" i="19" s="1"/>
  <c r="AM106" i="18"/>
  <c r="AM106" i="19" s="1"/>
  <c r="K106" i="18"/>
  <c r="K106" i="19" s="1"/>
  <c r="AE106" i="18"/>
  <c r="AE106" i="19" s="1"/>
  <c r="C105" i="13"/>
  <c r="C105" i="14" s="1"/>
  <c r="C105" i="5" s="1"/>
  <c r="C106" i="17"/>
  <c r="AG105" i="18"/>
  <c r="AG105" i="19" s="1"/>
  <c r="M105" i="18"/>
  <c r="M105" i="19" s="1"/>
  <c r="E104" i="13"/>
  <c r="E104" i="14" s="1"/>
  <c r="E104" i="5" s="1"/>
  <c r="E105" i="17"/>
  <c r="O104" i="18"/>
  <c r="O104" i="19" s="1"/>
  <c r="AI104" i="18"/>
  <c r="AI104" i="19" s="1"/>
  <c r="G103" i="13"/>
  <c r="G103" i="14" s="1"/>
  <c r="G103" i="5" s="1"/>
  <c r="G104" i="17"/>
  <c r="Q103" i="18"/>
  <c r="Q103" i="19" s="1"/>
  <c r="AK103" i="18"/>
  <c r="AK103" i="19" s="1"/>
  <c r="AC103" i="18"/>
  <c r="AC103" i="19" s="1"/>
  <c r="I103" i="18"/>
  <c r="I103" i="19" s="1"/>
  <c r="S102" i="18"/>
  <c r="S102" i="19" s="1"/>
  <c r="AM102" i="18"/>
  <c r="AM102" i="19" s="1"/>
  <c r="K102" i="18"/>
  <c r="K102" i="19" s="1"/>
  <c r="AE102" i="18"/>
  <c r="AE102" i="19" s="1"/>
  <c r="C101" i="13"/>
  <c r="C101" i="14" s="1"/>
  <c r="C101" i="5" s="1"/>
  <c r="C102" i="17"/>
  <c r="M101" i="18"/>
  <c r="M101" i="19" s="1"/>
  <c r="AG101" i="18"/>
  <c r="AG101" i="19" s="1"/>
  <c r="E100" i="13"/>
  <c r="E100" i="14" s="1"/>
  <c r="E100" i="5" s="1"/>
  <c r="E101" i="17"/>
  <c r="AI100" i="18"/>
  <c r="AI100" i="19" s="1"/>
  <c r="O100" i="18"/>
  <c r="O100" i="19" s="1"/>
  <c r="G100" i="17"/>
  <c r="G99" i="13"/>
  <c r="G99" i="14" s="1"/>
  <c r="G99" i="5" s="1"/>
  <c r="Q99" i="18"/>
  <c r="Q99" i="19" s="1"/>
  <c r="AK99" i="18"/>
  <c r="AK99" i="19" s="1"/>
  <c r="I99" i="18"/>
  <c r="I99" i="19" s="1"/>
  <c r="AC99" i="18"/>
  <c r="AC99" i="19" s="1"/>
  <c r="AM98" i="18"/>
  <c r="AM98" i="19" s="1"/>
  <c r="S98" i="18"/>
  <c r="S98" i="19" s="1"/>
  <c r="AE98" i="18"/>
  <c r="AE98" i="19" s="1"/>
  <c r="K98" i="18"/>
  <c r="K98" i="19" s="1"/>
  <c r="C97" i="13"/>
  <c r="C97" i="14" s="1"/>
  <c r="C97" i="5" s="1"/>
  <c r="C98" i="17"/>
  <c r="M97" i="18"/>
  <c r="M97" i="19" s="1"/>
  <c r="AG97" i="18"/>
  <c r="AG97" i="19" s="1"/>
  <c r="E96" i="13"/>
  <c r="E96" i="14" s="1"/>
  <c r="E96" i="5" s="1"/>
  <c r="E97" i="17"/>
  <c r="O96" i="18"/>
  <c r="O96" i="19" s="1"/>
  <c r="AI96" i="18"/>
  <c r="AI96" i="19" s="1"/>
  <c r="G95" i="13"/>
  <c r="G95" i="14" s="1"/>
  <c r="G95" i="5" s="1"/>
  <c r="G96" i="17"/>
  <c r="AK95" i="18"/>
  <c r="AK95" i="19" s="1"/>
  <c r="Q95" i="18"/>
  <c r="Q95" i="19" s="1"/>
  <c r="AC95" i="18"/>
  <c r="AC95" i="19" s="1"/>
  <c r="I95" i="18"/>
  <c r="I95" i="19" s="1"/>
  <c r="AM94" i="18"/>
  <c r="AM94" i="19" s="1"/>
  <c r="S94" i="18"/>
  <c r="S94" i="19" s="1"/>
  <c r="AE94" i="18"/>
  <c r="AE94" i="19" s="1"/>
  <c r="K94" i="18"/>
  <c r="K94" i="19" s="1"/>
  <c r="C93" i="13"/>
  <c r="C93" i="14" s="1"/>
  <c r="C93" i="5" s="1"/>
  <c r="C94" i="17"/>
  <c r="M93" i="18"/>
  <c r="M93" i="19" s="1"/>
  <c r="AG93" i="18"/>
  <c r="AG93" i="19" s="1"/>
  <c r="E92" i="13"/>
  <c r="E92" i="14" s="1"/>
  <c r="E92" i="5" s="1"/>
  <c r="E93" i="17"/>
  <c r="O92" i="18"/>
  <c r="O92" i="19" s="1"/>
  <c r="AI92" i="18"/>
  <c r="AI92" i="19" s="1"/>
  <c r="G92" i="17"/>
  <c r="G91" i="13"/>
  <c r="G91" i="14" s="1"/>
  <c r="G91" i="5" s="1"/>
  <c r="Q91" i="18"/>
  <c r="Q91" i="19" s="1"/>
  <c r="AK91" i="18"/>
  <c r="AK91" i="19" s="1"/>
  <c r="I91" i="18"/>
  <c r="I91" i="19" s="1"/>
  <c r="AC91" i="18"/>
  <c r="AC91" i="19" s="1"/>
  <c r="AM90" i="18"/>
  <c r="AM90" i="19" s="1"/>
  <c r="S90" i="18"/>
  <c r="S90" i="19" s="1"/>
  <c r="K90" i="18"/>
  <c r="K90" i="19" s="1"/>
  <c r="AE90" i="18"/>
  <c r="AE90" i="19" s="1"/>
  <c r="C90" i="17"/>
  <c r="C89" i="13"/>
  <c r="C89" i="14" s="1"/>
  <c r="C89" i="5" s="1"/>
  <c r="M89" i="18"/>
  <c r="M89" i="19" s="1"/>
  <c r="AG89" i="18"/>
  <c r="AG89" i="19" s="1"/>
  <c r="E88" i="13"/>
  <c r="E88" i="14" s="1"/>
  <c r="E88" i="5" s="1"/>
  <c r="E89" i="17"/>
  <c r="O88" i="18"/>
  <c r="O88" i="19" s="1"/>
  <c r="AI88" i="18"/>
  <c r="AI88" i="19" s="1"/>
  <c r="G87" i="13"/>
  <c r="G87" i="14" s="1"/>
  <c r="G87" i="5" s="1"/>
  <c r="G88" i="17"/>
  <c r="Q87" i="18"/>
  <c r="Q87" i="19" s="1"/>
  <c r="AK87" i="18"/>
  <c r="AK87" i="19" s="1"/>
  <c r="AC87" i="18"/>
  <c r="AC87" i="19" s="1"/>
  <c r="I87" i="18"/>
  <c r="I87" i="19" s="1"/>
  <c r="S86" i="18"/>
  <c r="S86" i="19" s="1"/>
  <c r="AM86" i="18"/>
  <c r="AM86" i="19" s="1"/>
  <c r="AE86" i="18"/>
  <c r="AE86" i="19" s="1"/>
  <c r="K86" i="18"/>
  <c r="K86" i="19" s="1"/>
  <c r="C85" i="13"/>
  <c r="C85" i="14" s="1"/>
  <c r="C85" i="5" s="1"/>
  <c r="C86" i="17"/>
  <c r="M85" i="18"/>
  <c r="M85" i="19" s="1"/>
  <c r="AG85" i="18"/>
  <c r="AG85" i="19" s="1"/>
  <c r="E85" i="17"/>
  <c r="E84" i="13"/>
  <c r="E84" i="14" s="1"/>
  <c r="E84" i="5" s="1"/>
  <c r="O84" i="18"/>
  <c r="O84" i="19" s="1"/>
  <c r="AI84" i="18"/>
  <c r="AI84" i="19" s="1"/>
  <c r="G84" i="17"/>
  <c r="G83" i="13"/>
  <c r="G83" i="14" s="1"/>
  <c r="G83" i="5" s="1"/>
  <c r="AK83" i="18"/>
  <c r="AK83" i="19" s="1"/>
  <c r="Q83" i="18"/>
  <c r="Q83" i="19" s="1"/>
  <c r="AC83" i="18"/>
  <c r="AC83" i="19" s="1"/>
  <c r="I83" i="18"/>
  <c r="I83" i="19" s="1"/>
  <c r="S82" i="18"/>
  <c r="S82" i="19" s="1"/>
  <c r="AM82" i="18"/>
  <c r="AM82" i="19" s="1"/>
  <c r="K82" i="18"/>
  <c r="K82" i="19" s="1"/>
  <c r="AE82" i="18"/>
  <c r="AE82" i="19" s="1"/>
  <c r="C81" i="13"/>
  <c r="C81" i="14" s="1"/>
  <c r="C81" i="5" s="1"/>
  <c r="C82" i="17"/>
  <c r="M81" i="18"/>
  <c r="M81" i="19" s="1"/>
  <c r="AG81" i="18"/>
  <c r="AG81" i="19" s="1"/>
  <c r="E80" i="13"/>
  <c r="E80" i="14" s="1"/>
  <c r="E80" i="5" s="1"/>
  <c r="E81" i="17"/>
  <c r="O80" i="18"/>
  <c r="O80" i="19" s="1"/>
  <c r="AI80" i="18"/>
  <c r="AI80" i="19" s="1"/>
  <c r="G79" i="13"/>
  <c r="G79" i="14" s="1"/>
  <c r="G79" i="5" s="1"/>
  <c r="G80" i="17"/>
  <c r="Q79" i="18"/>
  <c r="Q79" i="19" s="1"/>
  <c r="AK79" i="18"/>
  <c r="AK79" i="19" s="1"/>
  <c r="AC79" i="18"/>
  <c r="AC79" i="19" s="1"/>
  <c r="I79" i="18"/>
  <c r="I79" i="19" s="1"/>
  <c r="S78" i="18"/>
  <c r="S78" i="19" s="1"/>
  <c r="AM78" i="18"/>
  <c r="AM78" i="19" s="1"/>
  <c r="K78" i="18"/>
  <c r="K78" i="19" s="1"/>
  <c r="AE78" i="18"/>
  <c r="AE78" i="19" s="1"/>
  <c r="C77" i="13"/>
  <c r="C77" i="14" s="1"/>
  <c r="C77" i="5" s="1"/>
  <c r="C78" i="17"/>
  <c r="M77" i="18"/>
  <c r="M77" i="19" s="1"/>
  <c r="AG77" i="18"/>
  <c r="AG77" i="19" s="1"/>
  <c r="E77" i="17"/>
  <c r="E76" i="13"/>
  <c r="E76" i="14" s="1"/>
  <c r="E76" i="5" s="1"/>
  <c r="AI76" i="18"/>
  <c r="AI76" i="19" s="1"/>
  <c r="O76" i="18"/>
  <c r="O76" i="19" s="1"/>
  <c r="G75" i="13"/>
  <c r="G75" i="14" s="1"/>
  <c r="G75" i="5" s="1"/>
  <c r="G76" i="17"/>
  <c r="Q75" i="18"/>
  <c r="Q75" i="19" s="1"/>
  <c r="AK75" i="18"/>
  <c r="AK75" i="19" s="1"/>
  <c r="I75" i="18"/>
  <c r="I75" i="19" s="1"/>
  <c r="AC75" i="18"/>
  <c r="AC75" i="19" s="1"/>
  <c r="S74" i="18"/>
  <c r="S74" i="19" s="1"/>
  <c r="AM74" i="18"/>
  <c r="AM74" i="19" s="1"/>
  <c r="K74" i="18"/>
  <c r="K74" i="19" s="1"/>
  <c r="AE74" i="18"/>
  <c r="AE74" i="19" s="1"/>
  <c r="C73" i="13"/>
  <c r="C73" i="14" s="1"/>
  <c r="C73" i="5" s="1"/>
  <c r="C74" i="17"/>
  <c r="AG73" i="18"/>
  <c r="AG73" i="19" s="1"/>
  <c r="M73" i="18"/>
  <c r="M73" i="19" s="1"/>
  <c r="E72" i="13"/>
  <c r="E72" i="14" s="1"/>
  <c r="E72" i="5" s="1"/>
  <c r="E73" i="17"/>
  <c r="AI72" i="18"/>
  <c r="AI72" i="19" s="1"/>
  <c r="O72" i="18"/>
  <c r="O72" i="19" s="1"/>
  <c r="G71" i="13"/>
  <c r="G71" i="14" s="1"/>
  <c r="G71" i="5" s="1"/>
  <c r="G72" i="17"/>
  <c r="AK71" i="18"/>
  <c r="AK71" i="19" s="1"/>
  <c r="Q71" i="18"/>
  <c r="Q71" i="19" s="1"/>
  <c r="I71" i="18"/>
  <c r="I71" i="19" s="1"/>
  <c r="AC71" i="18"/>
  <c r="AC71" i="19" s="1"/>
  <c r="S70" i="18"/>
  <c r="S70" i="19" s="1"/>
  <c r="AM70" i="18"/>
  <c r="AM70" i="19" s="1"/>
  <c r="K70" i="18"/>
  <c r="K70" i="19" s="1"/>
  <c r="AE70" i="18"/>
  <c r="AE70" i="19" s="1"/>
  <c r="C69" i="13"/>
  <c r="C69" i="14" s="1"/>
  <c r="C69" i="5" s="1"/>
  <c r="C70" i="17"/>
  <c r="M69" i="18"/>
  <c r="M69" i="19" s="1"/>
  <c r="AG69" i="18"/>
  <c r="AG69" i="19" s="1"/>
  <c r="E68" i="13"/>
  <c r="E68" i="14" s="1"/>
  <c r="E68" i="5" s="1"/>
  <c r="E69" i="17"/>
  <c r="O68" i="18"/>
  <c r="O68" i="19" s="1"/>
  <c r="AI68" i="18"/>
  <c r="AI68" i="19" s="1"/>
  <c r="G67" i="13"/>
  <c r="G67" i="14" s="1"/>
  <c r="G67" i="5" s="1"/>
  <c r="G68" i="17"/>
  <c r="Q67" i="18"/>
  <c r="Q67" i="19" s="1"/>
  <c r="AK67" i="18"/>
  <c r="AK67" i="19" s="1"/>
  <c r="I67" i="18"/>
  <c r="I67" i="19" s="1"/>
  <c r="AC67" i="18"/>
  <c r="AC67" i="19" s="1"/>
  <c r="AM66" i="18"/>
  <c r="AM66" i="19" s="1"/>
  <c r="S66" i="18"/>
  <c r="S66" i="19" s="1"/>
  <c r="AE66" i="18"/>
  <c r="AE66" i="19" s="1"/>
  <c r="K66" i="18"/>
  <c r="K66" i="19" s="1"/>
  <c r="C65" i="13"/>
  <c r="C65" i="14" s="1"/>
  <c r="C65" i="5" s="1"/>
  <c r="C66" i="17"/>
  <c r="M65" i="18"/>
  <c r="M65" i="19" s="1"/>
  <c r="AG65" i="18"/>
  <c r="AG65" i="19" s="1"/>
  <c r="E64" i="13"/>
  <c r="E64" i="14" s="1"/>
  <c r="E64" i="5" s="1"/>
  <c r="E65" i="17"/>
  <c r="O64" i="18"/>
  <c r="O64" i="19" s="1"/>
  <c r="AI64" i="18"/>
  <c r="AI64" i="19" s="1"/>
  <c r="G63" i="13"/>
  <c r="G63" i="14" s="1"/>
  <c r="G63" i="5" s="1"/>
  <c r="G64" i="17"/>
  <c r="Q63" i="18"/>
  <c r="Q63" i="19" s="1"/>
  <c r="AK63" i="18"/>
  <c r="AK63" i="19" s="1"/>
  <c r="I63" i="18"/>
  <c r="I63" i="19" s="1"/>
  <c r="AC63" i="18"/>
  <c r="AC63" i="19" s="1"/>
  <c r="S62" i="18"/>
  <c r="S62" i="19" s="1"/>
  <c r="AM62" i="18"/>
  <c r="AM62" i="19" s="1"/>
  <c r="K62" i="18"/>
  <c r="K62" i="19" s="1"/>
  <c r="AE62" i="18"/>
  <c r="AE62" i="19" s="1"/>
  <c r="C61" i="13"/>
  <c r="C61" i="14" s="1"/>
  <c r="C61" i="5" s="1"/>
  <c r="C62" i="17"/>
  <c r="M61" i="18"/>
  <c r="M61" i="19" s="1"/>
  <c r="AG61" i="18"/>
  <c r="AG61" i="19" s="1"/>
  <c r="E60" i="13"/>
  <c r="E60" i="14" s="1"/>
  <c r="E60" i="5" s="1"/>
  <c r="E61" i="17"/>
  <c r="AI60" i="18"/>
  <c r="AI60" i="19" s="1"/>
  <c r="O60" i="18"/>
  <c r="O60" i="19" s="1"/>
  <c r="G59" i="13"/>
  <c r="G59" i="14" s="1"/>
  <c r="G59" i="5" s="1"/>
  <c r="G60" i="17"/>
  <c r="AK59" i="18"/>
  <c r="AK59" i="19" s="1"/>
  <c r="Q59" i="18"/>
  <c r="Q59" i="19" s="1"/>
  <c r="I59" i="18"/>
  <c r="I59" i="19" s="1"/>
  <c r="AC59" i="18"/>
  <c r="AC59" i="19" s="1"/>
  <c r="AM58" i="18"/>
  <c r="AM58" i="19" s="1"/>
  <c r="S58" i="18"/>
  <c r="S58" i="19" s="1"/>
  <c r="K58" i="18"/>
  <c r="K58" i="19" s="1"/>
  <c r="AE58" i="18"/>
  <c r="AE58" i="19" s="1"/>
  <c r="C57" i="13"/>
  <c r="C57" i="14" s="1"/>
  <c r="C57" i="5" s="1"/>
  <c r="C58" i="17"/>
  <c r="M57" i="18"/>
  <c r="M57" i="19" s="1"/>
  <c r="AG57" i="18"/>
  <c r="AG57" i="19" s="1"/>
  <c r="E56" i="13"/>
  <c r="E56" i="14" s="1"/>
  <c r="E56" i="5" s="1"/>
  <c r="E57" i="17"/>
  <c r="O56" i="18"/>
  <c r="O56" i="19" s="1"/>
  <c r="AI56" i="18"/>
  <c r="AI56" i="19" s="1"/>
  <c r="G55" i="13"/>
  <c r="G55" i="14" s="1"/>
  <c r="G55" i="5" s="1"/>
  <c r="G56" i="17"/>
  <c r="AK55" i="18"/>
  <c r="AK55" i="19" s="1"/>
  <c r="Q55" i="18"/>
  <c r="Q55" i="19" s="1"/>
  <c r="I55" i="18"/>
  <c r="I55" i="19" s="1"/>
  <c r="AC55" i="18"/>
  <c r="AC55" i="19" s="1"/>
  <c r="S54" i="18"/>
  <c r="S54" i="19" s="1"/>
  <c r="AM54" i="18"/>
  <c r="AM54" i="19" s="1"/>
  <c r="AE54" i="18"/>
  <c r="AE54" i="19" s="1"/>
  <c r="K54" i="18"/>
  <c r="K54" i="19" s="1"/>
  <c r="C53" i="13"/>
  <c r="C53" i="14" s="1"/>
  <c r="C53" i="5" s="1"/>
  <c r="C54" i="17"/>
  <c r="M53" i="18"/>
  <c r="M53" i="19" s="1"/>
  <c r="AG53" i="18"/>
  <c r="AG53" i="19" s="1"/>
  <c r="E52" i="13"/>
  <c r="E52" i="14" s="1"/>
  <c r="E52" i="5" s="1"/>
  <c r="E53" i="17"/>
  <c r="O52" i="18"/>
  <c r="O52" i="19" s="1"/>
  <c r="AI52" i="18"/>
  <c r="AI52" i="19" s="1"/>
  <c r="G51" i="13"/>
  <c r="G51" i="14" s="1"/>
  <c r="G51" i="5" s="1"/>
  <c r="G52" i="17"/>
  <c r="Q51" i="17"/>
  <c r="AC51" i="18"/>
  <c r="AC51" i="19" s="1"/>
  <c r="I51" i="18"/>
  <c r="I51" i="19" s="1"/>
  <c r="S50" i="18"/>
  <c r="S50" i="19" s="1"/>
  <c r="AM50" i="18"/>
  <c r="AM50" i="19" s="1"/>
  <c r="K50" i="18"/>
  <c r="K50" i="19" s="1"/>
  <c r="AE50" i="18"/>
  <c r="AE50" i="19" s="1"/>
  <c r="C49" i="13"/>
  <c r="C49" i="14" s="1"/>
  <c r="C49" i="5" s="1"/>
  <c r="C50" i="17"/>
  <c r="M49" i="18"/>
  <c r="M49" i="19" s="1"/>
  <c r="AG49" i="18"/>
  <c r="AG49" i="19" s="1"/>
  <c r="E48" i="13"/>
  <c r="E48" i="14" s="1"/>
  <c r="E48" i="5" s="1"/>
  <c r="E49" i="17"/>
  <c r="O48" i="18"/>
  <c r="O48" i="19" s="1"/>
  <c r="AI48" i="18"/>
  <c r="AI48" i="19" s="1"/>
  <c r="G47" i="13"/>
  <c r="G47" i="14" s="1"/>
  <c r="G47" i="5" s="1"/>
  <c r="G48" i="17"/>
  <c r="Q47" i="18"/>
  <c r="Q47" i="19" s="1"/>
  <c r="AK47" i="18"/>
  <c r="AK47" i="19" s="1"/>
  <c r="I47" i="18"/>
  <c r="I47" i="19" s="1"/>
  <c r="AC47" i="18"/>
  <c r="AC47" i="19" s="1"/>
  <c r="AM46" i="18"/>
  <c r="AM46" i="19" s="1"/>
  <c r="S46" i="18"/>
  <c r="S46" i="19" s="1"/>
  <c r="K46" i="18"/>
  <c r="K46" i="19" s="1"/>
  <c r="AE46" i="18"/>
  <c r="AE46" i="19" s="1"/>
  <c r="C45" i="13"/>
  <c r="C45" i="14" s="1"/>
  <c r="C45" i="5" s="1"/>
  <c r="C46" i="17"/>
  <c r="AG45" i="18"/>
  <c r="AG45" i="19" s="1"/>
  <c r="M45" i="18"/>
  <c r="M45" i="19" s="1"/>
  <c r="E44" i="13"/>
  <c r="E44" i="14" s="1"/>
  <c r="E44" i="5" s="1"/>
  <c r="E45" i="17"/>
  <c r="O44" i="18"/>
  <c r="O44" i="19" s="1"/>
  <c r="AI44" i="18"/>
  <c r="AI44" i="19" s="1"/>
  <c r="G43" i="13"/>
  <c r="G43" i="14" s="1"/>
  <c r="G43" i="5" s="1"/>
  <c r="G44" i="17"/>
  <c r="Q43" i="18"/>
  <c r="Q43" i="19" s="1"/>
  <c r="AK43" i="18"/>
  <c r="AK43" i="19" s="1"/>
  <c r="I43" i="18"/>
  <c r="I43" i="19" s="1"/>
  <c r="AC43" i="18"/>
  <c r="AC43" i="19" s="1"/>
  <c r="S42" i="18"/>
  <c r="S42" i="19" s="1"/>
  <c r="AM42" i="18"/>
  <c r="AM42" i="19" s="1"/>
  <c r="K42" i="18"/>
  <c r="K42" i="19" s="1"/>
  <c r="AE42" i="18"/>
  <c r="AE42" i="19" s="1"/>
  <c r="C41" i="13"/>
  <c r="C41" i="14" s="1"/>
  <c r="C41" i="5" s="1"/>
  <c r="C42" i="17"/>
  <c r="AG41" i="18"/>
  <c r="AG41" i="19" s="1"/>
  <c r="M41" i="18"/>
  <c r="M41" i="19" s="1"/>
  <c r="E40" i="13"/>
  <c r="E40" i="14" s="1"/>
  <c r="E40" i="5" s="1"/>
  <c r="E41" i="17"/>
  <c r="AI40" i="18"/>
  <c r="AI40" i="19" s="1"/>
  <c r="O40" i="18"/>
  <c r="O40" i="19" s="1"/>
  <c r="G39" i="13"/>
  <c r="G39" i="14" s="1"/>
  <c r="G39" i="5" s="1"/>
  <c r="G40" i="17"/>
  <c r="Q39" i="18"/>
  <c r="Q39" i="19" s="1"/>
  <c r="AK39" i="18"/>
  <c r="AK39" i="19" s="1"/>
  <c r="AC39" i="18"/>
  <c r="AC39" i="19" s="1"/>
  <c r="I39" i="18"/>
  <c r="I39" i="19" s="1"/>
  <c r="S38" i="18"/>
  <c r="S38" i="19" s="1"/>
  <c r="AM38" i="18"/>
  <c r="AM38" i="19" s="1"/>
  <c r="K38" i="18"/>
  <c r="K38" i="19" s="1"/>
  <c r="AE38" i="18"/>
  <c r="AE38" i="19" s="1"/>
  <c r="C37" i="13"/>
  <c r="C37" i="14" s="1"/>
  <c r="C37" i="5" s="1"/>
  <c r="C38" i="17"/>
  <c r="AG37" i="18"/>
  <c r="AG37" i="19" s="1"/>
  <c r="M37" i="18"/>
  <c r="M37" i="19" s="1"/>
  <c r="E36" i="13"/>
  <c r="E36" i="14" s="1"/>
  <c r="E36" i="5" s="1"/>
  <c r="E37" i="17"/>
  <c r="O36" i="18"/>
  <c r="O36" i="19" s="1"/>
  <c r="AI36" i="18"/>
  <c r="AI36" i="19" s="1"/>
  <c r="G35" i="13"/>
  <c r="G35" i="14" s="1"/>
  <c r="G35" i="5" s="1"/>
  <c r="G36" i="17"/>
  <c r="Q35" i="18"/>
  <c r="Q35" i="19" s="1"/>
  <c r="AK35" i="18"/>
  <c r="AK35" i="19" s="1"/>
  <c r="I35" i="18"/>
  <c r="I35" i="19" s="1"/>
  <c r="AC35" i="18"/>
  <c r="AC35" i="19" s="1"/>
  <c r="S34" i="18"/>
  <c r="S34" i="19" s="1"/>
  <c r="AM34" i="18"/>
  <c r="AM34" i="19" s="1"/>
  <c r="K34" i="18"/>
  <c r="K34" i="19" s="1"/>
  <c r="AE34" i="18"/>
  <c r="AE34" i="19" s="1"/>
  <c r="C34" i="17"/>
  <c r="C33" i="13"/>
  <c r="C33" i="14" s="1"/>
  <c r="C33" i="5" s="1"/>
  <c r="M33" i="18"/>
  <c r="M33" i="19" s="1"/>
  <c r="AG33" i="18"/>
  <c r="AG33" i="19" s="1"/>
  <c r="E32" i="13"/>
  <c r="E32" i="14" s="1"/>
  <c r="E32" i="5" s="1"/>
  <c r="E33" i="17"/>
  <c r="O32" i="18"/>
  <c r="O32" i="19" s="1"/>
  <c r="AI32" i="18"/>
  <c r="AI32" i="19" s="1"/>
  <c r="G31" i="13"/>
  <c r="G31" i="14" s="1"/>
  <c r="G31" i="5" s="1"/>
  <c r="G32" i="17"/>
  <c r="AK31" i="18"/>
  <c r="AK31" i="19" s="1"/>
  <c r="Q31" i="18"/>
  <c r="Q31" i="19" s="1"/>
  <c r="AC31" i="18"/>
  <c r="AC31" i="19" s="1"/>
  <c r="I31" i="18"/>
  <c r="I31" i="19" s="1"/>
  <c r="AM30" i="18"/>
  <c r="AM30" i="19" s="1"/>
  <c r="S30" i="18"/>
  <c r="S30" i="19" s="1"/>
  <c r="K30" i="18"/>
  <c r="K30" i="19" s="1"/>
  <c r="AE30" i="18"/>
  <c r="AE30" i="19" s="1"/>
  <c r="C29" i="13"/>
  <c r="C29" i="14" s="1"/>
  <c r="C29" i="5" s="1"/>
  <c r="C30" i="17"/>
  <c r="M29" i="18"/>
  <c r="M29" i="19" s="1"/>
  <c r="AG29" i="18"/>
  <c r="AG29" i="19" s="1"/>
  <c r="E28" i="13"/>
  <c r="E28" i="14" s="1"/>
  <c r="E28" i="5" s="1"/>
  <c r="E29" i="17"/>
  <c r="O28" i="18"/>
  <c r="O28" i="19" s="1"/>
  <c r="AI28" i="18"/>
  <c r="AI28" i="19" s="1"/>
  <c r="G27" i="13"/>
  <c r="G27" i="14" s="1"/>
  <c r="G27" i="5" s="1"/>
  <c r="G28" i="17"/>
  <c r="Q27" i="18"/>
  <c r="Q27" i="19" s="1"/>
  <c r="AK27" i="18"/>
  <c r="AK27" i="19" s="1"/>
  <c r="I27" i="18"/>
  <c r="I27" i="19" s="1"/>
  <c r="AC27" i="18"/>
  <c r="AC27" i="19" s="1"/>
  <c r="AM26" i="18"/>
  <c r="AM26" i="19" s="1"/>
  <c r="S26" i="18"/>
  <c r="S26" i="19" s="1"/>
  <c r="K26" i="18"/>
  <c r="K26" i="19" s="1"/>
  <c r="AE26" i="18"/>
  <c r="AE26" i="19" s="1"/>
  <c r="C26" i="17"/>
  <c r="C25" i="13"/>
  <c r="C25" i="14" s="1"/>
  <c r="C25" i="5" s="1"/>
  <c r="AG25" i="18"/>
  <c r="AG25" i="19" s="1"/>
  <c r="M25" i="18"/>
  <c r="M25" i="19" s="1"/>
  <c r="E24" i="13"/>
  <c r="E24" i="14" s="1"/>
  <c r="E24" i="5" s="1"/>
  <c r="E25" i="17"/>
  <c r="AI24" i="18"/>
  <c r="AI24" i="19" s="1"/>
  <c r="O24" i="18"/>
  <c r="O24" i="19" s="1"/>
  <c r="G23" i="13"/>
  <c r="G23" i="14" s="1"/>
  <c r="G23" i="5" s="1"/>
  <c r="G24" i="17"/>
  <c r="Q23" i="18"/>
  <c r="Q23" i="19" s="1"/>
  <c r="AK23" i="18"/>
  <c r="AK23" i="19" s="1"/>
  <c r="I23" i="18"/>
  <c r="I23" i="19" s="1"/>
  <c r="AC23" i="18"/>
  <c r="AC23" i="19" s="1"/>
  <c r="S22" i="18"/>
  <c r="S22" i="19" s="1"/>
  <c r="AM22" i="18"/>
  <c r="AM22" i="19" s="1"/>
  <c r="AE22" i="18"/>
  <c r="AE22" i="19" s="1"/>
  <c r="K22" i="18"/>
  <c r="K22" i="19" s="1"/>
  <c r="C21" i="13"/>
  <c r="C21" i="14" s="1"/>
  <c r="C21" i="5" s="1"/>
  <c r="C22" i="17"/>
  <c r="M21" i="18"/>
  <c r="M21" i="19" s="1"/>
  <c r="AG21" i="18"/>
  <c r="AG21" i="19" s="1"/>
  <c r="E20" i="13"/>
  <c r="E20" i="14" s="1"/>
  <c r="E20" i="5" s="1"/>
  <c r="E21" i="17"/>
  <c r="O20" i="18"/>
  <c r="O20" i="19" s="1"/>
  <c r="AI20" i="18"/>
  <c r="AI20" i="19" s="1"/>
  <c r="G19" i="13"/>
  <c r="G19" i="14" s="1"/>
  <c r="G19" i="5" s="1"/>
  <c r="G20" i="17"/>
  <c r="Q19" i="18"/>
  <c r="Q19" i="19" s="1"/>
  <c r="AK19" i="18"/>
  <c r="AK19" i="19" s="1"/>
  <c r="I19" i="18"/>
  <c r="I19" i="19" s="1"/>
  <c r="AC19" i="18"/>
  <c r="AC19" i="19" s="1"/>
  <c r="S18" i="18"/>
  <c r="S18" i="19" s="1"/>
  <c r="AM18" i="18"/>
  <c r="AM18" i="19" s="1"/>
  <c r="AE18" i="18"/>
  <c r="AE18" i="19" s="1"/>
  <c r="K18" i="18"/>
  <c r="K18" i="19" s="1"/>
  <c r="C17" i="13"/>
  <c r="C17" i="14" s="1"/>
  <c r="C17" i="5" s="1"/>
  <c r="C18" i="17"/>
  <c r="M17" i="18"/>
  <c r="M17" i="19" s="1"/>
  <c r="AG17" i="18"/>
  <c r="AG17" i="19" s="1"/>
  <c r="E16" i="13"/>
  <c r="E16" i="14" s="1"/>
  <c r="E16" i="5" s="1"/>
  <c r="E17" i="17"/>
  <c r="AI16" i="18"/>
  <c r="AI16" i="19" s="1"/>
  <c r="O16" i="18"/>
  <c r="O16" i="19" s="1"/>
  <c r="G15" i="13"/>
  <c r="G15" i="14" s="1"/>
  <c r="G15" i="5" s="1"/>
  <c r="G16" i="17"/>
  <c r="Q15" i="18"/>
  <c r="Q15" i="19" s="1"/>
  <c r="AK15" i="18"/>
  <c r="AK15" i="19" s="1"/>
  <c r="I15" i="18"/>
  <c r="I15" i="19" s="1"/>
  <c r="AC15" i="18"/>
  <c r="AC15" i="19" s="1"/>
  <c r="AM14" i="18"/>
  <c r="AM14" i="19" s="1"/>
  <c r="S14" i="18"/>
  <c r="S14" i="19" s="1"/>
  <c r="K14" i="18"/>
  <c r="K14" i="19" s="1"/>
  <c r="AE14" i="18"/>
  <c r="AE14" i="19" s="1"/>
  <c r="C13" i="13"/>
  <c r="C13" i="14" s="1"/>
  <c r="C13" i="5" s="1"/>
  <c r="C14" i="17"/>
  <c r="M13" i="18"/>
  <c r="M13" i="19" s="1"/>
  <c r="AG13" i="18"/>
  <c r="AG13" i="19" s="1"/>
  <c r="E12" i="13"/>
  <c r="E12" i="14" s="1"/>
  <c r="E12" i="5" s="1"/>
  <c r="E13" i="17"/>
  <c r="O12" i="18"/>
  <c r="O12" i="19" s="1"/>
  <c r="AI12" i="18"/>
  <c r="AI12" i="19" s="1"/>
  <c r="G11" i="13"/>
  <c r="G11" i="14" s="1"/>
  <c r="G11" i="5" s="1"/>
  <c r="G12" i="17"/>
  <c r="Q11" i="18"/>
  <c r="Q11" i="19" s="1"/>
  <c r="AK11" i="18"/>
  <c r="AK11" i="19" s="1"/>
  <c r="I11" i="18"/>
  <c r="I11" i="19" s="1"/>
  <c r="AC11" i="18"/>
  <c r="AC11" i="19" s="1"/>
  <c r="S10" i="18"/>
  <c r="S10" i="19" s="1"/>
  <c r="AM10" i="18"/>
  <c r="AM10" i="19" s="1"/>
  <c r="K10" i="18"/>
  <c r="K10" i="19" s="1"/>
  <c r="AE10" i="18"/>
  <c r="AE10" i="19" s="1"/>
  <c r="C9" i="13"/>
  <c r="C9" i="14" s="1"/>
  <c r="C9" i="5" s="1"/>
  <c r="C10" i="17"/>
  <c r="M9" i="18"/>
  <c r="M9" i="19" s="1"/>
  <c r="AG9" i="18"/>
  <c r="AG9" i="19" s="1"/>
  <c r="E8" i="13"/>
  <c r="E8" i="14" s="1"/>
  <c r="E8" i="5" s="1"/>
  <c r="E9" i="17"/>
  <c r="AI8" i="18"/>
  <c r="AI8" i="19" s="1"/>
  <c r="O8" i="18"/>
  <c r="O8" i="19" s="1"/>
  <c r="G7" i="13"/>
  <c r="G7" i="14" s="1"/>
  <c r="G7" i="5" s="1"/>
  <c r="G8" i="17"/>
  <c r="Q7" i="18"/>
  <c r="Q7" i="19" s="1"/>
  <c r="AK7" i="18"/>
  <c r="AK7" i="19" s="1"/>
  <c r="AC7" i="18"/>
  <c r="AC7" i="19" s="1"/>
  <c r="I7" i="18"/>
  <c r="I7" i="19" s="1"/>
  <c r="S6" i="18"/>
  <c r="S6" i="19" s="1"/>
  <c r="AM6" i="18"/>
  <c r="AM6" i="19" s="1"/>
  <c r="K6" i="18"/>
  <c r="K6" i="19" s="1"/>
  <c r="AE6" i="18"/>
  <c r="AE6" i="19" s="1"/>
  <c r="C5" i="13"/>
  <c r="C5" i="14" s="1"/>
  <c r="C5" i="5" s="1"/>
  <c r="C6" i="17"/>
  <c r="AG5" i="18"/>
  <c r="AG5" i="19" s="1"/>
  <c r="M5" i="18"/>
  <c r="M5" i="19" s="1"/>
  <c r="E4" i="13"/>
  <c r="E4" i="14" s="1"/>
  <c r="E4" i="5" s="1"/>
  <c r="E5" i="17"/>
  <c r="K4" i="18"/>
  <c r="K4" i="19" s="1"/>
  <c r="AE4" i="18"/>
  <c r="AE4" i="19" s="1"/>
  <c r="H129" i="18"/>
  <c r="H129" i="19" s="1"/>
  <c r="AB129" i="18"/>
  <c r="AB129" i="19" s="1"/>
  <c r="R124" i="18"/>
  <c r="R124" i="19" s="1"/>
  <c r="AL124" i="18"/>
  <c r="AL124" i="19" s="1"/>
  <c r="H121" i="18"/>
  <c r="H121" i="19" s="1"/>
  <c r="AB121" i="18"/>
  <c r="AB121" i="19" s="1"/>
  <c r="F117" i="13"/>
  <c r="F117" i="14" s="1"/>
  <c r="F117" i="5" s="1"/>
  <c r="F118" i="17"/>
  <c r="B115" i="13"/>
  <c r="B115" i="14" s="1"/>
  <c r="B115" i="5" s="1"/>
  <c r="B116" i="17"/>
  <c r="F113" i="13"/>
  <c r="F113" i="14" s="1"/>
  <c r="F113" i="5" s="1"/>
  <c r="F114" i="17"/>
  <c r="AH110" i="18"/>
  <c r="AH110" i="19" s="1"/>
  <c r="N110" i="18"/>
  <c r="N110" i="19" s="1"/>
  <c r="N106" i="18"/>
  <c r="N106" i="19" s="1"/>
  <c r="AH106" i="18"/>
  <c r="AH106" i="19" s="1"/>
  <c r="L103" i="18"/>
  <c r="L103" i="19" s="1"/>
  <c r="AF103" i="18"/>
  <c r="AF103" i="19" s="1"/>
  <c r="J100" i="18"/>
  <c r="J100" i="19" s="1"/>
  <c r="AD100" i="18"/>
  <c r="AD100" i="19" s="1"/>
  <c r="F97" i="13"/>
  <c r="F97" i="14" s="1"/>
  <c r="F97" i="5" s="1"/>
  <c r="F98" i="17"/>
  <c r="N94" i="18"/>
  <c r="N94" i="19" s="1"/>
  <c r="AH94" i="18"/>
  <c r="AH94" i="19" s="1"/>
  <c r="B91" i="13"/>
  <c r="B91" i="14" s="1"/>
  <c r="B91" i="5" s="1"/>
  <c r="B92" i="17"/>
  <c r="R88" i="18"/>
  <c r="R88" i="19" s="1"/>
  <c r="AL88" i="18"/>
  <c r="AL88" i="19" s="1"/>
  <c r="H85" i="18"/>
  <c r="H85" i="19" s="1"/>
  <c r="AB85" i="18"/>
  <c r="AB85" i="19" s="1"/>
  <c r="AJ81" i="18"/>
  <c r="AJ81" i="19" s="1"/>
  <c r="P81" i="18"/>
  <c r="P81" i="19" s="1"/>
  <c r="D79" i="17"/>
  <c r="D78" i="13"/>
  <c r="D78" i="14" s="1"/>
  <c r="D78" i="5" s="1"/>
  <c r="B76" i="17"/>
  <c r="B75" i="13"/>
  <c r="B75" i="14" s="1"/>
  <c r="B75" i="5" s="1"/>
  <c r="H73" i="17"/>
  <c r="F69" i="13"/>
  <c r="F69" i="14" s="1"/>
  <c r="F69" i="5" s="1"/>
  <c r="F70" i="17"/>
  <c r="N66" i="18"/>
  <c r="N66" i="19" s="1"/>
  <c r="AH66" i="18"/>
  <c r="AH66" i="19" s="1"/>
  <c r="B64" i="17"/>
  <c r="B63" i="13"/>
  <c r="B63" i="14" s="1"/>
  <c r="B63" i="5" s="1"/>
  <c r="R60" i="18"/>
  <c r="R60" i="19" s="1"/>
  <c r="AL60" i="18"/>
  <c r="AL60" i="19" s="1"/>
  <c r="R56" i="18"/>
  <c r="R56" i="19" s="1"/>
  <c r="AL56" i="18"/>
  <c r="AL56" i="19" s="1"/>
  <c r="P53" i="18"/>
  <c r="P53" i="19" s="1"/>
  <c r="AJ53" i="18"/>
  <c r="AJ53" i="19" s="1"/>
  <c r="F49" i="13"/>
  <c r="F49" i="14" s="1"/>
  <c r="F49" i="5" s="1"/>
  <c r="F50" i="17"/>
  <c r="D46" i="13"/>
  <c r="D46" i="14" s="1"/>
  <c r="D46" i="5" s="1"/>
  <c r="D47" i="17"/>
  <c r="AF43" i="18"/>
  <c r="AF43" i="19" s="1"/>
  <c r="L43" i="18"/>
  <c r="L43" i="19" s="1"/>
  <c r="J40" i="18"/>
  <c r="J40" i="19" s="1"/>
  <c r="AD40" i="18"/>
  <c r="AD40" i="19" s="1"/>
  <c r="F37" i="13"/>
  <c r="F37" i="14" s="1"/>
  <c r="F37" i="5" s="1"/>
  <c r="F38" i="17"/>
  <c r="N34" i="18"/>
  <c r="N34" i="19" s="1"/>
  <c r="AH34" i="18"/>
  <c r="AH34" i="19" s="1"/>
  <c r="B32" i="17"/>
  <c r="B31" i="13"/>
  <c r="B31" i="14" s="1"/>
  <c r="B31" i="5" s="1"/>
  <c r="J28" i="18"/>
  <c r="J28" i="19" s="1"/>
  <c r="AD28" i="18"/>
  <c r="AD28" i="19" s="1"/>
  <c r="F25" i="13"/>
  <c r="F25" i="14" s="1"/>
  <c r="F25" i="5" s="1"/>
  <c r="F26" i="17"/>
  <c r="AH22" i="18"/>
  <c r="AH22" i="19" s="1"/>
  <c r="N22" i="18"/>
  <c r="N22" i="19" s="1"/>
  <c r="B20" i="17"/>
  <c r="B19" i="13"/>
  <c r="B19" i="14" s="1"/>
  <c r="B19" i="5" s="1"/>
  <c r="R16" i="18"/>
  <c r="R16" i="19" s="1"/>
  <c r="AL16" i="18"/>
  <c r="AL16" i="19" s="1"/>
  <c r="H13" i="18"/>
  <c r="H13" i="19" s="1"/>
  <c r="AB13" i="18"/>
  <c r="AB13" i="19" s="1"/>
  <c r="F9" i="13"/>
  <c r="F9" i="14" s="1"/>
  <c r="F9" i="5" s="1"/>
  <c r="F10" i="17"/>
  <c r="L7" i="18"/>
  <c r="L7" i="19" s="1"/>
  <c r="AF7" i="18"/>
  <c r="AF7" i="19" s="1"/>
  <c r="S131" i="18"/>
  <c r="S131" i="19" s="1"/>
  <c r="AM131" i="18"/>
  <c r="AM131" i="19" s="1"/>
  <c r="I128" i="18"/>
  <c r="I128" i="19" s="1"/>
  <c r="AC128" i="18"/>
  <c r="AC128" i="19" s="1"/>
  <c r="G124" i="13"/>
  <c r="G124" i="14" s="1"/>
  <c r="G124" i="5" s="1"/>
  <c r="G125" i="17"/>
  <c r="Q120" i="18"/>
  <c r="Q120" i="19" s="1"/>
  <c r="AK120" i="18"/>
  <c r="AK120" i="19" s="1"/>
  <c r="AK116" i="18"/>
  <c r="AK116" i="19" s="1"/>
  <c r="Q116" i="18"/>
  <c r="Q116" i="19" s="1"/>
  <c r="O113" i="18"/>
  <c r="O113" i="19" s="1"/>
  <c r="AI113" i="18"/>
  <c r="AI113" i="19" s="1"/>
  <c r="M110" i="18"/>
  <c r="M110" i="19" s="1"/>
  <c r="AG110" i="18"/>
  <c r="AG110" i="19" s="1"/>
  <c r="I108" i="18"/>
  <c r="I108" i="19" s="1"/>
  <c r="AC108" i="18"/>
  <c r="AC108" i="19" s="1"/>
  <c r="G104" i="13"/>
  <c r="G104" i="14" s="1"/>
  <c r="G104" i="5" s="1"/>
  <c r="G105" i="17"/>
  <c r="C102" i="13"/>
  <c r="C102" i="14" s="1"/>
  <c r="C102" i="5" s="1"/>
  <c r="C103" i="17"/>
  <c r="I100" i="18"/>
  <c r="I100" i="19" s="1"/>
  <c r="AC100" i="18"/>
  <c r="AC100" i="19" s="1"/>
  <c r="I96" i="18"/>
  <c r="I96" i="19" s="1"/>
  <c r="AC96" i="18"/>
  <c r="AC96" i="19" s="1"/>
  <c r="S91" i="18"/>
  <c r="S91" i="19" s="1"/>
  <c r="AM91" i="18"/>
  <c r="AM91" i="19" s="1"/>
  <c r="AK88" i="18"/>
  <c r="AK88" i="19" s="1"/>
  <c r="Q88" i="18"/>
  <c r="Q88" i="19" s="1"/>
  <c r="O85" i="18"/>
  <c r="O85" i="19" s="1"/>
  <c r="AI85" i="18"/>
  <c r="AI85" i="19" s="1"/>
  <c r="C83" i="17"/>
  <c r="C82" i="13"/>
  <c r="C82" i="14" s="1"/>
  <c r="C82" i="5" s="1"/>
  <c r="I80" i="18"/>
  <c r="I80" i="19" s="1"/>
  <c r="AC80" i="18"/>
  <c r="AC80" i="19" s="1"/>
  <c r="Q76" i="18"/>
  <c r="Q76" i="19" s="1"/>
  <c r="AK76" i="18"/>
  <c r="AK76" i="19" s="1"/>
  <c r="Q72" i="18"/>
  <c r="Q72" i="19" s="1"/>
  <c r="AK72" i="18"/>
  <c r="AK72" i="19" s="1"/>
  <c r="AM51" i="18"/>
  <c r="AM51" i="19" s="1"/>
  <c r="S51" i="18"/>
  <c r="S51" i="19" s="1"/>
  <c r="C4" i="17"/>
  <c r="C3" i="13"/>
  <c r="C3" i="14" s="1"/>
  <c r="C3" i="5" s="1"/>
  <c r="S4" i="18"/>
  <c r="S4" i="19" s="1"/>
  <c r="AM4" i="18"/>
  <c r="AM4" i="19" s="1"/>
  <c r="P131" i="18"/>
  <c r="P131" i="19" s="1"/>
  <c r="AJ131" i="18"/>
  <c r="AJ131" i="19" s="1"/>
  <c r="H131" i="18"/>
  <c r="H131" i="19" s="1"/>
  <c r="AB131" i="18"/>
  <c r="AB131" i="19" s="1"/>
  <c r="AL130" i="18"/>
  <c r="AL130" i="19" s="1"/>
  <c r="R130" i="18"/>
  <c r="R130" i="19" s="1"/>
  <c r="AD130" i="18"/>
  <c r="AD130" i="19" s="1"/>
  <c r="J130" i="18"/>
  <c r="J130" i="19" s="1"/>
  <c r="B129" i="13"/>
  <c r="B129" i="14" s="1"/>
  <c r="B129" i="5" s="1"/>
  <c r="B130" i="17"/>
  <c r="L129" i="18"/>
  <c r="L129" i="19" s="1"/>
  <c r="AF129" i="18"/>
  <c r="AF129" i="19" s="1"/>
  <c r="D128" i="13"/>
  <c r="D128" i="14" s="1"/>
  <c r="D128" i="5" s="1"/>
  <c r="D129" i="17"/>
  <c r="N128" i="18"/>
  <c r="N128" i="19" s="1"/>
  <c r="AH128" i="18"/>
  <c r="AH128" i="19" s="1"/>
  <c r="F127" i="13"/>
  <c r="F127" i="14" s="1"/>
  <c r="F127" i="5" s="1"/>
  <c r="F128" i="17"/>
  <c r="P127" i="18"/>
  <c r="P127" i="19" s="1"/>
  <c r="AJ127" i="18"/>
  <c r="AJ127" i="19" s="1"/>
  <c r="H127" i="18"/>
  <c r="H127" i="19" s="1"/>
  <c r="AB127" i="18"/>
  <c r="AB127" i="19" s="1"/>
  <c r="R126" i="18"/>
  <c r="R126" i="19" s="1"/>
  <c r="AL126" i="18"/>
  <c r="AL126" i="19" s="1"/>
  <c r="J126" i="18"/>
  <c r="J126" i="19" s="1"/>
  <c r="AD126" i="18"/>
  <c r="AD126" i="19" s="1"/>
  <c r="B125" i="13"/>
  <c r="B125" i="14" s="1"/>
  <c r="B125" i="5" s="1"/>
  <c r="B126" i="17"/>
  <c r="AF125" i="18"/>
  <c r="AF125" i="19" s="1"/>
  <c r="L125" i="18"/>
  <c r="L125" i="19" s="1"/>
  <c r="D124" i="13"/>
  <c r="D124" i="14" s="1"/>
  <c r="D124" i="5" s="1"/>
  <c r="D125" i="17"/>
  <c r="AH124" i="18"/>
  <c r="AH124" i="19" s="1"/>
  <c r="N124" i="18"/>
  <c r="N124" i="19" s="1"/>
  <c r="F123" i="13"/>
  <c r="F123" i="14" s="1"/>
  <c r="F123" i="5" s="1"/>
  <c r="F124" i="17"/>
  <c r="AJ123" i="18"/>
  <c r="AJ123" i="19" s="1"/>
  <c r="P123" i="18"/>
  <c r="P123" i="19" s="1"/>
  <c r="H123" i="18"/>
  <c r="H123" i="19" s="1"/>
  <c r="AB123" i="18"/>
  <c r="AB123" i="19" s="1"/>
  <c r="R122" i="18"/>
  <c r="R122" i="19" s="1"/>
  <c r="AL122" i="18"/>
  <c r="AL122" i="19" s="1"/>
  <c r="J122" i="18"/>
  <c r="J122" i="19" s="1"/>
  <c r="AD122" i="18"/>
  <c r="AD122" i="19" s="1"/>
  <c r="B122" i="17"/>
  <c r="B121" i="13"/>
  <c r="B121" i="14" s="1"/>
  <c r="B121" i="5" s="1"/>
  <c r="L121" i="18"/>
  <c r="L121" i="19" s="1"/>
  <c r="AF121" i="18"/>
  <c r="AF121" i="19" s="1"/>
  <c r="D121" i="17"/>
  <c r="D120" i="13"/>
  <c r="D120" i="14" s="1"/>
  <c r="D120" i="5" s="1"/>
  <c r="N120" i="18"/>
  <c r="N120" i="19" s="1"/>
  <c r="AH120" i="18"/>
  <c r="AH120" i="19" s="1"/>
  <c r="F119" i="13"/>
  <c r="F119" i="14" s="1"/>
  <c r="F119" i="5" s="1"/>
  <c r="F120" i="17"/>
  <c r="AJ119" i="18"/>
  <c r="AJ119" i="19" s="1"/>
  <c r="P119" i="18"/>
  <c r="P119" i="19" s="1"/>
  <c r="H119" i="18"/>
  <c r="H119" i="19" s="1"/>
  <c r="AB119" i="18"/>
  <c r="AB119" i="19" s="1"/>
  <c r="AL118" i="18"/>
  <c r="AL118" i="19" s="1"/>
  <c r="R118" i="18"/>
  <c r="R118" i="19" s="1"/>
  <c r="J118" i="18"/>
  <c r="J118" i="19" s="1"/>
  <c r="AD118" i="18"/>
  <c r="AD118" i="19" s="1"/>
  <c r="B118" i="17"/>
  <c r="B117" i="13"/>
  <c r="B117" i="14" s="1"/>
  <c r="B117" i="5" s="1"/>
  <c r="L117" i="18"/>
  <c r="L117" i="19" s="1"/>
  <c r="AF117" i="18"/>
  <c r="AF117" i="19" s="1"/>
  <c r="D116" i="13"/>
  <c r="D116" i="14" s="1"/>
  <c r="D116" i="5" s="1"/>
  <c r="D117" i="17"/>
  <c r="N116" i="18"/>
  <c r="N116" i="19" s="1"/>
  <c r="AH116" i="18"/>
  <c r="AH116" i="19" s="1"/>
  <c r="F116" i="17"/>
  <c r="F115" i="13"/>
  <c r="F115" i="14" s="1"/>
  <c r="F115" i="5" s="1"/>
  <c r="AJ115" i="18"/>
  <c r="AJ115" i="19" s="1"/>
  <c r="P115" i="18"/>
  <c r="P115" i="19" s="1"/>
  <c r="AB115" i="18"/>
  <c r="AB115" i="19" s="1"/>
  <c r="H115" i="18"/>
  <c r="H115" i="19" s="1"/>
  <c r="R114" i="18"/>
  <c r="R114" i="19" s="1"/>
  <c r="AL114" i="18"/>
  <c r="AL114" i="19" s="1"/>
  <c r="J114" i="18"/>
  <c r="J114" i="19" s="1"/>
  <c r="AD114" i="18"/>
  <c r="AD114" i="19" s="1"/>
  <c r="B113" i="13"/>
  <c r="B113" i="14" s="1"/>
  <c r="B113" i="5" s="1"/>
  <c r="B114" i="17"/>
  <c r="L113" i="18"/>
  <c r="L113" i="19" s="1"/>
  <c r="AF113" i="18"/>
  <c r="AF113" i="19" s="1"/>
  <c r="D112" i="13"/>
  <c r="D112" i="14" s="1"/>
  <c r="D112" i="5" s="1"/>
  <c r="D113" i="17"/>
  <c r="N112" i="18"/>
  <c r="N112" i="19" s="1"/>
  <c r="AH112" i="18"/>
  <c r="AH112" i="19" s="1"/>
  <c r="F111" i="13"/>
  <c r="F111" i="14" s="1"/>
  <c r="F111" i="5" s="1"/>
  <c r="F112" i="17"/>
  <c r="P111" i="18"/>
  <c r="P111" i="19" s="1"/>
  <c r="AJ111" i="18"/>
  <c r="AJ111" i="19" s="1"/>
  <c r="H111" i="17"/>
  <c r="R110" i="18"/>
  <c r="R110" i="19" s="1"/>
  <c r="AL110" i="18"/>
  <c r="AL110" i="19" s="1"/>
  <c r="J110" i="18"/>
  <c r="J110" i="19" s="1"/>
  <c r="AD110" i="18"/>
  <c r="AD110" i="19" s="1"/>
  <c r="B109" i="13"/>
  <c r="B109" i="14" s="1"/>
  <c r="B109" i="5" s="1"/>
  <c r="B110" i="17"/>
  <c r="L109" i="18"/>
  <c r="L109" i="19" s="1"/>
  <c r="AF109" i="18"/>
  <c r="AF109" i="19" s="1"/>
  <c r="D109" i="17"/>
  <c r="D108" i="13"/>
  <c r="D108" i="14" s="1"/>
  <c r="D108" i="5" s="1"/>
  <c r="N108" i="18"/>
  <c r="N108" i="19" s="1"/>
  <c r="AH108" i="18"/>
  <c r="AH108" i="19" s="1"/>
  <c r="F108" i="17"/>
  <c r="F107" i="13"/>
  <c r="F107" i="14" s="1"/>
  <c r="F107" i="5" s="1"/>
  <c r="AJ107" i="18"/>
  <c r="AJ107" i="19" s="1"/>
  <c r="P107" i="18"/>
  <c r="P107" i="19" s="1"/>
  <c r="H107" i="18"/>
  <c r="H107" i="19" s="1"/>
  <c r="AB107" i="18"/>
  <c r="AB107" i="19" s="1"/>
  <c r="R106" i="18"/>
  <c r="R106" i="19" s="1"/>
  <c r="AL106" i="18"/>
  <c r="AL106" i="19" s="1"/>
  <c r="J106" i="18"/>
  <c r="J106" i="19" s="1"/>
  <c r="AD106" i="18"/>
  <c r="AD106" i="19" s="1"/>
  <c r="B105" i="13"/>
  <c r="B105" i="14" s="1"/>
  <c r="B105" i="5" s="1"/>
  <c r="B106" i="17"/>
  <c r="L105" i="18"/>
  <c r="L105" i="19" s="1"/>
  <c r="AF105" i="18"/>
  <c r="AF105" i="19" s="1"/>
  <c r="D104" i="13"/>
  <c r="D104" i="14" s="1"/>
  <c r="D104" i="5" s="1"/>
  <c r="D105" i="17"/>
  <c r="N104" i="18"/>
  <c r="N104" i="19" s="1"/>
  <c r="AH104" i="18"/>
  <c r="AH104" i="19" s="1"/>
  <c r="F103" i="13"/>
  <c r="F103" i="14" s="1"/>
  <c r="F103" i="5" s="1"/>
  <c r="F104" i="17"/>
  <c r="P103" i="18"/>
  <c r="P103" i="19" s="1"/>
  <c r="AJ103" i="18"/>
  <c r="AJ103" i="19" s="1"/>
  <c r="H103" i="18"/>
  <c r="H103" i="19" s="1"/>
  <c r="AB103" i="18"/>
  <c r="AB103" i="19" s="1"/>
  <c r="AL102" i="18"/>
  <c r="AL102" i="19" s="1"/>
  <c r="R102" i="18"/>
  <c r="R102" i="19" s="1"/>
  <c r="J102" i="18"/>
  <c r="J102" i="19" s="1"/>
  <c r="AD102" i="18"/>
  <c r="AD102" i="19" s="1"/>
  <c r="B101" i="13"/>
  <c r="B101" i="14" s="1"/>
  <c r="B101" i="5" s="1"/>
  <c r="B102" i="17"/>
  <c r="AF101" i="18"/>
  <c r="AF101" i="19" s="1"/>
  <c r="L101" i="18"/>
  <c r="L101" i="19" s="1"/>
  <c r="D100" i="13"/>
  <c r="D100" i="14" s="1"/>
  <c r="D100" i="5" s="1"/>
  <c r="D101" i="17"/>
  <c r="N100" i="18"/>
  <c r="N100" i="19" s="1"/>
  <c r="AH100" i="18"/>
  <c r="AH100" i="19" s="1"/>
  <c r="F99" i="13"/>
  <c r="F99" i="14" s="1"/>
  <c r="F99" i="5" s="1"/>
  <c r="F100" i="17"/>
  <c r="P99" i="18"/>
  <c r="P99" i="19" s="1"/>
  <c r="AJ99" i="18"/>
  <c r="AJ99" i="19" s="1"/>
  <c r="H99" i="18"/>
  <c r="H99" i="19" s="1"/>
  <c r="AB99" i="18"/>
  <c r="AB99" i="19" s="1"/>
  <c r="AL98" i="18"/>
  <c r="AL98" i="19" s="1"/>
  <c r="R98" i="18"/>
  <c r="R98" i="19" s="1"/>
  <c r="J98" i="18"/>
  <c r="J98" i="19" s="1"/>
  <c r="AD98" i="18"/>
  <c r="AD98" i="19" s="1"/>
  <c r="B97" i="13"/>
  <c r="B97" i="14" s="1"/>
  <c r="B97" i="5" s="1"/>
  <c r="B98" i="17"/>
  <c r="L97" i="18"/>
  <c r="L97" i="19" s="1"/>
  <c r="AF97" i="18"/>
  <c r="AF97" i="19" s="1"/>
  <c r="D97" i="17"/>
  <c r="D96" i="13"/>
  <c r="D96" i="14" s="1"/>
  <c r="D96" i="5" s="1"/>
  <c r="AH96" i="18"/>
  <c r="AH96" i="19" s="1"/>
  <c r="N96" i="18"/>
  <c r="N96" i="19" s="1"/>
  <c r="F96" i="17"/>
  <c r="F95" i="13"/>
  <c r="F95" i="14" s="1"/>
  <c r="F95" i="5" s="1"/>
  <c r="P95" i="18"/>
  <c r="P95" i="19" s="1"/>
  <c r="AJ95" i="18"/>
  <c r="AJ95" i="19" s="1"/>
  <c r="H95" i="17"/>
  <c r="R94" i="18"/>
  <c r="R94" i="19" s="1"/>
  <c r="AL94" i="18"/>
  <c r="AL94" i="19" s="1"/>
  <c r="J94" i="18"/>
  <c r="J94" i="19" s="1"/>
  <c r="AD94" i="18"/>
  <c r="AD94" i="19" s="1"/>
  <c r="B93" i="13"/>
  <c r="B93" i="14" s="1"/>
  <c r="B93" i="5" s="1"/>
  <c r="B94" i="17"/>
  <c r="L93" i="18"/>
  <c r="L93" i="19" s="1"/>
  <c r="AF93" i="18"/>
  <c r="AF93" i="19" s="1"/>
  <c r="D93" i="17"/>
  <c r="D92" i="13"/>
  <c r="D92" i="14" s="1"/>
  <c r="D92" i="5" s="1"/>
  <c r="N92" i="18"/>
  <c r="N92" i="19" s="1"/>
  <c r="AH92" i="18"/>
  <c r="AH92" i="19" s="1"/>
  <c r="F91" i="13"/>
  <c r="F91" i="14" s="1"/>
  <c r="F91" i="5" s="1"/>
  <c r="F92" i="17"/>
  <c r="P91" i="18"/>
  <c r="P91" i="19" s="1"/>
  <c r="AJ91" i="18"/>
  <c r="AJ91" i="19" s="1"/>
  <c r="H91" i="18"/>
  <c r="H91" i="19" s="1"/>
  <c r="AB91" i="18"/>
  <c r="AB91" i="19" s="1"/>
  <c r="R90" i="18"/>
  <c r="R90" i="19" s="1"/>
  <c r="AL90" i="18"/>
  <c r="AL90" i="19" s="1"/>
  <c r="J90" i="18"/>
  <c r="J90" i="19" s="1"/>
  <c r="AD90" i="18"/>
  <c r="AD90" i="19" s="1"/>
  <c r="B89" i="13"/>
  <c r="B89" i="14" s="1"/>
  <c r="B89" i="5" s="1"/>
  <c r="B90" i="17"/>
  <c r="AF89" i="18"/>
  <c r="AF89" i="19" s="1"/>
  <c r="L89" i="18"/>
  <c r="L89" i="19" s="1"/>
  <c r="D88" i="13"/>
  <c r="D88" i="14" s="1"/>
  <c r="D88" i="5" s="1"/>
  <c r="D89" i="17"/>
  <c r="AH88" i="18"/>
  <c r="AH88" i="19" s="1"/>
  <c r="N88" i="18"/>
  <c r="N88" i="19" s="1"/>
  <c r="F87" i="13"/>
  <c r="F87" i="14" s="1"/>
  <c r="F87" i="5" s="1"/>
  <c r="F88" i="17"/>
  <c r="P87" i="18"/>
  <c r="P87" i="19" s="1"/>
  <c r="AJ87" i="18"/>
  <c r="AJ87" i="19" s="1"/>
  <c r="H87" i="18"/>
  <c r="H87" i="19" s="1"/>
  <c r="AB87" i="18"/>
  <c r="AB87" i="19" s="1"/>
  <c r="R86" i="18"/>
  <c r="R86" i="19" s="1"/>
  <c r="AL86" i="18"/>
  <c r="AL86" i="19" s="1"/>
  <c r="J86" i="18"/>
  <c r="J86" i="19" s="1"/>
  <c r="AD86" i="18"/>
  <c r="AD86" i="19" s="1"/>
  <c r="B86" i="17"/>
  <c r="B85" i="13"/>
  <c r="B85" i="14" s="1"/>
  <c r="B85" i="5" s="1"/>
  <c r="L85" i="18"/>
  <c r="L85" i="19" s="1"/>
  <c r="AF85" i="18"/>
  <c r="AF85" i="19" s="1"/>
  <c r="D84" i="13"/>
  <c r="D84" i="14" s="1"/>
  <c r="D84" i="5" s="1"/>
  <c r="D85" i="17"/>
  <c r="N84" i="18"/>
  <c r="N84" i="19" s="1"/>
  <c r="AH84" i="18"/>
  <c r="AH84" i="19" s="1"/>
  <c r="F83" i="13"/>
  <c r="F83" i="14" s="1"/>
  <c r="F83" i="5" s="1"/>
  <c r="F84" i="17"/>
  <c r="P83" i="18"/>
  <c r="P83" i="19" s="1"/>
  <c r="AJ83" i="18"/>
  <c r="AJ83" i="19" s="1"/>
  <c r="H83" i="18"/>
  <c r="H83" i="19" s="1"/>
  <c r="AB83" i="18"/>
  <c r="AB83" i="19" s="1"/>
  <c r="AL82" i="18"/>
  <c r="AL82" i="19" s="1"/>
  <c r="R82" i="18"/>
  <c r="R82" i="19" s="1"/>
  <c r="AD82" i="18"/>
  <c r="AD82" i="19" s="1"/>
  <c r="J82" i="18"/>
  <c r="J82" i="19" s="1"/>
  <c r="B81" i="13"/>
  <c r="B81" i="14" s="1"/>
  <c r="B81" i="5" s="1"/>
  <c r="B82" i="17"/>
  <c r="L81" i="18"/>
  <c r="L81" i="19" s="1"/>
  <c r="AF81" i="18"/>
  <c r="AF81" i="19" s="1"/>
  <c r="D80" i="13"/>
  <c r="D80" i="14" s="1"/>
  <c r="D80" i="5" s="1"/>
  <c r="D81" i="17"/>
  <c r="AH80" i="18"/>
  <c r="AH80" i="19" s="1"/>
  <c r="N80" i="18"/>
  <c r="N80" i="19" s="1"/>
  <c r="F79" i="13"/>
  <c r="F79" i="14" s="1"/>
  <c r="F79" i="5" s="1"/>
  <c r="F80" i="17"/>
  <c r="P79" i="18"/>
  <c r="P79" i="19" s="1"/>
  <c r="AJ79" i="18"/>
  <c r="AJ79" i="19" s="1"/>
  <c r="H79" i="18"/>
  <c r="H79" i="19" s="1"/>
  <c r="AB79" i="18"/>
  <c r="AB79" i="19" s="1"/>
  <c r="AL78" i="18"/>
  <c r="AL78" i="19" s="1"/>
  <c r="R78" i="18"/>
  <c r="R78" i="19" s="1"/>
  <c r="J78" i="17"/>
  <c r="B77" i="13"/>
  <c r="B77" i="14" s="1"/>
  <c r="B77" i="5" s="1"/>
  <c r="B78" i="17"/>
  <c r="AF77" i="18"/>
  <c r="AF77" i="19" s="1"/>
  <c r="L77" i="18"/>
  <c r="L77" i="19" s="1"/>
  <c r="D76" i="13"/>
  <c r="D76" i="14" s="1"/>
  <c r="D76" i="5" s="1"/>
  <c r="D77" i="17"/>
  <c r="N76" i="18"/>
  <c r="N76" i="19" s="1"/>
  <c r="AH76" i="18"/>
  <c r="AH76" i="19" s="1"/>
  <c r="F75" i="13"/>
  <c r="F75" i="14" s="1"/>
  <c r="F75" i="5" s="1"/>
  <c r="F76" i="17"/>
  <c r="P75" i="18"/>
  <c r="P75" i="19" s="1"/>
  <c r="AJ75" i="18"/>
  <c r="AJ75" i="19" s="1"/>
  <c r="H75" i="18"/>
  <c r="H75" i="19" s="1"/>
  <c r="AB75" i="18"/>
  <c r="AB75" i="19" s="1"/>
  <c r="R74" i="18"/>
  <c r="R74" i="19" s="1"/>
  <c r="AL74" i="18"/>
  <c r="AL74" i="19" s="1"/>
  <c r="AD74" i="18"/>
  <c r="AD74" i="19" s="1"/>
  <c r="J74" i="18"/>
  <c r="J74" i="19" s="1"/>
  <c r="B73" i="13"/>
  <c r="B73" i="14" s="1"/>
  <c r="B73" i="5" s="1"/>
  <c r="B74" i="17"/>
  <c r="L73" i="18"/>
  <c r="L73" i="19" s="1"/>
  <c r="AF73" i="18"/>
  <c r="AF73" i="19" s="1"/>
  <c r="D72" i="13"/>
  <c r="D72" i="14" s="1"/>
  <c r="D72" i="5" s="1"/>
  <c r="D73" i="17"/>
  <c r="N72" i="18"/>
  <c r="N72" i="19" s="1"/>
  <c r="AH72" i="18"/>
  <c r="AH72" i="19" s="1"/>
  <c r="F71" i="13"/>
  <c r="F71" i="14" s="1"/>
  <c r="F71" i="5" s="1"/>
  <c r="F72" i="17"/>
  <c r="AJ71" i="18"/>
  <c r="AJ71" i="19" s="1"/>
  <c r="P71" i="18"/>
  <c r="P71" i="19" s="1"/>
  <c r="AB71" i="18"/>
  <c r="AB71" i="19" s="1"/>
  <c r="H71" i="18"/>
  <c r="H71" i="19" s="1"/>
  <c r="R70" i="18"/>
  <c r="R70" i="19" s="1"/>
  <c r="AL70" i="18"/>
  <c r="AL70" i="19" s="1"/>
  <c r="J70" i="18"/>
  <c r="J70" i="19" s="1"/>
  <c r="AD70" i="18"/>
  <c r="AD70" i="19" s="1"/>
  <c r="B69" i="13"/>
  <c r="B69" i="14" s="1"/>
  <c r="B69" i="5" s="1"/>
  <c r="B70" i="17"/>
  <c r="L69" i="17"/>
  <c r="D68" i="13"/>
  <c r="D68" i="14" s="1"/>
  <c r="D68" i="5" s="1"/>
  <c r="D69" i="17"/>
  <c r="N68" i="18"/>
  <c r="N68" i="19" s="1"/>
  <c r="AH68" i="18"/>
  <c r="AH68" i="19" s="1"/>
  <c r="F67" i="13"/>
  <c r="F67" i="14" s="1"/>
  <c r="F67" i="5" s="1"/>
  <c r="F68" i="17"/>
  <c r="P67" i="17"/>
  <c r="AB67" i="18"/>
  <c r="AB67" i="19" s="1"/>
  <c r="H67" i="18"/>
  <c r="H67" i="19" s="1"/>
  <c r="R66" i="18"/>
  <c r="R66" i="19" s="1"/>
  <c r="AL66" i="18"/>
  <c r="AL66" i="19" s="1"/>
  <c r="J66" i="18"/>
  <c r="J66" i="19" s="1"/>
  <c r="AD66" i="18"/>
  <c r="AD66" i="19" s="1"/>
  <c r="B65" i="13"/>
  <c r="B65" i="14" s="1"/>
  <c r="B65" i="5" s="1"/>
  <c r="B66" i="17"/>
  <c r="L65" i="18"/>
  <c r="L65" i="19" s="1"/>
  <c r="AF65" i="18"/>
  <c r="AF65" i="19" s="1"/>
  <c r="D65" i="17"/>
  <c r="D64" i="13"/>
  <c r="D64" i="14" s="1"/>
  <c r="D64" i="5" s="1"/>
  <c r="N64" i="18"/>
  <c r="N64" i="19" s="1"/>
  <c r="AH64" i="18"/>
  <c r="AH64" i="19" s="1"/>
  <c r="F64" i="17"/>
  <c r="F63" i="13"/>
  <c r="F63" i="14" s="1"/>
  <c r="F63" i="5" s="1"/>
  <c r="P63" i="18"/>
  <c r="P63" i="19" s="1"/>
  <c r="AJ63" i="18"/>
  <c r="AJ63" i="19" s="1"/>
  <c r="H63" i="18"/>
  <c r="H63" i="19" s="1"/>
  <c r="AB63" i="18"/>
  <c r="AB63" i="19" s="1"/>
  <c r="AL62" i="18"/>
  <c r="AL62" i="19" s="1"/>
  <c r="R62" i="18"/>
  <c r="R62" i="19" s="1"/>
  <c r="J62" i="18"/>
  <c r="J62" i="19" s="1"/>
  <c r="AD62" i="18"/>
  <c r="AD62" i="19" s="1"/>
  <c r="B61" i="13"/>
  <c r="B61" i="14" s="1"/>
  <c r="B61" i="5" s="1"/>
  <c r="B62" i="17"/>
  <c r="L61" i="18"/>
  <c r="L61" i="19" s="1"/>
  <c r="AF61" i="18"/>
  <c r="AF61" i="19" s="1"/>
  <c r="D60" i="13"/>
  <c r="D60" i="14" s="1"/>
  <c r="D60" i="5" s="1"/>
  <c r="D61" i="17"/>
  <c r="AH60" i="18"/>
  <c r="AH60" i="19" s="1"/>
  <c r="N60" i="18"/>
  <c r="N60" i="19" s="1"/>
  <c r="F59" i="13"/>
  <c r="F59" i="14" s="1"/>
  <c r="F59" i="5" s="1"/>
  <c r="F60" i="17"/>
  <c r="P59" i="18"/>
  <c r="P59" i="19" s="1"/>
  <c r="AJ59" i="18"/>
  <c r="AJ59" i="19" s="1"/>
  <c r="H59" i="17"/>
  <c r="AL58" i="18"/>
  <c r="AL58" i="19" s="1"/>
  <c r="R58" i="18"/>
  <c r="R58" i="19" s="1"/>
  <c r="J58" i="18"/>
  <c r="J58" i="19" s="1"/>
  <c r="AD58" i="18"/>
  <c r="AD58" i="19" s="1"/>
  <c r="B57" i="13"/>
  <c r="B57" i="14" s="1"/>
  <c r="B57" i="5" s="1"/>
  <c r="B58" i="17"/>
  <c r="L57" i="17"/>
  <c r="D57" i="17"/>
  <c r="D56" i="13"/>
  <c r="D56" i="14" s="1"/>
  <c r="D56" i="5" s="1"/>
  <c r="AH56" i="18"/>
  <c r="AH56" i="19" s="1"/>
  <c r="N56" i="18"/>
  <c r="N56" i="19" s="1"/>
  <c r="F56" i="17"/>
  <c r="F55" i="13"/>
  <c r="F55" i="14" s="1"/>
  <c r="F55" i="5" s="1"/>
  <c r="P55" i="18"/>
  <c r="P55" i="19" s="1"/>
  <c r="AJ55" i="18"/>
  <c r="AJ55" i="19" s="1"/>
  <c r="H55" i="18"/>
  <c r="H55" i="19" s="1"/>
  <c r="AB55" i="18"/>
  <c r="AB55" i="19" s="1"/>
  <c r="R54" i="18"/>
  <c r="R54" i="19" s="1"/>
  <c r="AL54" i="18"/>
  <c r="AL54" i="19" s="1"/>
  <c r="J54" i="18"/>
  <c r="J54" i="19" s="1"/>
  <c r="AD54" i="18"/>
  <c r="AD54" i="19" s="1"/>
  <c r="B53" i="13"/>
  <c r="B53" i="14" s="1"/>
  <c r="B53" i="5" s="1"/>
  <c r="B54" i="17"/>
  <c r="AF53" i="18"/>
  <c r="AF53" i="19" s="1"/>
  <c r="L53" i="18"/>
  <c r="L53" i="19" s="1"/>
  <c r="D52" i="13"/>
  <c r="D52" i="14" s="1"/>
  <c r="D52" i="5" s="1"/>
  <c r="D53" i="17"/>
  <c r="N52" i="18"/>
  <c r="N52" i="19" s="1"/>
  <c r="AH52" i="18"/>
  <c r="AH52" i="19" s="1"/>
  <c r="F51" i="13"/>
  <c r="F51" i="14" s="1"/>
  <c r="F51" i="5" s="1"/>
  <c r="F52" i="17"/>
  <c r="P51" i="18"/>
  <c r="P51" i="19" s="1"/>
  <c r="AJ51" i="18"/>
  <c r="AJ51" i="19" s="1"/>
  <c r="AB51" i="18"/>
  <c r="AB51" i="19" s="1"/>
  <c r="H51" i="18"/>
  <c r="H51" i="19" s="1"/>
  <c r="R50" i="18"/>
  <c r="R50" i="19" s="1"/>
  <c r="AL50" i="18"/>
  <c r="AL50" i="19" s="1"/>
  <c r="J50" i="18"/>
  <c r="J50" i="19" s="1"/>
  <c r="AD50" i="18"/>
  <c r="AD50" i="19" s="1"/>
  <c r="B49" i="13"/>
  <c r="B49" i="14" s="1"/>
  <c r="B49" i="5" s="1"/>
  <c r="B50" i="17"/>
  <c r="L49" i="18"/>
  <c r="L49" i="19" s="1"/>
  <c r="AF49" i="18"/>
  <c r="AF49" i="19" s="1"/>
  <c r="D49" i="17"/>
  <c r="D48" i="13"/>
  <c r="D48" i="14" s="1"/>
  <c r="D48" i="5" s="1"/>
  <c r="AH48" i="18"/>
  <c r="AH48" i="19" s="1"/>
  <c r="N48" i="18"/>
  <c r="N48" i="19" s="1"/>
  <c r="F48" i="17"/>
  <c r="F47" i="13"/>
  <c r="F47" i="14" s="1"/>
  <c r="F47" i="5" s="1"/>
  <c r="AJ47" i="18"/>
  <c r="AJ47" i="19" s="1"/>
  <c r="P47" i="18"/>
  <c r="P47" i="19" s="1"/>
  <c r="H47" i="18"/>
  <c r="H47" i="19" s="1"/>
  <c r="AB47" i="18"/>
  <c r="AB47" i="19" s="1"/>
  <c r="AL46" i="18"/>
  <c r="AL46" i="19" s="1"/>
  <c r="R46" i="18"/>
  <c r="R46" i="19" s="1"/>
  <c r="J46" i="18"/>
  <c r="J46" i="19" s="1"/>
  <c r="AD46" i="18"/>
  <c r="AD46" i="19" s="1"/>
  <c r="B45" i="13"/>
  <c r="B45" i="14" s="1"/>
  <c r="B45" i="5" s="1"/>
  <c r="B46" i="17"/>
  <c r="L45" i="18"/>
  <c r="L45" i="19" s="1"/>
  <c r="AF45" i="18"/>
  <c r="AF45" i="19" s="1"/>
  <c r="D44" i="13"/>
  <c r="D44" i="14" s="1"/>
  <c r="D44" i="5" s="1"/>
  <c r="D45" i="17"/>
  <c r="N44" i="18"/>
  <c r="N44" i="19" s="1"/>
  <c r="AH44" i="18"/>
  <c r="AH44" i="19" s="1"/>
  <c r="F43" i="13"/>
  <c r="F43" i="14" s="1"/>
  <c r="F43" i="5" s="1"/>
  <c r="F44" i="17"/>
  <c r="P43" i="18"/>
  <c r="P43" i="19" s="1"/>
  <c r="AJ43" i="18"/>
  <c r="AJ43" i="19" s="1"/>
  <c r="H43" i="18"/>
  <c r="H43" i="19" s="1"/>
  <c r="AB43" i="18"/>
  <c r="AB43" i="19" s="1"/>
  <c r="R42" i="18"/>
  <c r="R42" i="19" s="1"/>
  <c r="AL42" i="18"/>
  <c r="AL42" i="19" s="1"/>
  <c r="J42" i="18"/>
  <c r="J42" i="19" s="1"/>
  <c r="AD42" i="18"/>
  <c r="AD42" i="19" s="1"/>
  <c r="B41" i="13"/>
  <c r="B41" i="14" s="1"/>
  <c r="B41" i="5" s="1"/>
  <c r="B42" i="17"/>
  <c r="L41" i="18"/>
  <c r="L41" i="19" s="1"/>
  <c r="AF41" i="18"/>
  <c r="AF41" i="19" s="1"/>
  <c r="D41" i="17"/>
  <c r="D40" i="13"/>
  <c r="D40" i="14" s="1"/>
  <c r="D40" i="5" s="1"/>
  <c r="AH40" i="18"/>
  <c r="AH40" i="19" s="1"/>
  <c r="N40" i="18"/>
  <c r="N40" i="19" s="1"/>
  <c r="F40" i="17"/>
  <c r="F39" i="13"/>
  <c r="F39" i="14" s="1"/>
  <c r="F39" i="5" s="1"/>
  <c r="P39" i="17"/>
  <c r="H39" i="18"/>
  <c r="H39" i="19" s="1"/>
  <c r="AB39" i="18"/>
  <c r="AB39" i="19" s="1"/>
  <c r="R38" i="18"/>
  <c r="R38" i="19" s="1"/>
  <c r="AL38" i="18"/>
  <c r="AL38" i="19" s="1"/>
  <c r="J38" i="18"/>
  <c r="J38" i="19" s="1"/>
  <c r="AD38" i="18"/>
  <c r="AD38" i="19" s="1"/>
  <c r="B37" i="13"/>
  <c r="B37" i="14" s="1"/>
  <c r="B37" i="5" s="1"/>
  <c r="B38" i="17"/>
  <c r="AF37" i="18"/>
  <c r="AF37" i="19" s="1"/>
  <c r="L37" i="18"/>
  <c r="L37" i="19" s="1"/>
  <c r="D36" i="13"/>
  <c r="D36" i="14" s="1"/>
  <c r="D36" i="5" s="1"/>
  <c r="D37" i="17"/>
  <c r="N36" i="18"/>
  <c r="N36" i="19" s="1"/>
  <c r="AH36" i="18"/>
  <c r="AH36" i="19" s="1"/>
  <c r="F35" i="13"/>
  <c r="F35" i="14" s="1"/>
  <c r="F35" i="5" s="1"/>
  <c r="F36" i="17"/>
  <c r="P35" i="18"/>
  <c r="P35" i="19" s="1"/>
  <c r="AJ35" i="18"/>
  <c r="AJ35" i="19" s="1"/>
  <c r="H35" i="18"/>
  <c r="H35" i="19" s="1"/>
  <c r="AB35" i="18"/>
  <c r="AB35" i="19" s="1"/>
  <c r="R34" i="18"/>
  <c r="R34" i="19" s="1"/>
  <c r="AL34" i="18"/>
  <c r="AL34" i="19" s="1"/>
  <c r="J34" i="18"/>
  <c r="J34" i="19" s="1"/>
  <c r="AD34" i="18"/>
  <c r="AD34" i="19" s="1"/>
  <c r="B33" i="13"/>
  <c r="B33" i="14" s="1"/>
  <c r="B33" i="5" s="1"/>
  <c r="B34" i="17"/>
  <c r="L33" i="18"/>
  <c r="L33" i="19" s="1"/>
  <c r="AF33" i="18"/>
  <c r="AF33" i="19" s="1"/>
  <c r="D33" i="17"/>
  <c r="D32" i="13"/>
  <c r="D32" i="14" s="1"/>
  <c r="D32" i="5" s="1"/>
  <c r="N32" i="18"/>
  <c r="N32" i="19" s="1"/>
  <c r="AH32" i="18"/>
  <c r="AH32" i="19" s="1"/>
  <c r="F32" i="17"/>
  <c r="F31" i="13"/>
  <c r="F31" i="14" s="1"/>
  <c r="F31" i="5" s="1"/>
  <c r="AJ31" i="18"/>
  <c r="AJ31" i="19" s="1"/>
  <c r="P31" i="18"/>
  <c r="P31" i="19" s="1"/>
  <c r="H31" i="18"/>
  <c r="H31" i="19" s="1"/>
  <c r="AB31" i="18"/>
  <c r="AB31" i="19" s="1"/>
  <c r="R30" i="18"/>
  <c r="R30" i="19" s="1"/>
  <c r="AL30" i="18"/>
  <c r="AL30" i="19" s="1"/>
  <c r="J30" i="18"/>
  <c r="J30" i="19" s="1"/>
  <c r="AD30" i="18"/>
  <c r="AD30" i="19" s="1"/>
  <c r="B29" i="13"/>
  <c r="B29" i="14" s="1"/>
  <c r="B29" i="5" s="1"/>
  <c r="B30" i="17"/>
  <c r="L29" i="18"/>
  <c r="L29" i="19" s="1"/>
  <c r="AF29" i="18"/>
  <c r="AF29" i="19" s="1"/>
  <c r="D28" i="13"/>
  <c r="D28" i="14" s="1"/>
  <c r="D28" i="5" s="1"/>
  <c r="D29" i="17"/>
  <c r="N28" i="18"/>
  <c r="N28" i="19" s="1"/>
  <c r="AH28" i="18"/>
  <c r="AH28" i="19" s="1"/>
  <c r="F27" i="13"/>
  <c r="F27" i="14" s="1"/>
  <c r="F27" i="5" s="1"/>
  <c r="F28" i="17"/>
  <c r="P27" i="18"/>
  <c r="P27" i="19" s="1"/>
  <c r="AJ27" i="18"/>
  <c r="AJ27" i="19" s="1"/>
  <c r="AB27" i="18"/>
  <c r="AB27" i="19" s="1"/>
  <c r="H27" i="18"/>
  <c r="H27" i="19" s="1"/>
  <c r="AL26" i="18"/>
  <c r="AL26" i="19" s="1"/>
  <c r="R26" i="18"/>
  <c r="R26" i="19" s="1"/>
  <c r="J26" i="18"/>
  <c r="J26" i="19" s="1"/>
  <c r="AD26" i="18"/>
  <c r="AD26" i="19" s="1"/>
  <c r="B25" i="13"/>
  <c r="B25" i="14" s="1"/>
  <c r="B25" i="5" s="1"/>
  <c r="B26" i="17"/>
  <c r="L25" i="18"/>
  <c r="L25" i="19" s="1"/>
  <c r="AF25" i="18"/>
  <c r="AF25" i="19" s="1"/>
  <c r="D25" i="17"/>
  <c r="D24" i="13"/>
  <c r="D24" i="14" s="1"/>
  <c r="D24" i="5" s="1"/>
  <c r="N24" i="18"/>
  <c r="N24" i="19" s="1"/>
  <c r="AH24" i="18"/>
  <c r="AH24" i="19" s="1"/>
  <c r="F24" i="17"/>
  <c r="F23" i="13"/>
  <c r="F23" i="14" s="1"/>
  <c r="F23" i="5" s="1"/>
  <c r="P23" i="18"/>
  <c r="P23" i="19" s="1"/>
  <c r="AJ23" i="18"/>
  <c r="AJ23" i="19" s="1"/>
  <c r="H23" i="18"/>
  <c r="H23" i="19" s="1"/>
  <c r="AB23" i="18"/>
  <c r="AB23" i="19" s="1"/>
  <c r="R22" i="18"/>
  <c r="R22" i="19" s="1"/>
  <c r="AL22" i="18"/>
  <c r="AL22" i="19" s="1"/>
  <c r="J22" i="18"/>
  <c r="J22" i="19" s="1"/>
  <c r="AD22" i="18"/>
  <c r="AD22" i="19" s="1"/>
  <c r="B21" i="13"/>
  <c r="B21" i="14" s="1"/>
  <c r="B21" i="5" s="1"/>
  <c r="B22" i="17"/>
  <c r="L21" i="18"/>
  <c r="L21" i="19" s="1"/>
  <c r="AF21" i="18"/>
  <c r="AF21" i="19" s="1"/>
  <c r="D20" i="13"/>
  <c r="D20" i="14" s="1"/>
  <c r="D20" i="5" s="1"/>
  <c r="D21" i="17"/>
  <c r="AH20" i="18"/>
  <c r="AH20" i="19" s="1"/>
  <c r="N20" i="18"/>
  <c r="N20" i="19" s="1"/>
  <c r="F19" i="13"/>
  <c r="F19" i="14" s="1"/>
  <c r="F19" i="5" s="1"/>
  <c r="F20" i="17"/>
  <c r="AJ19" i="18"/>
  <c r="AJ19" i="19" s="1"/>
  <c r="P19" i="18"/>
  <c r="P19" i="19" s="1"/>
  <c r="H19" i="18"/>
  <c r="H19" i="19" s="1"/>
  <c r="AB19" i="18"/>
  <c r="AB19" i="19" s="1"/>
  <c r="R18" i="18"/>
  <c r="R18" i="19" s="1"/>
  <c r="AL18" i="18"/>
  <c r="AL18" i="19" s="1"/>
  <c r="J18" i="18"/>
  <c r="J18" i="19" s="1"/>
  <c r="AD18" i="18"/>
  <c r="AD18" i="19" s="1"/>
  <c r="B17" i="13"/>
  <c r="B17" i="14" s="1"/>
  <c r="B17" i="5" s="1"/>
  <c r="B18" i="17"/>
  <c r="L17" i="18"/>
  <c r="L17" i="19" s="1"/>
  <c r="AF17" i="18"/>
  <c r="AF17" i="19" s="1"/>
  <c r="D17" i="17"/>
  <c r="D16" i="13"/>
  <c r="D16" i="14" s="1"/>
  <c r="D16" i="5" s="1"/>
  <c r="N16" i="18"/>
  <c r="N16" i="19" s="1"/>
  <c r="AH16" i="18"/>
  <c r="AH16" i="19" s="1"/>
  <c r="F16" i="17"/>
  <c r="F15" i="13"/>
  <c r="F15" i="14" s="1"/>
  <c r="F15" i="5" s="1"/>
  <c r="P15" i="17"/>
  <c r="H15" i="18"/>
  <c r="H15" i="19" s="1"/>
  <c r="AB15" i="18"/>
  <c r="AB15" i="19" s="1"/>
  <c r="AL14" i="18"/>
  <c r="AL14" i="19" s="1"/>
  <c r="R14" i="18"/>
  <c r="R14" i="19" s="1"/>
  <c r="J14" i="18"/>
  <c r="J14" i="19" s="1"/>
  <c r="AD14" i="18"/>
  <c r="AD14" i="19" s="1"/>
  <c r="B13" i="13"/>
  <c r="B13" i="14" s="1"/>
  <c r="B13" i="5" s="1"/>
  <c r="B14" i="17"/>
  <c r="L13" i="18"/>
  <c r="L13" i="19" s="1"/>
  <c r="AF13" i="18"/>
  <c r="AF13" i="19" s="1"/>
  <c r="D12" i="13"/>
  <c r="D12" i="14" s="1"/>
  <c r="D12" i="5" s="1"/>
  <c r="D13" i="17"/>
  <c r="N12" i="17"/>
  <c r="F11" i="13"/>
  <c r="F11" i="14" s="1"/>
  <c r="F11" i="5" s="1"/>
  <c r="F12" i="17"/>
  <c r="P11" i="17"/>
  <c r="H11" i="18"/>
  <c r="H11" i="19" s="1"/>
  <c r="AB11" i="18"/>
  <c r="AB11" i="19" s="1"/>
  <c r="R10" i="18"/>
  <c r="R10" i="19" s="1"/>
  <c r="AL10" i="18"/>
  <c r="AL10" i="19" s="1"/>
  <c r="AD10" i="18"/>
  <c r="AD10" i="19" s="1"/>
  <c r="J10" i="18"/>
  <c r="J10" i="19" s="1"/>
  <c r="B9" i="13"/>
  <c r="B9" i="14" s="1"/>
  <c r="B9" i="5" s="1"/>
  <c r="B10" i="17"/>
  <c r="AF9" i="18"/>
  <c r="AF9" i="19" s="1"/>
  <c r="L9" i="18"/>
  <c r="L9" i="19" s="1"/>
  <c r="D9" i="17"/>
  <c r="D8" i="13"/>
  <c r="D8" i="14" s="1"/>
  <c r="D8" i="5" s="1"/>
  <c r="AH8" i="18"/>
  <c r="AH8" i="19" s="1"/>
  <c r="N8" i="18"/>
  <c r="N8" i="19" s="1"/>
  <c r="F8" i="17"/>
  <c r="F7" i="13"/>
  <c r="F7" i="14" s="1"/>
  <c r="F7" i="5" s="1"/>
  <c r="P7" i="18"/>
  <c r="P7" i="19" s="1"/>
  <c r="AJ7" i="18"/>
  <c r="AJ7" i="19" s="1"/>
  <c r="H7" i="18"/>
  <c r="H7" i="19" s="1"/>
  <c r="AB7" i="18"/>
  <c r="AB7" i="19" s="1"/>
  <c r="R6" i="18"/>
  <c r="R6" i="19" s="1"/>
  <c r="AL6" i="18"/>
  <c r="AL6" i="19" s="1"/>
  <c r="J6" i="18"/>
  <c r="J6" i="19" s="1"/>
  <c r="AD6" i="18"/>
  <c r="AD6" i="19" s="1"/>
  <c r="B5" i="13"/>
  <c r="B5" i="14" s="1"/>
  <c r="B5" i="5" s="1"/>
  <c r="B6" i="17"/>
  <c r="AF5" i="18"/>
  <c r="AF5" i="19" s="1"/>
  <c r="L5" i="18"/>
  <c r="L5" i="19" s="1"/>
  <c r="D4" i="13"/>
  <c r="D4" i="14" s="1"/>
  <c r="D4" i="5" s="1"/>
  <c r="D5" i="17"/>
  <c r="G3" i="13"/>
  <c r="G3" i="14" s="1"/>
  <c r="G3" i="5" s="1"/>
  <c r="G4" i="17"/>
  <c r="J128" i="18"/>
  <c r="J128" i="19" s="1"/>
  <c r="AD128" i="18"/>
  <c r="AD128" i="19" s="1"/>
  <c r="F125" i="13"/>
  <c r="F125" i="14" s="1"/>
  <c r="F125" i="5" s="1"/>
  <c r="F126" i="17"/>
  <c r="AH122" i="18"/>
  <c r="AH122" i="19" s="1"/>
  <c r="N122" i="18"/>
  <c r="N122" i="19" s="1"/>
  <c r="N118" i="18"/>
  <c r="N118" i="19" s="1"/>
  <c r="AH118" i="18"/>
  <c r="AH118" i="19" s="1"/>
  <c r="AF115" i="18"/>
  <c r="AF115" i="19" s="1"/>
  <c r="L115" i="18"/>
  <c r="L115" i="19" s="1"/>
  <c r="AD112" i="18"/>
  <c r="AD112" i="19" s="1"/>
  <c r="J112" i="18"/>
  <c r="J112" i="19" s="1"/>
  <c r="H109" i="18"/>
  <c r="H109" i="19" s="1"/>
  <c r="AB109" i="18"/>
  <c r="AB109" i="19" s="1"/>
  <c r="D106" i="13"/>
  <c r="D106" i="14" s="1"/>
  <c r="D106" i="5" s="1"/>
  <c r="D107" i="17"/>
  <c r="B104" i="17"/>
  <c r="B103" i="13"/>
  <c r="B103" i="14" s="1"/>
  <c r="B103" i="5" s="1"/>
  <c r="F102" i="17"/>
  <c r="F101" i="13"/>
  <c r="F101" i="14" s="1"/>
  <c r="F101" i="5" s="1"/>
  <c r="AH98" i="18"/>
  <c r="AH98" i="19" s="1"/>
  <c r="N98" i="18"/>
  <c r="N98" i="19" s="1"/>
  <c r="L95" i="18"/>
  <c r="L95" i="19" s="1"/>
  <c r="AF95" i="18"/>
  <c r="AF95" i="19" s="1"/>
  <c r="J92" i="18"/>
  <c r="J92" i="19" s="1"/>
  <c r="AD92" i="18"/>
  <c r="AD92" i="19" s="1"/>
  <c r="F89" i="13"/>
  <c r="F89" i="14" s="1"/>
  <c r="F89" i="5" s="1"/>
  <c r="F90" i="17"/>
  <c r="AH86" i="18"/>
  <c r="AH86" i="19" s="1"/>
  <c r="N86" i="18"/>
  <c r="N86" i="19" s="1"/>
  <c r="B83" i="13"/>
  <c r="B83" i="14" s="1"/>
  <c r="B83" i="5" s="1"/>
  <c r="B84" i="17"/>
  <c r="F81" i="13"/>
  <c r="F81" i="14" s="1"/>
  <c r="F81" i="5" s="1"/>
  <c r="F82" i="17"/>
  <c r="N78" i="18"/>
  <c r="N78" i="19" s="1"/>
  <c r="AH78" i="18"/>
  <c r="AH78" i="19" s="1"/>
  <c r="L75" i="17"/>
  <c r="AD72" i="18"/>
  <c r="AD72" i="19" s="1"/>
  <c r="J72" i="18"/>
  <c r="J72" i="19" s="1"/>
  <c r="AB69" i="18"/>
  <c r="AB69" i="19" s="1"/>
  <c r="H69" i="18"/>
  <c r="H69" i="19" s="1"/>
  <c r="AJ65" i="18"/>
  <c r="AJ65" i="19" s="1"/>
  <c r="P65" i="18"/>
  <c r="P65" i="19" s="1"/>
  <c r="N62" i="18"/>
  <c r="N62" i="19" s="1"/>
  <c r="AH62" i="18"/>
  <c r="AH62" i="19" s="1"/>
  <c r="L59" i="18"/>
  <c r="L59" i="19" s="1"/>
  <c r="AF59" i="18"/>
  <c r="AF59" i="19" s="1"/>
  <c r="J56" i="18"/>
  <c r="J56" i="19" s="1"/>
  <c r="AD56" i="18"/>
  <c r="AD56" i="19" s="1"/>
  <c r="F53" i="13"/>
  <c r="F53" i="14" s="1"/>
  <c r="F53" i="5" s="1"/>
  <c r="F54" i="17"/>
  <c r="B52" i="17"/>
  <c r="B51" i="13"/>
  <c r="B51" i="14" s="1"/>
  <c r="B51" i="5" s="1"/>
  <c r="R48" i="18"/>
  <c r="R48" i="19" s="1"/>
  <c r="AL48" i="18"/>
  <c r="AL48" i="19" s="1"/>
  <c r="AB45" i="18"/>
  <c r="AB45" i="19" s="1"/>
  <c r="H45" i="18"/>
  <c r="H45" i="19" s="1"/>
  <c r="H41" i="18"/>
  <c r="H41" i="19" s="1"/>
  <c r="AB41" i="18"/>
  <c r="AB41" i="19" s="1"/>
  <c r="D38" i="13"/>
  <c r="D38" i="14" s="1"/>
  <c r="D38" i="5" s="1"/>
  <c r="D39" i="17"/>
  <c r="L35" i="18"/>
  <c r="L35" i="19" s="1"/>
  <c r="AF35" i="18"/>
  <c r="AF35" i="19" s="1"/>
  <c r="J32" i="18"/>
  <c r="J32" i="19" s="1"/>
  <c r="AD32" i="18"/>
  <c r="AD32" i="19" s="1"/>
  <c r="H29" i="18"/>
  <c r="H29" i="19" s="1"/>
  <c r="AB29" i="18"/>
  <c r="AB29" i="19" s="1"/>
  <c r="R24" i="18"/>
  <c r="R24" i="19" s="1"/>
  <c r="AL24" i="18"/>
  <c r="AL24" i="19" s="1"/>
  <c r="H21" i="18"/>
  <c r="H21" i="19" s="1"/>
  <c r="AB21" i="18"/>
  <c r="AB21" i="19" s="1"/>
  <c r="H17" i="18"/>
  <c r="H17" i="19" s="1"/>
  <c r="AB17" i="18"/>
  <c r="AB17" i="19" s="1"/>
  <c r="R12" i="18"/>
  <c r="R12" i="19" s="1"/>
  <c r="AL12" i="18"/>
  <c r="AL12" i="19" s="1"/>
  <c r="D10" i="13"/>
  <c r="D10" i="14" s="1"/>
  <c r="D10" i="5" s="1"/>
  <c r="D11" i="17"/>
  <c r="P5" i="18"/>
  <c r="P5" i="19" s="1"/>
  <c r="AJ5" i="18"/>
  <c r="AJ5" i="19" s="1"/>
  <c r="J4" i="18"/>
  <c r="J4" i="19" s="1"/>
  <c r="AD4" i="18"/>
  <c r="AD4" i="19" s="1"/>
  <c r="G128" i="13"/>
  <c r="G128" i="14" s="1"/>
  <c r="G128" i="5" s="1"/>
  <c r="G129" i="17"/>
  <c r="AI125" i="18"/>
  <c r="AI125" i="19" s="1"/>
  <c r="O125" i="18"/>
  <c r="O125" i="19" s="1"/>
  <c r="C122" i="13"/>
  <c r="C122" i="14" s="1"/>
  <c r="C122" i="5" s="1"/>
  <c r="C123" i="17"/>
  <c r="E121" i="13"/>
  <c r="E121" i="14" s="1"/>
  <c r="E121" i="5" s="1"/>
  <c r="E122" i="17"/>
  <c r="AG118" i="18"/>
  <c r="AG118" i="19" s="1"/>
  <c r="M118" i="18"/>
  <c r="M118" i="19" s="1"/>
  <c r="AM115" i="18"/>
  <c r="AM115" i="19" s="1"/>
  <c r="S115" i="18"/>
  <c r="S115" i="19" s="1"/>
  <c r="E113" i="13"/>
  <c r="E113" i="14" s="1"/>
  <c r="E113" i="5" s="1"/>
  <c r="E114" i="17"/>
  <c r="AI109" i="18"/>
  <c r="AI109" i="19" s="1"/>
  <c r="O109" i="18"/>
  <c r="O109" i="19" s="1"/>
  <c r="E105" i="13"/>
  <c r="E105" i="14" s="1"/>
  <c r="E105" i="5" s="1"/>
  <c r="E106" i="17"/>
  <c r="M102" i="18"/>
  <c r="M102" i="19" s="1"/>
  <c r="AG102" i="18"/>
  <c r="AG102" i="19" s="1"/>
  <c r="S99" i="18"/>
  <c r="S99" i="19" s="1"/>
  <c r="AM99" i="18"/>
  <c r="AM99" i="19" s="1"/>
  <c r="G97" i="17"/>
  <c r="G96" i="13"/>
  <c r="G96" i="14" s="1"/>
  <c r="G96" i="5" s="1"/>
  <c r="E94" i="17"/>
  <c r="E93" i="13"/>
  <c r="E93" i="14" s="1"/>
  <c r="E93" i="5" s="1"/>
  <c r="C91" i="17"/>
  <c r="C90" i="13"/>
  <c r="C90" i="14" s="1"/>
  <c r="C90" i="5" s="1"/>
  <c r="M86" i="18"/>
  <c r="M86" i="19" s="1"/>
  <c r="AG86" i="18"/>
  <c r="AG86" i="19" s="1"/>
  <c r="K83" i="18"/>
  <c r="K83" i="19" s="1"/>
  <c r="AE83" i="18"/>
  <c r="AE83" i="19" s="1"/>
  <c r="AE79" i="18"/>
  <c r="AE79" i="19" s="1"/>
  <c r="K79" i="18"/>
  <c r="K79" i="19" s="1"/>
  <c r="G76" i="13"/>
  <c r="G76" i="14" s="1"/>
  <c r="G76" i="5" s="1"/>
  <c r="G77" i="17"/>
  <c r="C75" i="17"/>
  <c r="C74" i="13"/>
  <c r="C74" i="14" s="1"/>
  <c r="C74" i="5" s="1"/>
  <c r="S71" i="18"/>
  <c r="S71" i="19" s="1"/>
  <c r="AM71" i="18"/>
  <c r="AM71" i="19" s="1"/>
  <c r="Q52" i="18"/>
  <c r="Q52" i="19" s="1"/>
  <c r="AK52" i="18"/>
  <c r="AK52" i="19" s="1"/>
  <c r="H4" i="17"/>
  <c r="R4" i="17"/>
  <c r="AI131" i="18"/>
  <c r="AI131" i="19" s="1"/>
  <c r="O131" i="18"/>
  <c r="O131" i="19" s="1"/>
  <c r="G130" i="13"/>
  <c r="G130" i="14" s="1"/>
  <c r="G130" i="5" s="1"/>
  <c r="G131" i="17"/>
  <c r="Q130" i="18"/>
  <c r="Q130" i="19" s="1"/>
  <c r="AK130" i="18"/>
  <c r="AK130" i="19" s="1"/>
  <c r="I130" i="17"/>
  <c r="AM129" i="18"/>
  <c r="AM129" i="19" s="1"/>
  <c r="S129" i="18"/>
  <c r="S129" i="19" s="1"/>
  <c r="K129" i="18"/>
  <c r="K129" i="19" s="1"/>
  <c r="AE129" i="18"/>
  <c r="AE129" i="19" s="1"/>
  <c r="C128" i="13"/>
  <c r="C128" i="14" s="1"/>
  <c r="C128" i="5" s="1"/>
  <c r="C129" i="17"/>
  <c r="M128" i="18"/>
  <c r="M128" i="19" s="1"/>
  <c r="AG128" i="18"/>
  <c r="AG128" i="19" s="1"/>
  <c r="E128" i="17"/>
  <c r="E127" i="13"/>
  <c r="E127" i="14" s="1"/>
  <c r="E127" i="5" s="1"/>
  <c r="O127" i="18"/>
  <c r="O127" i="19" s="1"/>
  <c r="AI127" i="18"/>
  <c r="AI127" i="19" s="1"/>
  <c r="G126" i="13"/>
  <c r="G126" i="14" s="1"/>
  <c r="G126" i="5" s="1"/>
  <c r="G127" i="17"/>
  <c r="Q126" i="18"/>
  <c r="Q126" i="19" s="1"/>
  <c r="AK126" i="18"/>
  <c r="AK126" i="19" s="1"/>
  <c r="AC126" i="18"/>
  <c r="AC126" i="19" s="1"/>
  <c r="I126" i="18"/>
  <c r="I126" i="19" s="1"/>
  <c r="AM125" i="18"/>
  <c r="AM125" i="19" s="1"/>
  <c r="S125" i="18"/>
  <c r="S125" i="19" s="1"/>
  <c r="AE125" i="18"/>
  <c r="AE125" i="19" s="1"/>
  <c r="K125" i="18"/>
  <c r="K125" i="19" s="1"/>
  <c r="C124" i="13"/>
  <c r="C124" i="14" s="1"/>
  <c r="C124" i="5" s="1"/>
  <c r="C125" i="17"/>
  <c r="M124" i="18"/>
  <c r="M124" i="19" s="1"/>
  <c r="AG124" i="18"/>
  <c r="AG124" i="19" s="1"/>
  <c r="E123" i="13"/>
  <c r="E123" i="14" s="1"/>
  <c r="E123" i="5" s="1"/>
  <c r="E124" i="17"/>
  <c r="O123" i="17"/>
  <c r="G122" i="13"/>
  <c r="G122" i="14" s="1"/>
  <c r="G122" i="5" s="1"/>
  <c r="G123" i="17"/>
  <c r="Q122" i="18"/>
  <c r="Q122" i="19" s="1"/>
  <c r="AK122" i="18"/>
  <c r="AK122" i="19" s="1"/>
  <c r="AC122" i="18"/>
  <c r="AC122" i="19" s="1"/>
  <c r="I122" i="18"/>
  <c r="I122" i="19" s="1"/>
  <c r="S121" i="18"/>
  <c r="S121" i="19" s="1"/>
  <c r="AM121" i="18"/>
  <c r="AM121" i="19" s="1"/>
  <c r="K121" i="18"/>
  <c r="K121" i="19" s="1"/>
  <c r="AE121" i="18"/>
  <c r="AE121" i="19" s="1"/>
  <c r="C120" i="13"/>
  <c r="C120" i="14" s="1"/>
  <c r="C120" i="5" s="1"/>
  <c r="C121" i="17"/>
  <c r="M120" i="18"/>
  <c r="M120" i="19" s="1"/>
  <c r="AG120" i="18"/>
  <c r="AG120" i="19" s="1"/>
  <c r="E120" i="17"/>
  <c r="E119" i="13"/>
  <c r="E119" i="14" s="1"/>
  <c r="E119" i="5" s="1"/>
  <c r="AI119" i="18"/>
  <c r="AI119" i="19" s="1"/>
  <c r="O119" i="18"/>
  <c r="O119" i="19" s="1"/>
  <c r="G118" i="13"/>
  <c r="G118" i="14" s="1"/>
  <c r="G118" i="5" s="1"/>
  <c r="G119" i="17"/>
  <c r="Q118" i="18"/>
  <c r="Q118" i="19" s="1"/>
  <c r="AK118" i="18"/>
  <c r="AK118" i="19" s="1"/>
  <c r="I118" i="18"/>
  <c r="I118" i="19" s="1"/>
  <c r="AC118" i="18"/>
  <c r="AC118" i="19" s="1"/>
  <c r="S117" i="18"/>
  <c r="S117" i="19" s="1"/>
  <c r="AM117" i="18"/>
  <c r="AM117" i="19" s="1"/>
  <c r="K117" i="18"/>
  <c r="K117" i="19" s="1"/>
  <c r="AE117" i="18"/>
  <c r="AE117" i="19" s="1"/>
  <c r="C116" i="13"/>
  <c r="C116" i="14" s="1"/>
  <c r="C116" i="5" s="1"/>
  <c r="C117" i="17"/>
  <c r="M116" i="18"/>
  <c r="M116" i="19" s="1"/>
  <c r="AG116" i="18"/>
  <c r="AG116" i="19" s="1"/>
  <c r="E115" i="13"/>
  <c r="E115" i="14" s="1"/>
  <c r="E115" i="5" s="1"/>
  <c r="E116" i="17"/>
  <c r="O115" i="18"/>
  <c r="O115" i="19" s="1"/>
  <c r="AI115" i="18"/>
  <c r="AI115" i="19" s="1"/>
  <c r="G114" i="13"/>
  <c r="G114" i="14" s="1"/>
  <c r="G114" i="5" s="1"/>
  <c r="G115" i="17"/>
  <c r="Q114" i="18"/>
  <c r="Q114" i="19" s="1"/>
  <c r="AK114" i="18"/>
  <c r="AK114" i="19" s="1"/>
  <c r="AC114" i="18"/>
  <c r="AC114" i="19" s="1"/>
  <c r="I114" i="18"/>
  <c r="I114" i="19" s="1"/>
  <c r="S113" i="18"/>
  <c r="S113" i="19" s="1"/>
  <c r="AM113" i="18"/>
  <c r="AM113" i="19" s="1"/>
  <c r="K113" i="18"/>
  <c r="K113" i="19" s="1"/>
  <c r="AE113" i="18"/>
  <c r="AE113" i="19" s="1"/>
  <c r="C113" i="17"/>
  <c r="C112" i="13"/>
  <c r="C112" i="14" s="1"/>
  <c r="C112" i="5" s="1"/>
  <c r="M112" i="18"/>
  <c r="M112" i="19" s="1"/>
  <c r="AG112" i="18"/>
  <c r="AG112" i="19" s="1"/>
  <c r="E111" i="13"/>
  <c r="E111" i="14" s="1"/>
  <c r="E111" i="5" s="1"/>
  <c r="E112" i="17"/>
  <c r="AI111" i="18"/>
  <c r="AI111" i="19" s="1"/>
  <c r="O111" i="18"/>
  <c r="O111" i="19" s="1"/>
  <c r="G110" i="13"/>
  <c r="G110" i="14" s="1"/>
  <c r="G110" i="5" s="1"/>
  <c r="G111" i="17"/>
  <c r="Q110" i="18"/>
  <c r="Q110" i="19" s="1"/>
  <c r="AK110" i="18"/>
  <c r="AK110" i="19" s="1"/>
  <c r="AC110" i="18"/>
  <c r="AC110" i="19" s="1"/>
  <c r="I110" i="18"/>
  <c r="I110" i="19" s="1"/>
  <c r="S109" i="18"/>
  <c r="S109" i="19" s="1"/>
  <c r="AM109" i="18"/>
  <c r="AM109" i="19" s="1"/>
  <c r="K109" i="18"/>
  <c r="K109" i="19" s="1"/>
  <c r="AE109" i="18"/>
  <c r="AE109" i="19" s="1"/>
  <c r="C108" i="13"/>
  <c r="C108" i="14" s="1"/>
  <c r="C108" i="5" s="1"/>
  <c r="C109" i="17"/>
  <c r="M108" i="18"/>
  <c r="M108" i="19" s="1"/>
  <c r="AG108" i="18"/>
  <c r="AG108" i="19" s="1"/>
  <c r="E108" i="17"/>
  <c r="E107" i="13"/>
  <c r="E107" i="14" s="1"/>
  <c r="E107" i="5" s="1"/>
  <c r="O107" i="17"/>
  <c r="G106" i="13"/>
  <c r="G106" i="14" s="1"/>
  <c r="G106" i="5" s="1"/>
  <c r="G107" i="17"/>
  <c r="AK106" i="18"/>
  <c r="AK106" i="19" s="1"/>
  <c r="Q106" i="18"/>
  <c r="Q106" i="19" s="1"/>
  <c r="AC106" i="18"/>
  <c r="AC106" i="19" s="1"/>
  <c r="I106" i="18"/>
  <c r="I106" i="19" s="1"/>
  <c r="S105" i="18"/>
  <c r="S105" i="19" s="1"/>
  <c r="AM105" i="18"/>
  <c r="AM105" i="19" s="1"/>
  <c r="K105" i="18"/>
  <c r="K105" i="19" s="1"/>
  <c r="AE105" i="18"/>
  <c r="AE105" i="19" s="1"/>
  <c r="C105" i="17"/>
  <c r="C104" i="13"/>
  <c r="C104" i="14" s="1"/>
  <c r="C104" i="5" s="1"/>
  <c r="M104" i="18"/>
  <c r="M104" i="19" s="1"/>
  <c r="AG104" i="18"/>
  <c r="AG104" i="19" s="1"/>
  <c r="E104" i="17"/>
  <c r="E103" i="13"/>
  <c r="E103" i="14" s="1"/>
  <c r="E103" i="5" s="1"/>
  <c r="O103" i="17"/>
  <c r="G102" i="13"/>
  <c r="G102" i="14" s="1"/>
  <c r="G102" i="5" s="1"/>
  <c r="G103" i="17"/>
  <c r="AK102" i="18"/>
  <c r="AK102" i="19" s="1"/>
  <c r="Q102" i="18"/>
  <c r="Q102" i="19" s="1"/>
  <c r="I102" i="18"/>
  <c r="I102" i="19" s="1"/>
  <c r="AC102" i="18"/>
  <c r="AC102" i="19" s="1"/>
  <c r="AM101" i="18"/>
  <c r="AM101" i="19" s="1"/>
  <c r="S101" i="18"/>
  <c r="S101" i="19" s="1"/>
  <c r="K101" i="18"/>
  <c r="K101" i="19" s="1"/>
  <c r="AE101" i="18"/>
  <c r="AE101" i="19" s="1"/>
  <c r="C100" i="13"/>
  <c r="C100" i="14" s="1"/>
  <c r="C100" i="5" s="1"/>
  <c r="C101" i="17"/>
  <c r="M100" i="18"/>
  <c r="M100" i="19" s="1"/>
  <c r="AG100" i="18"/>
  <c r="AG100" i="19" s="1"/>
  <c r="E99" i="13"/>
  <c r="E99" i="14" s="1"/>
  <c r="E99" i="5" s="1"/>
  <c r="E100" i="17"/>
  <c r="O99" i="18"/>
  <c r="O99" i="19" s="1"/>
  <c r="AI99" i="18"/>
  <c r="AI99" i="19" s="1"/>
  <c r="G98" i="13"/>
  <c r="G98" i="14" s="1"/>
  <c r="G98" i="5" s="1"/>
  <c r="G99" i="17"/>
  <c r="Q98" i="17"/>
  <c r="I98" i="18"/>
  <c r="I98" i="19" s="1"/>
  <c r="AC98" i="18"/>
  <c r="AC98" i="19" s="1"/>
  <c r="S97" i="18"/>
  <c r="S97" i="19" s="1"/>
  <c r="AM97" i="18"/>
  <c r="AM97" i="19" s="1"/>
  <c r="AE97" i="18"/>
  <c r="AE97" i="19" s="1"/>
  <c r="K97" i="18"/>
  <c r="K97" i="19" s="1"/>
  <c r="C97" i="17"/>
  <c r="C96" i="13"/>
  <c r="C96" i="14" s="1"/>
  <c r="C96" i="5" s="1"/>
  <c r="M96" i="18"/>
  <c r="M96" i="19" s="1"/>
  <c r="AG96" i="18"/>
  <c r="AG96" i="19" s="1"/>
  <c r="E95" i="13"/>
  <c r="E95" i="14" s="1"/>
  <c r="E95" i="5" s="1"/>
  <c r="E96" i="17"/>
  <c r="O95" i="18"/>
  <c r="O95" i="19" s="1"/>
  <c r="AI95" i="18"/>
  <c r="AI95" i="19" s="1"/>
  <c r="G94" i="13"/>
  <c r="G94" i="14" s="1"/>
  <c r="G94" i="5" s="1"/>
  <c r="G95" i="17"/>
  <c r="Q94" i="18"/>
  <c r="Q94" i="19" s="1"/>
  <c r="AK94" i="18"/>
  <c r="AK94" i="19" s="1"/>
  <c r="AC94" i="18"/>
  <c r="AC94" i="19" s="1"/>
  <c r="I94" i="18"/>
  <c r="I94" i="19" s="1"/>
  <c r="S93" i="18"/>
  <c r="S93" i="19" s="1"/>
  <c r="AM93" i="18"/>
  <c r="AM93" i="19" s="1"/>
  <c r="K93" i="18"/>
  <c r="K93" i="19" s="1"/>
  <c r="AE93" i="18"/>
  <c r="AE93" i="19" s="1"/>
  <c r="C92" i="13"/>
  <c r="C92" i="14" s="1"/>
  <c r="C92" i="5" s="1"/>
  <c r="C93" i="17"/>
  <c r="AG92" i="18"/>
  <c r="AG92" i="19" s="1"/>
  <c r="M92" i="18"/>
  <c r="M92" i="19" s="1"/>
  <c r="E91" i="13"/>
  <c r="E91" i="14" s="1"/>
  <c r="E91" i="5" s="1"/>
  <c r="E92" i="17"/>
  <c r="O91" i="18"/>
  <c r="O91" i="19" s="1"/>
  <c r="AI91" i="18"/>
  <c r="AI91" i="19" s="1"/>
  <c r="G90" i="13"/>
  <c r="G90" i="14" s="1"/>
  <c r="G90" i="5" s="1"/>
  <c r="G91" i="17"/>
  <c r="Q90" i="18"/>
  <c r="Q90" i="19" s="1"/>
  <c r="AK90" i="18"/>
  <c r="AK90" i="19" s="1"/>
  <c r="AC90" i="18"/>
  <c r="AC90" i="19" s="1"/>
  <c r="I90" i="18"/>
  <c r="I90" i="19" s="1"/>
  <c r="AM89" i="18"/>
  <c r="AM89" i="19" s="1"/>
  <c r="S89" i="18"/>
  <c r="S89" i="19" s="1"/>
  <c r="AE89" i="18"/>
  <c r="AE89" i="19" s="1"/>
  <c r="K89" i="18"/>
  <c r="K89" i="19" s="1"/>
  <c r="C89" i="17"/>
  <c r="C88" i="13"/>
  <c r="C88" i="14" s="1"/>
  <c r="C88" i="5" s="1"/>
  <c r="M88" i="18"/>
  <c r="M88" i="19" s="1"/>
  <c r="AG88" i="18"/>
  <c r="AG88" i="19" s="1"/>
  <c r="E87" i="13"/>
  <c r="E87" i="14" s="1"/>
  <c r="E87" i="5" s="1"/>
  <c r="E88" i="17"/>
  <c r="O87" i="18"/>
  <c r="O87" i="19" s="1"/>
  <c r="AI87" i="18"/>
  <c r="AI87" i="19" s="1"/>
  <c r="G86" i="13"/>
  <c r="G86" i="14" s="1"/>
  <c r="G86" i="5" s="1"/>
  <c r="G87" i="17"/>
  <c r="Q86" i="18"/>
  <c r="Q86" i="19" s="1"/>
  <c r="AK86" i="18"/>
  <c r="AK86" i="19" s="1"/>
  <c r="I86" i="18"/>
  <c r="I86" i="19" s="1"/>
  <c r="AC86" i="18"/>
  <c r="AC86" i="19" s="1"/>
  <c r="S85" i="18"/>
  <c r="S85" i="19" s="1"/>
  <c r="AM85" i="18"/>
  <c r="AM85" i="19" s="1"/>
  <c r="K85" i="18"/>
  <c r="K85" i="19" s="1"/>
  <c r="AE85" i="18"/>
  <c r="AE85" i="19" s="1"/>
  <c r="C84" i="13"/>
  <c r="C84" i="14" s="1"/>
  <c r="C84" i="5" s="1"/>
  <c r="C85" i="17"/>
  <c r="M84" i="18"/>
  <c r="M84" i="19" s="1"/>
  <c r="AG84" i="18"/>
  <c r="AG84" i="19" s="1"/>
  <c r="E83" i="13"/>
  <c r="E83" i="14" s="1"/>
  <c r="E83" i="5" s="1"/>
  <c r="E84" i="17"/>
  <c r="O83" i="18"/>
  <c r="O83" i="19" s="1"/>
  <c r="AI83" i="18"/>
  <c r="AI83" i="19" s="1"/>
  <c r="G82" i="13"/>
  <c r="G82" i="14" s="1"/>
  <c r="G82" i="5" s="1"/>
  <c r="G83" i="17"/>
  <c r="AK82" i="18"/>
  <c r="AK82" i="19" s="1"/>
  <c r="Q82" i="18"/>
  <c r="Q82" i="19" s="1"/>
  <c r="AC82" i="18"/>
  <c r="AC82" i="19" s="1"/>
  <c r="I82" i="18"/>
  <c r="I82" i="19" s="1"/>
  <c r="AM81" i="18"/>
  <c r="AM81" i="19" s="1"/>
  <c r="S81" i="18"/>
  <c r="S81" i="19" s="1"/>
  <c r="K81" i="18"/>
  <c r="K81" i="19" s="1"/>
  <c r="AE81" i="18"/>
  <c r="AE81" i="19" s="1"/>
  <c r="C81" i="17"/>
  <c r="C80" i="13"/>
  <c r="C80" i="14" s="1"/>
  <c r="C80" i="5" s="1"/>
  <c r="M80" i="18"/>
  <c r="M80" i="19" s="1"/>
  <c r="AG80" i="18"/>
  <c r="AG80" i="19" s="1"/>
  <c r="E79" i="13"/>
  <c r="E79" i="14" s="1"/>
  <c r="E79" i="5" s="1"/>
  <c r="E80" i="17"/>
  <c r="O79" i="18"/>
  <c r="O79" i="19" s="1"/>
  <c r="AI79" i="18"/>
  <c r="AI79" i="19" s="1"/>
  <c r="G78" i="13"/>
  <c r="G78" i="14" s="1"/>
  <c r="G78" i="5" s="1"/>
  <c r="G79" i="17"/>
  <c r="Q78" i="18"/>
  <c r="Q78" i="19" s="1"/>
  <c r="AK78" i="18"/>
  <c r="AK78" i="19" s="1"/>
  <c r="AC78" i="18"/>
  <c r="AC78" i="19" s="1"/>
  <c r="I78" i="18"/>
  <c r="I78" i="19" s="1"/>
  <c r="S77" i="18"/>
  <c r="S77" i="19" s="1"/>
  <c r="AM77" i="18"/>
  <c r="AM77" i="19" s="1"/>
  <c r="K77" i="18"/>
  <c r="K77" i="19" s="1"/>
  <c r="AE77" i="18"/>
  <c r="AE77" i="19" s="1"/>
  <c r="C76" i="13"/>
  <c r="C76" i="14" s="1"/>
  <c r="C76" i="5" s="1"/>
  <c r="C77" i="17"/>
  <c r="M76" i="18"/>
  <c r="M76" i="19" s="1"/>
  <c r="AG76" i="18"/>
  <c r="AG76" i="19" s="1"/>
  <c r="E75" i="13"/>
  <c r="E75" i="14" s="1"/>
  <c r="E75" i="5" s="1"/>
  <c r="E76" i="17"/>
  <c r="O75" i="18"/>
  <c r="O75" i="19" s="1"/>
  <c r="AI75" i="18"/>
  <c r="AI75" i="19" s="1"/>
  <c r="G74" i="13"/>
  <c r="G74" i="14" s="1"/>
  <c r="G74" i="5" s="1"/>
  <c r="G75" i="17"/>
  <c r="Q74" i="18"/>
  <c r="Q74" i="19" s="1"/>
  <c r="AK74" i="18"/>
  <c r="AK74" i="19" s="1"/>
  <c r="AC74" i="18"/>
  <c r="AC74" i="19" s="1"/>
  <c r="I74" i="18"/>
  <c r="I74" i="19" s="1"/>
  <c r="S73" i="18"/>
  <c r="S73" i="19" s="1"/>
  <c r="AM73" i="18"/>
  <c r="AM73" i="19" s="1"/>
  <c r="K73" i="18"/>
  <c r="K73" i="19" s="1"/>
  <c r="AE73" i="18"/>
  <c r="AE73" i="19" s="1"/>
  <c r="C72" i="13"/>
  <c r="C72" i="14" s="1"/>
  <c r="C72" i="5" s="1"/>
  <c r="C73" i="17"/>
  <c r="M72" i="18"/>
  <c r="M72" i="19" s="1"/>
  <c r="AG72" i="18"/>
  <c r="AG72" i="19" s="1"/>
  <c r="E71" i="13"/>
  <c r="E71" i="14" s="1"/>
  <c r="E71" i="5" s="1"/>
  <c r="E72" i="17"/>
  <c r="O71" i="18"/>
  <c r="O71" i="19" s="1"/>
  <c r="AI71" i="18"/>
  <c r="AI71" i="19" s="1"/>
  <c r="G70" i="13"/>
  <c r="G70" i="14" s="1"/>
  <c r="G70" i="5" s="1"/>
  <c r="G71" i="17"/>
  <c r="Q70" i="18"/>
  <c r="Q70" i="19" s="1"/>
  <c r="AK70" i="18"/>
  <c r="AK70" i="19" s="1"/>
  <c r="I70" i="17"/>
  <c r="AM69" i="18"/>
  <c r="AM69" i="19" s="1"/>
  <c r="S69" i="18"/>
  <c r="S69" i="19" s="1"/>
  <c r="K69" i="18"/>
  <c r="K69" i="19" s="1"/>
  <c r="AE69" i="18"/>
  <c r="AE69" i="19" s="1"/>
  <c r="C68" i="13"/>
  <c r="C68" i="14" s="1"/>
  <c r="C68" i="5" s="1"/>
  <c r="C69" i="17"/>
  <c r="AG68" i="18"/>
  <c r="AG68" i="19" s="1"/>
  <c r="M68" i="18"/>
  <c r="M68" i="19" s="1"/>
  <c r="E67" i="13"/>
  <c r="E67" i="14" s="1"/>
  <c r="E67" i="5" s="1"/>
  <c r="E68" i="17"/>
  <c r="O67" i="18"/>
  <c r="O67" i="19" s="1"/>
  <c r="AI67" i="18"/>
  <c r="AI67" i="19" s="1"/>
  <c r="G66" i="13"/>
  <c r="G66" i="14" s="1"/>
  <c r="G66" i="5" s="1"/>
  <c r="G67" i="17"/>
  <c r="Q66" i="18"/>
  <c r="Q66" i="19" s="1"/>
  <c r="AK66" i="18"/>
  <c r="AK66" i="19" s="1"/>
  <c r="I66" i="18"/>
  <c r="I66" i="19" s="1"/>
  <c r="AC66" i="18"/>
  <c r="AC66" i="19" s="1"/>
  <c r="S65" i="18"/>
  <c r="S65" i="19" s="1"/>
  <c r="AM65" i="18"/>
  <c r="AM65" i="19" s="1"/>
  <c r="K65" i="18"/>
  <c r="K65" i="19" s="1"/>
  <c r="AE65" i="18"/>
  <c r="AE65" i="19" s="1"/>
  <c r="C64" i="13"/>
  <c r="C64" i="14" s="1"/>
  <c r="C64" i="5" s="1"/>
  <c r="C65" i="17"/>
  <c r="AG64" i="18"/>
  <c r="AG64" i="19" s="1"/>
  <c r="M64" i="18"/>
  <c r="M64" i="19" s="1"/>
  <c r="E63" i="13"/>
  <c r="E63" i="14" s="1"/>
  <c r="E63" i="5" s="1"/>
  <c r="E64" i="17"/>
  <c r="O63" i="18"/>
  <c r="O63" i="19" s="1"/>
  <c r="AI63" i="18"/>
  <c r="AI63" i="19" s="1"/>
  <c r="G62" i="13"/>
  <c r="G62" i="14" s="1"/>
  <c r="G62" i="5" s="1"/>
  <c r="G63" i="17"/>
  <c r="Q62" i="18"/>
  <c r="Q62" i="19" s="1"/>
  <c r="AK62" i="18"/>
  <c r="AK62" i="19" s="1"/>
  <c r="I62" i="18"/>
  <c r="I62" i="19" s="1"/>
  <c r="AC62" i="18"/>
  <c r="AC62" i="19" s="1"/>
  <c r="S61" i="18"/>
  <c r="S61" i="19" s="1"/>
  <c r="AM61" i="18"/>
  <c r="AM61" i="19" s="1"/>
  <c r="K61" i="18"/>
  <c r="K61" i="19" s="1"/>
  <c r="AE61" i="18"/>
  <c r="AE61" i="19" s="1"/>
  <c r="C60" i="13"/>
  <c r="C60" i="14" s="1"/>
  <c r="C60" i="5" s="1"/>
  <c r="C61" i="17"/>
  <c r="AG60" i="18"/>
  <c r="AG60" i="19" s="1"/>
  <c r="M60" i="18"/>
  <c r="M60" i="19" s="1"/>
  <c r="E59" i="13"/>
  <c r="E59" i="14" s="1"/>
  <c r="E59" i="5" s="1"/>
  <c r="E60" i="17"/>
  <c r="O59" i="18"/>
  <c r="O59" i="19" s="1"/>
  <c r="AI59" i="18"/>
  <c r="AI59" i="19" s="1"/>
  <c r="G58" i="13"/>
  <c r="G58" i="14" s="1"/>
  <c r="G58" i="5" s="1"/>
  <c r="G59" i="17"/>
  <c r="Q58" i="18"/>
  <c r="Q58" i="19" s="1"/>
  <c r="AK58" i="18"/>
  <c r="AK58" i="19" s="1"/>
  <c r="I58" i="18"/>
  <c r="I58" i="19" s="1"/>
  <c r="AC58" i="18"/>
  <c r="AC58" i="19" s="1"/>
  <c r="AM57" i="18"/>
  <c r="AM57" i="19" s="1"/>
  <c r="S57" i="18"/>
  <c r="S57" i="19" s="1"/>
  <c r="K57" i="18"/>
  <c r="K57" i="19" s="1"/>
  <c r="AE57" i="18"/>
  <c r="AE57" i="19" s="1"/>
  <c r="C56" i="13"/>
  <c r="C56" i="14" s="1"/>
  <c r="C56" i="5" s="1"/>
  <c r="C57" i="17"/>
  <c r="M56" i="17"/>
  <c r="E55" i="13"/>
  <c r="E55" i="14" s="1"/>
  <c r="E55" i="5" s="1"/>
  <c r="E56" i="17"/>
  <c r="O55" i="18"/>
  <c r="O55" i="19" s="1"/>
  <c r="AI55" i="18"/>
  <c r="AI55" i="19" s="1"/>
  <c r="G54" i="13"/>
  <c r="G54" i="14" s="1"/>
  <c r="G54" i="5" s="1"/>
  <c r="G55" i="17"/>
  <c r="Q54" i="18"/>
  <c r="Q54" i="19" s="1"/>
  <c r="AK54" i="18"/>
  <c r="AK54" i="19" s="1"/>
  <c r="I54" i="17"/>
  <c r="S53" i="18"/>
  <c r="S53" i="19" s="1"/>
  <c r="AM53" i="18"/>
  <c r="AM53" i="19" s="1"/>
  <c r="K53" i="18"/>
  <c r="K53" i="19" s="1"/>
  <c r="AE53" i="18"/>
  <c r="AE53" i="19" s="1"/>
  <c r="C52" i="13"/>
  <c r="C52" i="14" s="1"/>
  <c r="C52" i="5" s="1"/>
  <c r="C53" i="17"/>
  <c r="M52" i="18"/>
  <c r="M52" i="19" s="1"/>
  <c r="AG52" i="18"/>
  <c r="AG52" i="19" s="1"/>
  <c r="E52" i="17"/>
  <c r="E51" i="13"/>
  <c r="E51" i="14" s="1"/>
  <c r="E51" i="5" s="1"/>
  <c r="O51" i="18"/>
  <c r="O51" i="19" s="1"/>
  <c r="AI51" i="18"/>
  <c r="AI51" i="19" s="1"/>
  <c r="G50" i="13"/>
  <c r="G50" i="14" s="1"/>
  <c r="G50" i="5" s="1"/>
  <c r="G51" i="17"/>
  <c r="AK50" i="18"/>
  <c r="AK50" i="19" s="1"/>
  <c r="Q50" i="18"/>
  <c r="Q50" i="19" s="1"/>
  <c r="I50" i="18"/>
  <c r="I50" i="19" s="1"/>
  <c r="AC50" i="18"/>
  <c r="AC50" i="19" s="1"/>
  <c r="AM49" i="18"/>
  <c r="AM49" i="19" s="1"/>
  <c r="S49" i="18"/>
  <c r="S49" i="19" s="1"/>
  <c r="K49" i="18"/>
  <c r="K49" i="19" s="1"/>
  <c r="AE49" i="18"/>
  <c r="AE49" i="19" s="1"/>
  <c r="C48" i="13"/>
  <c r="C48" i="14" s="1"/>
  <c r="C48" i="5" s="1"/>
  <c r="C49" i="17"/>
  <c r="AG48" i="18"/>
  <c r="AG48" i="19" s="1"/>
  <c r="M48" i="18"/>
  <c r="M48" i="19" s="1"/>
  <c r="E47" i="13"/>
  <c r="E47" i="14" s="1"/>
  <c r="E47" i="5" s="1"/>
  <c r="E48" i="17"/>
  <c r="AI47" i="18"/>
  <c r="AI47" i="19" s="1"/>
  <c r="O47" i="18"/>
  <c r="O47" i="19" s="1"/>
  <c r="G46" i="13"/>
  <c r="G46" i="14" s="1"/>
  <c r="G46" i="5" s="1"/>
  <c r="G47" i="17"/>
  <c r="Q46" i="18"/>
  <c r="Q46" i="19" s="1"/>
  <c r="AK46" i="18"/>
  <c r="AK46" i="19" s="1"/>
  <c r="I46" i="18"/>
  <c r="I46" i="19" s="1"/>
  <c r="AC46" i="18"/>
  <c r="AC46" i="19" s="1"/>
  <c r="S45" i="18"/>
  <c r="S45" i="19" s="1"/>
  <c r="AM45" i="18"/>
  <c r="AM45" i="19" s="1"/>
  <c r="K45" i="18"/>
  <c r="K45" i="19" s="1"/>
  <c r="AE45" i="18"/>
  <c r="AE45" i="19" s="1"/>
  <c r="C44" i="13"/>
  <c r="C44" i="14" s="1"/>
  <c r="C44" i="5" s="1"/>
  <c r="C45" i="17"/>
  <c r="M44" i="18"/>
  <c r="M44" i="19" s="1"/>
  <c r="AG44" i="18"/>
  <c r="AG44" i="19" s="1"/>
  <c r="E43" i="13"/>
  <c r="E43" i="14" s="1"/>
  <c r="E43" i="5" s="1"/>
  <c r="E44" i="17"/>
  <c r="O43" i="18"/>
  <c r="O43" i="19" s="1"/>
  <c r="AI43" i="18"/>
  <c r="AI43" i="19" s="1"/>
  <c r="G42" i="13"/>
  <c r="G42" i="14" s="1"/>
  <c r="G42" i="5" s="1"/>
  <c r="G43" i="17"/>
  <c r="Q42" i="18"/>
  <c r="Q42" i="19" s="1"/>
  <c r="AK42" i="18"/>
  <c r="AK42" i="19" s="1"/>
  <c r="I42" i="18"/>
  <c r="I42" i="19" s="1"/>
  <c r="AC42" i="18"/>
  <c r="AC42" i="19" s="1"/>
  <c r="S41" i="18"/>
  <c r="S41" i="19" s="1"/>
  <c r="AM41" i="18"/>
  <c r="AM41" i="19" s="1"/>
  <c r="K41" i="18"/>
  <c r="K41" i="19" s="1"/>
  <c r="AE41" i="18"/>
  <c r="AE41" i="19" s="1"/>
  <c r="C41" i="17"/>
  <c r="C40" i="13"/>
  <c r="C40" i="14" s="1"/>
  <c r="C40" i="5" s="1"/>
  <c r="M40" i="18"/>
  <c r="M40" i="19" s="1"/>
  <c r="AG40" i="18"/>
  <c r="AG40" i="19" s="1"/>
  <c r="E39" i="13"/>
  <c r="E39" i="14" s="1"/>
  <c r="E39" i="5" s="1"/>
  <c r="E40" i="17"/>
  <c r="AI39" i="18"/>
  <c r="AI39" i="19" s="1"/>
  <c r="O39" i="18"/>
  <c r="O39" i="19" s="1"/>
  <c r="G38" i="13"/>
  <c r="G38" i="14" s="1"/>
  <c r="G38" i="5" s="1"/>
  <c r="G39" i="17"/>
  <c r="Q38" i="18"/>
  <c r="Q38" i="19" s="1"/>
  <c r="AK38" i="18"/>
  <c r="AK38" i="19" s="1"/>
  <c r="I38" i="18"/>
  <c r="I38" i="19" s="1"/>
  <c r="AC38" i="18"/>
  <c r="AC38" i="19" s="1"/>
  <c r="S37" i="18"/>
  <c r="S37" i="19" s="1"/>
  <c r="AM37" i="18"/>
  <c r="AM37" i="19" s="1"/>
  <c r="K37" i="18"/>
  <c r="K37" i="19" s="1"/>
  <c r="AE37" i="18"/>
  <c r="AE37" i="19" s="1"/>
  <c r="C36" i="13"/>
  <c r="C36" i="14" s="1"/>
  <c r="C36" i="5" s="1"/>
  <c r="C37" i="17"/>
  <c r="AG36" i="18"/>
  <c r="AG36" i="19" s="1"/>
  <c r="M36" i="18"/>
  <c r="M36" i="19" s="1"/>
  <c r="E35" i="13"/>
  <c r="E35" i="14" s="1"/>
  <c r="E35" i="5" s="1"/>
  <c r="E36" i="17"/>
  <c r="AI35" i="18"/>
  <c r="AI35" i="19" s="1"/>
  <c r="O35" i="18"/>
  <c r="O35" i="19" s="1"/>
  <c r="G34" i="13"/>
  <c r="G34" i="14" s="1"/>
  <c r="G34" i="5" s="1"/>
  <c r="G35" i="17"/>
  <c r="AK34" i="18"/>
  <c r="AK34" i="19" s="1"/>
  <c r="Q34" i="18"/>
  <c r="Q34" i="19" s="1"/>
  <c r="I34" i="18"/>
  <c r="I34" i="19" s="1"/>
  <c r="AC34" i="18"/>
  <c r="AC34" i="19" s="1"/>
  <c r="S33" i="18"/>
  <c r="S33" i="19" s="1"/>
  <c r="AM33" i="18"/>
  <c r="AM33" i="19" s="1"/>
  <c r="K33" i="18"/>
  <c r="K33" i="19" s="1"/>
  <c r="AE33" i="18"/>
  <c r="AE33" i="19" s="1"/>
  <c r="C33" i="17"/>
  <c r="C32" i="13"/>
  <c r="C32" i="14" s="1"/>
  <c r="C32" i="5" s="1"/>
  <c r="M32" i="18"/>
  <c r="M32" i="19" s="1"/>
  <c r="AG32" i="18"/>
  <c r="AG32" i="19" s="1"/>
  <c r="E31" i="13"/>
  <c r="E31" i="14" s="1"/>
  <c r="E31" i="5" s="1"/>
  <c r="E32" i="17"/>
  <c r="AI31" i="18"/>
  <c r="AI31" i="19" s="1"/>
  <c r="O31" i="18"/>
  <c r="O31" i="19" s="1"/>
  <c r="G30" i="13"/>
  <c r="G30" i="14" s="1"/>
  <c r="G30" i="5" s="1"/>
  <c r="G31" i="17"/>
  <c r="Q30" i="18"/>
  <c r="Q30" i="19" s="1"/>
  <c r="AK30" i="18"/>
  <c r="AK30" i="19" s="1"/>
  <c r="I30" i="18"/>
  <c r="I30" i="19" s="1"/>
  <c r="AC30" i="18"/>
  <c r="AC30" i="19" s="1"/>
  <c r="AM29" i="18"/>
  <c r="AM29" i="19" s="1"/>
  <c r="S29" i="18"/>
  <c r="S29" i="19" s="1"/>
  <c r="K29" i="18"/>
  <c r="K29" i="19" s="1"/>
  <c r="AE29" i="18"/>
  <c r="AE29" i="19" s="1"/>
  <c r="C28" i="13"/>
  <c r="C28" i="14" s="1"/>
  <c r="C28" i="5" s="1"/>
  <c r="C29" i="17"/>
  <c r="AG28" i="18"/>
  <c r="AG28" i="19" s="1"/>
  <c r="M28" i="18"/>
  <c r="M28" i="19" s="1"/>
  <c r="E27" i="13"/>
  <c r="E27" i="14" s="1"/>
  <c r="E27" i="5" s="1"/>
  <c r="E28" i="17"/>
  <c r="O27" i="18"/>
  <c r="O27" i="19" s="1"/>
  <c r="AI27" i="18"/>
  <c r="AI27" i="19" s="1"/>
  <c r="G26" i="13"/>
  <c r="G26" i="14" s="1"/>
  <c r="G26" i="5" s="1"/>
  <c r="G27" i="17"/>
  <c r="Q26" i="18"/>
  <c r="Q26" i="19" s="1"/>
  <c r="AK26" i="18"/>
  <c r="AK26" i="19" s="1"/>
  <c r="I26" i="18"/>
  <c r="I26" i="19" s="1"/>
  <c r="AC26" i="18"/>
  <c r="AC26" i="19" s="1"/>
  <c r="S25" i="18"/>
  <c r="S25" i="19" s="1"/>
  <c r="AM25" i="18"/>
  <c r="AM25" i="19" s="1"/>
  <c r="K25" i="18"/>
  <c r="K25" i="19" s="1"/>
  <c r="AE25" i="18"/>
  <c r="AE25" i="19" s="1"/>
  <c r="C24" i="13"/>
  <c r="C24" i="14" s="1"/>
  <c r="C24" i="5" s="1"/>
  <c r="C25" i="17"/>
  <c r="M24" i="18"/>
  <c r="M24" i="19" s="1"/>
  <c r="AG24" i="18"/>
  <c r="AG24" i="19" s="1"/>
  <c r="E23" i="13"/>
  <c r="E23" i="14" s="1"/>
  <c r="E23" i="5" s="1"/>
  <c r="E24" i="17"/>
  <c r="O23" i="18"/>
  <c r="O23" i="19" s="1"/>
  <c r="AI23" i="18"/>
  <c r="AI23" i="19" s="1"/>
  <c r="G22" i="13"/>
  <c r="G22" i="14" s="1"/>
  <c r="G22" i="5" s="1"/>
  <c r="G23" i="17"/>
  <c r="Q22" i="18"/>
  <c r="Q22" i="19" s="1"/>
  <c r="AK22" i="18"/>
  <c r="AK22" i="19" s="1"/>
  <c r="I22" i="18"/>
  <c r="I22" i="19" s="1"/>
  <c r="AC22" i="18"/>
  <c r="AC22" i="19" s="1"/>
  <c r="S21" i="18"/>
  <c r="S21" i="19" s="1"/>
  <c r="AM21" i="18"/>
  <c r="AM21" i="19" s="1"/>
  <c r="K21" i="18"/>
  <c r="K21" i="19" s="1"/>
  <c r="AE21" i="18"/>
  <c r="AE21" i="19" s="1"/>
  <c r="C20" i="13"/>
  <c r="C20" i="14" s="1"/>
  <c r="C20" i="5" s="1"/>
  <c r="C21" i="17"/>
  <c r="M20" i="18"/>
  <c r="M20" i="19" s="1"/>
  <c r="AG20" i="18"/>
  <c r="AG20" i="19" s="1"/>
  <c r="E19" i="13"/>
  <c r="E19" i="14" s="1"/>
  <c r="E19" i="5" s="1"/>
  <c r="E20" i="17"/>
  <c r="AI19" i="18"/>
  <c r="AI19" i="19" s="1"/>
  <c r="O19" i="18"/>
  <c r="O19" i="19" s="1"/>
  <c r="G18" i="13"/>
  <c r="G18" i="14" s="1"/>
  <c r="G18" i="5" s="1"/>
  <c r="G19" i="17"/>
  <c r="Q18" i="17"/>
  <c r="I18" i="18"/>
  <c r="I18" i="19" s="1"/>
  <c r="AC18" i="18"/>
  <c r="AC18" i="19" s="1"/>
  <c r="S17" i="18"/>
  <c r="S17" i="19" s="1"/>
  <c r="AM17" i="18"/>
  <c r="AM17" i="19" s="1"/>
  <c r="K17" i="18"/>
  <c r="K17" i="19" s="1"/>
  <c r="AE17" i="18"/>
  <c r="AE17" i="19" s="1"/>
  <c r="C17" i="17"/>
  <c r="C16" i="13"/>
  <c r="C16" i="14" s="1"/>
  <c r="C16" i="5" s="1"/>
  <c r="M16" i="18"/>
  <c r="M16" i="19" s="1"/>
  <c r="AG16" i="18"/>
  <c r="AG16" i="19" s="1"/>
  <c r="E15" i="13"/>
  <c r="E15" i="14" s="1"/>
  <c r="E15" i="5" s="1"/>
  <c r="E16" i="17"/>
  <c r="O15" i="18"/>
  <c r="O15" i="19" s="1"/>
  <c r="AI15" i="18"/>
  <c r="AI15" i="19" s="1"/>
  <c r="G14" i="13"/>
  <c r="G14" i="14" s="1"/>
  <c r="G14" i="5" s="1"/>
  <c r="G15" i="17"/>
  <c r="Q14" i="18"/>
  <c r="Q14" i="19" s="1"/>
  <c r="AK14" i="18"/>
  <c r="AK14" i="19" s="1"/>
  <c r="I14" i="18"/>
  <c r="I14" i="19" s="1"/>
  <c r="AC14" i="18"/>
  <c r="AC14" i="19" s="1"/>
  <c r="S13" i="18"/>
  <c r="S13" i="19" s="1"/>
  <c r="AM13" i="18"/>
  <c r="AM13" i="19" s="1"/>
  <c r="K13" i="18"/>
  <c r="K13" i="19" s="1"/>
  <c r="AE13" i="18"/>
  <c r="AE13" i="19" s="1"/>
  <c r="C12" i="13"/>
  <c r="C12" i="14" s="1"/>
  <c r="C12" i="5" s="1"/>
  <c r="C13" i="17"/>
  <c r="M12" i="18"/>
  <c r="M12" i="19" s="1"/>
  <c r="AG12" i="18"/>
  <c r="AG12" i="19" s="1"/>
  <c r="E12" i="17"/>
  <c r="E11" i="13"/>
  <c r="E11" i="14" s="1"/>
  <c r="E11" i="5" s="1"/>
  <c r="O11" i="18"/>
  <c r="O11" i="19" s="1"/>
  <c r="AI11" i="18"/>
  <c r="AI11" i="19" s="1"/>
  <c r="G10" i="13"/>
  <c r="G10" i="14" s="1"/>
  <c r="G10" i="5" s="1"/>
  <c r="G11" i="17"/>
  <c r="AK10" i="18"/>
  <c r="AK10" i="19" s="1"/>
  <c r="Q10" i="18"/>
  <c r="Q10" i="19" s="1"/>
  <c r="AC10" i="18"/>
  <c r="AC10" i="19" s="1"/>
  <c r="I10" i="18"/>
  <c r="I10" i="19" s="1"/>
  <c r="S9" i="18"/>
  <c r="S9" i="19" s="1"/>
  <c r="AM9" i="18"/>
  <c r="AM9" i="19" s="1"/>
  <c r="K9" i="18"/>
  <c r="K9" i="19" s="1"/>
  <c r="AE9" i="18"/>
  <c r="AE9" i="19" s="1"/>
  <c r="C8" i="13"/>
  <c r="C8" i="14" s="1"/>
  <c r="C8" i="5" s="1"/>
  <c r="C9" i="17"/>
  <c r="AG8" i="18"/>
  <c r="AG8" i="19" s="1"/>
  <c r="M8" i="18"/>
  <c r="M8" i="19" s="1"/>
  <c r="E7" i="13"/>
  <c r="E7" i="14" s="1"/>
  <c r="E7" i="5" s="1"/>
  <c r="E8" i="17"/>
  <c r="AI7" i="18"/>
  <c r="AI7" i="19" s="1"/>
  <c r="O7" i="18"/>
  <c r="O7" i="19" s="1"/>
  <c r="G6" i="13"/>
  <c r="G6" i="14" s="1"/>
  <c r="G6" i="5" s="1"/>
  <c r="G7" i="17"/>
  <c r="Q6" i="18"/>
  <c r="Q6" i="19" s="1"/>
  <c r="AK6" i="18"/>
  <c r="AK6" i="19" s="1"/>
  <c r="I6" i="18"/>
  <c r="I6" i="19" s="1"/>
  <c r="AC6" i="18"/>
  <c r="AC6" i="19" s="1"/>
  <c r="S5" i="18"/>
  <c r="S5" i="19" s="1"/>
  <c r="AM5" i="18"/>
  <c r="AM5" i="19" s="1"/>
  <c r="K5" i="18"/>
  <c r="K5" i="19" s="1"/>
  <c r="AE5" i="18"/>
  <c r="AE5" i="19" s="1"/>
  <c r="C4" i="13"/>
  <c r="C4" i="14" s="1"/>
  <c r="C4" i="5" s="1"/>
  <c r="C5" i="17"/>
  <c r="L131" i="18"/>
  <c r="L131" i="19" s="1"/>
  <c r="AF131" i="18"/>
  <c r="AF131" i="19" s="1"/>
  <c r="R128" i="18"/>
  <c r="R128" i="19" s="1"/>
  <c r="AL128" i="18"/>
  <c r="AL128" i="19" s="1"/>
  <c r="H125" i="18"/>
  <c r="H125" i="19" s="1"/>
  <c r="AB125" i="18"/>
  <c r="AB125" i="19" s="1"/>
  <c r="P121" i="18"/>
  <c r="P121" i="19" s="1"/>
  <c r="AJ121" i="18"/>
  <c r="AJ121" i="19" s="1"/>
  <c r="D118" i="13"/>
  <c r="D118" i="14" s="1"/>
  <c r="D118" i="5" s="1"/>
  <c r="D119" i="17"/>
  <c r="AD116" i="18"/>
  <c r="AD116" i="19" s="1"/>
  <c r="J116" i="18"/>
  <c r="J116" i="19" s="1"/>
  <c r="R112" i="18"/>
  <c r="R112" i="19" s="1"/>
  <c r="AL112" i="18"/>
  <c r="AL112" i="19" s="1"/>
  <c r="F110" i="17"/>
  <c r="F109" i="13"/>
  <c r="F109" i="14" s="1"/>
  <c r="F109" i="5" s="1"/>
  <c r="B107" i="13"/>
  <c r="B107" i="14" s="1"/>
  <c r="B107" i="5" s="1"/>
  <c r="B108" i="17"/>
  <c r="F105" i="13"/>
  <c r="F105" i="14" s="1"/>
  <c r="F105" i="5" s="1"/>
  <c r="F106" i="17"/>
  <c r="N102" i="17"/>
  <c r="B99" i="13"/>
  <c r="B99" i="14" s="1"/>
  <c r="B99" i="5" s="1"/>
  <c r="B100" i="17"/>
  <c r="R96" i="18"/>
  <c r="R96" i="19" s="1"/>
  <c r="AL96" i="18"/>
  <c r="AL96" i="19" s="1"/>
  <c r="H93" i="18"/>
  <c r="H93" i="19" s="1"/>
  <c r="AB93" i="18"/>
  <c r="AB93" i="19" s="1"/>
  <c r="P89" i="18"/>
  <c r="P89" i="19" s="1"/>
  <c r="AJ89" i="18"/>
  <c r="AJ89" i="19" s="1"/>
  <c r="D87" i="17"/>
  <c r="D86" i="13"/>
  <c r="D86" i="14" s="1"/>
  <c r="D86" i="5" s="1"/>
  <c r="L83" i="18"/>
  <c r="L83" i="19" s="1"/>
  <c r="AF83" i="18"/>
  <c r="AF83" i="19" s="1"/>
  <c r="AF79" i="18"/>
  <c r="AF79" i="19" s="1"/>
  <c r="L79" i="18"/>
  <c r="L79" i="19" s="1"/>
  <c r="H77" i="18"/>
  <c r="H77" i="19" s="1"/>
  <c r="AB77" i="18"/>
  <c r="AB77" i="19" s="1"/>
  <c r="F73" i="13"/>
  <c r="F73" i="14" s="1"/>
  <c r="F73" i="5" s="1"/>
  <c r="F74" i="17"/>
  <c r="D70" i="13"/>
  <c r="D70" i="14" s="1"/>
  <c r="D70" i="5" s="1"/>
  <c r="D71" i="17"/>
  <c r="L67" i="18"/>
  <c r="L67" i="19" s="1"/>
  <c r="AF67" i="18"/>
  <c r="AF67" i="19" s="1"/>
  <c r="J64" i="18"/>
  <c r="J64" i="19" s="1"/>
  <c r="AD64" i="18"/>
  <c r="AD64" i="19" s="1"/>
  <c r="H61" i="17"/>
  <c r="AJ57" i="18"/>
  <c r="AJ57" i="19" s="1"/>
  <c r="P57" i="18"/>
  <c r="P57" i="19" s="1"/>
  <c r="N54" i="18"/>
  <c r="N54" i="19" s="1"/>
  <c r="AH54" i="18"/>
  <c r="AH54" i="19" s="1"/>
  <c r="AH50" i="18"/>
  <c r="AH50" i="19" s="1"/>
  <c r="N50" i="18"/>
  <c r="N50" i="19" s="1"/>
  <c r="B48" i="17"/>
  <c r="B47" i="13"/>
  <c r="B47" i="14" s="1"/>
  <c r="B47" i="5" s="1"/>
  <c r="J44" i="18"/>
  <c r="J44" i="19" s="1"/>
  <c r="AD44" i="18"/>
  <c r="AD44" i="19" s="1"/>
  <c r="R40" i="18"/>
  <c r="R40" i="19" s="1"/>
  <c r="AL40" i="18"/>
  <c r="AL40" i="19" s="1"/>
  <c r="R36" i="18"/>
  <c r="R36" i="19" s="1"/>
  <c r="AL36" i="18"/>
  <c r="AL36" i="19" s="1"/>
  <c r="P33" i="18"/>
  <c r="P33" i="19" s="1"/>
  <c r="AJ33" i="18"/>
  <c r="AJ33" i="19" s="1"/>
  <c r="D30" i="13"/>
  <c r="D30" i="14" s="1"/>
  <c r="D30" i="5" s="1"/>
  <c r="D31" i="17"/>
  <c r="L27" i="18"/>
  <c r="L27" i="19" s="1"/>
  <c r="AF27" i="18"/>
  <c r="AF27" i="19" s="1"/>
  <c r="P25" i="18"/>
  <c r="P25" i="19" s="1"/>
  <c r="AJ25" i="18"/>
  <c r="AJ25" i="19" s="1"/>
  <c r="D22" i="13"/>
  <c r="D22" i="14" s="1"/>
  <c r="D22" i="5" s="1"/>
  <c r="D23" i="17"/>
  <c r="AF19" i="18"/>
  <c r="AF19" i="19" s="1"/>
  <c r="L19" i="18"/>
  <c r="L19" i="19" s="1"/>
  <c r="J16" i="18"/>
  <c r="J16" i="19" s="1"/>
  <c r="AD16" i="18"/>
  <c r="AD16" i="19" s="1"/>
  <c r="J12" i="18"/>
  <c r="J12" i="19" s="1"/>
  <c r="AD12" i="18"/>
  <c r="AD12" i="19" s="1"/>
  <c r="H9" i="18"/>
  <c r="H9" i="19" s="1"/>
  <c r="AB9" i="18"/>
  <c r="AB9" i="19" s="1"/>
  <c r="B8" i="17"/>
  <c r="B7" i="13"/>
  <c r="B7" i="14" s="1"/>
  <c r="B7" i="5" s="1"/>
  <c r="K131" i="18"/>
  <c r="K131" i="19" s="1"/>
  <c r="AE131" i="18"/>
  <c r="AE131" i="19" s="1"/>
  <c r="Q128" i="18"/>
  <c r="Q128" i="19" s="1"/>
  <c r="AK128" i="18"/>
  <c r="AK128" i="19" s="1"/>
  <c r="E125" i="13"/>
  <c r="E125" i="14" s="1"/>
  <c r="E125" i="5" s="1"/>
  <c r="E126" i="17"/>
  <c r="M122" i="18"/>
  <c r="M122" i="19" s="1"/>
  <c r="AG122" i="18"/>
  <c r="AG122" i="19" s="1"/>
  <c r="G120" i="13"/>
  <c r="G120" i="14" s="1"/>
  <c r="G120" i="5" s="1"/>
  <c r="G121" i="17"/>
  <c r="E117" i="13"/>
  <c r="E117" i="14" s="1"/>
  <c r="E117" i="5" s="1"/>
  <c r="E118" i="17"/>
  <c r="M114" i="17"/>
  <c r="K111" i="18"/>
  <c r="K111" i="19" s="1"/>
  <c r="AE111" i="18"/>
  <c r="AE111" i="19" s="1"/>
  <c r="S107" i="18"/>
  <c r="S107" i="19" s="1"/>
  <c r="AM107" i="18"/>
  <c r="AM107" i="19" s="1"/>
  <c r="I104" i="18"/>
  <c r="I104" i="19" s="1"/>
  <c r="AC104" i="18"/>
  <c r="AC104" i="19" s="1"/>
  <c r="G100" i="13"/>
  <c r="G100" i="14" s="1"/>
  <c r="G100" i="5" s="1"/>
  <c r="G101" i="17"/>
  <c r="E97" i="13"/>
  <c r="E97" i="14" s="1"/>
  <c r="E97" i="5" s="1"/>
  <c r="E98" i="17"/>
  <c r="C94" i="13"/>
  <c r="C94" i="14" s="1"/>
  <c r="C94" i="5" s="1"/>
  <c r="C95" i="17"/>
  <c r="Q92" i="18"/>
  <c r="Q92" i="19" s="1"/>
  <c r="AK92" i="18"/>
  <c r="AK92" i="19" s="1"/>
  <c r="E89" i="13"/>
  <c r="E89" i="14" s="1"/>
  <c r="E89" i="5" s="1"/>
  <c r="E90" i="17"/>
  <c r="K87" i="18"/>
  <c r="K87" i="19" s="1"/>
  <c r="AE87" i="18"/>
  <c r="AE87" i="19" s="1"/>
  <c r="Q84" i="18"/>
  <c r="Q84" i="19" s="1"/>
  <c r="AK84" i="18"/>
  <c r="AK84" i="19" s="1"/>
  <c r="G80" i="13"/>
  <c r="G80" i="14" s="1"/>
  <c r="G80" i="5" s="1"/>
  <c r="G81" i="17"/>
  <c r="E77" i="13"/>
  <c r="E77" i="14" s="1"/>
  <c r="E77" i="5" s="1"/>
  <c r="E78" i="17"/>
  <c r="S75" i="18"/>
  <c r="S75" i="19" s="1"/>
  <c r="AM75" i="18"/>
  <c r="AM75" i="19" s="1"/>
  <c r="I72" i="18"/>
  <c r="I72" i="19" s="1"/>
  <c r="AC72" i="18"/>
  <c r="AC72" i="19" s="1"/>
  <c r="G52" i="13"/>
  <c r="G52" i="14" s="1"/>
  <c r="G52" i="5" s="1"/>
  <c r="G53" i="17"/>
  <c r="M4" i="18"/>
  <c r="M4" i="19" s="1"/>
  <c r="AG4" i="18"/>
  <c r="AG4" i="19" s="1"/>
  <c r="Q4" i="18"/>
  <c r="Q4" i="19" s="1"/>
  <c r="AK4" i="18"/>
  <c r="AK4" i="19" s="1"/>
  <c r="N131" i="18"/>
  <c r="N131" i="19" s="1"/>
  <c r="AH131" i="18"/>
  <c r="AH131" i="19" s="1"/>
  <c r="F131" i="17"/>
  <c r="F130" i="13"/>
  <c r="F130" i="14" s="1"/>
  <c r="F130" i="5" s="1"/>
  <c r="P130" i="18"/>
  <c r="P130" i="19" s="1"/>
  <c r="AJ130" i="18"/>
  <c r="AJ130" i="19" s="1"/>
  <c r="H130" i="18"/>
  <c r="H130" i="19" s="1"/>
  <c r="AB130" i="18"/>
  <c r="AB130" i="19" s="1"/>
  <c r="AL129" i="18"/>
  <c r="AL129" i="19" s="1"/>
  <c r="R129" i="18"/>
  <c r="R129" i="19" s="1"/>
  <c r="AD129" i="18"/>
  <c r="AD129" i="19" s="1"/>
  <c r="J129" i="18"/>
  <c r="J129" i="19" s="1"/>
  <c r="B128" i="13"/>
  <c r="B128" i="14" s="1"/>
  <c r="B128" i="5" s="1"/>
  <c r="B129" i="17"/>
  <c r="L128" i="18"/>
  <c r="L128" i="19" s="1"/>
  <c r="AF128" i="18"/>
  <c r="AF128" i="19" s="1"/>
  <c r="D128" i="17"/>
  <c r="D127" i="13"/>
  <c r="D127" i="14" s="1"/>
  <c r="D127" i="5" s="1"/>
  <c r="N127" i="18"/>
  <c r="N127" i="19" s="1"/>
  <c r="AH127" i="18"/>
  <c r="AH127" i="19" s="1"/>
  <c r="F127" i="17"/>
  <c r="F126" i="13"/>
  <c r="F126" i="14" s="1"/>
  <c r="F126" i="5" s="1"/>
  <c r="AJ126" i="18"/>
  <c r="AJ126" i="19" s="1"/>
  <c r="P126" i="18"/>
  <c r="P126" i="19" s="1"/>
  <c r="AB126" i="18"/>
  <c r="AB126" i="19" s="1"/>
  <c r="H126" i="18"/>
  <c r="H126" i="19" s="1"/>
  <c r="R125" i="18"/>
  <c r="R125" i="19" s="1"/>
  <c r="AL125" i="18"/>
  <c r="AL125" i="19" s="1"/>
  <c r="J125" i="18"/>
  <c r="J125" i="19" s="1"/>
  <c r="AD125" i="18"/>
  <c r="AD125" i="19" s="1"/>
  <c r="B124" i="13"/>
  <c r="B124" i="14" s="1"/>
  <c r="B124" i="5" s="1"/>
  <c r="B125" i="17"/>
  <c r="L124" i="18"/>
  <c r="L124" i="19" s="1"/>
  <c r="AF124" i="18"/>
  <c r="AF124" i="19" s="1"/>
  <c r="D123" i="13"/>
  <c r="D123" i="14" s="1"/>
  <c r="D123" i="5" s="1"/>
  <c r="D124" i="17"/>
  <c r="N123" i="18"/>
  <c r="N123" i="19" s="1"/>
  <c r="AH123" i="18"/>
  <c r="AH123" i="19" s="1"/>
  <c r="F122" i="13"/>
  <c r="F122" i="14" s="1"/>
  <c r="F122" i="5" s="1"/>
  <c r="F123" i="17"/>
  <c r="P122" i="18"/>
  <c r="P122" i="19" s="1"/>
  <c r="AJ122" i="18"/>
  <c r="AJ122" i="19" s="1"/>
  <c r="H122" i="18"/>
  <c r="H122" i="19" s="1"/>
  <c r="AB122" i="18"/>
  <c r="AB122" i="19" s="1"/>
  <c r="AL121" i="18"/>
  <c r="AL121" i="19" s="1"/>
  <c r="R121" i="18"/>
  <c r="R121" i="19" s="1"/>
  <c r="J121" i="18"/>
  <c r="J121" i="19" s="1"/>
  <c r="AD121" i="18"/>
  <c r="AD121" i="19" s="1"/>
  <c r="B121" i="17"/>
  <c r="B120" i="13"/>
  <c r="B120" i="14" s="1"/>
  <c r="B120" i="5" s="1"/>
  <c r="L120" i="18"/>
  <c r="L120" i="19" s="1"/>
  <c r="AF120" i="18"/>
  <c r="AF120" i="19" s="1"/>
  <c r="D120" i="17"/>
  <c r="D119" i="13"/>
  <c r="D119" i="14" s="1"/>
  <c r="D119" i="5" s="1"/>
  <c r="N119" i="18"/>
  <c r="N119" i="19" s="1"/>
  <c r="AH119" i="18"/>
  <c r="AH119" i="19" s="1"/>
  <c r="F119" i="17"/>
  <c r="F118" i="13"/>
  <c r="F118" i="14" s="1"/>
  <c r="F118" i="5" s="1"/>
  <c r="AJ118" i="18"/>
  <c r="AJ118" i="19" s="1"/>
  <c r="P118" i="18"/>
  <c r="P118" i="19" s="1"/>
  <c r="H118" i="18"/>
  <c r="H118" i="19" s="1"/>
  <c r="AB118" i="18"/>
  <c r="AB118" i="19" s="1"/>
  <c r="R117" i="17"/>
  <c r="J117" i="18"/>
  <c r="J117" i="19" s="1"/>
  <c r="AD117" i="18"/>
  <c r="AD117" i="19" s="1"/>
  <c r="B117" i="17"/>
  <c r="B116" i="13"/>
  <c r="B116" i="14" s="1"/>
  <c r="B116" i="5" s="1"/>
  <c r="L116" i="18"/>
  <c r="L116" i="19" s="1"/>
  <c r="AF116" i="18"/>
  <c r="AF116" i="19" s="1"/>
  <c r="D115" i="13"/>
  <c r="D115" i="14" s="1"/>
  <c r="D115" i="5" s="1"/>
  <c r="D116" i="17"/>
  <c r="N115" i="18"/>
  <c r="N115" i="19" s="1"/>
  <c r="AH115" i="18"/>
  <c r="AH115" i="19" s="1"/>
  <c r="F114" i="13"/>
  <c r="F114" i="14" s="1"/>
  <c r="F114" i="5" s="1"/>
  <c r="F115" i="17"/>
  <c r="P114" i="17"/>
  <c r="H114" i="18"/>
  <c r="H114" i="19" s="1"/>
  <c r="AB114" i="18"/>
  <c r="AB114" i="19" s="1"/>
  <c r="R113" i="18"/>
  <c r="R113" i="19" s="1"/>
  <c r="AL113" i="18"/>
  <c r="AL113" i="19" s="1"/>
  <c r="J113" i="18"/>
  <c r="J113" i="19" s="1"/>
  <c r="AD113" i="18"/>
  <c r="AD113" i="19" s="1"/>
  <c r="B112" i="13"/>
  <c r="B112" i="14" s="1"/>
  <c r="B112" i="5" s="1"/>
  <c r="B113" i="17"/>
  <c r="AF112" i="18"/>
  <c r="AF112" i="19" s="1"/>
  <c r="L112" i="18"/>
  <c r="L112" i="19" s="1"/>
  <c r="D112" i="17"/>
  <c r="D111" i="13"/>
  <c r="D111" i="14" s="1"/>
  <c r="D111" i="5" s="1"/>
  <c r="AH111" i="18"/>
  <c r="AH111" i="19" s="1"/>
  <c r="N111" i="18"/>
  <c r="N111" i="19" s="1"/>
  <c r="F110" i="13"/>
  <c r="F110" i="14" s="1"/>
  <c r="F110" i="5" s="1"/>
  <c r="F111" i="17"/>
  <c r="P110" i="18"/>
  <c r="P110" i="19" s="1"/>
  <c r="AJ110" i="18"/>
  <c r="AJ110" i="19" s="1"/>
  <c r="AB110" i="18"/>
  <c r="AB110" i="19" s="1"/>
  <c r="H110" i="18"/>
  <c r="H110" i="19" s="1"/>
  <c r="R109" i="18"/>
  <c r="R109" i="19" s="1"/>
  <c r="AL109" i="18"/>
  <c r="AL109" i="19" s="1"/>
  <c r="J109" i="18"/>
  <c r="J109" i="19" s="1"/>
  <c r="AD109" i="18"/>
  <c r="AD109" i="19" s="1"/>
  <c r="B109" i="17"/>
  <c r="B108" i="13"/>
  <c r="B108" i="14" s="1"/>
  <c r="B108" i="5" s="1"/>
  <c r="L108" i="18"/>
  <c r="L108" i="19" s="1"/>
  <c r="AF108" i="18"/>
  <c r="AF108" i="19" s="1"/>
  <c r="D107" i="13"/>
  <c r="D107" i="14" s="1"/>
  <c r="D107" i="5" s="1"/>
  <c r="D108" i="17"/>
  <c r="AH107" i="18"/>
  <c r="AH107" i="19" s="1"/>
  <c r="N107" i="18"/>
  <c r="N107" i="19" s="1"/>
  <c r="F106" i="13"/>
  <c r="F106" i="14" s="1"/>
  <c r="F106" i="5" s="1"/>
  <c r="F107" i="17"/>
  <c r="P106" i="18"/>
  <c r="P106" i="19" s="1"/>
  <c r="AJ106" i="18"/>
  <c r="AJ106" i="19" s="1"/>
  <c r="H106" i="18"/>
  <c r="H106" i="19" s="1"/>
  <c r="AB106" i="18"/>
  <c r="AB106" i="19" s="1"/>
  <c r="AL105" i="18"/>
  <c r="AL105" i="19" s="1"/>
  <c r="R105" i="18"/>
  <c r="R105" i="19" s="1"/>
  <c r="J105" i="18"/>
  <c r="J105" i="19" s="1"/>
  <c r="AD105" i="18"/>
  <c r="AD105" i="19" s="1"/>
  <c r="B104" i="13"/>
  <c r="B104" i="14" s="1"/>
  <c r="B104" i="5" s="1"/>
  <c r="B105" i="17"/>
  <c r="AF104" i="18"/>
  <c r="AF104" i="19" s="1"/>
  <c r="L104" i="18"/>
  <c r="L104" i="19" s="1"/>
  <c r="D104" i="17"/>
  <c r="D103" i="13"/>
  <c r="D103" i="14" s="1"/>
  <c r="D103" i="5" s="1"/>
  <c r="N103" i="18"/>
  <c r="N103" i="19" s="1"/>
  <c r="AH103" i="18"/>
  <c r="AH103" i="19" s="1"/>
  <c r="F102" i="13"/>
  <c r="F102" i="14" s="1"/>
  <c r="F102" i="5" s="1"/>
  <c r="F103" i="17"/>
  <c r="P102" i="18"/>
  <c r="P102" i="19" s="1"/>
  <c r="AJ102" i="18"/>
  <c r="AJ102" i="19" s="1"/>
  <c r="H102" i="18"/>
  <c r="H102" i="19" s="1"/>
  <c r="AB102" i="18"/>
  <c r="AB102" i="19" s="1"/>
  <c r="R101" i="18"/>
  <c r="R101" i="19" s="1"/>
  <c r="AL101" i="18"/>
  <c r="AL101" i="19" s="1"/>
  <c r="J101" i="18"/>
  <c r="J101" i="19" s="1"/>
  <c r="AD101" i="18"/>
  <c r="AD101" i="19" s="1"/>
  <c r="B101" i="17"/>
  <c r="B100" i="13"/>
  <c r="B100" i="14" s="1"/>
  <c r="B100" i="5" s="1"/>
  <c r="AF100" i="18"/>
  <c r="AF100" i="19" s="1"/>
  <c r="L100" i="18"/>
  <c r="L100" i="19" s="1"/>
  <c r="D99" i="13"/>
  <c r="D99" i="14" s="1"/>
  <c r="D99" i="5" s="1"/>
  <c r="D100" i="17"/>
  <c r="N99" i="18"/>
  <c r="N99" i="19" s="1"/>
  <c r="AH99" i="18"/>
  <c r="AH99" i="19" s="1"/>
  <c r="F98" i="13"/>
  <c r="F98" i="14" s="1"/>
  <c r="F98" i="5" s="1"/>
  <c r="F99" i="17"/>
  <c r="P98" i="18"/>
  <c r="P98" i="19" s="1"/>
  <c r="AJ98" i="18"/>
  <c r="AJ98" i="19" s="1"/>
  <c r="H98" i="18"/>
  <c r="H98" i="19" s="1"/>
  <c r="AB98" i="18"/>
  <c r="AB98" i="19" s="1"/>
  <c r="R97" i="18"/>
  <c r="R97" i="19" s="1"/>
  <c r="AL97" i="18"/>
  <c r="AL97" i="19" s="1"/>
  <c r="J97" i="18"/>
  <c r="J97" i="19" s="1"/>
  <c r="AD97" i="18"/>
  <c r="AD97" i="19" s="1"/>
  <c r="B96" i="13"/>
  <c r="B96" i="14" s="1"/>
  <c r="B96" i="5" s="1"/>
  <c r="B97" i="17"/>
  <c r="AF96" i="18"/>
  <c r="AF96" i="19" s="1"/>
  <c r="L96" i="18"/>
  <c r="L96" i="19" s="1"/>
  <c r="D96" i="17"/>
  <c r="D95" i="13"/>
  <c r="D95" i="14" s="1"/>
  <c r="D95" i="5" s="1"/>
  <c r="N95" i="18"/>
  <c r="N95" i="19" s="1"/>
  <c r="AH95" i="18"/>
  <c r="AH95" i="19" s="1"/>
  <c r="F94" i="13"/>
  <c r="F94" i="14" s="1"/>
  <c r="F94" i="5" s="1"/>
  <c r="F95" i="17"/>
  <c r="P94" i="17"/>
  <c r="H94" i="18"/>
  <c r="H94" i="19" s="1"/>
  <c r="AB94" i="18"/>
  <c r="AB94" i="19" s="1"/>
  <c r="R93" i="18"/>
  <c r="R93" i="19" s="1"/>
  <c r="AL93" i="18"/>
  <c r="AL93" i="19" s="1"/>
  <c r="J93" i="18"/>
  <c r="J93" i="19" s="1"/>
  <c r="AD93" i="18"/>
  <c r="AD93" i="19" s="1"/>
  <c r="B93" i="17"/>
  <c r="B92" i="13"/>
  <c r="B92" i="14" s="1"/>
  <c r="B92" i="5" s="1"/>
  <c r="L92" i="18"/>
  <c r="L92" i="19" s="1"/>
  <c r="AF92" i="18"/>
  <c r="AF92" i="19" s="1"/>
  <c r="D91" i="13"/>
  <c r="D91" i="14" s="1"/>
  <c r="D91" i="5" s="1"/>
  <c r="D92" i="17"/>
  <c r="N91" i="18"/>
  <c r="N91" i="19" s="1"/>
  <c r="AH91" i="18"/>
  <c r="AH91" i="19" s="1"/>
  <c r="F90" i="13"/>
  <c r="F90" i="14" s="1"/>
  <c r="F90" i="5" s="1"/>
  <c r="F91" i="17"/>
  <c r="P90" i="18"/>
  <c r="P90" i="19" s="1"/>
  <c r="AJ90" i="18"/>
  <c r="AJ90" i="19" s="1"/>
  <c r="H90" i="18"/>
  <c r="H90" i="19" s="1"/>
  <c r="AB90" i="18"/>
  <c r="AB90" i="19" s="1"/>
  <c r="AL89" i="18"/>
  <c r="AL89" i="19" s="1"/>
  <c r="R89" i="18"/>
  <c r="R89" i="19" s="1"/>
  <c r="J89" i="18"/>
  <c r="J89" i="19" s="1"/>
  <c r="AD89" i="18"/>
  <c r="AD89" i="19" s="1"/>
  <c r="B88" i="13"/>
  <c r="B88" i="14" s="1"/>
  <c r="B88" i="5" s="1"/>
  <c r="B89" i="17"/>
  <c r="L88" i="18"/>
  <c r="L88" i="19" s="1"/>
  <c r="AF88" i="18"/>
  <c r="AF88" i="19" s="1"/>
  <c r="D88" i="17"/>
  <c r="D87" i="13"/>
  <c r="D87" i="14" s="1"/>
  <c r="D87" i="5" s="1"/>
  <c r="N87" i="18"/>
  <c r="N87" i="19" s="1"/>
  <c r="AH87" i="18"/>
  <c r="AH87" i="19" s="1"/>
  <c r="F86" i="13"/>
  <c r="F86" i="14" s="1"/>
  <c r="F86" i="5" s="1"/>
  <c r="F87" i="17"/>
  <c r="P86" i="18"/>
  <c r="P86" i="19" s="1"/>
  <c r="AJ86" i="18"/>
  <c r="AJ86" i="19" s="1"/>
  <c r="H86" i="17"/>
  <c r="AL85" i="18"/>
  <c r="AL85" i="19" s="1"/>
  <c r="R85" i="18"/>
  <c r="R85" i="19" s="1"/>
  <c r="J85" i="18"/>
  <c r="J85" i="19" s="1"/>
  <c r="AD85" i="18"/>
  <c r="AD85" i="19" s="1"/>
  <c r="B85" i="17"/>
  <c r="B84" i="13"/>
  <c r="B84" i="14" s="1"/>
  <c r="B84" i="5" s="1"/>
  <c r="AF84" i="18"/>
  <c r="AF84" i="19" s="1"/>
  <c r="L84" i="18"/>
  <c r="L84" i="19" s="1"/>
  <c r="D83" i="13"/>
  <c r="D83" i="14" s="1"/>
  <c r="D83" i="5" s="1"/>
  <c r="D84" i="17"/>
  <c r="N83" i="18"/>
  <c r="N83" i="19" s="1"/>
  <c r="AH83" i="18"/>
  <c r="AH83" i="19" s="1"/>
  <c r="F82" i="13"/>
  <c r="F82" i="14" s="1"/>
  <c r="F82" i="5" s="1"/>
  <c r="F83" i="17"/>
  <c r="P82" i="18"/>
  <c r="P82" i="19" s="1"/>
  <c r="AJ82" i="18"/>
  <c r="AJ82" i="19" s="1"/>
  <c r="AB82" i="18"/>
  <c r="AB82" i="19" s="1"/>
  <c r="H82" i="18"/>
  <c r="H82" i="19" s="1"/>
  <c r="R81" i="18"/>
  <c r="R81" i="19" s="1"/>
  <c r="AL81" i="18"/>
  <c r="AL81" i="19" s="1"/>
  <c r="J81" i="18"/>
  <c r="J81" i="19" s="1"/>
  <c r="AD81" i="18"/>
  <c r="AD81" i="19" s="1"/>
  <c r="B80" i="13"/>
  <c r="B80" i="14" s="1"/>
  <c r="B80" i="5" s="1"/>
  <c r="B81" i="17"/>
  <c r="L80" i="18"/>
  <c r="L80" i="19" s="1"/>
  <c r="AF80" i="18"/>
  <c r="AF80" i="19" s="1"/>
  <c r="D79" i="13"/>
  <c r="D79" i="14" s="1"/>
  <c r="D79" i="5" s="1"/>
  <c r="D80" i="17"/>
  <c r="N79" i="18"/>
  <c r="N79" i="19" s="1"/>
  <c r="AH79" i="18"/>
  <c r="AH79" i="19" s="1"/>
  <c r="F78" i="13"/>
  <c r="F78" i="14" s="1"/>
  <c r="F78" i="5" s="1"/>
  <c r="F79" i="17"/>
  <c r="AJ78" i="18"/>
  <c r="AJ78" i="19" s="1"/>
  <c r="P78" i="18"/>
  <c r="P78" i="19" s="1"/>
  <c r="H78" i="18"/>
  <c r="H78" i="19" s="1"/>
  <c r="AB78" i="18"/>
  <c r="AB78" i="19" s="1"/>
  <c r="R77" i="18"/>
  <c r="R77" i="19" s="1"/>
  <c r="AL77" i="18"/>
  <c r="AL77" i="19" s="1"/>
  <c r="J77" i="17"/>
  <c r="B77" i="17"/>
  <c r="B76" i="13"/>
  <c r="B76" i="14" s="1"/>
  <c r="B76" i="5" s="1"/>
  <c r="L76" i="18"/>
  <c r="L76" i="19" s="1"/>
  <c r="AF76" i="18"/>
  <c r="AF76" i="19" s="1"/>
  <c r="D75" i="13"/>
  <c r="D75" i="14" s="1"/>
  <c r="D75" i="5" s="1"/>
  <c r="D76" i="17"/>
  <c r="AH75" i="18"/>
  <c r="AH75" i="19" s="1"/>
  <c r="N75" i="18"/>
  <c r="N75" i="19" s="1"/>
  <c r="F75" i="17"/>
  <c r="F74" i="13"/>
  <c r="F74" i="14" s="1"/>
  <c r="F74" i="5" s="1"/>
  <c r="P74" i="18"/>
  <c r="P74" i="19" s="1"/>
  <c r="AJ74" i="18"/>
  <c r="AJ74" i="19" s="1"/>
  <c r="H74" i="18"/>
  <c r="H74" i="19" s="1"/>
  <c r="AB74" i="18"/>
  <c r="AB74" i="19" s="1"/>
  <c r="R73" i="18"/>
  <c r="R73" i="19" s="1"/>
  <c r="AL73" i="18"/>
  <c r="AL73" i="19" s="1"/>
  <c r="J73" i="18"/>
  <c r="J73" i="19" s="1"/>
  <c r="AD73" i="18"/>
  <c r="AD73" i="19" s="1"/>
  <c r="B72" i="13"/>
  <c r="B72" i="14" s="1"/>
  <c r="B72" i="5" s="1"/>
  <c r="B73" i="17"/>
  <c r="L72" i="18"/>
  <c r="L72" i="19" s="1"/>
  <c r="AF72" i="18"/>
  <c r="AF72" i="19" s="1"/>
  <c r="D71" i="13"/>
  <c r="D71" i="14" s="1"/>
  <c r="D71" i="5" s="1"/>
  <c r="D72" i="17"/>
  <c r="N71" i="18"/>
  <c r="N71" i="19" s="1"/>
  <c r="AH71" i="18"/>
  <c r="AH71" i="19" s="1"/>
  <c r="F70" i="13"/>
  <c r="F70" i="14" s="1"/>
  <c r="F70" i="5" s="1"/>
  <c r="F71" i="17"/>
  <c r="P70" i="18"/>
  <c r="P70" i="19" s="1"/>
  <c r="AJ70" i="18"/>
  <c r="AJ70" i="19" s="1"/>
  <c r="H70" i="18"/>
  <c r="H70" i="19" s="1"/>
  <c r="AB70" i="18"/>
  <c r="AB70" i="19" s="1"/>
  <c r="R69" i="18"/>
  <c r="R69" i="19" s="1"/>
  <c r="AL69" i="18"/>
  <c r="AL69" i="19" s="1"/>
  <c r="AD69" i="18"/>
  <c r="AD69" i="19" s="1"/>
  <c r="J69" i="18"/>
  <c r="J69" i="19" s="1"/>
  <c r="B69" i="17"/>
  <c r="B68" i="13"/>
  <c r="B68" i="14" s="1"/>
  <c r="B68" i="5" s="1"/>
  <c r="AF68" i="18"/>
  <c r="AF68" i="19" s="1"/>
  <c r="L68" i="18"/>
  <c r="L68" i="19" s="1"/>
  <c r="D67" i="13"/>
  <c r="D67" i="14" s="1"/>
  <c r="D67" i="5" s="1"/>
  <c r="D68" i="17"/>
  <c r="AH67" i="18"/>
  <c r="AH67" i="19" s="1"/>
  <c r="N67" i="18"/>
  <c r="N67" i="19" s="1"/>
  <c r="F66" i="13"/>
  <c r="F66" i="14" s="1"/>
  <c r="F66" i="5" s="1"/>
  <c r="F67" i="17"/>
  <c r="P66" i="18"/>
  <c r="P66" i="19" s="1"/>
  <c r="AJ66" i="18"/>
  <c r="AJ66" i="19" s="1"/>
  <c r="H66" i="18"/>
  <c r="H66" i="19" s="1"/>
  <c r="AB66" i="18"/>
  <c r="AB66" i="19" s="1"/>
  <c r="R65" i="18"/>
  <c r="R65" i="19" s="1"/>
  <c r="AL65" i="18"/>
  <c r="AL65" i="19" s="1"/>
  <c r="AD65" i="18"/>
  <c r="AD65" i="19" s="1"/>
  <c r="J65" i="18"/>
  <c r="J65" i="19" s="1"/>
  <c r="B64" i="13"/>
  <c r="B64" i="14" s="1"/>
  <c r="B64" i="5" s="1"/>
  <c r="B65" i="17"/>
  <c r="AF64" i="18"/>
  <c r="AF64" i="19" s="1"/>
  <c r="L64" i="18"/>
  <c r="L64" i="19" s="1"/>
  <c r="D63" i="13"/>
  <c r="D63" i="14" s="1"/>
  <c r="D63" i="5" s="1"/>
  <c r="D64" i="17"/>
  <c r="N63" i="18"/>
  <c r="N63" i="19" s="1"/>
  <c r="AH63" i="18"/>
  <c r="AH63" i="19" s="1"/>
  <c r="F62" i="13"/>
  <c r="F62" i="14" s="1"/>
  <c r="F62" i="5" s="1"/>
  <c r="F63" i="17"/>
  <c r="P62" i="18"/>
  <c r="P62" i="19" s="1"/>
  <c r="AJ62" i="18"/>
  <c r="AJ62" i="19" s="1"/>
  <c r="H62" i="18"/>
  <c r="H62" i="19" s="1"/>
  <c r="AB62" i="18"/>
  <c r="AB62" i="19" s="1"/>
  <c r="R61" i="18"/>
  <c r="R61" i="19" s="1"/>
  <c r="AL61" i="18"/>
  <c r="AL61" i="19" s="1"/>
  <c r="J61" i="18"/>
  <c r="J61" i="19" s="1"/>
  <c r="AD61" i="18"/>
  <c r="AD61" i="19" s="1"/>
  <c r="B61" i="17"/>
  <c r="B60" i="13"/>
  <c r="B60" i="14" s="1"/>
  <c r="B60" i="5" s="1"/>
  <c r="L60" i="18"/>
  <c r="L60" i="19" s="1"/>
  <c r="AF60" i="18"/>
  <c r="AF60" i="19" s="1"/>
  <c r="D59" i="13"/>
  <c r="D59" i="14" s="1"/>
  <c r="D59" i="5" s="1"/>
  <c r="D60" i="17"/>
  <c r="N59" i="18"/>
  <c r="N59" i="19" s="1"/>
  <c r="AH59" i="18"/>
  <c r="AH59" i="19" s="1"/>
  <c r="F59" i="17"/>
  <c r="F58" i="13"/>
  <c r="F58" i="14" s="1"/>
  <c r="F58" i="5" s="1"/>
  <c r="P58" i="18"/>
  <c r="P58" i="19" s="1"/>
  <c r="AJ58" i="18"/>
  <c r="AJ58" i="19" s="1"/>
  <c r="H58" i="18"/>
  <c r="H58" i="19" s="1"/>
  <c r="AB58" i="18"/>
  <c r="AB58" i="19" s="1"/>
  <c r="R57" i="18"/>
  <c r="R57" i="19" s="1"/>
  <c r="AL57" i="18"/>
  <c r="AL57" i="19" s="1"/>
  <c r="J57" i="18"/>
  <c r="J57" i="19" s="1"/>
  <c r="AD57" i="18"/>
  <c r="AD57" i="19" s="1"/>
  <c r="B56" i="13"/>
  <c r="B56" i="14" s="1"/>
  <c r="B56" i="5" s="1"/>
  <c r="B57" i="17"/>
  <c r="L56" i="18"/>
  <c r="L56" i="19" s="1"/>
  <c r="AF56" i="18"/>
  <c r="AF56" i="19" s="1"/>
  <c r="D55" i="13"/>
  <c r="D55" i="14" s="1"/>
  <c r="D55" i="5" s="1"/>
  <c r="D56" i="17"/>
  <c r="AH55" i="18"/>
  <c r="AH55" i="19" s="1"/>
  <c r="N55" i="18"/>
  <c r="N55" i="19" s="1"/>
  <c r="F54" i="13"/>
  <c r="F54" i="14" s="1"/>
  <c r="F54" i="5" s="1"/>
  <c r="F55" i="17"/>
  <c r="AJ54" i="18"/>
  <c r="AJ54" i="19" s="1"/>
  <c r="P54" i="18"/>
  <c r="P54" i="19" s="1"/>
  <c r="AB54" i="18"/>
  <c r="AB54" i="19" s="1"/>
  <c r="H54" i="18"/>
  <c r="H54" i="19" s="1"/>
  <c r="R53" i="17"/>
  <c r="J53" i="18"/>
  <c r="J53" i="19" s="1"/>
  <c r="AD53" i="18"/>
  <c r="AD53" i="19" s="1"/>
  <c r="B53" i="17"/>
  <c r="B52" i="13"/>
  <c r="B52" i="14" s="1"/>
  <c r="B52" i="5" s="1"/>
  <c r="L52" i="18"/>
  <c r="L52" i="19" s="1"/>
  <c r="AF52" i="18"/>
  <c r="AF52" i="19" s="1"/>
  <c r="D51" i="13"/>
  <c r="D51" i="14" s="1"/>
  <c r="D51" i="5" s="1"/>
  <c r="D52" i="17"/>
  <c r="N51" i="18"/>
  <c r="N51" i="19" s="1"/>
  <c r="AH51" i="18"/>
  <c r="AH51" i="19" s="1"/>
  <c r="F50" i="13"/>
  <c r="F50" i="14" s="1"/>
  <c r="F50" i="5" s="1"/>
  <c r="F51" i="17"/>
  <c r="P50" i="18"/>
  <c r="P50" i="19" s="1"/>
  <c r="AJ50" i="18"/>
  <c r="AJ50" i="19" s="1"/>
  <c r="H50" i="18"/>
  <c r="H50" i="19" s="1"/>
  <c r="AB50" i="18"/>
  <c r="AB50" i="19" s="1"/>
  <c r="R49" i="18"/>
  <c r="R49" i="19" s="1"/>
  <c r="AL49" i="18"/>
  <c r="AL49" i="19" s="1"/>
  <c r="J49" i="18"/>
  <c r="J49" i="19" s="1"/>
  <c r="AD49" i="18"/>
  <c r="AD49" i="19" s="1"/>
  <c r="B48" i="13"/>
  <c r="B48" i="14" s="1"/>
  <c r="B48" i="5" s="1"/>
  <c r="B49" i="17"/>
  <c r="AF48" i="18"/>
  <c r="AF48" i="19" s="1"/>
  <c r="L48" i="18"/>
  <c r="L48" i="19" s="1"/>
  <c r="D48" i="17"/>
  <c r="D47" i="13"/>
  <c r="D47" i="14" s="1"/>
  <c r="D47" i="5" s="1"/>
  <c r="N47" i="18"/>
  <c r="N47" i="19" s="1"/>
  <c r="AH47" i="18"/>
  <c r="AH47" i="19" s="1"/>
  <c r="F46" i="13"/>
  <c r="F46" i="14" s="1"/>
  <c r="F46" i="5" s="1"/>
  <c r="F47" i="17"/>
  <c r="AJ46" i="18"/>
  <c r="AJ46" i="19" s="1"/>
  <c r="P46" i="18"/>
  <c r="P46" i="19" s="1"/>
  <c r="H46" i="18"/>
  <c r="H46" i="19" s="1"/>
  <c r="AB46" i="18"/>
  <c r="AB46" i="19" s="1"/>
  <c r="R45" i="18"/>
  <c r="R45" i="19" s="1"/>
  <c r="AL45" i="18"/>
  <c r="AL45" i="19" s="1"/>
  <c r="J45" i="17"/>
  <c r="B45" i="17"/>
  <c r="B44" i="13"/>
  <c r="B44" i="14" s="1"/>
  <c r="B44" i="5" s="1"/>
  <c r="L44" i="18"/>
  <c r="L44" i="19" s="1"/>
  <c r="AF44" i="18"/>
  <c r="AF44" i="19" s="1"/>
  <c r="D43" i="13"/>
  <c r="D43" i="14" s="1"/>
  <c r="D43" i="5" s="1"/>
  <c r="D44" i="17"/>
  <c r="N43" i="18"/>
  <c r="N43" i="19" s="1"/>
  <c r="AH43" i="18"/>
  <c r="AH43" i="19" s="1"/>
  <c r="F42" i="13"/>
  <c r="F42" i="14" s="1"/>
  <c r="F42" i="5" s="1"/>
  <c r="F43" i="17"/>
  <c r="P42" i="18"/>
  <c r="P42" i="19" s="1"/>
  <c r="AJ42" i="18"/>
  <c r="AJ42" i="19" s="1"/>
  <c r="H42" i="18"/>
  <c r="H42" i="19" s="1"/>
  <c r="AB42" i="18"/>
  <c r="AB42" i="19" s="1"/>
  <c r="R41" i="18"/>
  <c r="R41" i="19" s="1"/>
  <c r="AL41" i="18"/>
  <c r="AL41" i="19" s="1"/>
  <c r="J41" i="18"/>
  <c r="J41" i="19" s="1"/>
  <c r="AD41" i="18"/>
  <c r="AD41" i="19" s="1"/>
  <c r="B40" i="13"/>
  <c r="B40" i="14" s="1"/>
  <c r="B40" i="5" s="1"/>
  <c r="B41" i="17"/>
  <c r="L40" i="18"/>
  <c r="L40" i="19" s="1"/>
  <c r="AF40" i="18"/>
  <c r="AF40" i="19" s="1"/>
  <c r="D39" i="13"/>
  <c r="D39" i="14" s="1"/>
  <c r="D39" i="5" s="1"/>
  <c r="D40" i="17"/>
  <c r="N39" i="18"/>
  <c r="N39" i="19" s="1"/>
  <c r="AH39" i="18"/>
  <c r="AH39" i="19" s="1"/>
  <c r="F38" i="13"/>
  <c r="F38" i="14" s="1"/>
  <c r="F38" i="5" s="1"/>
  <c r="F39" i="17"/>
  <c r="AJ38" i="18"/>
  <c r="AJ38" i="19" s="1"/>
  <c r="P38" i="18"/>
  <c r="P38" i="19" s="1"/>
  <c r="H38" i="18"/>
  <c r="H38" i="19" s="1"/>
  <c r="AB38" i="18"/>
  <c r="AB38" i="19" s="1"/>
  <c r="AL37" i="18"/>
  <c r="AL37" i="19" s="1"/>
  <c r="R37" i="18"/>
  <c r="R37" i="19" s="1"/>
  <c r="AD37" i="18"/>
  <c r="AD37" i="19" s="1"/>
  <c r="J37" i="18"/>
  <c r="J37" i="19" s="1"/>
  <c r="B37" i="17"/>
  <c r="B36" i="13"/>
  <c r="B36" i="14" s="1"/>
  <c r="B36" i="5" s="1"/>
  <c r="L36" i="18"/>
  <c r="L36" i="19" s="1"/>
  <c r="AF36" i="18"/>
  <c r="AF36" i="19" s="1"/>
  <c r="D35" i="13"/>
  <c r="D35" i="14" s="1"/>
  <c r="D35" i="5" s="1"/>
  <c r="D36" i="17"/>
  <c r="AH35" i="18"/>
  <c r="AH35" i="19" s="1"/>
  <c r="N35" i="18"/>
  <c r="N35" i="19" s="1"/>
  <c r="F34" i="13"/>
  <c r="F34" i="14" s="1"/>
  <c r="F34" i="5" s="1"/>
  <c r="F35" i="17"/>
  <c r="P34" i="18"/>
  <c r="P34" i="19" s="1"/>
  <c r="AJ34" i="18"/>
  <c r="AJ34" i="19" s="1"/>
  <c r="H34" i="18"/>
  <c r="H34" i="19" s="1"/>
  <c r="AB34" i="18"/>
  <c r="AB34" i="19" s="1"/>
  <c r="AL33" i="18"/>
  <c r="AL33" i="19" s="1"/>
  <c r="R33" i="18"/>
  <c r="R33" i="19" s="1"/>
  <c r="J33" i="18"/>
  <c r="J33" i="19" s="1"/>
  <c r="AD33" i="18"/>
  <c r="AD33" i="19" s="1"/>
  <c r="B32" i="13"/>
  <c r="B32" i="14" s="1"/>
  <c r="B32" i="5" s="1"/>
  <c r="B33" i="17"/>
  <c r="L32" i="18"/>
  <c r="L32" i="19" s="1"/>
  <c r="AF32" i="18"/>
  <c r="AF32" i="19" s="1"/>
  <c r="D32" i="17"/>
  <c r="D31" i="13"/>
  <c r="D31" i="14" s="1"/>
  <c r="D31" i="5" s="1"/>
  <c r="N31" i="18"/>
  <c r="N31" i="19" s="1"/>
  <c r="AH31" i="18"/>
  <c r="AH31" i="19" s="1"/>
  <c r="F30" i="13"/>
  <c r="F30" i="14" s="1"/>
  <c r="F30" i="5" s="1"/>
  <c r="F31" i="17"/>
  <c r="P30" i="18"/>
  <c r="P30" i="19" s="1"/>
  <c r="AJ30" i="18"/>
  <c r="AJ30" i="19" s="1"/>
  <c r="AB30" i="18"/>
  <c r="AB30" i="19" s="1"/>
  <c r="H30" i="18"/>
  <c r="H30" i="19" s="1"/>
  <c r="AL29" i="18"/>
  <c r="AL29" i="19" s="1"/>
  <c r="R29" i="18"/>
  <c r="R29" i="19" s="1"/>
  <c r="AD29" i="18"/>
  <c r="AD29" i="19" s="1"/>
  <c r="J29" i="18"/>
  <c r="J29" i="19" s="1"/>
  <c r="B29" i="17"/>
  <c r="B28" i="13"/>
  <c r="B28" i="14" s="1"/>
  <c r="B28" i="5" s="1"/>
  <c r="L28" i="18"/>
  <c r="L28" i="19" s="1"/>
  <c r="AF28" i="18"/>
  <c r="AF28" i="19" s="1"/>
  <c r="D27" i="13"/>
  <c r="D27" i="14" s="1"/>
  <c r="D27" i="5" s="1"/>
  <c r="D28" i="17"/>
  <c r="N27" i="18"/>
  <c r="N27" i="19" s="1"/>
  <c r="AH27" i="18"/>
  <c r="AH27" i="19" s="1"/>
  <c r="F26" i="13"/>
  <c r="F26" i="14" s="1"/>
  <c r="F26" i="5" s="1"/>
  <c r="F27" i="17"/>
  <c r="AJ26" i="18"/>
  <c r="AJ26" i="19" s="1"/>
  <c r="P26" i="18"/>
  <c r="P26" i="19" s="1"/>
  <c r="H26" i="18"/>
  <c r="H26" i="19" s="1"/>
  <c r="AB26" i="18"/>
  <c r="AB26" i="19" s="1"/>
  <c r="R25" i="18"/>
  <c r="R25" i="19" s="1"/>
  <c r="AL25" i="18"/>
  <c r="AL25" i="19" s="1"/>
  <c r="J25" i="18"/>
  <c r="J25" i="19" s="1"/>
  <c r="AD25" i="18"/>
  <c r="AD25" i="19" s="1"/>
  <c r="B24" i="13"/>
  <c r="B24" i="14" s="1"/>
  <c r="B24" i="5" s="1"/>
  <c r="B25" i="17"/>
  <c r="L24" i="18"/>
  <c r="L24" i="19" s="1"/>
  <c r="AF24" i="18"/>
  <c r="AF24" i="19" s="1"/>
  <c r="D24" i="17"/>
  <c r="D23" i="13"/>
  <c r="D23" i="14" s="1"/>
  <c r="D23" i="5" s="1"/>
  <c r="N23" i="18"/>
  <c r="N23" i="19" s="1"/>
  <c r="AH23" i="18"/>
  <c r="AH23" i="19" s="1"/>
  <c r="F22" i="13"/>
  <c r="F22" i="14" s="1"/>
  <c r="F22" i="5" s="1"/>
  <c r="F23" i="17"/>
  <c r="AJ22" i="18"/>
  <c r="AJ22" i="19" s="1"/>
  <c r="P22" i="18"/>
  <c r="P22" i="19" s="1"/>
  <c r="AB22" i="18"/>
  <c r="AB22" i="19" s="1"/>
  <c r="H22" i="18"/>
  <c r="H22" i="19" s="1"/>
  <c r="R21" i="18"/>
  <c r="R21" i="19" s="1"/>
  <c r="AL21" i="18"/>
  <c r="AL21" i="19" s="1"/>
  <c r="J21" i="18"/>
  <c r="J21" i="19" s="1"/>
  <c r="AD21" i="18"/>
  <c r="AD21" i="19" s="1"/>
  <c r="B20" i="13"/>
  <c r="B20" i="14" s="1"/>
  <c r="B20" i="5" s="1"/>
  <c r="B21" i="17"/>
  <c r="L20" i="18"/>
  <c r="L20" i="19" s="1"/>
  <c r="AF20" i="18"/>
  <c r="AF20" i="19" s="1"/>
  <c r="D20" i="17"/>
  <c r="D19" i="13"/>
  <c r="D19" i="14" s="1"/>
  <c r="D19" i="5" s="1"/>
  <c r="N19" i="18"/>
  <c r="N19" i="19" s="1"/>
  <c r="AH19" i="18"/>
  <c r="AH19" i="19" s="1"/>
  <c r="F18" i="13"/>
  <c r="F18" i="14" s="1"/>
  <c r="F18" i="5" s="1"/>
  <c r="F19" i="17"/>
  <c r="P18" i="18"/>
  <c r="P18" i="19" s="1"/>
  <c r="AJ18" i="18"/>
  <c r="AJ18" i="19" s="1"/>
  <c r="H18" i="17"/>
  <c r="R17" i="18"/>
  <c r="R17" i="19" s="1"/>
  <c r="AL17" i="18"/>
  <c r="AL17" i="19" s="1"/>
  <c r="AD17" i="18"/>
  <c r="AD17" i="19" s="1"/>
  <c r="J17" i="18"/>
  <c r="J17" i="19" s="1"/>
  <c r="B17" i="17"/>
  <c r="B16" i="13"/>
  <c r="B16" i="14" s="1"/>
  <c r="B16" i="5" s="1"/>
  <c r="L16" i="18"/>
  <c r="L16" i="19" s="1"/>
  <c r="AF16" i="18"/>
  <c r="AF16" i="19" s="1"/>
  <c r="D15" i="13"/>
  <c r="D15" i="14" s="1"/>
  <c r="D15" i="5" s="1"/>
  <c r="D16" i="17"/>
  <c r="N15" i="18"/>
  <c r="N15" i="19" s="1"/>
  <c r="AH15" i="18"/>
  <c r="AH15" i="19" s="1"/>
  <c r="F14" i="13"/>
  <c r="F14" i="14" s="1"/>
  <c r="F14" i="5" s="1"/>
  <c r="F15" i="17"/>
  <c r="P14" i="18"/>
  <c r="P14" i="19" s="1"/>
  <c r="AJ14" i="18"/>
  <c r="AJ14" i="19" s="1"/>
  <c r="AB14" i="18"/>
  <c r="AB14" i="19" s="1"/>
  <c r="H14" i="18"/>
  <c r="H14" i="19" s="1"/>
  <c r="R13" i="18"/>
  <c r="R13" i="19" s="1"/>
  <c r="AL13" i="18"/>
  <c r="AL13" i="19" s="1"/>
  <c r="J13" i="18"/>
  <c r="J13" i="19" s="1"/>
  <c r="AD13" i="18"/>
  <c r="AD13" i="19" s="1"/>
  <c r="B13" i="17"/>
  <c r="B12" i="13"/>
  <c r="B12" i="14" s="1"/>
  <c r="B12" i="5" s="1"/>
  <c r="AF12" i="18"/>
  <c r="AF12" i="19" s="1"/>
  <c r="L12" i="18"/>
  <c r="L12" i="19" s="1"/>
  <c r="D11" i="13"/>
  <c r="D11" i="14" s="1"/>
  <c r="D11" i="5" s="1"/>
  <c r="D12" i="17"/>
  <c r="N11" i="18"/>
  <c r="N11" i="19" s="1"/>
  <c r="AH11" i="18"/>
  <c r="AH11" i="19" s="1"/>
  <c r="F10" i="13"/>
  <c r="F10" i="14" s="1"/>
  <c r="F10" i="5" s="1"/>
  <c r="F11" i="17"/>
  <c r="P10" i="18"/>
  <c r="P10" i="19" s="1"/>
  <c r="AJ10" i="18"/>
  <c r="AJ10" i="19" s="1"/>
  <c r="H10" i="17"/>
  <c r="R9" i="18"/>
  <c r="R9" i="19" s="1"/>
  <c r="AL9" i="18"/>
  <c r="AL9" i="19" s="1"/>
  <c r="J9" i="18"/>
  <c r="J9" i="19" s="1"/>
  <c r="AD9" i="18"/>
  <c r="AD9" i="19" s="1"/>
  <c r="B9" i="17"/>
  <c r="B8" i="13"/>
  <c r="B8" i="14" s="1"/>
  <c r="B8" i="5" s="1"/>
  <c r="AF8" i="18"/>
  <c r="AF8" i="19" s="1"/>
  <c r="L8" i="18"/>
  <c r="L8" i="19" s="1"/>
  <c r="D7" i="13"/>
  <c r="D7" i="14" s="1"/>
  <c r="D7" i="5" s="1"/>
  <c r="D8" i="17"/>
  <c r="N7" i="18"/>
  <c r="N7" i="19" s="1"/>
  <c r="AH7" i="18"/>
  <c r="AH7" i="19" s="1"/>
  <c r="F6" i="13"/>
  <c r="F6" i="14" s="1"/>
  <c r="F6" i="5" s="1"/>
  <c r="F7" i="17"/>
  <c r="AJ6" i="18"/>
  <c r="AJ6" i="19" s="1"/>
  <c r="P6" i="18"/>
  <c r="P6" i="19" s="1"/>
  <c r="H6" i="18"/>
  <c r="H6" i="19" s="1"/>
  <c r="AB6" i="18"/>
  <c r="AB6" i="19" s="1"/>
  <c r="R5" i="18"/>
  <c r="R5" i="19" s="1"/>
  <c r="AL5" i="18"/>
  <c r="AL5" i="19" s="1"/>
  <c r="J5" i="18"/>
  <c r="J5" i="19" s="1"/>
  <c r="AD5" i="18"/>
  <c r="AD5" i="19" s="1"/>
  <c r="B4" i="13"/>
  <c r="B4" i="14" s="1"/>
  <c r="B4" i="5" s="1"/>
  <c r="B5" i="17"/>
  <c r="D130" i="13"/>
  <c r="D130" i="14" s="1"/>
  <c r="D130" i="5" s="1"/>
  <c r="D131" i="17"/>
  <c r="B127" i="13"/>
  <c r="B127" i="14" s="1"/>
  <c r="B127" i="5" s="1"/>
  <c r="B128" i="17"/>
  <c r="P125" i="18"/>
  <c r="P125" i="19" s="1"/>
  <c r="AJ125" i="18"/>
  <c r="AJ125" i="19" s="1"/>
  <c r="D122" i="13"/>
  <c r="D122" i="14" s="1"/>
  <c r="D122" i="5" s="1"/>
  <c r="D123" i="17"/>
  <c r="L119" i="18"/>
  <c r="L119" i="19" s="1"/>
  <c r="AF119" i="18"/>
  <c r="AF119" i="19" s="1"/>
  <c r="D114" i="13"/>
  <c r="D114" i="14" s="1"/>
  <c r="D114" i="5" s="1"/>
  <c r="D115" i="17"/>
  <c r="B112" i="17"/>
  <c r="B111" i="13"/>
  <c r="B111" i="14" s="1"/>
  <c r="B111" i="5" s="1"/>
  <c r="R108" i="18"/>
  <c r="R108" i="19" s="1"/>
  <c r="AL108" i="18"/>
  <c r="AL108" i="19" s="1"/>
  <c r="H105" i="18"/>
  <c r="H105" i="19" s="1"/>
  <c r="AB105" i="18"/>
  <c r="AB105" i="19" s="1"/>
  <c r="P101" i="18"/>
  <c r="P101" i="19" s="1"/>
  <c r="AJ101" i="18"/>
  <c r="AJ101" i="19" s="1"/>
  <c r="D98" i="13"/>
  <c r="D98" i="14" s="1"/>
  <c r="D98" i="5" s="1"/>
  <c r="D99" i="17"/>
  <c r="B96" i="17"/>
  <c r="B95" i="13"/>
  <c r="B95" i="14" s="1"/>
  <c r="B95" i="5" s="1"/>
  <c r="R92" i="18"/>
  <c r="R92" i="19" s="1"/>
  <c r="AL92" i="18"/>
  <c r="AL92" i="19" s="1"/>
  <c r="AB89" i="18"/>
  <c r="AB89" i="19" s="1"/>
  <c r="H89" i="18"/>
  <c r="H89" i="19" s="1"/>
  <c r="F86" i="17"/>
  <c r="F85" i="13"/>
  <c r="F85" i="14" s="1"/>
  <c r="F85" i="5" s="1"/>
  <c r="D82" i="13"/>
  <c r="D82" i="14" s="1"/>
  <c r="D82" i="5" s="1"/>
  <c r="D83" i="17"/>
  <c r="R80" i="18"/>
  <c r="R80" i="19" s="1"/>
  <c r="AL80" i="18"/>
  <c r="AL80" i="19" s="1"/>
  <c r="P77" i="18"/>
  <c r="P77" i="19" s="1"/>
  <c r="AJ77" i="18"/>
  <c r="AJ77" i="19" s="1"/>
  <c r="D74" i="13"/>
  <c r="D74" i="14" s="1"/>
  <c r="D74" i="5" s="1"/>
  <c r="D75" i="17"/>
  <c r="B72" i="17"/>
  <c r="B71" i="13"/>
  <c r="B71" i="14" s="1"/>
  <c r="B71" i="5" s="1"/>
  <c r="R68" i="18"/>
  <c r="R68" i="19" s="1"/>
  <c r="AL68" i="18"/>
  <c r="AL68" i="19" s="1"/>
  <c r="F65" i="13"/>
  <c r="F65" i="14" s="1"/>
  <c r="F65" i="5" s="1"/>
  <c r="F66" i="17"/>
  <c r="D62" i="13"/>
  <c r="D62" i="14" s="1"/>
  <c r="D62" i="5" s="1"/>
  <c r="D63" i="17"/>
  <c r="B60" i="17"/>
  <c r="B59" i="13"/>
  <c r="B59" i="14" s="1"/>
  <c r="B59" i="5" s="1"/>
  <c r="F57" i="13"/>
  <c r="F57" i="14" s="1"/>
  <c r="F57" i="5" s="1"/>
  <c r="F58" i="17"/>
  <c r="D54" i="13"/>
  <c r="D54" i="14" s="1"/>
  <c r="D54" i="5" s="1"/>
  <c r="D55" i="17"/>
  <c r="AF51" i="18"/>
  <c r="AF51" i="19" s="1"/>
  <c r="L51" i="18"/>
  <c r="L51" i="19" s="1"/>
  <c r="AD48" i="18"/>
  <c r="AD48" i="19" s="1"/>
  <c r="J48" i="18"/>
  <c r="J48" i="19" s="1"/>
  <c r="P45" i="18"/>
  <c r="P45" i="19" s="1"/>
  <c r="AJ45" i="18"/>
  <c r="AJ45" i="19" s="1"/>
  <c r="D42" i="13"/>
  <c r="D42" i="14" s="1"/>
  <c r="D42" i="5" s="1"/>
  <c r="D43" i="17"/>
  <c r="B40" i="17"/>
  <c r="B39" i="13"/>
  <c r="B39" i="14" s="1"/>
  <c r="B39" i="5" s="1"/>
  <c r="J36" i="18"/>
  <c r="J36" i="19" s="1"/>
  <c r="AD36" i="18"/>
  <c r="AD36" i="19" s="1"/>
  <c r="AB33" i="18"/>
  <c r="AB33" i="19" s="1"/>
  <c r="H33" i="18"/>
  <c r="H33" i="19" s="1"/>
  <c r="P29" i="18"/>
  <c r="P29" i="19" s="1"/>
  <c r="AJ29" i="18"/>
  <c r="AJ29" i="19" s="1"/>
  <c r="B28" i="17"/>
  <c r="B27" i="13"/>
  <c r="B27" i="14" s="1"/>
  <c r="B27" i="5" s="1"/>
  <c r="H25" i="18"/>
  <c r="H25" i="19" s="1"/>
  <c r="AB25" i="18"/>
  <c r="AB25" i="19" s="1"/>
  <c r="P21" i="18"/>
  <c r="P21" i="19" s="1"/>
  <c r="AJ21" i="18"/>
  <c r="AJ21" i="19" s="1"/>
  <c r="AJ17" i="18"/>
  <c r="AJ17" i="19" s="1"/>
  <c r="P17" i="18"/>
  <c r="P17" i="19" s="1"/>
  <c r="D15" i="17"/>
  <c r="D14" i="13"/>
  <c r="D14" i="14" s="1"/>
  <c r="D14" i="5" s="1"/>
  <c r="B12" i="17"/>
  <c r="B11" i="13"/>
  <c r="B11" i="14" s="1"/>
  <c r="B11" i="5" s="1"/>
  <c r="AL8" i="18"/>
  <c r="AL8" i="19" s="1"/>
  <c r="R8" i="18"/>
  <c r="R8" i="19" s="1"/>
  <c r="H5" i="17"/>
  <c r="E129" i="13"/>
  <c r="E129" i="14" s="1"/>
  <c r="E129" i="5" s="1"/>
  <c r="E130" i="17"/>
  <c r="M126" i="18"/>
  <c r="M126" i="19" s="1"/>
  <c r="AG126" i="18"/>
  <c r="AG126" i="19" s="1"/>
  <c r="K123" i="18"/>
  <c r="K123" i="19" s="1"/>
  <c r="AE123" i="18"/>
  <c r="AE123" i="19" s="1"/>
  <c r="I120" i="18"/>
  <c r="I120" i="19" s="1"/>
  <c r="AC120" i="18"/>
  <c r="AC120" i="19" s="1"/>
  <c r="C119" i="17"/>
  <c r="C118" i="13"/>
  <c r="C118" i="14" s="1"/>
  <c r="C118" i="5" s="1"/>
  <c r="K115" i="18"/>
  <c r="K115" i="19" s="1"/>
  <c r="AE115" i="18"/>
  <c r="AE115" i="19" s="1"/>
  <c r="S111" i="18"/>
  <c r="S111" i="19" s="1"/>
  <c r="AM111" i="18"/>
  <c r="AM111" i="19" s="1"/>
  <c r="AK108" i="18"/>
  <c r="AK108" i="19" s="1"/>
  <c r="Q108" i="18"/>
  <c r="Q108" i="19" s="1"/>
  <c r="O105" i="18"/>
  <c r="O105" i="19" s="1"/>
  <c r="AI105" i="18"/>
  <c r="AI105" i="19" s="1"/>
  <c r="E101" i="13"/>
  <c r="E101" i="14" s="1"/>
  <c r="E101" i="5" s="1"/>
  <c r="E102" i="17"/>
  <c r="M98" i="18"/>
  <c r="M98" i="19" s="1"/>
  <c r="AG98" i="18"/>
  <c r="AG98" i="19" s="1"/>
  <c r="K95" i="18"/>
  <c r="K95" i="19" s="1"/>
  <c r="AE95" i="18"/>
  <c r="AE95" i="19" s="1"/>
  <c r="I92" i="18"/>
  <c r="I92" i="19" s="1"/>
  <c r="AC92" i="18"/>
  <c r="AC92" i="19" s="1"/>
  <c r="G88" i="13"/>
  <c r="G88" i="14" s="1"/>
  <c r="G88" i="5" s="1"/>
  <c r="G89" i="17"/>
  <c r="E85" i="13"/>
  <c r="E85" i="14" s="1"/>
  <c r="E85" i="5" s="1"/>
  <c r="E86" i="17"/>
  <c r="M82" i="18"/>
  <c r="M82" i="19" s="1"/>
  <c r="AG82" i="18"/>
  <c r="AG82" i="19" s="1"/>
  <c r="Q80" i="17"/>
  <c r="C78" i="13"/>
  <c r="C78" i="14" s="1"/>
  <c r="C78" i="5" s="1"/>
  <c r="C79" i="17"/>
  <c r="K75" i="18"/>
  <c r="K75" i="19" s="1"/>
  <c r="AE75" i="18"/>
  <c r="AE75" i="19" s="1"/>
  <c r="AE71" i="18"/>
  <c r="AE71" i="19" s="1"/>
  <c r="K71" i="18"/>
  <c r="K71" i="19" s="1"/>
  <c r="AI53" i="18"/>
  <c r="AI53" i="19" s="1"/>
  <c r="O53" i="18"/>
  <c r="O53" i="19" s="1"/>
  <c r="B3" i="13"/>
  <c r="B3" i="14" s="1"/>
  <c r="B3" i="5" s="1"/>
  <c r="B4" i="17"/>
  <c r="L4" i="18"/>
  <c r="L4" i="19" s="1"/>
  <c r="AF4" i="18"/>
  <c r="AF4" i="19" s="1"/>
  <c r="AJ4" i="18"/>
  <c r="AJ4" i="19" s="1"/>
  <c r="P4" i="18"/>
  <c r="P4" i="19" s="1"/>
  <c r="M131" i="18"/>
  <c r="M131" i="19" s="1"/>
  <c r="AG131" i="18"/>
  <c r="AG131" i="19" s="1"/>
  <c r="E130" i="13"/>
  <c r="E130" i="14" s="1"/>
  <c r="E130" i="5" s="1"/>
  <c r="E131" i="17"/>
  <c r="O130" i="18"/>
  <c r="O130" i="19" s="1"/>
  <c r="AI130" i="18"/>
  <c r="AI130" i="19" s="1"/>
  <c r="G129" i="13"/>
  <c r="G129" i="14" s="1"/>
  <c r="G129" i="5" s="1"/>
  <c r="G130" i="17"/>
  <c r="Q129" i="18"/>
  <c r="Q129" i="19" s="1"/>
  <c r="AK129" i="18"/>
  <c r="AK129" i="19" s="1"/>
  <c r="AC129" i="18"/>
  <c r="AC129" i="19" s="1"/>
  <c r="I129" i="18"/>
  <c r="I129" i="19" s="1"/>
  <c r="S128" i="18"/>
  <c r="S128" i="19" s="1"/>
  <c r="AM128" i="18"/>
  <c r="AM128" i="19" s="1"/>
  <c r="K128" i="18"/>
  <c r="K128" i="19" s="1"/>
  <c r="AE128" i="18"/>
  <c r="AE128" i="19" s="1"/>
  <c r="C127" i="13"/>
  <c r="C127" i="14" s="1"/>
  <c r="C127" i="5" s="1"/>
  <c r="C128" i="17"/>
  <c r="M127" i="18"/>
  <c r="M127" i="19" s="1"/>
  <c r="AG127" i="18"/>
  <c r="AG127" i="19" s="1"/>
  <c r="E126" i="13"/>
  <c r="E126" i="14" s="1"/>
  <c r="E126" i="5" s="1"/>
  <c r="E127" i="17"/>
  <c r="AI126" i="18"/>
  <c r="AI126" i="19" s="1"/>
  <c r="O126" i="18"/>
  <c r="O126" i="19" s="1"/>
  <c r="G126" i="17"/>
  <c r="G125" i="13"/>
  <c r="G125" i="14" s="1"/>
  <c r="G125" i="5" s="1"/>
  <c r="AK125" i="18"/>
  <c r="AK125" i="19" s="1"/>
  <c r="Q125" i="18"/>
  <c r="Q125" i="19" s="1"/>
  <c r="I125" i="18"/>
  <c r="I125" i="19" s="1"/>
  <c r="AC125" i="18"/>
  <c r="AC125" i="19" s="1"/>
  <c r="S124" i="18"/>
  <c r="S124" i="19" s="1"/>
  <c r="AM124" i="18"/>
  <c r="AM124" i="19" s="1"/>
  <c r="K124" i="18"/>
  <c r="K124" i="19" s="1"/>
  <c r="AE124" i="18"/>
  <c r="AE124" i="19" s="1"/>
  <c r="C123" i="13"/>
  <c r="C123" i="14" s="1"/>
  <c r="C123" i="5" s="1"/>
  <c r="C124" i="17"/>
  <c r="M123" i="18"/>
  <c r="M123" i="19" s="1"/>
  <c r="AG123" i="18"/>
  <c r="AG123" i="19" s="1"/>
  <c r="E122" i="13"/>
  <c r="E122" i="14" s="1"/>
  <c r="E122" i="5" s="1"/>
  <c r="E123" i="17"/>
  <c r="O122" i="18"/>
  <c r="O122" i="19" s="1"/>
  <c r="AI122" i="18"/>
  <c r="AI122" i="19" s="1"/>
  <c r="G121" i="13"/>
  <c r="G121" i="14" s="1"/>
  <c r="G121" i="5" s="1"/>
  <c r="G122" i="17"/>
  <c r="Q121" i="18"/>
  <c r="Q121" i="19" s="1"/>
  <c r="AK121" i="18"/>
  <c r="AK121" i="19" s="1"/>
  <c r="AC121" i="18"/>
  <c r="AC121" i="19" s="1"/>
  <c r="I121" i="18"/>
  <c r="I121" i="19" s="1"/>
  <c r="S120" i="18"/>
  <c r="S120" i="19" s="1"/>
  <c r="AM120" i="18"/>
  <c r="AM120" i="19" s="1"/>
  <c r="K120" i="18"/>
  <c r="K120" i="19" s="1"/>
  <c r="AE120" i="18"/>
  <c r="AE120" i="19" s="1"/>
  <c r="C119" i="13"/>
  <c r="C119" i="14" s="1"/>
  <c r="C119" i="5" s="1"/>
  <c r="C120" i="17"/>
  <c r="M119" i="18"/>
  <c r="M119" i="19" s="1"/>
  <c r="AG119" i="18"/>
  <c r="AG119" i="19" s="1"/>
  <c r="E119" i="17"/>
  <c r="E118" i="13"/>
  <c r="E118" i="14" s="1"/>
  <c r="E118" i="5" s="1"/>
  <c r="O118" i="18"/>
  <c r="O118" i="19" s="1"/>
  <c r="AI118" i="18"/>
  <c r="AI118" i="19" s="1"/>
  <c r="G117" i="13"/>
  <c r="G117" i="14" s="1"/>
  <c r="G117" i="5" s="1"/>
  <c r="G118" i="17"/>
  <c r="Q117" i="18"/>
  <c r="Q117" i="19" s="1"/>
  <c r="AK117" i="18"/>
  <c r="AK117" i="19" s="1"/>
  <c r="I117" i="18"/>
  <c r="I117" i="19" s="1"/>
  <c r="AC117" i="18"/>
  <c r="AC117" i="19" s="1"/>
  <c r="S116" i="18"/>
  <c r="S116" i="19" s="1"/>
  <c r="AM116" i="18"/>
  <c r="AM116" i="19" s="1"/>
  <c r="K116" i="18"/>
  <c r="K116" i="19" s="1"/>
  <c r="AE116" i="18"/>
  <c r="AE116" i="19" s="1"/>
  <c r="C116" i="17"/>
  <c r="C115" i="13"/>
  <c r="C115" i="14" s="1"/>
  <c r="C115" i="5" s="1"/>
  <c r="M115" i="18"/>
  <c r="M115" i="19" s="1"/>
  <c r="AG115" i="18"/>
  <c r="AG115" i="19" s="1"/>
  <c r="E114" i="13"/>
  <c r="E114" i="14" s="1"/>
  <c r="E114" i="5" s="1"/>
  <c r="E115" i="17"/>
  <c r="AI114" i="18"/>
  <c r="AI114" i="19" s="1"/>
  <c r="O114" i="18"/>
  <c r="O114" i="19" s="1"/>
  <c r="G113" i="13"/>
  <c r="G113" i="14" s="1"/>
  <c r="G113" i="5" s="1"/>
  <c r="G114" i="17"/>
  <c r="Q113" i="18"/>
  <c r="Q113" i="19" s="1"/>
  <c r="AK113" i="18"/>
  <c r="AK113" i="19" s="1"/>
  <c r="I113" i="18"/>
  <c r="I113" i="19" s="1"/>
  <c r="AC113" i="18"/>
  <c r="AC113" i="19" s="1"/>
  <c r="S112" i="18"/>
  <c r="S112" i="19" s="1"/>
  <c r="AM112" i="18"/>
  <c r="AM112" i="19" s="1"/>
  <c r="K112" i="18"/>
  <c r="K112" i="19" s="1"/>
  <c r="AE112" i="18"/>
  <c r="AE112" i="19" s="1"/>
  <c r="C112" i="17"/>
  <c r="C111" i="13"/>
  <c r="C111" i="14" s="1"/>
  <c r="C111" i="5" s="1"/>
  <c r="AG111" i="18"/>
  <c r="AG111" i="19" s="1"/>
  <c r="M111" i="18"/>
  <c r="M111" i="19" s="1"/>
  <c r="E110" i="13"/>
  <c r="E110" i="14" s="1"/>
  <c r="E110" i="5" s="1"/>
  <c r="E111" i="17"/>
  <c r="O110" i="18"/>
  <c r="O110" i="19" s="1"/>
  <c r="AI110" i="18"/>
  <c r="AI110" i="19" s="1"/>
  <c r="G109" i="13"/>
  <c r="G109" i="14" s="1"/>
  <c r="G109" i="5" s="1"/>
  <c r="G110" i="17"/>
  <c r="AK109" i="18"/>
  <c r="AK109" i="19" s="1"/>
  <c r="Q109" i="18"/>
  <c r="Q109" i="19" s="1"/>
  <c r="I109" i="18"/>
  <c r="I109" i="19" s="1"/>
  <c r="AC109" i="18"/>
  <c r="AC109" i="19" s="1"/>
  <c r="AM108" i="18"/>
  <c r="AM108" i="19" s="1"/>
  <c r="S108" i="18"/>
  <c r="S108" i="19" s="1"/>
  <c r="K108" i="18"/>
  <c r="K108" i="19" s="1"/>
  <c r="AE108" i="18"/>
  <c r="AE108" i="19" s="1"/>
  <c r="C107" i="13"/>
  <c r="C107" i="14" s="1"/>
  <c r="C107" i="5" s="1"/>
  <c r="C108" i="17"/>
  <c r="M107" i="18"/>
  <c r="M107" i="19" s="1"/>
  <c r="AG107" i="18"/>
  <c r="AG107" i="19" s="1"/>
  <c r="E106" i="13"/>
  <c r="E106" i="14" s="1"/>
  <c r="E106" i="5" s="1"/>
  <c r="E107" i="17"/>
  <c r="O106" i="17"/>
  <c r="G106" i="17"/>
  <c r="G105" i="13"/>
  <c r="G105" i="14" s="1"/>
  <c r="G105" i="5" s="1"/>
  <c r="Q105" i="18"/>
  <c r="Q105" i="19" s="1"/>
  <c r="AK105" i="18"/>
  <c r="AK105" i="19" s="1"/>
  <c r="I105" i="17"/>
  <c r="S104" i="18"/>
  <c r="S104" i="19" s="1"/>
  <c r="AM104" i="18"/>
  <c r="AM104" i="19" s="1"/>
  <c r="K104" i="18"/>
  <c r="K104" i="19" s="1"/>
  <c r="AE104" i="18"/>
  <c r="AE104" i="19" s="1"/>
  <c r="C104" i="17"/>
  <c r="C103" i="13"/>
  <c r="C103" i="14" s="1"/>
  <c r="C103" i="5" s="1"/>
  <c r="AG103" i="18"/>
  <c r="AG103" i="19" s="1"/>
  <c r="M103" i="18"/>
  <c r="M103" i="19" s="1"/>
  <c r="E103" i="17"/>
  <c r="E102" i="13"/>
  <c r="E102" i="14" s="1"/>
  <c r="E102" i="5" s="1"/>
  <c r="O102" i="18"/>
  <c r="O102" i="19" s="1"/>
  <c r="AI102" i="18"/>
  <c r="AI102" i="19" s="1"/>
  <c r="G101" i="13"/>
  <c r="G101" i="14" s="1"/>
  <c r="G101" i="5" s="1"/>
  <c r="G102" i="17"/>
  <c r="Q101" i="18"/>
  <c r="Q101" i="19" s="1"/>
  <c r="AK101" i="18"/>
  <c r="AK101" i="19" s="1"/>
  <c r="I101" i="17"/>
  <c r="S100" i="18"/>
  <c r="S100" i="19" s="1"/>
  <c r="AM100" i="18"/>
  <c r="AM100" i="19" s="1"/>
  <c r="K100" i="18"/>
  <c r="K100" i="19" s="1"/>
  <c r="AE100" i="18"/>
  <c r="AE100" i="19" s="1"/>
  <c r="C99" i="13"/>
  <c r="C99" i="14" s="1"/>
  <c r="C99" i="5" s="1"/>
  <c r="C100" i="17"/>
  <c r="M99" i="18"/>
  <c r="M99" i="19" s="1"/>
  <c r="AG99" i="18"/>
  <c r="AG99" i="19" s="1"/>
  <c r="E98" i="13"/>
  <c r="E98" i="14" s="1"/>
  <c r="E98" i="5" s="1"/>
  <c r="E99" i="17"/>
  <c r="O98" i="18"/>
  <c r="O98" i="19" s="1"/>
  <c r="AI98" i="18"/>
  <c r="AI98" i="19" s="1"/>
  <c r="G98" i="17"/>
  <c r="G97" i="13"/>
  <c r="G97" i="14" s="1"/>
  <c r="G97" i="5" s="1"/>
  <c r="AK97" i="18"/>
  <c r="AK97" i="19" s="1"/>
  <c r="Q97" i="18"/>
  <c r="Q97" i="19" s="1"/>
  <c r="I97" i="18"/>
  <c r="I97" i="19" s="1"/>
  <c r="AC97" i="18"/>
  <c r="AC97" i="19" s="1"/>
  <c r="S96" i="18"/>
  <c r="S96" i="19" s="1"/>
  <c r="AM96" i="18"/>
  <c r="AM96" i="19" s="1"/>
  <c r="K96" i="18"/>
  <c r="K96" i="19" s="1"/>
  <c r="AE96" i="18"/>
  <c r="AE96" i="19" s="1"/>
  <c r="C96" i="17"/>
  <c r="C95" i="13"/>
  <c r="C95" i="14" s="1"/>
  <c r="C95" i="5" s="1"/>
  <c r="M95" i="18"/>
  <c r="M95" i="19" s="1"/>
  <c r="AG95" i="18"/>
  <c r="AG95" i="19" s="1"/>
  <c r="E95" i="17"/>
  <c r="E94" i="13"/>
  <c r="E94" i="14" s="1"/>
  <c r="E94" i="5" s="1"/>
  <c r="O94" i="18"/>
  <c r="O94" i="19" s="1"/>
  <c r="AI94" i="18"/>
  <c r="AI94" i="19" s="1"/>
  <c r="G93" i="13"/>
  <c r="G93" i="14" s="1"/>
  <c r="G93" i="5" s="1"/>
  <c r="G94" i="17"/>
  <c r="Q93" i="18"/>
  <c r="Q93" i="19" s="1"/>
  <c r="AK93" i="18"/>
  <c r="AK93" i="19" s="1"/>
  <c r="I93" i="17"/>
  <c r="S92" i="18"/>
  <c r="S92" i="19" s="1"/>
  <c r="AM92" i="18"/>
  <c r="AM92" i="19" s="1"/>
  <c r="K92" i="18"/>
  <c r="K92" i="19" s="1"/>
  <c r="AE92" i="18"/>
  <c r="AE92" i="19" s="1"/>
  <c r="C91" i="13"/>
  <c r="C91" i="14" s="1"/>
  <c r="C91" i="5" s="1"/>
  <c r="C92" i="17"/>
  <c r="M91" i="18"/>
  <c r="M91" i="19" s="1"/>
  <c r="AG91" i="18"/>
  <c r="AG91" i="19" s="1"/>
  <c r="E91" i="17"/>
  <c r="E90" i="13"/>
  <c r="E90" i="14" s="1"/>
  <c r="E90" i="5" s="1"/>
  <c r="O90" i="18"/>
  <c r="O90" i="19" s="1"/>
  <c r="AI90" i="18"/>
  <c r="AI90" i="19" s="1"/>
  <c r="G89" i="13"/>
  <c r="G89" i="14" s="1"/>
  <c r="G89" i="5" s="1"/>
  <c r="G90" i="17"/>
  <c r="Q89" i="17"/>
  <c r="I89" i="18"/>
  <c r="I89" i="19" s="1"/>
  <c r="AC89" i="18"/>
  <c r="AC89" i="19" s="1"/>
  <c r="S88" i="18"/>
  <c r="S88" i="19" s="1"/>
  <c r="AM88" i="18"/>
  <c r="AM88" i="19" s="1"/>
  <c r="K88" i="18"/>
  <c r="K88" i="19" s="1"/>
  <c r="AE88" i="18"/>
  <c r="AE88" i="19" s="1"/>
  <c r="C88" i="17"/>
  <c r="C87" i="13"/>
  <c r="C87" i="14" s="1"/>
  <c r="C87" i="5" s="1"/>
  <c r="AG87" i="18"/>
  <c r="AG87" i="19" s="1"/>
  <c r="M87" i="18"/>
  <c r="M87" i="19" s="1"/>
  <c r="E86" i="13"/>
  <c r="E86" i="14" s="1"/>
  <c r="E86" i="5" s="1"/>
  <c r="E87" i="17"/>
  <c r="O86" i="18"/>
  <c r="O86" i="19" s="1"/>
  <c r="AI86" i="18"/>
  <c r="AI86" i="19" s="1"/>
  <c r="G85" i="13"/>
  <c r="G85" i="14" s="1"/>
  <c r="G85" i="5" s="1"/>
  <c r="G86" i="17"/>
  <c r="AK85" i="18"/>
  <c r="AK85" i="19" s="1"/>
  <c r="Q85" i="18"/>
  <c r="Q85" i="19" s="1"/>
  <c r="AC85" i="18"/>
  <c r="AC85" i="19" s="1"/>
  <c r="I85" i="18"/>
  <c r="I85" i="19" s="1"/>
  <c r="S84" i="18"/>
  <c r="S84" i="19" s="1"/>
  <c r="AM84" i="18"/>
  <c r="AM84" i="19" s="1"/>
  <c r="K84" i="18"/>
  <c r="K84" i="19" s="1"/>
  <c r="AE84" i="18"/>
  <c r="AE84" i="19" s="1"/>
  <c r="C84" i="17"/>
  <c r="C83" i="13"/>
  <c r="C83" i="14" s="1"/>
  <c r="C83" i="5" s="1"/>
  <c r="M83" i="18"/>
  <c r="M83" i="19" s="1"/>
  <c r="AG83" i="18"/>
  <c r="AG83" i="19" s="1"/>
  <c r="E82" i="13"/>
  <c r="E82" i="14" s="1"/>
  <c r="E82" i="5" s="1"/>
  <c r="E83" i="17"/>
  <c r="AI82" i="18"/>
  <c r="AI82" i="19" s="1"/>
  <c r="O82" i="18"/>
  <c r="O82" i="19" s="1"/>
  <c r="G81" i="13"/>
  <c r="G81" i="14" s="1"/>
  <c r="G81" i="5" s="1"/>
  <c r="G82" i="17"/>
  <c r="AK81" i="18"/>
  <c r="AK81" i="19" s="1"/>
  <c r="Q81" i="18"/>
  <c r="Q81" i="19" s="1"/>
  <c r="I81" i="18"/>
  <c r="I81" i="19" s="1"/>
  <c r="AC81" i="18"/>
  <c r="AC81" i="19" s="1"/>
  <c r="S80" i="18"/>
  <c r="S80" i="19" s="1"/>
  <c r="AM80" i="18"/>
  <c r="AM80" i="19" s="1"/>
  <c r="K80" i="18"/>
  <c r="K80" i="19" s="1"/>
  <c r="AE80" i="18"/>
  <c r="AE80" i="19" s="1"/>
  <c r="C80" i="17"/>
  <c r="C79" i="13"/>
  <c r="C79" i="14" s="1"/>
  <c r="C79" i="5" s="1"/>
  <c r="M79" i="18"/>
  <c r="M79" i="19" s="1"/>
  <c r="AG79" i="18"/>
  <c r="AG79" i="19" s="1"/>
  <c r="E78" i="13"/>
  <c r="E78" i="14" s="1"/>
  <c r="E78" i="5" s="1"/>
  <c r="E79" i="17"/>
  <c r="O78" i="18"/>
  <c r="O78" i="19" s="1"/>
  <c r="AI78" i="18"/>
  <c r="AI78" i="19" s="1"/>
  <c r="G77" i="13"/>
  <c r="G77" i="14" s="1"/>
  <c r="G77" i="5" s="1"/>
  <c r="G78" i="17"/>
  <c r="AK77" i="18"/>
  <c r="AK77" i="19" s="1"/>
  <c r="Q77" i="18"/>
  <c r="Q77" i="19" s="1"/>
  <c r="I77" i="18"/>
  <c r="I77" i="19" s="1"/>
  <c r="AC77" i="18"/>
  <c r="AC77" i="19" s="1"/>
  <c r="S76" i="18"/>
  <c r="S76" i="19" s="1"/>
  <c r="AM76" i="18"/>
  <c r="AM76" i="19" s="1"/>
  <c r="AE76" i="18"/>
  <c r="AE76" i="19" s="1"/>
  <c r="K76" i="18"/>
  <c r="K76" i="19" s="1"/>
  <c r="C75" i="13"/>
  <c r="C75" i="14" s="1"/>
  <c r="C75" i="5" s="1"/>
  <c r="C76" i="17"/>
  <c r="M75" i="18"/>
  <c r="M75" i="19" s="1"/>
  <c r="AG75" i="18"/>
  <c r="AG75" i="19" s="1"/>
  <c r="E74" i="13"/>
  <c r="E74" i="14" s="1"/>
  <c r="E74" i="5" s="1"/>
  <c r="E75" i="17"/>
  <c r="AI74" i="18"/>
  <c r="AI74" i="19" s="1"/>
  <c r="O74" i="18"/>
  <c r="O74" i="19" s="1"/>
  <c r="G74" i="17"/>
  <c r="G73" i="13"/>
  <c r="G73" i="14" s="1"/>
  <c r="G73" i="5" s="1"/>
  <c r="Q73" i="18"/>
  <c r="Q73" i="19" s="1"/>
  <c r="AK73" i="18"/>
  <c r="AK73" i="19" s="1"/>
  <c r="I73" i="18"/>
  <c r="I73" i="19" s="1"/>
  <c r="AC73" i="18"/>
  <c r="AC73" i="19" s="1"/>
  <c r="S72" i="18"/>
  <c r="S72" i="19" s="1"/>
  <c r="AM72" i="18"/>
  <c r="AM72" i="19" s="1"/>
  <c r="AE72" i="18"/>
  <c r="AE72" i="19" s="1"/>
  <c r="K72" i="18"/>
  <c r="K72" i="19" s="1"/>
  <c r="C72" i="17"/>
  <c r="C71" i="13"/>
  <c r="C71" i="14" s="1"/>
  <c r="C71" i="5" s="1"/>
  <c r="M71" i="18"/>
  <c r="M71" i="19" s="1"/>
  <c r="AG71" i="18"/>
  <c r="AG71" i="19" s="1"/>
  <c r="E71" i="17"/>
  <c r="E70" i="13"/>
  <c r="E70" i="14" s="1"/>
  <c r="E70" i="5" s="1"/>
  <c r="O70" i="18"/>
  <c r="O70" i="19" s="1"/>
  <c r="AI70" i="18"/>
  <c r="AI70" i="19" s="1"/>
  <c r="G69" i="13"/>
  <c r="G69" i="14" s="1"/>
  <c r="G69" i="5" s="1"/>
  <c r="G70" i="17"/>
  <c r="Q69" i="18"/>
  <c r="Q69" i="19" s="1"/>
  <c r="AK69" i="18"/>
  <c r="AK69" i="19" s="1"/>
  <c r="AC69" i="18"/>
  <c r="AC69" i="19" s="1"/>
  <c r="I69" i="18"/>
  <c r="I69" i="19" s="1"/>
  <c r="S68" i="18"/>
  <c r="S68" i="19" s="1"/>
  <c r="AM68" i="18"/>
  <c r="AM68" i="19" s="1"/>
  <c r="AE68" i="18"/>
  <c r="AE68" i="19" s="1"/>
  <c r="K68" i="18"/>
  <c r="K68" i="19" s="1"/>
  <c r="C67" i="13"/>
  <c r="C67" i="14" s="1"/>
  <c r="C67" i="5" s="1"/>
  <c r="C68" i="17"/>
  <c r="M67" i="18"/>
  <c r="M67" i="19" s="1"/>
  <c r="AG67" i="18"/>
  <c r="AG67" i="19" s="1"/>
  <c r="E66" i="13"/>
  <c r="E66" i="14" s="1"/>
  <c r="E66" i="5" s="1"/>
  <c r="E67" i="17"/>
  <c r="O66" i="18"/>
  <c r="O66" i="19" s="1"/>
  <c r="AI66" i="18"/>
  <c r="AI66" i="19" s="1"/>
  <c r="G66" i="17"/>
  <c r="G65" i="13"/>
  <c r="G65" i="14" s="1"/>
  <c r="G65" i="5" s="1"/>
  <c r="Q65" i="18"/>
  <c r="Q65" i="19" s="1"/>
  <c r="AK65" i="18"/>
  <c r="AK65" i="19" s="1"/>
  <c r="I65" i="18"/>
  <c r="I65" i="19" s="1"/>
  <c r="AC65" i="18"/>
  <c r="AC65" i="19" s="1"/>
  <c r="S64" i="18"/>
  <c r="S64" i="19" s="1"/>
  <c r="AM64" i="18"/>
  <c r="AM64" i="19" s="1"/>
  <c r="K64" i="18"/>
  <c r="K64" i="19" s="1"/>
  <c r="AE64" i="18"/>
  <c r="AE64" i="19" s="1"/>
  <c r="C64" i="17"/>
  <c r="C63" i="13"/>
  <c r="C63" i="14" s="1"/>
  <c r="C63" i="5" s="1"/>
  <c r="M63" i="18"/>
  <c r="M63" i="19" s="1"/>
  <c r="AG63" i="18"/>
  <c r="AG63" i="19" s="1"/>
  <c r="E62" i="13"/>
  <c r="E62" i="14" s="1"/>
  <c r="E62" i="5" s="1"/>
  <c r="E63" i="17"/>
  <c r="O62" i="18"/>
  <c r="O62" i="19" s="1"/>
  <c r="AI62" i="18"/>
  <c r="AI62" i="19" s="1"/>
  <c r="G61" i="13"/>
  <c r="G61" i="14" s="1"/>
  <c r="G61" i="5" s="1"/>
  <c r="G62" i="17"/>
  <c r="AK61" i="18"/>
  <c r="AK61" i="19" s="1"/>
  <c r="Q61" i="18"/>
  <c r="Q61" i="19" s="1"/>
  <c r="AC61" i="18"/>
  <c r="AC61" i="19" s="1"/>
  <c r="I61" i="18"/>
  <c r="I61" i="19" s="1"/>
  <c r="S60" i="18"/>
  <c r="S60" i="19" s="1"/>
  <c r="AM60" i="18"/>
  <c r="AM60" i="19" s="1"/>
  <c r="K60" i="18"/>
  <c r="K60" i="19" s="1"/>
  <c r="AE60" i="18"/>
  <c r="AE60" i="19" s="1"/>
  <c r="C59" i="13"/>
  <c r="C59" i="14" s="1"/>
  <c r="C59" i="5" s="1"/>
  <c r="C60" i="17"/>
  <c r="AG59" i="18"/>
  <c r="AG59" i="19" s="1"/>
  <c r="M59" i="18"/>
  <c r="M59" i="19" s="1"/>
  <c r="E59" i="17"/>
  <c r="E58" i="13"/>
  <c r="E58" i="14" s="1"/>
  <c r="E58" i="5" s="1"/>
  <c r="O58" i="18"/>
  <c r="O58" i="19" s="1"/>
  <c r="AI58" i="18"/>
  <c r="AI58" i="19" s="1"/>
  <c r="G57" i="13"/>
  <c r="G57" i="14" s="1"/>
  <c r="G57" i="5" s="1"/>
  <c r="G58" i="17"/>
  <c r="Q57" i="18"/>
  <c r="Q57" i="19" s="1"/>
  <c r="AK57" i="18"/>
  <c r="AK57" i="19" s="1"/>
  <c r="I57" i="18"/>
  <c r="I57" i="19" s="1"/>
  <c r="AC57" i="18"/>
  <c r="AC57" i="19" s="1"/>
  <c r="S56" i="18"/>
  <c r="S56" i="19" s="1"/>
  <c r="AM56" i="18"/>
  <c r="AM56" i="19" s="1"/>
  <c r="K56" i="18"/>
  <c r="K56" i="19" s="1"/>
  <c r="AE56" i="18"/>
  <c r="AE56" i="19" s="1"/>
  <c r="C56" i="17"/>
  <c r="C55" i="13"/>
  <c r="C55" i="14" s="1"/>
  <c r="C55" i="5" s="1"/>
  <c r="M55" i="18"/>
  <c r="M55" i="19" s="1"/>
  <c r="AG55" i="18"/>
  <c r="AG55" i="19" s="1"/>
  <c r="E54" i="13"/>
  <c r="E54" i="14" s="1"/>
  <c r="E54" i="5" s="1"/>
  <c r="E55" i="17"/>
  <c r="O54" i="18"/>
  <c r="O54" i="19" s="1"/>
  <c r="AI54" i="18"/>
  <c r="AI54" i="19" s="1"/>
  <c r="G53" i="13"/>
  <c r="G53" i="14" s="1"/>
  <c r="G53" i="5" s="1"/>
  <c r="G54" i="17"/>
  <c r="AK53" i="18"/>
  <c r="AK53" i="19" s="1"/>
  <c r="Q53" i="18"/>
  <c r="Q53" i="19" s="1"/>
  <c r="AC53" i="18"/>
  <c r="AC53" i="19" s="1"/>
  <c r="I53" i="18"/>
  <c r="I53" i="19" s="1"/>
  <c r="S52" i="18"/>
  <c r="S52" i="19" s="1"/>
  <c r="AM52" i="18"/>
  <c r="AM52" i="19" s="1"/>
  <c r="K52" i="18"/>
  <c r="K52" i="19" s="1"/>
  <c r="AE52" i="18"/>
  <c r="AE52" i="19" s="1"/>
  <c r="C51" i="13"/>
  <c r="C51" i="14" s="1"/>
  <c r="C51" i="5" s="1"/>
  <c r="C52" i="17"/>
  <c r="M51" i="18"/>
  <c r="M51" i="19" s="1"/>
  <c r="AG51" i="18"/>
  <c r="AG51" i="19" s="1"/>
  <c r="E51" i="17"/>
  <c r="E50" i="13"/>
  <c r="E50" i="14" s="1"/>
  <c r="E50" i="5" s="1"/>
  <c r="O50" i="18"/>
  <c r="O50" i="19" s="1"/>
  <c r="AI50" i="18"/>
  <c r="AI50" i="19" s="1"/>
  <c r="G50" i="17"/>
  <c r="G49" i="13"/>
  <c r="G49" i="14" s="1"/>
  <c r="G49" i="5" s="1"/>
  <c r="Q49" i="18"/>
  <c r="Q49" i="19" s="1"/>
  <c r="AK49" i="18"/>
  <c r="AK49" i="19" s="1"/>
  <c r="I49" i="18"/>
  <c r="I49" i="19" s="1"/>
  <c r="AC49" i="18"/>
  <c r="AC49" i="19" s="1"/>
  <c r="S48" i="18"/>
  <c r="S48" i="19" s="1"/>
  <c r="AM48" i="18"/>
  <c r="AM48" i="19" s="1"/>
  <c r="K48" i="18"/>
  <c r="K48" i="19" s="1"/>
  <c r="AE48" i="18"/>
  <c r="AE48" i="19" s="1"/>
  <c r="C47" i="13"/>
  <c r="C47" i="14" s="1"/>
  <c r="C47" i="5" s="1"/>
  <c r="C48" i="17"/>
  <c r="M47" i="18"/>
  <c r="M47" i="19" s="1"/>
  <c r="AG47" i="18"/>
  <c r="AG47" i="19" s="1"/>
  <c r="E46" i="13"/>
  <c r="E46" i="14" s="1"/>
  <c r="E46" i="5" s="1"/>
  <c r="E47" i="17"/>
  <c r="O46" i="18"/>
  <c r="O46" i="19" s="1"/>
  <c r="AI46" i="18"/>
  <c r="AI46" i="19" s="1"/>
  <c r="G45" i="13"/>
  <c r="G45" i="14" s="1"/>
  <c r="G45" i="5" s="1"/>
  <c r="G46" i="17"/>
  <c r="AK45" i="18"/>
  <c r="AK45" i="19" s="1"/>
  <c r="Q45" i="18"/>
  <c r="Q45" i="19" s="1"/>
  <c r="I45" i="18"/>
  <c r="I45" i="19" s="1"/>
  <c r="AC45" i="18"/>
  <c r="AC45" i="19" s="1"/>
  <c r="S44" i="18"/>
  <c r="S44" i="19" s="1"/>
  <c r="AM44" i="18"/>
  <c r="AM44" i="19" s="1"/>
  <c r="AE44" i="18"/>
  <c r="AE44" i="19" s="1"/>
  <c r="K44" i="18"/>
  <c r="K44" i="19" s="1"/>
  <c r="C43" i="13"/>
  <c r="C43" i="14" s="1"/>
  <c r="C43" i="5" s="1"/>
  <c r="C44" i="17"/>
  <c r="M43" i="18"/>
  <c r="M43" i="19" s="1"/>
  <c r="AG43" i="18"/>
  <c r="AG43" i="19" s="1"/>
  <c r="E43" i="17"/>
  <c r="E42" i="13"/>
  <c r="E42" i="14" s="1"/>
  <c r="E42" i="5" s="1"/>
  <c r="O42" i="18"/>
  <c r="O42" i="19" s="1"/>
  <c r="AI42" i="18"/>
  <c r="AI42" i="19" s="1"/>
  <c r="G42" i="17"/>
  <c r="G41" i="13"/>
  <c r="G41" i="14" s="1"/>
  <c r="G41" i="5" s="1"/>
  <c r="Q41" i="18"/>
  <c r="Q41" i="19" s="1"/>
  <c r="AK41" i="18"/>
  <c r="AK41" i="19" s="1"/>
  <c r="I41" i="18"/>
  <c r="I41" i="19" s="1"/>
  <c r="AC41" i="18"/>
  <c r="AC41" i="19" s="1"/>
  <c r="S40" i="17"/>
  <c r="AE40" i="18"/>
  <c r="AE40" i="19" s="1"/>
  <c r="K40" i="18"/>
  <c r="K40" i="19" s="1"/>
  <c r="C39" i="13"/>
  <c r="C39" i="14" s="1"/>
  <c r="C39" i="5" s="1"/>
  <c r="C40" i="17"/>
  <c r="M39" i="18"/>
  <c r="M39" i="19" s="1"/>
  <c r="AG39" i="18"/>
  <c r="AG39" i="19" s="1"/>
  <c r="E38" i="13"/>
  <c r="E38" i="14" s="1"/>
  <c r="E38" i="5" s="1"/>
  <c r="E39" i="17"/>
  <c r="O38" i="18"/>
  <c r="O38" i="19" s="1"/>
  <c r="AI38" i="18"/>
  <c r="AI38" i="19" s="1"/>
  <c r="G37" i="13"/>
  <c r="G37" i="14" s="1"/>
  <c r="G37" i="5" s="1"/>
  <c r="G38" i="17"/>
  <c r="Q37" i="18"/>
  <c r="Q37" i="19" s="1"/>
  <c r="AK37" i="18"/>
  <c r="AK37" i="19" s="1"/>
  <c r="I37" i="18"/>
  <c r="I37" i="19" s="1"/>
  <c r="AC37" i="18"/>
  <c r="AC37" i="19" s="1"/>
  <c r="AM36" i="18"/>
  <c r="AM36" i="19" s="1"/>
  <c r="S36" i="18"/>
  <c r="S36" i="19" s="1"/>
  <c r="AE36" i="18"/>
  <c r="AE36" i="19" s="1"/>
  <c r="K36" i="18"/>
  <c r="K36" i="19" s="1"/>
  <c r="C35" i="13"/>
  <c r="C35" i="14" s="1"/>
  <c r="C35" i="5" s="1"/>
  <c r="C36" i="17"/>
  <c r="M35" i="18"/>
  <c r="M35" i="19" s="1"/>
  <c r="AG35" i="18"/>
  <c r="AG35" i="19" s="1"/>
  <c r="E35" i="17"/>
  <c r="E34" i="13"/>
  <c r="E34" i="14" s="1"/>
  <c r="E34" i="5" s="1"/>
  <c r="O34" i="18"/>
  <c r="O34" i="19" s="1"/>
  <c r="AI34" i="18"/>
  <c r="AI34" i="19" s="1"/>
  <c r="G34" i="17"/>
  <c r="G33" i="13"/>
  <c r="G33" i="14" s="1"/>
  <c r="G33" i="5" s="1"/>
  <c r="Q33" i="18"/>
  <c r="Q33" i="19" s="1"/>
  <c r="AK33" i="18"/>
  <c r="AK33" i="19" s="1"/>
  <c r="I33" i="18"/>
  <c r="I33" i="19" s="1"/>
  <c r="AC33" i="18"/>
  <c r="AC33" i="19" s="1"/>
  <c r="S32" i="18"/>
  <c r="S32" i="19" s="1"/>
  <c r="AM32" i="18"/>
  <c r="AM32" i="19" s="1"/>
  <c r="K32" i="18"/>
  <c r="K32" i="19" s="1"/>
  <c r="AE32" i="18"/>
  <c r="AE32" i="19" s="1"/>
  <c r="C31" i="13"/>
  <c r="C31" i="14" s="1"/>
  <c r="C31" i="5" s="1"/>
  <c r="C32" i="17"/>
  <c r="M31" i="18"/>
  <c r="M31" i="19" s="1"/>
  <c r="AG31" i="18"/>
  <c r="AG31" i="19" s="1"/>
  <c r="E30" i="13"/>
  <c r="E30" i="14" s="1"/>
  <c r="E30" i="5" s="1"/>
  <c r="E31" i="17"/>
  <c r="O30" i="17"/>
  <c r="G29" i="13"/>
  <c r="G29" i="14" s="1"/>
  <c r="G29" i="5" s="1"/>
  <c r="G30" i="17"/>
  <c r="Q29" i="18"/>
  <c r="Q29" i="19" s="1"/>
  <c r="AK29" i="18"/>
  <c r="AK29" i="19" s="1"/>
  <c r="AC29" i="18"/>
  <c r="AC29" i="19" s="1"/>
  <c r="I29" i="18"/>
  <c r="I29" i="19" s="1"/>
  <c r="AM28" i="18"/>
  <c r="AM28" i="19" s="1"/>
  <c r="S28" i="18"/>
  <c r="S28" i="19" s="1"/>
  <c r="K28" i="18"/>
  <c r="K28" i="19" s="1"/>
  <c r="AE28" i="18"/>
  <c r="AE28" i="19" s="1"/>
  <c r="C27" i="13"/>
  <c r="C27" i="14" s="1"/>
  <c r="C27" i="5" s="1"/>
  <c r="C28" i="17"/>
  <c r="AG27" i="18"/>
  <c r="AG27" i="19" s="1"/>
  <c r="M27" i="18"/>
  <c r="M27" i="19" s="1"/>
  <c r="E27" i="17"/>
  <c r="E26" i="13"/>
  <c r="E26" i="14" s="1"/>
  <c r="E26" i="5" s="1"/>
  <c r="O26" i="18"/>
  <c r="O26" i="19" s="1"/>
  <c r="AI26" i="18"/>
  <c r="AI26" i="19" s="1"/>
  <c r="G26" i="17"/>
  <c r="G25" i="13"/>
  <c r="G25" i="14" s="1"/>
  <c r="G25" i="5" s="1"/>
  <c r="Q25" i="18"/>
  <c r="Q25" i="19" s="1"/>
  <c r="AK25" i="18"/>
  <c r="AK25" i="19" s="1"/>
  <c r="I25" i="18"/>
  <c r="I25" i="19" s="1"/>
  <c r="AC25" i="18"/>
  <c r="AC25" i="19" s="1"/>
  <c r="S24" i="17"/>
  <c r="K24" i="18"/>
  <c r="K24" i="19" s="1"/>
  <c r="AE24" i="18"/>
  <c r="AE24" i="19" s="1"/>
  <c r="C23" i="13"/>
  <c r="C23" i="14" s="1"/>
  <c r="C23" i="5" s="1"/>
  <c r="C24" i="17"/>
  <c r="M23" i="17"/>
  <c r="E22" i="13"/>
  <c r="E22" i="14" s="1"/>
  <c r="E22" i="5" s="1"/>
  <c r="E23" i="17"/>
  <c r="O22" i="18"/>
  <c r="O22" i="19" s="1"/>
  <c r="AI22" i="18"/>
  <c r="AI22" i="19" s="1"/>
  <c r="G21" i="13"/>
  <c r="G21" i="14" s="1"/>
  <c r="G21" i="5" s="1"/>
  <c r="G22" i="17"/>
  <c r="Q21" i="18"/>
  <c r="Q21" i="19" s="1"/>
  <c r="AK21" i="18"/>
  <c r="AK21" i="19" s="1"/>
  <c r="AC21" i="18"/>
  <c r="AC21" i="19" s="1"/>
  <c r="I21" i="18"/>
  <c r="I21" i="19" s="1"/>
  <c r="S20" i="18"/>
  <c r="S20" i="19" s="1"/>
  <c r="AM20" i="18"/>
  <c r="AM20" i="19" s="1"/>
  <c r="K20" i="17"/>
  <c r="C19" i="13"/>
  <c r="C19" i="14" s="1"/>
  <c r="C19" i="5" s="1"/>
  <c r="C20" i="17"/>
  <c r="AG19" i="18"/>
  <c r="AG19" i="19" s="1"/>
  <c r="M19" i="18"/>
  <c r="M19" i="19" s="1"/>
  <c r="E19" i="17"/>
  <c r="E18" i="13"/>
  <c r="E18" i="14" s="1"/>
  <c r="E18" i="5" s="1"/>
  <c r="O18" i="18"/>
  <c r="O18" i="19" s="1"/>
  <c r="AI18" i="18"/>
  <c r="AI18" i="19" s="1"/>
  <c r="G18" i="17"/>
  <c r="G17" i="13"/>
  <c r="G17" i="14" s="1"/>
  <c r="G17" i="5" s="1"/>
  <c r="Q17" i="18"/>
  <c r="Q17" i="19" s="1"/>
  <c r="AK17" i="18"/>
  <c r="AK17" i="19" s="1"/>
  <c r="I17" i="17"/>
  <c r="AM16" i="18"/>
  <c r="AM16" i="19" s="1"/>
  <c r="S16" i="18"/>
  <c r="S16" i="19" s="1"/>
  <c r="K16" i="18"/>
  <c r="K16" i="19" s="1"/>
  <c r="AE16" i="18"/>
  <c r="AE16" i="19" s="1"/>
  <c r="C16" i="17"/>
  <c r="C15" i="13"/>
  <c r="C15" i="14" s="1"/>
  <c r="C15" i="5" s="1"/>
  <c r="AG15" i="18"/>
  <c r="AG15" i="19" s="1"/>
  <c r="M15" i="18"/>
  <c r="M15" i="19" s="1"/>
  <c r="E14" i="13"/>
  <c r="E14" i="14" s="1"/>
  <c r="E14" i="5" s="1"/>
  <c r="E15" i="17"/>
  <c r="O14" i="17"/>
  <c r="G13" i="13"/>
  <c r="G13" i="14" s="1"/>
  <c r="G13" i="5" s="1"/>
  <c r="G14" i="17"/>
  <c r="Q13" i="18"/>
  <c r="Q13" i="19" s="1"/>
  <c r="AK13" i="18"/>
  <c r="AK13" i="19" s="1"/>
  <c r="I13" i="17"/>
  <c r="AM12" i="18"/>
  <c r="AM12" i="19" s="1"/>
  <c r="S12" i="18"/>
  <c r="S12" i="19" s="1"/>
  <c r="K12" i="18"/>
  <c r="K12" i="19" s="1"/>
  <c r="AE12" i="18"/>
  <c r="AE12" i="19" s="1"/>
  <c r="C11" i="13"/>
  <c r="C11" i="14" s="1"/>
  <c r="C11" i="5" s="1"/>
  <c r="C12" i="17"/>
  <c r="M11" i="17"/>
  <c r="E11" i="17"/>
  <c r="E10" i="13"/>
  <c r="E10" i="14" s="1"/>
  <c r="E10" i="5" s="1"/>
  <c r="O10" i="18"/>
  <c r="O10" i="19" s="1"/>
  <c r="AI10" i="18"/>
  <c r="AI10" i="19" s="1"/>
  <c r="G10" i="17"/>
  <c r="G9" i="13"/>
  <c r="G9" i="14" s="1"/>
  <c r="G9" i="5" s="1"/>
  <c r="Q9" i="18"/>
  <c r="Q9" i="19" s="1"/>
  <c r="AK9" i="18"/>
  <c r="AK9" i="19" s="1"/>
  <c r="I9" i="18"/>
  <c r="I9" i="19" s="1"/>
  <c r="AC9" i="18"/>
  <c r="AC9" i="19" s="1"/>
  <c r="S8" i="18"/>
  <c r="S8" i="19" s="1"/>
  <c r="AM8" i="18"/>
  <c r="AM8" i="19" s="1"/>
  <c r="K8" i="18"/>
  <c r="K8" i="19" s="1"/>
  <c r="AE8" i="18"/>
  <c r="AE8" i="19" s="1"/>
  <c r="C7" i="13"/>
  <c r="C7" i="14" s="1"/>
  <c r="C7" i="5" s="1"/>
  <c r="C8" i="17"/>
  <c r="AG7" i="18"/>
  <c r="AG7" i="19" s="1"/>
  <c r="M7" i="18"/>
  <c r="M7" i="19" s="1"/>
  <c r="E6" i="13"/>
  <c r="E6" i="14" s="1"/>
  <c r="E6" i="5" s="1"/>
  <c r="E7" i="17"/>
  <c r="O6" i="18"/>
  <c r="O6" i="19" s="1"/>
  <c r="AI6" i="18"/>
  <c r="AI6" i="19" s="1"/>
  <c r="G5" i="13"/>
  <c r="G5" i="14" s="1"/>
  <c r="G5" i="5" s="1"/>
  <c r="G6" i="17"/>
  <c r="Q5" i="18"/>
  <c r="Q5" i="19" s="1"/>
  <c r="AK5" i="18"/>
  <c r="AK5" i="19" s="1"/>
  <c r="I5" i="18"/>
  <c r="I5" i="19" s="1"/>
  <c r="AC5" i="18"/>
  <c r="AC5" i="19" s="1"/>
  <c r="I72" i="5" l="1"/>
  <c r="I112" i="5"/>
  <c r="I28" i="5"/>
  <c r="I44" i="5"/>
  <c r="I116" i="5"/>
  <c r="I12" i="5"/>
  <c r="I104" i="5"/>
  <c r="I16" i="5"/>
  <c r="I96" i="5"/>
  <c r="I101" i="5"/>
  <c r="I30" i="5"/>
  <c r="I43" i="5"/>
  <c r="I11" i="5"/>
  <c r="I59" i="5"/>
  <c r="I103" i="5"/>
  <c r="I14" i="5"/>
  <c r="I105" i="5"/>
  <c r="I66" i="5"/>
  <c r="I110" i="5"/>
  <c r="I99" i="5"/>
  <c r="I33" i="5"/>
  <c r="I129" i="5"/>
  <c r="I50" i="5"/>
  <c r="I94" i="5"/>
  <c r="I88" i="5"/>
  <c r="I53" i="5"/>
  <c r="I77" i="5"/>
  <c r="I117" i="5"/>
  <c r="I37" i="5"/>
  <c r="E23" i="18"/>
  <c r="E23" i="19" s="1"/>
  <c r="Y23" i="18"/>
  <c r="Y23" i="19" s="1"/>
  <c r="AC37" i="21"/>
  <c r="AC37" i="20"/>
  <c r="AA46" i="18"/>
  <c r="AA46" i="19" s="1"/>
  <c r="G46" i="18"/>
  <c r="G46" i="19" s="1"/>
  <c r="E55" i="18"/>
  <c r="E55" i="19" s="1"/>
  <c r="Y55" i="18"/>
  <c r="Y55" i="19" s="1"/>
  <c r="AK65" i="21"/>
  <c r="AK65" i="20"/>
  <c r="O74" i="21"/>
  <c r="O74" i="20"/>
  <c r="I85" i="21"/>
  <c r="I85" i="20"/>
  <c r="AK109" i="21"/>
  <c r="AK109" i="20"/>
  <c r="K120" i="21"/>
  <c r="K120" i="20"/>
  <c r="L4" i="21"/>
  <c r="L4" i="20"/>
  <c r="AE123" i="21"/>
  <c r="AE123" i="20"/>
  <c r="AL68" i="21"/>
  <c r="AL68" i="20"/>
  <c r="AL5" i="21"/>
  <c r="AL5" i="20"/>
  <c r="AF16" i="21"/>
  <c r="AF16" i="20"/>
  <c r="AD25" i="21"/>
  <c r="AD25" i="20"/>
  <c r="D36" i="18"/>
  <c r="D36" i="19" s="1"/>
  <c r="X36" i="18"/>
  <c r="X36" i="19" s="1"/>
  <c r="L48" i="21"/>
  <c r="L48" i="20"/>
  <c r="AF60" i="21"/>
  <c r="AF60" i="20"/>
  <c r="B85" i="18"/>
  <c r="B85" i="19" s="1"/>
  <c r="V85" i="18"/>
  <c r="V85" i="19" s="1"/>
  <c r="N95" i="20"/>
  <c r="N95" i="21"/>
  <c r="AD113" i="21"/>
  <c r="AD113" i="20"/>
  <c r="K57" i="21"/>
  <c r="K57" i="20"/>
  <c r="AM69" i="21"/>
  <c r="AM69" i="20"/>
  <c r="I82" i="21"/>
  <c r="I82" i="20"/>
  <c r="AK106" i="21"/>
  <c r="AK106" i="20"/>
  <c r="S113" i="21"/>
  <c r="S113" i="20"/>
  <c r="Q122" i="20"/>
  <c r="Q122" i="21"/>
  <c r="AC126" i="20"/>
  <c r="AC126" i="21"/>
  <c r="Y128" i="18"/>
  <c r="Y128" i="19" s="1"/>
  <c r="E128" i="18"/>
  <c r="E128" i="19" s="1"/>
  <c r="AM129" i="20"/>
  <c r="AM129" i="21"/>
  <c r="AI131" i="21"/>
  <c r="AI131" i="20"/>
  <c r="S71" i="21"/>
  <c r="S71" i="20"/>
  <c r="K83" i="21"/>
  <c r="K83" i="20"/>
  <c r="G97" i="18"/>
  <c r="G97" i="19" s="1"/>
  <c r="AA97" i="18"/>
  <c r="AA97" i="19" s="1"/>
  <c r="AI109" i="21"/>
  <c r="AI109" i="20"/>
  <c r="J4" i="21"/>
  <c r="J4" i="20"/>
  <c r="H17" i="21"/>
  <c r="H17" i="20"/>
  <c r="J32" i="21"/>
  <c r="J32" i="20"/>
  <c r="AB45" i="21"/>
  <c r="AB45" i="20"/>
  <c r="AD56" i="20"/>
  <c r="AD56" i="21"/>
  <c r="H69" i="21"/>
  <c r="H69" i="20"/>
  <c r="Z82" i="18"/>
  <c r="Z82" i="19" s="1"/>
  <c r="F82" i="18"/>
  <c r="F82" i="19" s="1"/>
  <c r="AD92" i="21"/>
  <c r="AD92" i="20"/>
  <c r="L115" i="21"/>
  <c r="L115" i="20"/>
  <c r="AD128" i="21"/>
  <c r="AD128" i="20"/>
  <c r="B6" i="18"/>
  <c r="B6" i="19" s="1"/>
  <c r="V6" i="18"/>
  <c r="V6" i="19" s="1"/>
  <c r="AJ7" i="21"/>
  <c r="AJ7" i="20"/>
  <c r="L9" i="21"/>
  <c r="L9" i="20"/>
  <c r="AD18" i="21"/>
  <c r="AD18" i="20"/>
  <c r="F20" i="18"/>
  <c r="F20" i="19" s="1"/>
  <c r="Z20" i="18"/>
  <c r="Z20" i="19" s="1"/>
  <c r="B22" i="18"/>
  <c r="B22" i="19" s="1"/>
  <c r="V22" i="18"/>
  <c r="V22" i="19" s="1"/>
  <c r="AJ23" i="21"/>
  <c r="AJ23" i="20"/>
  <c r="AF25" i="21"/>
  <c r="AF25" i="20"/>
  <c r="AL26" i="21"/>
  <c r="AL26" i="20"/>
  <c r="N28" i="21"/>
  <c r="N28" i="20"/>
  <c r="J30" i="21"/>
  <c r="J30" i="20"/>
  <c r="F32" i="18"/>
  <c r="F32" i="19" s="1"/>
  <c r="Z32" i="18"/>
  <c r="Z32" i="19" s="1"/>
  <c r="P35" i="21"/>
  <c r="P35" i="20"/>
  <c r="AF37" i="21"/>
  <c r="AF37" i="20"/>
  <c r="H39" i="20"/>
  <c r="H39" i="21"/>
  <c r="X41" i="18"/>
  <c r="X41" i="19" s="1"/>
  <c r="D41" i="18"/>
  <c r="D41" i="19" s="1"/>
  <c r="R42" i="20"/>
  <c r="R42" i="21"/>
  <c r="N44" i="21"/>
  <c r="N44" i="20"/>
  <c r="J46" i="21"/>
  <c r="J46" i="20"/>
  <c r="F48" i="18"/>
  <c r="F48" i="19" s="1"/>
  <c r="Z48" i="18"/>
  <c r="Z48" i="19" s="1"/>
  <c r="I49" i="5"/>
  <c r="P51" i="21"/>
  <c r="P51" i="20"/>
  <c r="AF53" i="20"/>
  <c r="AF53" i="21"/>
  <c r="H55" i="21"/>
  <c r="H55" i="20"/>
  <c r="D57" i="18"/>
  <c r="D57" i="19" s="1"/>
  <c r="X57" i="18"/>
  <c r="X57" i="19" s="1"/>
  <c r="AL58" i="21"/>
  <c r="AL58" i="20"/>
  <c r="AH60" i="21"/>
  <c r="AH60" i="20"/>
  <c r="AD62" i="20"/>
  <c r="AD62" i="21"/>
  <c r="B66" i="18"/>
  <c r="B66" i="19" s="1"/>
  <c r="V66" i="18"/>
  <c r="V66" i="19" s="1"/>
  <c r="H71" i="20"/>
  <c r="H71" i="21"/>
  <c r="X73" i="18"/>
  <c r="X73" i="19" s="1"/>
  <c r="D73" i="18"/>
  <c r="D73" i="19" s="1"/>
  <c r="AL74" i="21"/>
  <c r="AL74" i="20"/>
  <c r="H79" i="21"/>
  <c r="H79" i="20"/>
  <c r="AL82" i="21"/>
  <c r="AL82" i="20"/>
  <c r="N84" i="21"/>
  <c r="N84" i="20"/>
  <c r="J86" i="21"/>
  <c r="J86" i="20"/>
  <c r="B90" i="18"/>
  <c r="B90" i="19" s="1"/>
  <c r="V90" i="18"/>
  <c r="V90" i="19" s="1"/>
  <c r="AJ91" i="21"/>
  <c r="AJ91" i="20"/>
  <c r="AF93" i="21"/>
  <c r="AF93" i="20"/>
  <c r="R94" i="21"/>
  <c r="R94" i="20"/>
  <c r="AH96" i="21"/>
  <c r="AH96" i="20"/>
  <c r="J98" i="21"/>
  <c r="J98" i="20"/>
  <c r="P103" i="21"/>
  <c r="P103" i="20"/>
  <c r="L105" i="20"/>
  <c r="L105" i="21"/>
  <c r="H107" i="21"/>
  <c r="H107" i="20"/>
  <c r="X109" i="18"/>
  <c r="X109" i="19" s="1"/>
  <c r="D109" i="18"/>
  <c r="D109" i="19" s="1"/>
  <c r="R110" i="20"/>
  <c r="R110" i="21"/>
  <c r="AH112" i="20"/>
  <c r="AH112" i="21"/>
  <c r="AD114" i="21"/>
  <c r="AD114" i="20"/>
  <c r="P119" i="21"/>
  <c r="P119" i="20"/>
  <c r="AF121" i="21"/>
  <c r="AF121" i="20"/>
  <c r="AB123" i="21"/>
  <c r="AB123" i="20"/>
  <c r="J126" i="21"/>
  <c r="J126" i="20"/>
  <c r="P131" i="21"/>
  <c r="P131" i="20"/>
  <c r="Q72" i="21"/>
  <c r="Q72" i="20"/>
  <c r="O85" i="21"/>
  <c r="O85" i="20"/>
  <c r="I100" i="21"/>
  <c r="I100" i="20"/>
  <c r="M110" i="21"/>
  <c r="M110" i="20"/>
  <c r="AH22" i="21"/>
  <c r="AH22" i="20"/>
  <c r="N34" i="21"/>
  <c r="N34" i="20"/>
  <c r="R60" i="21"/>
  <c r="R60" i="20"/>
  <c r="AB73" i="18"/>
  <c r="AB73" i="19" s="1"/>
  <c r="H73" i="18"/>
  <c r="H73" i="19" s="1"/>
  <c r="H85" i="20"/>
  <c r="H85" i="21"/>
  <c r="AH110" i="21"/>
  <c r="AH110" i="20"/>
  <c r="H121" i="21"/>
  <c r="H121" i="20"/>
  <c r="S6" i="21"/>
  <c r="S6" i="20"/>
  <c r="AI8" i="21"/>
  <c r="AI8" i="20"/>
  <c r="K10" i="21"/>
  <c r="K10" i="20"/>
  <c r="K10" i="22" s="1"/>
  <c r="Q15" i="20"/>
  <c r="Q15" i="21"/>
  <c r="M17" i="21"/>
  <c r="M17" i="20"/>
  <c r="AC19" i="21"/>
  <c r="AC19" i="20"/>
  <c r="E21" i="18"/>
  <c r="E21" i="19" s="1"/>
  <c r="Y21" i="18"/>
  <c r="Y21" i="19" s="1"/>
  <c r="AE22" i="21"/>
  <c r="AE22" i="20"/>
  <c r="C26" i="18"/>
  <c r="C26" i="19" s="1"/>
  <c r="W26" i="18"/>
  <c r="W26" i="19" s="1"/>
  <c r="Q27" i="20"/>
  <c r="Q27" i="21"/>
  <c r="M29" i="21"/>
  <c r="M29" i="20"/>
  <c r="M29" i="22" s="1"/>
  <c r="AC31" i="21"/>
  <c r="AC31" i="20"/>
  <c r="S34" i="20"/>
  <c r="S34" i="21"/>
  <c r="O36" i="21"/>
  <c r="O36" i="20"/>
  <c r="K38" i="21"/>
  <c r="K38" i="20"/>
  <c r="K38" i="22" s="1"/>
  <c r="C42" i="18"/>
  <c r="C42" i="19" s="1"/>
  <c r="W42" i="18"/>
  <c r="W42" i="19" s="1"/>
  <c r="AK43" i="21"/>
  <c r="AK43" i="20"/>
  <c r="M45" i="20"/>
  <c r="M45" i="21"/>
  <c r="AC47" i="21"/>
  <c r="AC47" i="20"/>
  <c r="AK47" i="22" s="1"/>
  <c r="I47" i="28" s="1"/>
  <c r="K47" i="23" s="1"/>
  <c r="E49" i="18"/>
  <c r="E49" i="19" s="1"/>
  <c r="Y49" i="18"/>
  <c r="Y49" i="19" s="1"/>
  <c r="AM50" i="21"/>
  <c r="AM50" i="20"/>
  <c r="AI52" i="21"/>
  <c r="AI52" i="20"/>
  <c r="K54" i="20"/>
  <c r="K54" i="21"/>
  <c r="AA56" i="18"/>
  <c r="AA56" i="19" s="1"/>
  <c r="G56" i="18"/>
  <c r="G56" i="19" s="1"/>
  <c r="C58" i="18"/>
  <c r="C58" i="19" s="1"/>
  <c r="W58" i="18"/>
  <c r="W58" i="19" s="1"/>
  <c r="Q59" i="21"/>
  <c r="Q59" i="20"/>
  <c r="AG61" i="21"/>
  <c r="AG61" i="20"/>
  <c r="AO61" i="22" s="1"/>
  <c r="M61" i="28" s="1"/>
  <c r="O61" i="23" s="1"/>
  <c r="AC63" i="21"/>
  <c r="AC63" i="20"/>
  <c r="E65" i="18"/>
  <c r="E65" i="19" s="1"/>
  <c r="Y65" i="18"/>
  <c r="Y65" i="19" s="1"/>
  <c r="S66" i="20"/>
  <c r="S66" i="21"/>
  <c r="AI68" i="21"/>
  <c r="AI68" i="20"/>
  <c r="AQ68" i="22" s="1"/>
  <c r="O68" i="28" s="1"/>
  <c r="Q68" i="23" s="1"/>
  <c r="AE70" i="21"/>
  <c r="AE70" i="20"/>
  <c r="G72" i="18"/>
  <c r="G72" i="19" s="1"/>
  <c r="AA72" i="18"/>
  <c r="AA72" i="19" s="1"/>
  <c r="C74" i="18"/>
  <c r="C74" i="19" s="1"/>
  <c r="W74" i="18"/>
  <c r="W74" i="19" s="1"/>
  <c r="AK75" i="21"/>
  <c r="AK75" i="20"/>
  <c r="AS75" i="22" s="1"/>
  <c r="Q75" i="28" s="1"/>
  <c r="S75" i="23" s="1"/>
  <c r="AG77" i="20"/>
  <c r="AG77" i="21"/>
  <c r="I79" i="21"/>
  <c r="I79" i="20"/>
  <c r="E81" i="18"/>
  <c r="E81" i="19" s="1"/>
  <c r="Y81" i="18"/>
  <c r="Y81" i="19" s="1"/>
  <c r="AM82" i="20"/>
  <c r="AM82" i="21"/>
  <c r="AI84" i="21"/>
  <c r="AI84" i="20"/>
  <c r="K86" i="21"/>
  <c r="K86" i="20"/>
  <c r="G88" i="18"/>
  <c r="G88" i="19" s="1"/>
  <c r="AA88" i="18"/>
  <c r="AA88" i="19" s="1"/>
  <c r="AK91" i="21"/>
  <c r="AK91" i="20"/>
  <c r="AS91" i="22" s="1"/>
  <c r="Q91" i="28" s="1"/>
  <c r="S91" i="23" s="1"/>
  <c r="AG93" i="21"/>
  <c r="AG93" i="20"/>
  <c r="I95" i="20"/>
  <c r="I95" i="21"/>
  <c r="E97" i="18"/>
  <c r="E97" i="19" s="1"/>
  <c r="Y97" i="18"/>
  <c r="Y97" i="19" s="1"/>
  <c r="S98" i="21"/>
  <c r="S98" i="20"/>
  <c r="S98" i="22" s="1"/>
  <c r="O100" i="21"/>
  <c r="O100" i="20"/>
  <c r="AE102" i="20"/>
  <c r="AE102" i="21"/>
  <c r="G104" i="18"/>
  <c r="G104" i="19" s="1"/>
  <c r="AA104" i="18"/>
  <c r="AA104" i="19" s="1"/>
  <c r="C106" i="18"/>
  <c r="C106" i="19" s="1"/>
  <c r="W106" i="18"/>
  <c r="W106" i="19" s="1"/>
  <c r="Q107" i="21"/>
  <c r="Q107" i="20"/>
  <c r="AG109" i="21"/>
  <c r="AG109" i="20"/>
  <c r="AC111" i="21"/>
  <c r="AC111" i="20"/>
  <c r="Y113" i="18"/>
  <c r="Y113" i="19" s="1"/>
  <c r="E113" i="18"/>
  <c r="E113" i="19" s="1"/>
  <c r="AM114" i="21"/>
  <c r="AM114" i="20"/>
  <c r="O116" i="21"/>
  <c r="O116" i="20"/>
  <c r="AE118" i="21"/>
  <c r="AE118" i="20"/>
  <c r="M121" i="21"/>
  <c r="M121" i="20"/>
  <c r="M121" i="22" s="1"/>
  <c r="I123" i="21"/>
  <c r="I123" i="20"/>
  <c r="AM126" i="21"/>
  <c r="AM126" i="20"/>
  <c r="O128" i="20"/>
  <c r="O128" i="21"/>
  <c r="K130" i="21"/>
  <c r="K130" i="20"/>
  <c r="K130" i="22" s="1"/>
  <c r="N4" i="21"/>
  <c r="N4" i="20"/>
  <c r="I76" i="20"/>
  <c r="I76" i="21"/>
  <c r="O89" i="21"/>
  <c r="O89" i="20"/>
  <c r="O101" i="21"/>
  <c r="O101" i="20"/>
  <c r="O101" i="22" s="1"/>
  <c r="AA113" i="18"/>
  <c r="AA113" i="19" s="1"/>
  <c r="G113" i="18"/>
  <c r="G113" i="19" s="1"/>
  <c r="AK124" i="21"/>
  <c r="AK124" i="20"/>
  <c r="AJ9" i="21"/>
  <c r="AJ9" i="20"/>
  <c r="AD20" i="21"/>
  <c r="AD20" i="20"/>
  <c r="AL20" i="22" s="1"/>
  <c r="J20" i="28" s="1"/>
  <c r="L20" i="23" s="1"/>
  <c r="D35" i="18"/>
  <c r="D35" i="19" s="1"/>
  <c r="X35" i="18"/>
  <c r="X35" i="19" s="1"/>
  <c r="AF47" i="21"/>
  <c r="AF47" i="20"/>
  <c r="D59" i="18"/>
  <c r="D59" i="19" s="1"/>
  <c r="X59" i="18"/>
  <c r="X59" i="19" s="1"/>
  <c r="AH70" i="21"/>
  <c r="AH70" i="20"/>
  <c r="AP70" i="22" s="1"/>
  <c r="F94" i="18"/>
  <c r="F94" i="19" s="1"/>
  <c r="Z94" i="18"/>
  <c r="Z94" i="19" s="1"/>
  <c r="AJ105" i="21"/>
  <c r="AJ105" i="20"/>
  <c r="AD120" i="20"/>
  <c r="AD120" i="21"/>
  <c r="O4" i="21"/>
  <c r="O4" i="20"/>
  <c r="O4" i="22" s="1"/>
  <c r="AF6" i="21"/>
  <c r="AF6" i="20"/>
  <c r="R7" i="21"/>
  <c r="R7" i="20"/>
  <c r="AH9" i="21"/>
  <c r="AH9" i="20"/>
  <c r="J11" i="21"/>
  <c r="J11" i="20"/>
  <c r="J11" i="22" s="1"/>
  <c r="Z13" i="18"/>
  <c r="Z13" i="19" s="1"/>
  <c r="F13" i="18"/>
  <c r="F13" i="19" s="1"/>
  <c r="P16" i="21"/>
  <c r="P16" i="20"/>
  <c r="L18" i="20"/>
  <c r="L18" i="21"/>
  <c r="H20" i="21"/>
  <c r="H20" i="20"/>
  <c r="H20" i="22" s="1"/>
  <c r="R23" i="20"/>
  <c r="R23" i="21"/>
  <c r="N25" i="21"/>
  <c r="N25" i="20"/>
  <c r="J27" i="21"/>
  <c r="J27" i="20"/>
  <c r="F29" i="18"/>
  <c r="F29" i="19" s="1"/>
  <c r="Z29" i="18"/>
  <c r="Z29" i="19" s="1"/>
  <c r="AJ32" i="21"/>
  <c r="AJ32" i="20"/>
  <c r="L34" i="21"/>
  <c r="L34" i="20"/>
  <c r="H36" i="21"/>
  <c r="H36" i="20"/>
  <c r="R39" i="21"/>
  <c r="R39" i="20"/>
  <c r="R39" i="22" s="1"/>
  <c r="AH41" i="21"/>
  <c r="AH41" i="20"/>
  <c r="AD43" i="21"/>
  <c r="AD43" i="20"/>
  <c r="F45" i="18"/>
  <c r="F45" i="19" s="1"/>
  <c r="Z45" i="18"/>
  <c r="Z45" i="19" s="1"/>
  <c r="I46" i="5"/>
  <c r="P48" i="18"/>
  <c r="P48" i="19" s="1"/>
  <c r="AJ48" i="18"/>
  <c r="AJ48" i="19" s="1"/>
  <c r="AF50" i="21"/>
  <c r="AF50" i="20"/>
  <c r="H52" i="21"/>
  <c r="H52" i="20"/>
  <c r="R55" i="20"/>
  <c r="R55" i="21"/>
  <c r="N57" i="21"/>
  <c r="N57" i="20"/>
  <c r="J59" i="21"/>
  <c r="J59" i="20"/>
  <c r="F61" i="18"/>
  <c r="F61" i="19" s="1"/>
  <c r="Z61" i="18"/>
  <c r="Z61" i="19" s="1"/>
  <c r="I62" i="5"/>
  <c r="P64" i="18"/>
  <c r="P64" i="19" s="1"/>
  <c r="AJ64" i="18"/>
  <c r="AJ64" i="19" s="1"/>
  <c r="L66" i="20"/>
  <c r="L66" i="21"/>
  <c r="H68" i="21"/>
  <c r="H68" i="20"/>
  <c r="D70" i="18"/>
  <c r="D70" i="19" s="1"/>
  <c r="X70" i="18"/>
  <c r="X70" i="19" s="1"/>
  <c r="AL71" i="21"/>
  <c r="AL71" i="20"/>
  <c r="AT71" i="22" s="1"/>
  <c r="R71" i="28" s="1"/>
  <c r="T71" i="23" s="1"/>
  <c r="AH73" i="21"/>
  <c r="AH73" i="20"/>
  <c r="J75" i="21"/>
  <c r="J75" i="20"/>
  <c r="Z77" i="18"/>
  <c r="Z77" i="19" s="1"/>
  <c r="F77" i="18"/>
  <c r="F77" i="19" s="1"/>
  <c r="V79" i="18"/>
  <c r="V79" i="19" s="1"/>
  <c r="B79" i="18"/>
  <c r="B79" i="19" s="1"/>
  <c r="AJ80" i="21"/>
  <c r="AJ80" i="20"/>
  <c r="AF82" i="21"/>
  <c r="AF82" i="20"/>
  <c r="AB84" i="21"/>
  <c r="AB84" i="20"/>
  <c r="D86" i="18"/>
  <c r="D86" i="19" s="1"/>
  <c r="X86" i="18"/>
  <c r="X86" i="19" s="1"/>
  <c r="AL87" i="21"/>
  <c r="AL87" i="20"/>
  <c r="AH89" i="21"/>
  <c r="AH89" i="20"/>
  <c r="AD91" i="21"/>
  <c r="AD91" i="20"/>
  <c r="F93" i="18"/>
  <c r="F93" i="19" s="1"/>
  <c r="Z93" i="18"/>
  <c r="Z93" i="19" s="1"/>
  <c r="P96" i="21"/>
  <c r="P96" i="20"/>
  <c r="AF98" i="21"/>
  <c r="AF98" i="20"/>
  <c r="AB100" i="21"/>
  <c r="AB100" i="20"/>
  <c r="D102" i="18"/>
  <c r="D102" i="19" s="1"/>
  <c r="X102" i="18"/>
  <c r="X102" i="19" s="1"/>
  <c r="AL103" i="21"/>
  <c r="AL103" i="20"/>
  <c r="N105" i="21"/>
  <c r="N105" i="20"/>
  <c r="J107" i="21"/>
  <c r="J107" i="20"/>
  <c r="F109" i="18"/>
  <c r="F109" i="19" s="1"/>
  <c r="Z109" i="18"/>
  <c r="Z109" i="19" s="1"/>
  <c r="AJ112" i="21"/>
  <c r="AJ112" i="20"/>
  <c r="AF114" i="21"/>
  <c r="AF114" i="20"/>
  <c r="H116" i="21"/>
  <c r="H116" i="20"/>
  <c r="AD119" i="21"/>
  <c r="AD119" i="20"/>
  <c r="AL119" i="22" s="1"/>
  <c r="J119" i="28" s="1"/>
  <c r="L119" i="23" s="1"/>
  <c r="I122" i="5"/>
  <c r="P124" i="20"/>
  <c r="P124" i="21"/>
  <c r="L126" i="21"/>
  <c r="L126" i="20"/>
  <c r="AB128" i="21"/>
  <c r="AB128" i="20"/>
  <c r="D130" i="18"/>
  <c r="D130" i="19" s="1"/>
  <c r="X130" i="18"/>
  <c r="X130" i="19" s="1"/>
  <c r="R131" i="21"/>
  <c r="R131" i="20"/>
  <c r="E74" i="18"/>
  <c r="E74" i="19" s="1"/>
  <c r="Y74" i="18"/>
  <c r="Y74" i="19" s="1"/>
  <c r="AM87" i="21"/>
  <c r="AM87" i="20"/>
  <c r="AK100" i="21"/>
  <c r="AK100" i="20"/>
  <c r="AC112" i="21"/>
  <c r="AC112" i="20"/>
  <c r="AH10" i="21"/>
  <c r="AH10" i="20"/>
  <c r="R20" i="21"/>
  <c r="R20" i="20"/>
  <c r="R32" i="20"/>
  <c r="R32" i="21"/>
  <c r="H57" i="21"/>
  <c r="H57" i="20"/>
  <c r="AD80" i="21"/>
  <c r="AD80" i="20"/>
  <c r="AJ93" i="21"/>
  <c r="AJ93" i="20"/>
  <c r="L107" i="21"/>
  <c r="L107" i="20"/>
  <c r="I119" i="5"/>
  <c r="P129" i="21"/>
  <c r="P129" i="20"/>
  <c r="M6" i="20"/>
  <c r="M6" i="21"/>
  <c r="I8" i="20"/>
  <c r="I8" i="21"/>
  <c r="S11" i="21"/>
  <c r="S11" i="20"/>
  <c r="AI13" i="21"/>
  <c r="AI13" i="20"/>
  <c r="AE15" i="21"/>
  <c r="AE15" i="20"/>
  <c r="C19" i="18"/>
  <c r="C19" i="19" s="1"/>
  <c r="W19" i="18"/>
  <c r="W19" i="19" s="1"/>
  <c r="AK20" i="21"/>
  <c r="AK20" i="20"/>
  <c r="M22" i="21"/>
  <c r="M22" i="20"/>
  <c r="I24" i="21"/>
  <c r="I24" i="20"/>
  <c r="S27" i="21"/>
  <c r="S27" i="20"/>
  <c r="S27" i="22" s="1"/>
  <c r="O29" i="21"/>
  <c r="O29" i="20"/>
  <c r="K31" i="21"/>
  <c r="K31" i="20"/>
  <c r="W35" i="18"/>
  <c r="W35" i="19" s="1"/>
  <c r="C35" i="18"/>
  <c r="C35" i="19" s="1"/>
  <c r="Q36" i="21"/>
  <c r="Q36" i="20"/>
  <c r="Q36" i="22" s="1"/>
  <c r="M38" i="21"/>
  <c r="M38" i="20"/>
  <c r="I40" i="21"/>
  <c r="I40" i="20"/>
  <c r="AM43" i="21"/>
  <c r="AM43" i="20"/>
  <c r="AI45" i="21"/>
  <c r="AI45" i="20"/>
  <c r="AQ45" i="22" s="1"/>
  <c r="O45" i="28" s="1"/>
  <c r="Q45" i="23" s="1"/>
  <c r="K47" i="20"/>
  <c r="K47" i="21"/>
  <c r="C51" i="18"/>
  <c r="C51" i="19" s="1"/>
  <c r="W51" i="18"/>
  <c r="W51" i="19" s="1"/>
  <c r="K55" i="20"/>
  <c r="K55" i="21"/>
  <c r="AK60" i="21"/>
  <c r="AK60" i="20"/>
  <c r="AS60" i="22" s="1"/>
  <c r="Q60" i="28" s="1"/>
  <c r="S60" i="23" s="1"/>
  <c r="AG62" i="21"/>
  <c r="AG62" i="20"/>
  <c r="I64" i="20"/>
  <c r="I64" i="21"/>
  <c r="K67" i="21"/>
  <c r="K67" i="20"/>
  <c r="O93" i="21"/>
  <c r="O93" i="20"/>
  <c r="O93" i="22" s="1"/>
  <c r="M106" i="21"/>
  <c r="M106" i="20"/>
  <c r="S119" i="21"/>
  <c r="S119" i="20"/>
  <c r="N18" i="21"/>
  <c r="N18" i="20"/>
  <c r="N30" i="20"/>
  <c r="N30" i="21"/>
  <c r="AH42" i="20"/>
  <c r="AH42" i="21"/>
  <c r="L55" i="21"/>
  <c r="L55" i="20"/>
  <c r="AD68" i="21"/>
  <c r="AD68" i="20"/>
  <c r="AB81" i="21"/>
  <c r="AB81" i="20"/>
  <c r="AJ81" i="22" s="1"/>
  <c r="AD108" i="21"/>
  <c r="AD108" i="20"/>
  <c r="AL120" i="21"/>
  <c r="AL120" i="20"/>
  <c r="AK5" i="21"/>
  <c r="AK5" i="20"/>
  <c r="M7" i="21"/>
  <c r="M7" i="20"/>
  <c r="M7" i="22" s="1"/>
  <c r="AC9" i="21"/>
  <c r="AC9" i="20"/>
  <c r="S12" i="21"/>
  <c r="S12" i="20"/>
  <c r="C16" i="18"/>
  <c r="C16" i="19" s="1"/>
  <c r="W16" i="18"/>
  <c r="W16" i="19" s="1"/>
  <c r="Q17" i="21"/>
  <c r="Q17" i="20"/>
  <c r="Q17" i="22" s="1"/>
  <c r="AG19" i="21"/>
  <c r="AG19" i="20"/>
  <c r="AC21" i="21"/>
  <c r="AC21" i="20"/>
  <c r="S24" i="18"/>
  <c r="S24" i="19" s="1"/>
  <c r="AM24" i="18"/>
  <c r="AM24" i="19" s="1"/>
  <c r="O26" i="20"/>
  <c r="O26" i="21"/>
  <c r="K28" i="21"/>
  <c r="K28" i="20"/>
  <c r="Q33" i="21"/>
  <c r="Q33" i="20"/>
  <c r="M35" i="20"/>
  <c r="M35" i="21"/>
  <c r="I37" i="21"/>
  <c r="I37" i="20"/>
  <c r="I37" i="22" s="1"/>
  <c r="AM40" i="18"/>
  <c r="AM40" i="19" s="1"/>
  <c r="S40" i="18"/>
  <c r="S40" i="19" s="1"/>
  <c r="O42" i="20"/>
  <c r="O42" i="21"/>
  <c r="AE44" i="21"/>
  <c r="AE44" i="20"/>
  <c r="Q49" i="21"/>
  <c r="Q49" i="20"/>
  <c r="Q49" i="22" s="1"/>
  <c r="M51" i="21"/>
  <c r="M51" i="20"/>
  <c r="AC53" i="20"/>
  <c r="AC53" i="21"/>
  <c r="S56" i="21"/>
  <c r="S56" i="20"/>
  <c r="O58" i="21"/>
  <c r="O58" i="20"/>
  <c r="O58" i="22" s="1"/>
  <c r="K60" i="21"/>
  <c r="K60" i="20"/>
  <c r="C64" i="18"/>
  <c r="C64" i="19" s="1"/>
  <c r="W64" i="18"/>
  <c r="W64" i="19" s="1"/>
  <c r="Q65" i="20"/>
  <c r="Q65" i="21"/>
  <c r="M67" i="20"/>
  <c r="M67" i="21"/>
  <c r="M67" i="22" s="1"/>
  <c r="AC69" i="21"/>
  <c r="AC69" i="20"/>
  <c r="E71" i="18"/>
  <c r="E71" i="19" s="1"/>
  <c r="Y71" i="18"/>
  <c r="Y71" i="19" s="1"/>
  <c r="S72" i="21"/>
  <c r="S72" i="20"/>
  <c r="AI74" i="21"/>
  <c r="AI74" i="20"/>
  <c r="AQ74" i="22" s="1"/>
  <c r="O74" i="28" s="1"/>
  <c r="Q74" i="23" s="1"/>
  <c r="AE76" i="21"/>
  <c r="AE76" i="20"/>
  <c r="C80" i="18"/>
  <c r="C80" i="19" s="1"/>
  <c r="W80" i="18"/>
  <c r="W80" i="19" s="1"/>
  <c r="AK81" i="21"/>
  <c r="AK81" i="20"/>
  <c r="M83" i="21"/>
  <c r="M83" i="20"/>
  <c r="M83" i="22" s="1"/>
  <c r="AC85" i="21"/>
  <c r="AC85" i="20"/>
  <c r="AM88" i="21"/>
  <c r="AM88" i="20"/>
  <c r="AI90" i="21"/>
  <c r="AI90" i="20"/>
  <c r="AE92" i="21"/>
  <c r="AE92" i="20"/>
  <c r="AM92" i="22" s="1"/>
  <c r="K92" i="28" s="1"/>
  <c r="M92" i="23" s="1"/>
  <c r="G94" i="18"/>
  <c r="G94" i="19" s="1"/>
  <c r="AA94" i="18"/>
  <c r="AA94" i="19" s="1"/>
  <c r="Q97" i="21"/>
  <c r="Q97" i="20"/>
  <c r="AG99" i="21"/>
  <c r="AG99" i="20"/>
  <c r="AM104" i="21"/>
  <c r="AM104" i="20"/>
  <c r="AU104" i="22" s="1"/>
  <c r="S104" i="28" s="1"/>
  <c r="U104" i="23" s="1"/>
  <c r="AE108" i="21"/>
  <c r="AE108" i="20"/>
  <c r="G110" i="18"/>
  <c r="G110" i="19" s="1"/>
  <c r="AA110" i="18"/>
  <c r="AA110" i="19" s="1"/>
  <c r="AK113" i="20"/>
  <c r="AK113" i="21"/>
  <c r="AG115" i="20"/>
  <c r="AG115" i="21"/>
  <c r="AC117" i="21"/>
  <c r="AC117" i="20"/>
  <c r="AM120" i="20"/>
  <c r="AM120" i="21"/>
  <c r="AI122" i="21"/>
  <c r="AI122" i="20"/>
  <c r="AK125" i="20"/>
  <c r="AK125" i="21"/>
  <c r="AG127" i="21"/>
  <c r="AG127" i="20"/>
  <c r="I129" i="21"/>
  <c r="I129" i="20"/>
  <c r="Y131" i="18"/>
  <c r="Y131" i="19" s="1"/>
  <c r="E131" i="18"/>
  <c r="E131" i="19" s="1"/>
  <c r="K75" i="21"/>
  <c r="K75" i="20"/>
  <c r="K75" i="22" s="1"/>
  <c r="M98" i="20"/>
  <c r="M98" i="21"/>
  <c r="S111" i="21"/>
  <c r="S111" i="20"/>
  <c r="K123" i="21"/>
  <c r="K123" i="20"/>
  <c r="AL8" i="20"/>
  <c r="AL8" i="21"/>
  <c r="P21" i="21"/>
  <c r="P21" i="20"/>
  <c r="AB33" i="21"/>
  <c r="AB33" i="20"/>
  <c r="P45" i="21"/>
  <c r="P45" i="20"/>
  <c r="R68" i="21"/>
  <c r="R68" i="20"/>
  <c r="R68" i="22" s="1"/>
  <c r="AL80" i="21"/>
  <c r="AL80" i="20"/>
  <c r="AL92" i="21"/>
  <c r="AL92" i="20"/>
  <c r="P101" i="20"/>
  <c r="P101" i="21"/>
  <c r="I127" i="5"/>
  <c r="R5" i="21"/>
  <c r="R5" i="20"/>
  <c r="N7" i="21"/>
  <c r="N7" i="20"/>
  <c r="J9" i="21"/>
  <c r="J9" i="20"/>
  <c r="B13" i="18"/>
  <c r="B13" i="19" s="1"/>
  <c r="V13" i="18"/>
  <c r="V13" i="19" s="1"/>
  <c r="P14" i="20"/>
  <c r="P14" i="21"/>
  <c r="L16" i="20"/>
  <c r="L16" i="21"/>
  <c r="H18" i="18"/>
  <c r="H18" i="19" s="1"/>
  <c r="AB18" i="18"/>
  <c r="AB18" i="19" s="1"/>
  <c r="D20" i="18"/>
  <c r="D20" i="19" s="1"/>
  <c r="X20" i="18"/>
  <c r="X20" i="19" s="1"/>
  <c r="R21" i="21"/>
  <c r="R21" i="20"/>
  <c r="N23" i="21"/>
  <c r="N23" i="20"/>
  <c r="J25" i="21"/>
  <c r="J25" i="20"/>
  <c r="B29" i="18"/>
  <c r="B29" i="19" s="1"/>
  <c r="V29" i="18"/>
  <c r="V29" i="19" s="1"/>
  <c r="P30" i="21"/>
  <c r="P30" i="20"/>
  <c r="L32" i="20"/>
  <c r="L32" i="21"/>
  <c r="H34" i="20"/>
  <c r="H34" i="21"/>
  <c r="AL37" i="20"/>
  <c r="AL37" i="21"/>
  <c r="N39" i="21"/>
  <c r="N39" i="20"/>
  <c r="J41" i="20"/>
  <c r="J41" i="21"/>
  <c r="B45" i="18"/>
  <c r="B45" i="19" s="1"/>
  <c r="V45" i="18"/>
  <c r="V45" i="19" s="1"/>
  <c r="AJ46" i="21"/>
  <c r="AJ46" i="20"/>
  <c r="AF48" i="21"/>
  <c r="AF48" i="20"/>
  <c r="H50" i="21"/>
  <c r="H50" i="20"/>
  <c r="N55" i="21"/>
  <c r="N55" i="20"/>
  <c r="I56" i="5"/>
  <c r="P58" i="21"/>
  <c r="P58" i="20"/>
  <c r="P58" i="22" s="1"/>
  <c r="L60" i="20"/>
  <c r="L60" i="21"/>
  <c r="H62" i="21"/>
  <c r="H62" i="20"/>
  <c r="R65" i="21"/>
  <c r="R65" i="20"/>
  <c r="AH67" i="21"/>
  <c r="AH67" i="20"/>
  <c r="AP67" i="22" s="1"/>
  <c r="AD69" i="21"/>
  <c r="AD69" i="20"/>
  <c r="F71" i="18"/>
  <c r="F71" i="19" s="1"/>
  <c r="Z71" i="18"/>
  <c r="Z71" i="19" s="1"/>
  <c r="B73" i="18"/>
  <c r="B73" i="19" s="1"/>
  <c r="V73" i="18"/>
  <c r="V73" i="19" s="1"/>
  <c r="AJ74" i="21"/>
  <c r="AJ74" i="20"/>
  <c r="AR74" i="22" s="1"/>
  <c r="P74" i="28" s="1"/>
  <c r="R74" i="23" s="1"/>
  <c r="AF76" i="21"/>
  <c r="AF76" i="20"/>
  <c r="AB78" i="20"/>
  <c r="AB78" i="21"/>
  <c r="D80" i="18"/>
  <c r="D80" i="19" s="1"/>
  <c r="X80" i="18"/>
  <c r="X80" i="19" s="1"/>
  <c r="AL81" i="21"/>
  <c r="AL81" i="20"/>
  <c r="AT81" i="22" s="1"/>
  <c r="R81" i="28" s="1"/>
  <c r="T81" i="23" s="1"/>
  <c r="AH83" i="21"/>
  <c r="AH83" i="20"/>
  <c r="AD85" i="21"/>
  <c r="AD85" i="20"/>
  <c r="F87" i="18"/>
  <c r="F87" i="19" s="1"/>
  <c r="Z87" i="18"/>
  <c r="Z87" i="19" s="1"/>
  <c r="V89" i="18"/>
  <c r="V89" i="19" s="1"/>
  <c r="B89" i="18"/>
  <c r="B89" i="19" s="1"/>
  <c r="AJ90" i="21"/>
  <c r="AJ90" i="20"/>
  <c r="AF92" i="20"/>
  <c r="AF92" i="21"/>
  <c r="AB94" i="21"/>
  <c r="AB94" i="20"/>
  <c r="AL97" i="20"/>
  <c r="AL97" i="21"/>
  <c r="AH99" i="20"/>
  <c r="AH99" i="21"/>
  <c r="AD101" i="21"/>
  <c r="AD101" i="20"/>
  <c r="AF104" i="21"/>
  <c r="AF104" i="20"/>
  <c r="H106" i="20"/>
  <c r="H106" i="21"/>
  <c r="R109" i="21"/>
  <c r="R109" i="20"/>
  <c r="AH111" i="20"/>
  <c r="AH111" i="21"/>
  <c r="J113" i="21"/>
  <c r="J113" i="20"/>
  <c r="B117" i="18"/>
  <c r="B117" i="19" s="1"/>
  <c r="V117" i="18"/>
  <c r="V117" i="19" s="1"/>
  <c r="AJ118" i="21"/>
  <c r="AJ118" i="20"/>
  <c r="L120" i="21"/>
  <c r="L120" i="20"/>
  <c r="H122" i="21"/>
  <c r="H122" i="20"/>
  <c r="R125" i="20"/>
  <c r="R125" i="21"/>
  <c r="N127" i="21"/>
  <c r="N127" i="20"/>
  <c r="AD129" i="21"/>
  <c r="AD129" i="20"/>
  <c r="Z131" i="18"/>
  <c r="Z131" i="19" s="1"/>
  <c r="F131" i="18"/>
  <c r="F131" i="19" s="1"/>
  <c r="G81" i="18"/>
  <c r="G81" i="19" s="1"/>
  <c r="AA81" i="18"/>
  <c r="AA81" i="19" s="1"/>
  <c r="AK92" i="20"/>
  <c r="AK92" i="21"/>
  <c r="AC104" i="21"/>
  <c r="AC104" i="20"/>
  <c r="E118" i="18"/>
  <c r="E118" i="19" s="1"/>
  <c r="Y118" i="18"/>
  <c r="Y118" i="19" s="1"/>
  <c r="AK128" i="21"/>
  <c r="AK128" i="20"/>
  <c r="AS128" i="22" s="1"/>
  <c r="Q128" i="28" s="1"/>
  <c r="S128" i="23" s="1"/>
  <c r="AD12" i="21"/>
  <c r="AD12" i="20"/>
  <c r="AJ25" i="20"/>
  <c r="AJ25" i="21"/>
  <c r="AL36" i="21"/>
  <c r="AL36" i="20"/>
  <c r="N50" i="21"/>
  <c r="N50" i="20"/>
  <c r="N50" i="22" s="1"/>
  <c r="AD64" i="21"/>
  <c r="AD64" i="20"/>
  <c r="AB77" i="20"/>
  <c r="AB77" i="21"/>
  <c r="AJ89" i="21"/>
  <c r="AJ89" i="20"/>
  <c r="AL112" i="21"/>
  <c r="AL112" i="20"/>
  <c r="AT112" i="22" s="1"/>
  <c r="R112" i="28" s="1"/>
  <c r="T112" i="23" s="1"/>
  <c r="AB125" i="21"/>
  <c r="AB125" i="20"/>
  <c r="AE5" i="21"/>
  <c r="AE5" i="20"/>
  <c r="G7" i="18"/>
  <c r="G7" i="19" s="1"/>
  <c r="AA7" i="18"/>
  <c r="AA7" i="19" s="1"/>
  <c r="C9" i="18"/>
  <c r="C9" i="19" s="1"/>
  <c r="W9" i="18"/>
  <c r="W9" i="19" s="1"/>
  <c r="Q10" i="21"/>
  <c r="Q10" i="20"/>
  <c r="AG12" i="21"/>
  <c r="AG12" i="20"/>
  <c r="AC14" i="21"/>
  <c r="AC14" i="20"/>
  <c r="E16" i="18"/>
  <c r="E16" i="19" s="1"/>
  <c r="Y16" i="18"/>
  <c r="Y16" i="19" s="1"/>
  <c r="AM17" i="21"/>
  <c r="AM17" i="20"/>
  <c r="O19" i="20"/>
  <c r="O19" i="21"/>
  <c r="AE21" i="21"/>
  <c r="AE21" i="20"/>
  <c r="G23" i="18"/>
  <c r="G23" i="19" s="1"/>
  <c r="AA23" i="18"/>
  <c r="AA23" i="19" s="1"/>
  <c r="C25" i="18"/>
  <c r="C25" i="19" s="1"/>
  <c r="W25" i="18"/>
  <c r="W25" i="19" s="1"/>
  <c r="AK26" i="21"/>
  <c r="AK26" i="20"/>
  <c r="M28" i="21"/>
  <c r="M28" i="20"/>
  <c r="AC30" i="21"/>
  <c r="AC30" i="20"/>
  <c r="AK30" i="22" s="1"/>
  <c r="I30" i="28" s="1"/>
  <c r="K30" i="23" s="1"/>
  <c r="Y32" i="18"/>
  <c r="Y32" i="19" s="1"/>
  <c r="E32" i="18"/>
  <c r="E32" i="19" s="1"/>
  <c r="AM33" i="21"/>
  <c r="AM33" i="20"/>
  <c r="O35" i="21"/>
  <c r="O35" i="20"/>
  <c r="W37" i="18"/>
  <c r="W37" i="19" s="1"/>
  <c r="C37" i="18"/>
  <c r="C37" i="19" s="1"/>
  <c r="AK38" i="21"/>
  <c r="AK38" i="20"/>
  <c r="AG40" i="21"/>
  <c r="AG40" i="20"/>
  <c r="S41" i="20"/>
  <c r="S41" i="21"/>
  <c r="O43" i="21"/>
  <c r="O43" i="20"/>
  <c r="O43" i="22" s="1"/>
  <c r="AE45" i="21"/>
  <c r="AE45" i="20"/>
  <c r="G47" i="18"/>
  <c r="G47" i="19" s="1"/>
  <c r="AA47" i="18"/>
  <c r="AA47" i="19" s="1"/>
  <c r="C49" i="18"/>
  <c r="C49" i="19" s="1"/>
  <c r="W49" i="18"/>
  <c r="W49" i="19" s="1"/>
  <c r="Q50" i="20"/>
  <c r="Q50" i="21"/>
  <c r="AG52" i="21"/>
  <c r="AG52" i="20"/>
  <c r="E56" i="18"/>
  <c r="E56" i="19" s="1"/>
  <c r="Y56" i="18"/>
  <c r="Y56" i="19" s="1"/>
  <c r="S57" i="20"/>
  <c r="S57" i="21"/>
  <c r="AI59" i="21"/>
  <c r="AI59" i="20"/>
  <c r="AQ59" i="22" s="1"/>
  <c r="O59" i="28" s="1"/>
  <c r="Q59" i="23" s="1"/>
  <c r="AE61" i="21"/>
  <c r="AE61" i="20"/>
  <c r="G63" i="18"/>
  <c r="G63" i="19" s="1"/>
  <c r="AA63" i="18"/>
  <c r="AA63" i="19" s="1"/>
  <c r="C65" i="18"/>
  <c r="C65" i="19" s="1"/>
  <c r="W65" i="18"/>
  <c r="W65" i="19" s="1"/>
  <c r="AK66" i="21"/>
  <c r="AK66" i="20"/>
  <c r="AS66" i="22" s="1"/>
  <c r="Q66" i="28" s="1"/>
  <c r="S66" i="23" s="1"/>
  <c r="M68" i="21"/>
  <c r="M68" i="20"/>
  <c r="E72" i="18"/>
  <c r="E72" i="19" s="1"/>
  <c r="Y72" i="18"/>
  <c r="Y72" i="19" s="1"/>
  <c r="AM73" i="21"/>
  <c r="AM73" i="20"/>
  <c r="AI75" i="21"/>
  <c r="AI75" i="20"/>
  <c r="AQ75" i="22" s="1"/>
  <c r="O75" i="28" s="1"/>
  <c r="Q75" i="23" s="1"/>
  <c r="AE77" i="21"/>
  <c r="AE77" i="20"/>
  <c r="G79" i="18"/>
  <c r="G79" i="19" s="1"/>
  <c r="AA79" i="18"/>
  <c r="AA79" i="19" s="1"/>
  <c r="M80" i="20"/>
  <c r="M80" i="21"/>
  <c r="AC82" i="20"/>
  <c r="AC82" i="21"/>
  <c r="E84" i="18"/>
  <c r="E84" i="19" s="1"/>
  <c r="Y84" i="18"/>
  <c r="Y84" i="19" s="1"/>
  <c r="AM85" i="21"/>
  <c r="AM85" i="20"/>
  <c r="AU85" i="22" s="1"/>
  <c r="S85" i="28" s="1"/>
  <c r="U85" i="23" s="1"/>
  <c r="AI87" i="21"/>
  <c r="AI87" i="20"/>
  <c r="K89" i="21"/>
  <c r="K89" i="20"/>
  <c r="K89" i="22" s="1"/>
  <c r="AA91" i="18"/>
  <c r="AA91" i="19" s="1"/>
  <c r="G91" i="18"/>
  <c r="G91" i="19" s="1"/>
  <c r="C93" i="18"/>
  <c r="C93" i="19" s="1"/>
  <c r="W93" i="18"/>
  <c r="W93" i="19" s="1"/>
  <c r="AK94" i="20"/>
  <c r="AK94" i="21"/>
  <c r="AG96" i="21"/>
  <c r="AG96" i="20"/>
  <c r="AO96" i="22" s="1"/>
  <c r="M96" i="28" s="1"/>
  <c r="O96" i="23" s="1"/>
  <c r="AC98" i="21"/>
  <c r="AC98" i="20"/>
  <c r="E100" i="18"/>
  <c r="E100" i="19" s="1"/>
  <c r="Y100" i="18"/>
  <c r="Y100" i="19" s="1"/>
  <c r="S101" i="21"/>
  <c r="S101" i="20"/>
  <c r="AE105" i="20"/>
  <c r="AE105" i="21"/>
  <c r="G107" i="18"/>
  <c r="G107" i="19" s="1"/>
  <c r="AA107" i="18"/>
  <c r="AA107" i="19" s="1"/>
  <c r="C109" i="18"/>
  <c r="C109" i="19" s="1"/>
  <c r="W109" i="18"/>
  <c r="W109" i="19" s="1"/>
  <c r="AK110" i="20"/>
  <c r="AK110" i="21"/>
  <c r="AG112" i="21"/>
  <c r="AG112" i="20"/>
  <c r="AO112" i="22" s="1"/>
  <c r="M112" i="28" s="1"/>
  <c r="O112" i="23" s="1"/>
  <c r="I114" i="21"/>
  <c r="I114" i="20"/>
  <c r="E116" i="18"/>
  <c r="E116" i="19" s="1"/>
  <c r="Y116" i="18"/>
  <c r="Y116" i="19" s="1"/>
  <c r="AM117" i="21"/>
  <c r="AM117" i="20"/>
  <c r="O119" i="21"/>
  <c r="O119" i="20"/>
  <c r="O119" i="22" s="1"/>
  <c r="AE121" i="21"/>
  <c r="AE121" i="20"/>
  <c r="G123" i="18"/>
  <c r="G123" i="19" s="1"/>
  <c r="AA123" i="18"/>
  <c r="AA123" i="19" s="1"/>
  <c r="C125" i="18"/>
  <c r="C125" i="19" s="1"/>
  <c r="W125" i="18"/>
  <c r="W125" i="19" s="1"/>
  <c r="AK126" i="21"/>
  <c r="AK126" i="20"/>
  <c r="AS126" i="22" s="1"/>
  <c r="Q126" i="28" s="1"/>
  <c r="S126" i="23" s="1"/>
  <c r="AG128" i="21"/>
  <c r="AG128" i="20"/>
  <c r="AG86" i="21"/>
  <c r="AG86" i="20"/>
  <c r="AO86" i="22" s="1"/>
  <c r="M86" i="28" s="1"/>
  <c r="O86" i="23" s="1"/>
  <c r="AM99" i="21"/>
  <c r="AM99" i="20"/>
  <c r="Y114" i="18"/>
  <c r="Y114" i="19" s="1"/>
  <c r="E114" i="18"/>
  <c r="E114" i="19" s="1"/>
  <c r="C123" i="18"/>
  <c r="C123" i="19" s="1"/>
  <c r="W123" i="18"/>
  <c r="W123" i="19" s="1"/>
  <c r="AJ5" i="21"/>
  <c r="AJ5" i="20"/>
  <c r="AR5" i="22" s="1"/>
  <c r="P5" i="28" s="1"/>
  <c r="R5" i="23" s="1"/>
  <c r="AB21" i="21"/>
  <c r="AB21" i="20"/>
  <c r="AF35" i="21"/>
  <c r="AF35" i="20"/>
  <c r="AN35" i="22" s="1"/>
  <c r="L35" i="28" s="1"/>
  <c r="N35" i="23" s="1"/>
  <c r="AL48" i="21"/>
  <c r="AL48" i="20"/>
  <c r="J56" i="21"/>
  <c r="J56" i="20"/>
  <c r="J56" i="22" s="1"/>
  <c r="AB69" i="21"/>
  <c r="AB69" i="20"/>
  <c r="J92" i="20"/>
  <c r="J92" i="21"/>
  <c r="V104" i="18"/>
  <c r="V104" i="19" s="1"/>
  <c r="B104" i="18"/>
  <c r="B104" i="19" s="1"/>
  <c r="AF115" i="20"/>
  <c r="AF115" i="21"/>
  <c r="J128" i="21"/>
  <c r="J128" i="20"/>
  <c r="I5" i="5"/>
  <c r="P7" i="20"/>
  <c r="P7" i="21"/>
  <c r="AF9" i="21"/>
  <c r="AF9" i="20"/>
  <c r="H11" i="21"/>
  <c r="H11" i="20"/>
  <c r="AL14" i="21"/>
  <c r="AL14" i="20"/>
  <c r="N16" i="21"/>
  <c r="N16" i="20"/>
  <c r="J18" i="21"/>
  <c r="J18" i="20"/>
  <c r="I21" i="5"/>
  <c r="P23" i="21"/>
  <c r="P23" i="20"/>
  <c r="L25" i="20"/>
  <c r="L25" i="21"/>
  <c r="H27" i="20"/>
  <c r="H27" i="21"/>
  <c r="D29" i="18"/>
  <c r="D29" i="19" s="1"/>
  <c r="X29" i="18"/>
  <c r="X29" i="19" s="1"/>
  <c r="AL30" i="21"/>
  <c r="AL30" i="20"/>
  <c r="AH32" i="21"/>
  <c r="AH32" i="20"/>
  <c r="AP32" i="22" s="1"/>
  <c r="AD34" i="20"/>
  <c r="AD34" i="21"/>
  <c r="Z36" i="18"/>
  <c r="Z36" i="19" s="1"/>
  <c r="F36" i="18"/>
  <c r="F36" i="19" s="1"/>
  <c r="B38" i="18"/>
  <c r="B38" i="19" s="1"/>
  <c r="V38" i="18"/>
  <c r="V38" i="19" s="1"/>
  <c r="AF41" i="21"/>
  <c r="AF41" i="20"/>
  <c r="AN41" i="22" s="1"/>
  <c r="L41" i="28" s="1"/>
  <c r="N41" i="23" s="1"/>
  <c r="AB43" i="20"/>
  <c r="AB43" i="21"/>
  <c r="D45" i="18"/>
  <c r="D45" i="19" s="1"/>
  <c r="X45" i="18"/>
  <c r="X45" i="19" s="1"/>
  <c r="R46" i="21"/>
  <c r="R46" i="20"/>
  <c r="N48" i="21"/>
  <c r="N48" i="20"/>
  <c r="N48" i="22" s="1"/>
  <c r="AD50" i="21"/>
  <c r="AD50" i="20"/>
  <c r="F52" i="18"/>
  <c r="F52" i="19" s="1"/>
  <c r="Z52" i="18"/>
  <c r="Z52" i="19" s="1"/>
  <c r="B54" i="18"/>
  <c r="B54" i="19" s="1"/>
  <c r="V54" i="18"/>
  <c r="V54" i="19" s="1"/>
  <c r="AJ55" i="21"/>
  <c r="AJ55" i="20"/>
  <c r="AR55" i="22" s="1"/>
  <c r="P55" i="28" s="1"/>
  <c r="R55" i="23" s="1"/>
  <c r="D61" i="18"/>
  <c r="D61" i="19" s="1"/>
  <c r="X61" i="18"/>
  <c r="X61" i="19" s="1"/>
  <c r="J62" i="21"/>
  <c r="J62" i="20"/>
  <c r="J62" i="22" s="1"/>
  <c r="F64" i="18"/>
  <c r="F64" i="19" s="1"/>
  <c r="Z64" i="18"/>
  <c r="Z64" i="19" s="1"/>
  <c r="I65" i="5"/>
  <c r="P67" i="18"/>
  <c r="P67" i="19" s="1"/>
  <c r="AJ67" i="18"/>
  <c r="AJ67" i="19" s="1"/>
  <c r="L69" i="18"/>
  <c r="L69" i="19" s="1"/>
  <c r="AF69" i="18"/>
  <c r="AF69" i="19" s="1"/>
  <c r="AB71" i="21"/>
  <c r="AB71" i="20"/>
  <c r="R74" i="21"/>
  <c r="R74" i="20"/>
  <c r="AH76" i="20"/>
  <c r="AH76" i="21"/>
  <c r="B78" i="18"/>
  <c r="B78" i="19" s="1"/>
  <c r="V78" i="18"/>
  <c r="V78" i="19" s="1"/>
  <c r="AJ79" i="21"/>
  <c r="AJ79" i="20"/>
  <c r="AF81" i="21"/>
  <c r="AF81" i="20"/>
  <c r="AB83" i="21"/>
  <c r="AB83" i="20"/>
  <c r="D85" i="18"/>
  <c r="D85" i="19" s="1"/>
  <c r="X85" i="18"/>
  <c r="X85" i="19" s="1"/>
  <c r="AL86" i="21"/>
  <c r="AL86" i="20"/>
  <c r="N88" i="21"/>
  <c r="N88" i="20"/>
  <c r="I89" i="5"/>
  <c r="P91" i="21"/>
  <c r="P91" i="20"/>
  <c r="L93" i="21"/>
  <c r="L93" i="20"/>
  <c r="L93" i="22" s="1"/>
  <c r="R98" i="21"/>
  <c r="R98" i="20"/>
  <c r="AH100" i="21"/>
  <c r="AH100" i="20"/>
  <c r="AP100" i="22" s="1"/>
  <c r="AD102" i="21"/>
  <c r="AD102" i="20"/>
  <c r="F104" i="18"/>
  <c r="F104" i="19" s="1"/>
  <c r="Z104" i="18"/>
  <c r="Z104" i="19" s="1"/>
  <c r="V106" i="18"/>
  <c r="V106" i="19" s="1"/>
  <c r="B106" i="18"/>
  <c r="B106" i="19" s="1"/>
  <c r="P107" i="21"/>
  <c r="P107" i="20"/>
  <c r="P107" i="22" s="1"/>
  <c r="AF109" i="21"/>
  <c r="AF109" i="20"/>
  <c r="N112" i="21"/>
  <c r="N112" i="20"/>
  <c r="N112" i="22" s="1"/>
  <c r="J114" i="21"/>
  <c r="J114" i="20"/>
  <c r="F116" i="18"/>
  <c r="F116" i="19" s="1"/>
  <c r="Z116" i="18"/>
  <c r="Z116" i="19" s="1"/>
  <c r="B118" i="18"/>
  <c r="B118" i="19" s="1"/>
  <c r="V118" i="18"/>
  <c r="V118" i="19" s="1"/>
  <c r="AJ119" i="21"/>
  <c r="AJ119" i="20"/>
  <c r="AR119" i="22" s="1"/>
  <c r="P119" i="28" s="1"/>
  <c r="R119" i="23" s="1"/>
  <c r="L121" i="21"/>
  <c r="L121" i="20"/>
  <c r="H123" i="20"/>
  <c r="H123" i="21"/>
  <c r="H123" i="22" s="1"/>
  <c r="D125" i="18"/>
  <c r="D125" i="19" s="1"/>
  <c r="X125" i="18"/>
  <c r="X125" i="19" s="1"/>
  <c r="AL126" i="21"/>
  <c r="AL126" i="20"/>
  <c r="AT126" i="22" s="1"/>
  <c r="R126" i="28" s="1"/>
  <c r="T126" i="23" s="1"/>
  <c r="AH128" i="21"/>
  <c r="AH128" i="20"/>
  <c r="J130" i="21"/>
  <c r="J130" i="20"/>
  <c r="J130" i="22" s="1"/>
  <c r="AM4" i="21"/>
  <c r="AM4" i="20"/>
  <c r="AK76" i="21"/>
  <c r="AK76" i="20"/>
  <c r="AS76" i="22" s="1"/>
  <c r="Q76" i="28" s="1"/>
  <c r="S76" i="23" s="1"/>
  <c r="Q88" i="21"/>
  <c r="Q88" i="20"/>
  <c r="C103" i="18"/>
  <c r="C103" i="19" s="1"/>
  <c r="W103" i="18"/>
  <c r="W103" i="19" s="1"/>
  <c r="AI113" i="21"/>
  <c r="AI113" i="20"/>
  <c r="AC128" i="21"/>
  <c r="AC128" i="20"/>
  <c r="AK128" i="22" s="1"/>
  <c r="I128" i="28" s="1"/>
  <c r="K128" i="23" s="1"/>
  <c r="AB13" i="21"/>
  <c r="AB13" i="20"/>
  <c r="F26" i="18"/>
  <c r="F26" i="19" s="1"/>
  <c r="Z26" i="18"/>
  <c r="Z26" i="19" s="1"/>
  <c r="F38" i="18"/>
  <c r="F38" i="19" s="1"/>
  <c r="Z38" i="18"/>
  <c r="Z38" i="19" s="1"/>
  <c r="Z50" i="18"/>
  <c r="Z50" i="19" s="1"/>
  <c r="F50" i="18"/>
  <c r="F50" i="19" s="1"/>
  <c r="I63" i="5"/>
  <c r="I75" i="5"/>
  <c r="AL88" i="21"/>
  <c r="AL88" i="20"/>
  <c r="AT88" i="22" s="1"/>
  <c r="R88" i="28" s="1"/>
  <c r="T88" i="23" s="1"/>
  <c r="AD100" i="20"/>
  <c r="AD100" i="21"/>
  <c r="F114" i="18"/>
  <c r="F114" i="19" s="1"/>
  <c r="Z114" i="18"/>
  <c r="Z114" i="19" s="1"/>
  <c r="AL124" i="21"/>
  <c r="AL124" i="20"/>
  <c r="M5" i="21"/>
  <c r="M5" i="20"/>
  <c r="M5" i="22" s="1"/>
  <c r="I7" i="21"/>
  <c r="I7" i="20"/>
  <c r="Y9" i="18"/>
  <c r="Y9" i="19" s="1"/>
  <c r="E9" i="18"/>
  <c r="E9" i="19" s="1"/>
  <c r="AM10" i="21"/>
  <c r="AM10" i="20"/>
  <c r="AI12" i="21"/>
  <c r="AI12" i="20"/>
  <c r="AQ12" i="22" s="1"/>
  <c r="O12" i="28" s="1"/>
  <c r="Q12" i="23" s="1"/>
  <c r="AE14" i="21"/>
  <c r="AE14" i="20"/>
  <c r="G16" i="18"/>
  <c r="G16" i="19" s="1"/>
  <c r="AA16" i="18"/>
  <c r="AA16" i="19" s="1"/>
  <c r="I19" i="21"/>
  <c r="I19" i="20"/>
  <c r="AM22" i="21"/>
  <c r="AM22" i="20"/>
  <c r="AU22" i="22" s="1"/>
  <c r="S22" i="28" s="1"/>
  <c r="U22" i="23" s="1"/>
  <c r="O24" i="21"/>
  <c r="O24" i="20"/>
  <c r="AE26" i="21"/>
  <c r="AE26" i="20"/>
  <c r="AM26" i="22" s="1"/>
  <c r="K26" i="28" s="1"/>
  <c r="M26" i="23" s="1"/>
  <c r="G28" i="18"/>
  <c r="G28" i="19" s="1"/>
  <c r="AA28" i="18"/>
  <c r="AA28" i="19" s="1"/>
  <c r="W30" i="18"/>
  <c r="W30" i="19" s="1"/>
  <c r="C30" i="18"/>
  <c r="C30" i="19" s="1"/>
  <c r="Q31" i="21"/>
  <c r="Q31" i="20"/>
  <c r="AG33" i="21"/>
  <c r="AG33" i="20"/>
  <c r="AO33" i="22" s="1"/>
  <c r="M33" i="28" s="1"/>
  <c r="O33" i="23" s="1"/>
  <c r="AC35" i="21"/>
  <c r="AC35" i="20"/>
  <c r="E37" i="18"/>
  <c r="E37" i="19" s="1"/>
  <c r="Y37" i="18"/>
  <c r="Y37" i="19" s="1"/>
  <c r="AM38" i="21"/>
  <c r="AM38" i="20"/>
  <c r="O40" i="21"/>
  <c r="O40" i="20"/>
  <c r="O40" i="22" s="1"/>
  <c r="Q43" i="21"/>
  <c r="Q43" i="20"/>
  <c r="AG45" i="21"/>
  <c r="AG45" i="20"/>
  <c r="AO45" i="22" s="1"/>
  <c r="M45" i="28" s="1"/>
  <c r="O45" i="23" s="1"/>
  <c r="I47" i="20"/>
  <c r="I47" i="21"/>
  <c r="S50" i="21"/>
  <c r="S50" i="20"/>
  <c r="S50" i="22" s="1"/>
  <c r="O52" i="21"/>
  <c r="O52" i="20"/>
  <c r="AE54" i="20"/>
  <c r="AE54" i="21"/>
  <c r="AK59" i="20"/>
  <c r="AK59" i="21"/>
  <c r="M61" i="21"/>
  <c r="M61" i="20"/>
  <c r="M61" i="22" s="1"/>
  <c r="I63" i="21"/>
  <c r="I63" i="20"/>
  <c r="AM66" i="21"/>
  <c r="AM66" i="20"/>
  <c r="AU66" i="22" s="1"/>
  <c r="S66" i="28" s="1"/>
  <c r="U66" i="23" s="1"/>
  <c r="O68" i="20"/>
  <c r="O68" i="21"/>
  <c r="K70" i="21"/>
  <c r="K70" i="20"/>
  <c r="K70" i="22" s="1"/>
  <c r="Q75" i="21"/>
  <c r="Q75" i="20"/>
  <c r="M77" i="21"/>
  <c r="M77" i="20"/>
  <c r="M77" i="22" s="1"/>
  <c r="AC79" i="21"/>
  <c r="AC79" i="20"/>
  <c r="S82" i="21"/>
  <c r="S82" i="20"/>
  <c r="S82" i="22" s="1"/>
  <c r="O84" i="21"/>
  <c r="O84" i="20"/>
  <c r="AE86" i="21"/>
  <c r="AE86" i="20"/>
  <c r="AM86" i="22" s="1"/>
  <c r="K86" i="28" s="1"/>
  <c r="M86" i="23" s="1"/>
  <c r="C90" i="18"/>
  <c r="C90" i="19" s="1"/>
  <c r="W90" i="18"/>
  <c r="W90" i="19" s="1"/>
  <c r="Q91" i="21"/>
  <c r="Q91" i="20"/>
  <c r="Q91" i="22" s="1"/>
  <c r="M93" i="21"/>
  <c r="M93" i="20"/>
  <c r="AC95" i="21"/>
  <c r="AC95" i="20"/>
  <c r="AK95" i="22" s="1"/>
  <c r="I95" i="28" s="1"/>
  <c r="K95" i="23" s="1"/>
  <c r="AM98" i="21"/>
  <c r="AM98" i="20"/>
  <c r="AI100" i="21"/>
  <c r="AI100" i="20"/>
  <c r="AQ100" i="22" s="1"/>
  <c r="O100" i="28" s="1"/>
  <c r="Q100" i="23" s="1"/>
  <c r="K102" i="21"/>
  <c r="K102" i="20"/>
  <c r="AK107" i="20"/>
  <c r="AK107" i="21"/>
  <c r="M109" i="21"/>
  <c r="M109" i="20"/>
  <c r="I111" i="21"/>
  <c r="I111" i="20"/>
  <c r="I111" i="22" s="1"/>
  <c r="S114" i="21"/>
  <c r="S114" i="20"/>
  <c r="AI116" i="21"/>
  <c r="AI116" i="20"/>
  <c r="AQ116" i="22" s="1"/>
  <c r="O116" i="28" s="1"/>
  <c r="Q116" i="23" s="1"/>
  <c r="K118" i="21"/>
  <c r="K118" i="20"/>
  <c r="G120" i="18"/>
  <c r="G120" i="19" s="1"/>
  <c r="AA120" i="18"/>
  <c r="AA120" i="19" s="1"/>
  <c r="C122" i="18"/>
  <c r="C122" i="19" s="1"/>
  <c r="W122" i="18"/>
  <c r="W122" i="19" s="1"/>
  <c r="Q123" i="21"/>
  <c r="Q123" i="20"/>
  <c r="Q123" i="22" s="1"/>
  <c r="M125" i="21"/>
  <c r="M125" i="20"/>
  <c r="AC127" i="21"/>
  <c r="AC127" i="20"/>
  <c r="AK127" i="22" s="1"/>
  <c r="I127" i="28" s="1"/>
  <c r="K127" i="23" s="1"/>
  <c r="E129" i="18"/>
  <c r="E129" i="19" s="1"/>
  <c r="Y129" i="18"/>
  <c r="Y129" i="19" s="1"/>
  <c r="AM130" i="21"/>
  <c r="AM130" i="20"/>
  <c r="AU130" i="22" s="1"/>
  <c r="S130" i="28" s="1"/>
  <c r="U130" i="23" s="1"/>
  <c r="D4" i="18"/>
  <c r="D4" i="19" s="1"/>
  <c r="X4" i="18"/>
  <c r="X4" i="19" s="1"/>
  <c r="AM79" i="21"/>
  <c r="AM79" i="20"/>
  <c r="AU79" i="22" s="1"/>
  <c r="S79" i="28" s="1"/>
  <c r="U79" i="23" s="1"/>
  <c r="G93" i="18"/>
  <c r="G93" i="19" s="1"/>
  <c r="AA93" i="18"/>
  <c r="AA93" i="19" s="1"/>
  <c r="AK104" i="21"/>
  <c r="AK104" i="20"/>
  <c r="AS104" i="22" s="1"/>
  <c r="Q104" i="28" s="1"/>
  <c r="S104" i="23" s="1"/>
  <c r="Q124" i="21"/>
  <c r="Q124" i="20"/>
  <c r="P9" i="20"/>
  <c r="P9" i="21"/>
  <c r="J20" i="21"/>
  <c r="J20" i="20"/>
  <c r="L47" i="21"/>
  <c r="L47" i="20"/>
  <c r="L47" i="22" s="1"/>
  <c r="N70" i="21"/>
  <c r="N70" i="20"/>
  <c r="N82" i="18"/>
  <c r="N82" i="19" s="1"/>
  <c r="AH82" i="18"/>
  <c r="AH82" i="19" s="1"/>
  <c r="P105" i="21"/>
  <c r="P105" i="20"/>
  <c r="J120" i="21"/>
  <c r="J120" i="20"/>
  <c r="J120" i="22" s="1"/>
  <c r="AI4" i="21"/>
  <c r="AI4" i="20"/>
  <c r="L6" i="20"/>
  <c r="L6" i="21"/>
  <c r="H8" i="21"/>
  <c r="H8" i="20"/>
  <c r="D10" i="18"/>
  <c r="D10" i="19" s="1"/>
  <c r="X10" i="18"/>
  <c r="X10" i="19" s="1"/>
  <c r="AL11" i="21"/>
  <c r="AL11" i="20"/>
  <c r="AH13" i="21"/>
  <c r="AH13" i="20"/>
  <c r="AP13" i="22" s="1"/>
  <c r="AD15" i="21"/>
  <c r="AD15" i="20"/>
  <c r="B19" i="18"/>
  <c r="B19" i="19" s="1"/>
  <c r="V19" i="18"/>
  <c r="V19" i="19" s="1"/>
  <c r="AJ20" i="21"/>
  <c r="AJ20" i="20"/>
  <c r="AF22" i="21"/>
  <c r="AF22" i="20"/>
  <c r="AN22" i="22" s="1"/>
  <c r="L22" i="28" s="1"/>
  <c r="N22" i="23" s="1"/>
  <c r="H24" i="21"/>
  <c r="H24" i="20"/>
  <c r="D26" i="18"/>
  <c r="D26" i="19" s="1"/>
  <c r="X26" i="18"/>
  <c r="X26" i="19" s="1"/>
  <c r="AL27" i="20"/>
  <c r="AL27" i="21"/>
  <c r="AH29" i="21"/>
  <c r="AH29" i="20"/>
  <c r="AP29" i="22" s="1"/>
  <c r="B35" i="18"/>
  <c r="B35" i="19" s="1"/>
  <c r="V35" i="18"/>
  <c r="V35" i="19" s="1"/>
  <c r="AJ36" i="21"/>
  <c r="AJ36" i="20"/>
  <c r="AR36" i="22" s="1"/>
  <c r="P36" i="28" s="1"/>
  <c r="R36" i="23" s="1"/>
  <c r="L38" i="20"/>
  <c r="L38" i="21"/>
  <c r="AB40" i="21"/>
  <c r="AB40" i="20"/>
  <c r="AJ40" i="22" s="1"/>
  <c r="D42" i="18"/>
  <c r="D42" i="19" s="1"/>
  <c r="X42" i="18"/>
  <c r="X42" i="19" s="1"/>
  <c r="AL43" i="21"/>
  <c r="AL43" i="20"/>
  <c r="AT43" i="22" s="1"/>
  <c r="R43" i="28" s="1"/>
  <c r="T43" i="23" s="1"/>
  <c r="AD47" i="21"/>
  <c r="AD47" i="20"/>
  <c r="B51" i="18"/>
  <c r="B51" i="19" s="1"/>
  <c r="V51" i="18"/>
  <c r="V51" i="19" s="1"/>
  <c r="P52" i="21"/>
  <c r="P52" i="20"/>
  <c r="AF54" i="21"/>
  <c r="AF54" i="20"/>
  <c r="AN54" i="22" s="1"/>
  <c r="L54" i="28" s="1"/>
  <c r="N54" i="23" s="1"/>
  <c r="AB56" i="21"/>
  <c r="AB56" i="20"/>
  <c r="D58" i="18"/>
  <c r="D58" i="19" s="1"/>
  <c r="X58" i="18"/>
  <c r="X58" i="19" s="1"/>
  <c r="R59" i="20"/>
  <c r="R59" i="21"/>
  <c r="N61" i="21"/>
  <c r="N61" i="20"/>
  <c r="N61" i="22" s="1"/>
  <c r="AD63" i="21"/>
  <c r="AD63" i="20"/>
  <c r="B67" i="18"/>
  <c r="B67" i="19" s="1"/>
  <c r="V67" i="18"/>
  <c r="V67" i="19" s="1"/>
  <c r="AJ68" i="21"/>
  <c r="AJ68" i="20"/>
  <c r="R71" i="20"/>
  <c r="R71" i="21"/>
  <c r="N73" i="20"/>
  <c r="N73" i="21"/>
  <c r="AD75" i="21"/>
  <c r="AD75" i="20"/>
  <c r="AL75" i="22" s="1"/>
  <c r="J75" i="28" s="1"/>
  <c r="L75" i="23" s="1"/>
  <c r="I78" i="5"/>
  <c r="P80" i="20"/>
  <c r="P80" i="21"/>
  <c r="L82" i="21"/>
  <c r="L82" i="20"/>
  <c r="H84" i="20"/>
  <c r="H84" i="21"/>
  <c r="R87" i="20"/>
  <c r="R87" i="21"/>
  <c r="N89" i="21"/>
  <c r="N89" i="20"/>
  <c r="J91" i="20"/>
  <c r="J91" i="21"/>
  <c r="B95" i="18"/>
  <c r="B95" i="19" s="1"/>
  <c r="V95" i="18"/>
  <c r="V95" i="19" s="1"/>
  <c r="AJ96" i="21"/>
  <c r="AJ96" i="20"/>
  <c r="L98" i="21"/>
  <c r="L98" i="20"/>
  <c r="H100" i="20"/>
  <c r="H100" i="21"/>
  <c r="R103" i="20"/>
  <c r="R103" i="21"/>
  <c r="AH105" i="21"/>
  <c r="AH105" i="20"/>
  <c r="AD107" i="21"/>
  <c r="AD107" i="20"/>
  <c r="B111" i="18"/>
  <c r="B111" i="19" s="1"/>
  <c r="V111" i="18"/>
  <c r="V111" i="19" s="1"/>
  <c r="P112" i="21"/>
  <c r="P112" i="20"/>
  <c r="L114" i="20"/>
  <c r="L114" i="21"/>
  <c r="AB116" i="21"/>
  <c r="AB116" i="20"/>
  <c r="D118" i="18"/>
  <c r="D118" i="19" s="1"/>
  <c r="X118" i="18"/>
  <c r="X118" i="19" s="1"/>
  <c r="AL119" i="21"/>
  <c r="AL119" i="20"/>
  <c r="AH121" i="21"/>
  <c r="AH121" i="20"/>
  <c r="AD123" i="21"/>
  <c r="AD123" i="20"/>
  <c r="H128" i="20"/>
  <c r="H128" i="21"/>
  <c r="AL131" i="21"/>
  <c r="AL131" i="20"/>
  <c r="S87" i="21"/>
  <c r="S87" i="20"/>
  <c r="Q100" i="21"/>
  <c r="Q100" i="20"/>
  <c r="I112" i="21"/>
  <c r="I112" i="20"/>
  <c r="W127" i="18"/>
  <c r="W127" i="19" s="1"/>
  <c r="C127" i="18"/>
  <c r="C127" i="19" s="1"/>
  <c r="N10" i="21"/>
  <c r="N10" i="20"/>
  <c r="AL20" i="21"/>
  <c r="AL20" i="20"/>
  <c r="AL32" i="21"/>
  <c r="AL32" i="20"/>
  <c r="V44" i="18"/>
  <c r="V44" i="19" s="1"/>
  <c r="B44" i="18"/>
  <c r="B44" i="19" s="1"/>
  <c r="AB57" i="21"/>
  <c r="AB57" i="20"/>
  <c r="P69" i="20"/>
  <c r="P69" i="21"/>
  <c r="J84" i="21"/>
  <c r="J84" i="20"/>
  <c r="H97" i="21"/>
  <c r="H97" i="20"/>
  <c r="F122" i="18"/>
  <c r="F122" i="19" s="1"/>
  <c r="Z122" i="18"/>
  <c r="Z122" i="19" s="1"/>
  <c r="G5" i="18"/>
  <c r="G5" i="19" s="1"/>
  <c r="AA5" i="18"/>
  <c r="AA5" i="19" s="1"/>
  <c r="AK8" i="21"/>
  <c r="AK8" i="20"/>
  <c r="M10" i="21"/>
  <c r="M10" i="20"/>
  <c r="AC12" i="20"/>
  <c r="AC12" i="21"/>
  <c r="E14" i="18"/>
  <c r="E14" i="19" s="1"/>
  <c r="Y14" i="18"/>
  <c r="Y14" i="19" s="1"/>
  <c r="AM15" i="21"/>
  <c r="AM15" i="20"/>
  <c r="O17" i="21"/>
  <c r="O17" i="20"/>
  <c r="AE19" i="21"/>
  <c r="AE19" i="20"/>
  <c r="G21" i="18"/>
  <c r="G21" i="19" s="1"/>
  <c r="AA21" i="18"/>
  <c r="AA21" i="19" s="1"/>
  <c r="Q24" i="21"/>
  <c r="Q24" i="20"/>
  <c r="M26" i="21"/>
  <c r="M26" i="20"/>
  <c r="AC28" i="20"/>
  <c r="AC28" i="21"/>
  <c r="E30" i="18"/>
  <c r="E30" i="19" s="1"/>
  <c r="Y30" i="18"/>
  <c r="Y30" i="19" s="1"/>
  <c r="S31" i="20"/>
  <c r="S31" i="21"/>
  <c r="AE35" i="20"/>
  <c r="AE35" i="21"/>
  <c r="G37" i="18"/>
  <c r="G37" i="19" s="1"/>
  <c r="AA37" i="18"/>
  <c r="AA37" i="19" s="1"/>
  <c r="AK40" i="21"/>
  <c r="AK40" i="20"/>
  <c r="M42" i="21"/>
  <c r="M42" i="20"/>
  <c r="AC44" i="21"/>
  <c r="AC44" i="20"/>
  <c r="S47" i="20"/>
  <c r="S47" i="21"/>
  <c r="AI49" i="21"/>
  <c r="AI49" i="20"/>
  <c r="AM55" i="21"/>
  <c r="AM55" i="20"/>
  <c r="AI57" i="20"/>
  <c r="AI57" i="21"/>
  <c r="C59" i="18"/>
  <c r="C59" i="19" s="1"/>
  <c r="W59" i="18"/>
  <c r="W59" i="19" s="1"/>
  <c r="Q60" i="21"/>
  <c r="Q60" i="20"/>
  <c r="M62" i="21"/>
  <c r="M62" i="20"/>
  <c r="AC64" i="21"/>
  <c r="AC64" i="20"/>
  <c r="E66" i="18"/>
  <c r="E66" i="19" s="1"/>
  <c r="Y66" i="18"/>
  <c r="Y66" i="19" s="1"/>
  <c r="AM67" i="21"/>
  <c r="AM67" i="20"/>
  <c r="AI69" i="20"/>
  <c r="AI69" i="21"/>
  <c r="AA73" i="18"/>
  <c r="AA73" i="19" s="1"/>
  <c r="G73" i="18"/>
  <c r="G73" i="19" s="1"/>
  <c r="I84" i="21"/>
  <c r="I84" i="20"/>
  <c r="AK96" i="21"/>
  <c r="AK96" i="20"/>
  <c r="E110" i="18"/>
  <c r="E110" i="19" s="1"/>
  <c r="Y110" i="18"/>
  <c r="Y110" i="19" s="1"/>
  <c r="AC124" i="21"/>
  <c r="AC124" i="20"/>
  <c r="AD8" i="21"/>
  <c r="AD8" i="20"/>
  <c r="F22" i="18"/>
  <c r="F22" i="19" s="1"/>
  <c r="Z22" i="18"/>
  <c r="Z22" i="19" s="1"/>
  <c r="N42" i="21"/>
  <c r="N42" i="20"/>
  <c r="AF55" i="21"/>
  <c r="AF55" i="20"/>
  <c r="J68" i="20"/>
  <c r="J68" i="21"/>
  <c r="H81" i="20"/>
  <c r="H81" i="21"/>
  <c r="D95" i="18"/>
  <c r="D95" i="19" s="1"/>
  <c r="X95" i="18"/>
  <c r="X95" i="19" s="1"/>
  <c r="J108" i="21"/>
  <c r="J108" i="20"/>
  <c r="R120" i="21"/>
  <c r="R120" i="20"/>
  <c r="K12" i="20"/>
  <c r="K12" i="21"/>
  <c r="I21" i="20"/>
  <c r="I21" i="21"/>
  <c r="AK33" i="20"/>
  <c r="AK33" i="21"/>
  <c r="E39" i="18"/>
  <c r="E39" i="19" s="1"/>
  <c r="Y39" i="18"/>
  <c r="Y39" i="19" s="1"/>
  <c r="AK49" i="20"/>
  <c r="AK49" i="21"/>
  <c r="AI58" i="21"/>
  <c r="AI58" i="20"/>
  <c r="AG67" i="21"/>
  <c r="AG67" i="20"/>
  <c r="K76" i="20"/>
  <c r="K76" i="21"/>
  <c r="Q81" i="21"/>
  <c r="Q81" i="20"/>
  <c r="K88" i="21"/>
  <c r="K88" i="20"/>
  <c r="M95" i="20"/>
  <c r="M95" i="21"/>
  <c r="K104" i="20"/>
  <c r="K104" i="21"/>
  <c r="I113" i="21"/>
  <c r="I113" i="20"/>
  <c r="S128" i="21"/>
  <c r="S128" i="20"/>
  <c r="AG98" i="21"/>
  <c r="AG98" i="20"/>
  <c r="AJ21" i="21"/>
  <c r="AJ21" i="20"/>
  <c r="Z58" i="18"/>
  <c r="Z58" i="19" s="1"/>
  <c r="F58" i="18"/>
  <c r="F58" i="19" s="1"/>
  <c r="X115" i="18"/>
  <c r="X115" i="19" s="1"/>
  <c r="D115" i="18"/>
  <c r="D115" i="19" s="1"/>
  <c r="AH7" i="21"/>
  <c r="AH7" i="20"/>
  <c r="F11" i="18"/>
  <c r="F11" i="19" s="1"/>
  <c r="Z11" i="18"/>
  <c r="Z11" i="19" s="1"/>
  <c r="AH23" i="21"/>
  <c r="AH23" i="20"/>
  <c r="AF32" i="21"/>
  <c r="AF32" i="20"/>
  <c r="R37" i="21"/>
  <c r="R37" i="20"/>
  <c r="Z43" i="18"/>
  <c r="Z43" i="19" s="1"/>
  <c r="F43" i="18"/>
  <c r="F43" i="19" s="1"/>
  <c r="AB50" i="21"/>
  <c r="AB50" i="20"/>
  <c r="AJ58" i="21"/>
  <c r="AJ58" i="20"/>
  <c r="D64" i="18"/>
  <c r="D64" i="19" s="1"/>
  <c r="X64" i="18"/>
  <c r="X64" i="19" s="1"/>
  <c r="J69" i="21"/>
  <c r="J69" i="20"/>
  <c r="R77" i="21"/>
  <c r="R77" i="20"/>
  <c r="L88" i="20"/>
  <c r="L88" i="21"/>
  <c r="AB106" i="21"/>
  <c r="AB106" i="20"/>
  <c r="X108" i="18"/>
  <c r="X108" i="19" s="1"/>
  <c r="D108" i="18"/>
  <c r="D108" i="19" s="1"/>
  <c r="Z115" i="18"/>
  <c r="Z115" i="19" s="1"/>
  <c r="F115" i="18"/>
  <c r="F115" i="19" s="1"/>
  <c r="AB122" i="21"/>
  <c r="AB122" i="20"/>
  <c r="J129" i="20"/>
  <c r="J129" i="21"/>
  <c r="AA53" i="18"/>
  <c r="AA53" i="19" s="1"/>
  <c r="G53" i="18"/>
  <c r="G53" i="19" s="1"/>
  <c r="AG114" i="18"/>
  <c r="AG114" i="19" s="1"/>
  <c r="M114" i="18"/>
  <c r="M114" i="19" s="1"/>
  <c r="AG8" i="21"/>
  <c r="AG8" i="20"/>
  <c r="K17" i="21"/>
  <c r="K17" i="20"/>
  <c r="I26" i="20"/>
  <c r="I26" i="21"/>
  <c r="AI31" i="21"/>
  <c r="AI31" i="20"/>
  <c r="I38" i="21"/>
  <c r="I38" i="20"/>
  <c r="AG48" i="21"/>
  <c r="AG48" i="20"/>
  <c r="Q62" i="21"/>
  <c r="Q62" i="20"/>
  <c r="O71" i="20"/>
  <c r="O71" i="21"/>
  <c r="Q78" i="21"/>
  <c r="Q78" i="20"/>
  <c r="C89" i="18"/>
  <c r="C89" i="19" s="1"/>
  <c r="W89" i="18"/>
  <c r="W89" i="19" s="1"/>
  <c r="M108" i="21"/>
  <c r="M108" i="20"/>
  <c r="AB11" i="21"/>
  <c r="AB11" i="20"/>
  <c r="Q5" i="21"/>
  <c r="Q5" i="20"/>
  <c r="AE16" i="21"/>
  <c r="AE16" i="20"/>
  <c r="S28" i="21"/>
  <c r="S28" i="20"/>
  <c r="C36" i="18"/>
  <c r="C36" i="19" s="1"/>
  <c r="W36" i="18"/>
  <c r="W36" i="19" s="1"/>
  <c r="AK37" i="21"/>
  <c r="AK37" i="20"/>
  <c r="AM44" i="20"/>
  <c r="AM44" i="21"/>
  <c r="W52" i="18"/>
  <c r="W52" i="19" s="1"/>
  <c r="C52" i="18"/>
  <c r="C52" i="19" s="1"/>
  <c r="AG55" i="21"/>
  <c r="AG55" i="20"/>
  <c r="AI62" i="21"/>
  <c r="AI62" i="20"/>
  <c r="AK69" i="20"/>
  <c r="AK69" i="21"/>
  <c r="AC73" i="20"/>
  <c r="AC73" i="21"/>
  <c r="AE80" i="21"/>
  <c r="AE80" i="20"/>
  <c r="G82" i="18"/>
  <c r="G82" i="19" s="1"/>
  <c r="AA82" i="18"/>
  <c r="AA82" i="19" s="1"/>
  <c r="M87" i="21"/>
  <c r="M87" i="20"/>
  <c r="O90" i="21"/>
  <c r="O90" i="20"/>
  <c r="S104" i="21"/>
  <c r="S104" i="20"/>
  <c r="AI106" i="18"/>
  <c r="AI106" i="19" s="1"/>
  <c r="O106" i="18"/>
  <c r="O106" i="19" s="1"/>
  <c r="Q113" i="21"/>
  <c r="Q113" i="20"/>
  <c r="O122" i="21"/>
  <c r="O122" i="20"/>
  <c r="M127" i="21"/>
  <c r="M127" i="20"/>
  <c r="B4" i="18"/>
  <c r="B4" i="19" s="1"/>
  <c r="V4" i="18"/>
  <c r="V4" i="19" s="1"/>
  <c r="AE115" i="21"/>
  <c r="AE115" i="20"/>
  <c r="AB25" i="21"/>
  <c r="AB25" i="20"/>
  <c r="AB6" i="21"/>
  <c r="AB6" i="20"/>
  <c r="AH11" i="21"/>
  <c r="AH11" i="20"/>
  <c r="AJ18" i="21"/>
  <c r="AJ18" i="20"/>
  <c r="AL25" i="21"/>
  <c r="AL25" i="20"/>
  <c r="AF36" i="21"/>
  <c r="AF36" i="20"/>
  <c r="B49" i="18"/>
  <c r="B49" i="19" s="1"/>
  <c r="V49" i="18"/>
  <c r="V49" i="19" s="1"/>
  <c r="AD57" i="21"/>
  <c r="AD57" i="20"/>
  <c r="L64" i="21"/>
  <c r="L64" i="20"/>
  <c r="AL69" i="21"/>
  <c r="AL69" i="20"/>
  <c r="P90" i="20"/>
  <c r="P90" i="21"/>
  <c r="R97" i="21"/>
  <c r="R97" i="20"/>
  <c r="F103" i="18"/>
  <c r="F103" i="19" s="1"/>
  <c r="Z103" i="18"/>
  <c r="Z103" i="19" s="1"/>
  <c r="H110" i="21"/>
  <c r="H110" i="20"/>
  <c r="AH115" i="21"/>
  <c r="AH115" i="20"/>
  <c r="AJ122" i="21"/>
  <c r="AJ122" i="20"/>
  <c r="R129" i="21"/>
  <c r="R129" i="20"/>
  <c r="Q92" i="21"/>
  <c r="Q92" i="20"/>
  <c r="Q128" i="21"/>
  <c r="Q128" i="20"/>
  <c r="P25" i="21"/>
  <c r="P25" i="20"/>
  <c r="H77" i="21"/>
  <c r="H77" i="20"/>
  <c r="H125" i="20"/>
  <c r="H125" i="21"/>
  <c r="I30" i="21"/>
  <c r="I30" i="20"/>
  <c r="K61" i="21"/>
  <c r="K61" i="20"/>
  <c r="AG68" i="21"/>
  <c r="AG68" i="20"/>
  <c r="O75" i="21"/>
  <c r="O75" i="20"/>
  <c r="M112" i="21"/>
  <c r="M112" i="20"/>
  <c r="S117" i="21"/>
  <c r="S117" i="20"/>
  <c r="I130" i="18"/>
  <c r="I130" i="19" s="1"/>
  <c r="AC130" i="18"/>
  <c r="AC130" i="19" s="1"/>
  <c r="AL4" i="18"/>
  <c r="AL4" i="19" s="1"/>
  <c r="R4" i="18"/>
  <c r="R4" i="19" s="1"/>
  <c r="S99" i="21"/>
  <c r="S99" i="20"/>
  <c r="P5" i="21"/>
  <c r="P5" i="20"/>
  <c r="R48" i="21"/>
  <c r="R48" i="20"/>
  <c r="AF95" i="21"/>
  <c r="AF95" i="20"/>
  <c r="G4" i="18"/>
  <c r="G4" i="19" s="1"/>
  <c r="AA4" i="18"/>
  <c r="AA4" i="19" s="1"/>
  <c r="B10" i="18"/>
  <c r="B10" i="19" s="1"/>
  <c r="V10" i="18"/>
  <c r="V10" i="19" s="1"/>
  <c r="AB15" i="21"/>
  <c r="AB15" i="20"/>
  <c r="N20" i="21"/>
  <c r="N20" i="20"/>
  <c r="F68" i="18"/>
  <c r="F68" i="19" s="1"/>
  <c r="Z68" i="18"/>
  <c r="Z68" i="19" s="1"/>
  <c r="L81" i="21"/>
  <c r="L81" i="20"/>
  <c r="AD90" i="21"/>
  <c r="AD90" i="20"/>
  <c r="H95" i="18"/>
  <c r="H95" i="19" s="1"/>
  <c r="AB95" i="18"/>
  <c r="AB95" i="19" s="1"/>
  <c r="H111" i="18"/>
  <c r="H111" i="19" s="1"/>
  <c r="AB111" i="18"/>
  <c r="AB111" i="19" s="1"/>
  <c r="AD118" i="21"/>
  <c r="AD118" i="20"/>
  <c r="P123" i="20"/>
  <c r="P123" i="21"/>
  <c r="AD130" i="21"/>
  <c r="AD130" i="20"/>
  <c r="AK88" i="20"/>
  <c r="AK88" i="21"/>
  <c r="B64" i="18"/>
  <c r="B64" i="19" s="1"/>
  <c r="V64" i="18"/>
  <c r="V64" i="19" s="1"/>
  <c r="AC7" i="21"/>
  <c r="AC7" i="20"/>
  <c r="O12" i="21"/>
  <c r="O12" i="20"/>
  <c r="AG21" i="21"/>
  <c r="AG21" i="20"/>
  <c r="K26" i="21"/>
  <c r="K26" i="20"/>
  <c r="AK47" i="21"/>
  <c r="AK47" i="20"/>
  <c r="AE58" i="21"/>
  <c r="AE58" i="20"/>
  <c r="AC67" i="21"/>
  <c r="AC67" i="20"/>
  <c r="G76" i="18"/>
  <c r="G76" i="19" s="1"/>
  <c r="AA76" i="18"/>
  <c r="AA76" i="19" s="1"/>
  <c r="AE90" i="21"/>
  <c r="AE90" i="20"/>
  <c r="AG97" i="21"/>
  <c r="AG97" i="20"/>
  <c r="AC99" i="21"/>
  <c r="AC99" i="20"/>
  <c r="E101" i="18"/>
  <c r="E101" i="19" s="1"/>
  <c r="Y101" i="18"/>
  <c r="Y101" i="19" s="1"/>
  <c r="AM102" i="21"/>
  <c r="AM102" i="20"/>
  <c r="AI104" i="21"/>
  <c r="AI104" i="20"/>
  <c r="AE106" i="21"/>
  <c r="AE106" i="20"/>
  <c r="G108" i="18"/>
  <c r="G108" i="19" s="1"/>
  <c r="AA108" i="18"/>
  <c r="AA108" i="19" s="1"/>
  <c r="AK111" i="21"/>
  <c r="AK111" i="20"/>
  <c r="AG113" i="21"/>
  <c r="AG113" i="20"/>
  <c r="AC115" i="20"/>
  <c r="AC115" i="21"/>
  <c r="Y117" i="18"/>
  <c r="Y117" i="19" s="1"/>
  <c r="E117" i="18"/>
  <c r="E117" i="19" s="1"/>
  <c r="AM118" i="21"/>
  <c r="AM118" i="20"/>
  <c r="AK123" i="21"/>
  <c r="AK123" i="20"/>
  <c r="AG125" i="21"/>
  <c r="AG125" i="20"/>
  <c r="I127" i="21"/>
  <c r="I127" i="20"/>
  <c r="S130" i="21"/>
  <c r="S130" i="20"/>
  <c r="S79" i="21"/>
  <c r="S79" i="20"/>
  <c r="Q104" i="21"/>
  <c r="Q104" i="20"/>
  <c r="K127" i="21"/>
  <c r="K127" i="20"/>
  <c r="AD24" i="21"/>
  <c r="AD24" i="20"/>
  <c r="AJ37" i="21"/>
  <c r="AJ37" i="20"/>
  <c r="D51" i="18"/>
  <c r="D51" i="19" s="1"/>
  <c r="X51" i="18"/>
  <c r="X51" i="19" s="1"/>
  <c r="F62" i="18"/>
  <c r="F62" i="19" s="1"/>
  <c r="Z62" i="18"/>
  <c r="Z62" i="19" s="1"/>
  <c r="AJ73" i="21"/>
  <c r="AJ73" i="20"/>
  <c r="P85" i="20"/>
  <c r="P85" i="21"/>
  <c r="AD96" i="21"/>
  <c r="AD96" i="20"/>
  <c r="AB8" i="20"/>
  <c r="AB8" i="21"/>
  <c r="R11" i="21"/>
  <c r="R11" i="20"/>
  <c r="N13" i="21"/>
  <c r="N13" i="20"/>
  <c r="J15" i="21"/>
  <c r="J15" i="20"/>
  <c r="F17" i="18"/>
  <c r="F17" i="19" s="1"/>
  <c r="Z17" i="18"/>
  <c r="Z17" i="19" s="1"/>
  <c r="I18" i="5"/>
  <c r="P20" i="21"/>
  <c r="P20" i="20"/>
  <c r="L22" i="20"/>
  <c r="L22" i="21"/>
  <c r="AB24" i="21"/>
  <c r="AB24" i="20"/>
  <c r="R27" i="21"/>
  <c r="R27" i="20"/>
  <c r="N29" i="21"/>
  <c r="N29" i="20"/>
  <c r="J31" i="18"/>
  <c r="J31" i="19" s="1"/>
  <c r="AD31" i="18"/>
  <c r="AD31" i="19" s="1"/>
  <c r="F33" i="18"/>
  <c r="F33" i="19" s="1"/>
  <c r="Z33" i="18"/>
  <c r="Z33" i="19" s="1"/>
  <c r="I34" i="5"/>
  <c r="P36" i="21"/>
  <c r="P36" i="20"/>
  <c r="AF38" i="21"/>
  <c r="AF38" i="20"/>
  <c r="H40" i="21"/>
  <c r="H40" i="20"/>
  <c r="R43" i="21"/>
  <c r="R43" i="20"/>
  <c r="N45" i="18"/>
  <c r="N45" i="19" s="1"/>
  <c r="AH45" i="18"/>
  <c r="AH45" i="19" s="1"/>
  <c r="J47" i="21"/>
  <c r="J47" i="20"/>
  <c r="F49" i="18"/>
  <c r="F49" i="19" s="1"/>
  <c r="Z49" i="18"/>
  <c r="Z49" i="19" s="1"/>
  <c r="AJ52" i="21"/>
  <c r="AJ52" i="20"/>
  <c r="L54" i="21"/>
  <c r="L54" i="20"/>
  <c r="H56" i="21"/>
  <c r="H56" i="20"/>
  <c r="AL59" i="21"/>
  <c r="AL59" i="20"/>
  <c r="AH61" i="21"/>
  <c r="AH61" i="20"/>
  <c r="J63" i="21"/>
  <c r="J63" i="20"/>
  <c r="F65" i="18"/>
  <c r="F65" i="19" s="1"/>
  <c r="Z65" i="18"/>
  <c r="Z65" i="19" s="1"/>
  <c r="P68" i="20"/>
  <c r="P68" i="21"/>
  <c r="L70" i="21"/>
  <c r="L70" i="20"/>
  <c r="AB72" i="21"/>
  <c r="AB72" i="20"/>
  <c r="AL75" i="21"/>
  <c r="AL75" i="20"/>
  <c r="AH77" i="21"/>
  <c r="AH77" i="20"/>
  <c r="AD79" i="21"/>
  <c r="AD79" i="20"/>
  <c r="B83" i="18"/>
  <c r="B83" i="19" s="1"/>
  <c r="V83" i="18"/>
  <c r="V83" i="19" s="1"/>
  <c r="AF86" i="20"/>
  <c r="AF86" i="21"/>
  <c r="H88" i="21"/>
  <c r="H88" i="20"/>
  <c r="X90" i="18"/>
  <c r="X90" i="19" s="1"/>
  <c r="D90" i="18"/>
  <c r="D90" i="19" s="1"/>
  <c r="AL91" i="21"/>
  <c r="AL91" i="20"/>
  <c r="AH93" i="21"/>
  <c r="AH93" i="20"/>
  <c r="AD95" i="21"/>
  <c r="AD95" i="20"/>
  <c r="F97" i="18"/>
  <c r="F97" i="19" s="1"/>
  <c r="Z97" i="18"/>
  <c r="Z97" i="19" s="1"/>
  <c r="B99" i="18"/>
  <c r="B99" i="19" s="1"/>
  <c r="V99" i="18"/>
  <c r="V99" i="19" s="1"/>
  <c r="AJ100" i="21"/>
  <c r="AJ100" i="20"/>
  <c r="L102" i="21"/>
  <c r="L102" i="20"/>
  <c r="H104" i="21"/>
  <c r="H104" i="20"/>
  <c r="D106" i="18"/>
  <c r="D106" i="19" s="1"/>
  <c r="X106" i="18"/>
  <c r="X106" i="19" s="1"/>
  <c r="AL107" i="21"/>
  <c r="AL107" i="20"/>
  <c r="N109" i="21"/>
  <c r="N109" i="20"/>
  <c r="AD111" i="21"/>
  <c r="AD111" i="20"/>
  <c r="F113" i="18"/>
  <c r="F113" i="19" s="1"/>
  <c r="Z113" i="18"/>
  <c r="Z113" i="19" s="1"/>
  <c r="I114" i="5"/>
  <c r="P116" i="21"/>
  <c r="P116" i="20"/>
  <c r="P116" i="22" s="1"/>
  <c r="R119" i="21"/>
  <c r="R119" i="20"/>
  <c r="N121" i="21"/>
  <c r="N121" i="20"/>
  <c r="J123" i="21"/>
  <c r="J123" i="20"/>
  <c r="F125" i="18"/>
  <c r="F125" i="19" s="1"/>
  <c r="Z125" i="18"/>
  <c r="Z125" i="19" s="1"/>
  <c r="B127" i="18"/>
  <c r="B127" i="19" s="1"/>
  <c r="V127" i="18"/>
  <c r="V127" i="19" s="1"/>
  <c r="AF130" i="21"/>
  <c r="AF130" i="20"/>
  <c r="AC4" i="21"/>
  <c r="AC4" i="20"/>
  <c r="AG78" i="20"/>
  <c r="AG78" i="21"/>
  <c r="AE91" i="21"/>
  <c r="AE91" i="20"/>
  <c r="K103" i="20"/>
  <c r="K103" i="21"/>
  <c r="I116" i="20"/>
  <c r="I116" i="21"/>
  <c r="F14" i="18"/>
  <c r="F14" i="19" s="1"/>
  <c r="Z14" i="18"/>
  <c r="Z14" i="19" s="1"/>
  <c r="L23" i="21"/>
  <c r="L23" i="20"/>
  <c r="I35" i="5"/>
  <c r="AH46" i="21"/>
  <c r="AH46" i="20"/>
  <c r="J60" i="21"/>
  <c r="J60" i="20"/>
  <c r="AJ69" i="21"/>
  <c r="AJ69" i="20"/>
  <c r="AD84" i="21"/>
  <c r="AD84" i="20"/>
  <c r="AB97" i="20"/>
  <c r="AB97" i="21"/>
  <c r="D111" i="18"/>
  <c r="D111" i="19" s="1"/>
  <c r="X111" i="18"/>
  <c r="X111" i="19" s="1"/>
  <c r="C7" i="18"/>
  <c r="C7" i="19" s="1"/>
  <c r="W7" i="18"/>
  <c r="W7" i="19" s="1"/>
  <c r="Q8" i="21"/>
  <c r="Q8" i="20"/>
  <c r="AG10" i="21"/>
  <c r="AG10" i="20"/>
  <c r="I12" i="21"/>
  <c r="I12" i="20"/>
  <c r="S15" i="20"/>
  <c r="S15" i="21"/>
  <c r="AI17" i="20"/>
  <c r="AI17" i="21"/>
  <c r="K19" i="21"/>
  <c r="K19" i="20"/>
  <c r="W23" i="18"/>
  <c r="W23" i="19" s="1"/>
  <c r="C23" i="18"/>
  <c r="C23" i="19" s="1"/>
  <c r="AK24" i="21"/>
  <c r="AK24" i="20"/>
  <c r="AG26" i="20"/>
  <c r="AG26" i="21"/>
  <c r="I28" i="21"/>
  <c r="I28" i="20"/>
  <c r="AM31" i="20"/>
  <c r="AM31" i="21"/>
  <c r="O33" i="18"/>
  <c r="O33" i="19" s="1"/>
  <c r="AI33" i="18"/>
  <c r="AI33" i="19" s="1"/>
  <c r="K35" i="21"/>
  <c r="K35" i="20"/>
  <c r="C39" i="18"/>
  <c r="C39" i="19" s="1"/>
  <c r="W39" i="18"/>
  <c r="W39" i="19" s="1"/>
  <c r="Q40" i="21"/>
  <c r="Q40" i="20"/>
  <c r="AG42" i="20"/>
  <c r="AG42" i="21"/>
  <c r="I44" i="20"/>
  <c r="I44" i="21"/>
  <c r="Y46" i="18"/>
  <c r="Y46" i="19" s="1"/>
  <c r="E46" i="18"/>
  <c r="E46" i="19" s="1"/>
  <c r="AM47" i="21"/>
  <c r="AM47" i="20"/>
  <c r="O49" i="20"/>
  <c r="O49" i="21"/>
  <c r="Y54" i="18"/>
  <c r="Y54" i="19" s="1"/>
  <c r="E54" i="18"/>
  <c r="E54" i="19" s="1"/>
  <c r="S55" i="20"/>
  <c r="S55" i="21"/>
  <c r="O57" i="21"/>
  <c r="O57" i="20"/>
  <c r="K59" i="21"/>
  <c r="K59" i="20"/>
  <c r="G61" i="18"/>
  <c r="G61" i="19" s="1"/>
  <c r="AA61" i="18"/>
  <c r="AA61" i="19" s="1"/>
  <c r="W63" i="18"/>
  <c r="W63" i="19" s="1"/>
  <c r="C63" i="18"/>
  <c r="C63" i="19" s="1"/>
  <c r="AK64" i="21"/>
  <c r="AK64" i="20"/>
  <c r="S67" i="21"/>
  <c r="S67" i="20"/>
  <c r="O69" i="21"/>
  <c r="O69" i="20"/>
  <c r="AC84" i="21"/>
  <c r="AC84" i="20"/>
  <c r="Q96" i="21"/>
  <c r="Q96" i="20"/>
  <c r="I124" i="21"/>
  <c r="I124" i="20"/>
  <c r="J8" i="21"/>
  <c r="J8" i="20"/>
  <c r="F34" i="18"/>
  <c r="F34" i="19" s="1"/>
  <c r="Z34" i="18"/>
  <c r="Z34" i="19" s="1"/>
  <c r="Z46" i="18"/>
  <c r="Z46" i="19" s="1"/>
  <c r="F46" i="18"/>
  <c r="F46" i="19" s="1"/>
  <c r="AH58" i="21"/>
  <c r="AH58" i="20"/>
  <c r="AF71" i="21"/>
  <c r="AF71" i="20"/>
  <c r="AL84" i="21"/>
  <c r="AL84" i="20"/>
  <c r="P97" i="20"/>
  <c r="P97" i="21"/>
  <c r="AF111" i="21"/>
  <c r="AF111" i="20"/>
  <c r="AD124" i="21"/>
  <c r="AD124" i="20"/>
  <c r="AA6" i="18"/>
  <c r="AA6" i="19" s="1"/>
  <c r="G6" i="18"/>
  <c r="G6" i="19" s="1"/>
  <c r="W8" i="18"/>
  <c r="W8" i="19" s="1"/>
  <c r="C8" i="18"/>
  <c r="C8" i="19" s="1"/>
  <c r="AK9" i="21"/>
  <c r="AK9" i="20"/>
  <c r="E15" i="18"/>
  <c r="E15" i="19" s="1"/>
  <c r="Y15" i="18"/>
  <c r="Y15" i="19" s="1"/>
  <c r="K16" i="21"/>
  <c r="K16" i="20"/>
  <c r="G18" i="18"/>
  <c r="G18" i="19" s="1"/>
  <c r="AA18" i="18"/>
  <c r="AA18" i="19" s="1"/>
  <c r="Q21" i="21"/>
  <c r="Q21" i="20"/>
  <c r="M23" i="18"/>
  <c r="M23" i="19" s="1"/>
  <c r="AG23" i="18"/>
  <c r="AG23" i="19" s="1"/>
  <c r="I25" i="21"/>
  <c r="I25" i="20"/>
  <c r="E27" i="18"/>
  <c r="E27" i="19" s="1"/>
  <c r="Y27" i="18"/>
  <c r="Y27" i="19" s="1"/>
  <c r="AM28" i="21"/>
  <c r="AM28" i="20"/>
  <c r="O30" i="18"/>
  <c r="O30" i="19" s="1"/>
  <c r="AI30" i="18"/>
  <c r="AI30" i="19" s="1"/>
  <c r="K32" i="20"/>
  <c r="K32" i="21"/>
  <c r="G34" i="18"/>
  <c r="G34" i="19" s="1"/>
  <c r="AA34" i="18"/>
  <c r="AA34" i="19" s="1"/>
  <c r="Q37" i="21"/>
  <c r="Q37" i="20"/>
  <c r="M39" i="21"/>
  <c r="M39" i="20"/>
  <c r="I41" i="21"/>
  <c r="I41" i="20"/>
  <c r="E43" i="18"/>
  <c r="E43" i="19" s="1"/>
  <c r="Y43" i="18"/>
  <c r="Y43" i="19" s="1"/>
  <c r="S44" i="21"/>
  <c r="S44" i="20"/>
  <c r="O46" i="21"/>
  <c r="O46" i="20"/>
  <c r="K48" i="21"/>
  <c r="K48" i="20"/>
  <c r="AA50" i="18"/>
  <c r="AA50" i="19" s="1"/>
  <c r="G50" i="18"/>
  <c r="G50" i="19" s="1"/>
  <c r="AK53" i="21"/>
  <c r="AK53" i="20"/>
  <c r="M55" i="21"/>
  <c r="M55" i="20"/>
  <c r="I57" i="20"/>
  <c r="I57" i="21"/>
  <c r="E59" i="18"/>
  <c r="E59" i="19" s="1"/>
  <c r="Y59" i="18"/>
  <c r="Y59" i="19" s="1"/>
  <c r="S60" i="21"/>
  <c r="S60" i="20"/>
  <c r="O62" i="21"/>
  <c r="O62" i="20"/>
  <c r="K64" i="21"/>
  <c r="K64" i="20"/>
  <c r="G66" i="18"/>
  <c r="G66" i="19" s="1"/>
  <c r="AA66" i="18"/>
  <c r="AA66" i="19" s="1"/>
  <c r="Q69" i="21"/>
  <c r="Q69" i="20"/>
  <c r="M71" i="21"/>
  <c r="M71" i="20"/>
  <c r="I73" i="21"/>
  <c r="I73" i="20"/>
  <c r="S76" i="20"/>
  <c r="S76" i="21"/>
  <c r="O78" i="21"/>
  <c r="O78" i="20"/>
  <c r="K80" i="20"/>
  <c r="K80" i="21"/>
  <c r="W84" i="18"/>
  <c r="W84" i="19" s="1"/>
  <c r="C84" i="18"/>
  <c r="C84" i="19" s="1"/>
  <c r="AK85" i="21"/>
  <c r="AK85" i="20"/>
  <c r="AG87" i="21"/>
  <c r="AG87" i="20"/>
  <c r="AC89" i="21"/>
  <c r="AC89" i="20"/>
  <c r="AM92" i="21"/>
  <c r="AM92" i="20"/>
  <c r="AI94" i="21"/>
  <c r="AI94" i="20"/>
  <c r="AE96" i="21"/>
  <c r="AE96" i="20"/>
  <c r="C100" i="18"/>
  <c r="C100" i="19" s="1"/>
  <c r="W100" i="18"/>
  <c r="W100" i="19" s="1"/>
  <c r="AK101" i="21"/>
  <c r="AK101" i="20"/>
  <c r="M103" i="21"/>
  <c r="M103" i="20"/>
  <c r="Y107" i="18"/>
  <c r="Y107" i="19" s="1"/>
  <c r="E107" i="18"/>
  <c r="E107" i="19" s="1"/>
  <c r="S108" i="21"/>
  <c r="S108" i="20"/>
  <c r="AI110" i="21"/>
  <c r="AI110" i="20"/>
  <c r="AE112" i="20"/>
  <c r="AE112" i="21"/>
  <c r="G114" i="18"/>
  <c r="G114" i="19" s="1"/>
  <c r="AA114" i="18"/>
  <c r="AA114" i="19" s="1"/>
  <c r="AK117" i="20"/>
  <c r="AK117" i="21"/>
  <c r="AG119" i="21"/>
  <c r="AG119" i="20"/>
  <c r="I121" i="21"/>
  <c r="I121" i="20"/>
  <c r="E123" i="18"/>
  <c r="E123" i="19" s="1"/>
  <c r="Y123" i="18"/>
  <c r="Y123" i="19" s="1"/>
  <c r="K124" i="21"/>
  <c r="K124" i="20"/>
  <c r="C128" i="18"/>
  <c r="C128" i="19" s="1"/>
  <c r="W128" i="18"/>
  <c r="W128" i="19" s="1"/>
  <c r="AK129" i="21"/>
  <c r="AK129" i="20"/>
  <c r="AG131" i="21"/>
  <c r="AG131" i="20"/>
  <c r="I3" i="5"/>
  <c r="K115" i="21"/>
  <c r="K115" i="20"/>
  <c r="M126" i="21"/>
  <c r="M126" i="20"/>
  <c r="B12" i="18"/>
  <c r="B12" i="19" s="1"/>
  <c r="V12" i="18"/>
  <c r="V12" i="19" s="1"/>
  <c r="H25" i="21"/>
  <c r="H25" i="20"/>
  <c r="J36" i="21"/>
  <c r="J36" i="20"/>
  <c r="AD48" i="21"/>
  <c r="AD48" i="20"/>
  <c r="B60" i="18"/>
  <c r="B60" i="19" s="1"/>
  <c r="V60" i="18"/>
  <c r="V60" i="19" s="1"/>
  <c r="I71" i="5"/>
  <c r="D83" i="18"/>
  <c r="D83" i="19" s="1"/>
  <c r="X83" i="18"/>
  <c r="X83" i="19" s="1"/>
  <c r="I95" i="5"/>
  <c r="H105" i="21"/>
  <c r="H105" i="20"/>
  <c r="L119" i="21"/>
  <c r="L119" i="20"/>
  <c r="L119" i="22" s="1"/>
  <c r="H6" i="21"/>
  <c r="H6" i="20"/>
  <c r="R9" i="20"/>
  <c r="R9" i="21"/>
  <c r="N11" i="20"/>
  <c r="N11" i="21"/>
  <c r="J13" i="21"/>
  <c r="J13" i="20"/>
  <c r="J13" i="22" s="1"/>
  <c r="B17" i="18"/>
  <c r="B17" i="19" s="1"/>
  <c r="V17" i="18"/>
  <c r="V17" i="19" s="1"/>
  <c r="P18" i="21"/>
  <c r="P18" i="20"/>
  <c r="L20" i="21"/>
  <c r="L20" i="20"/>
  <c r="AB22" i="20"/>
  <c r="AB22" i="21"/>
  <c r="D24" i="18"/>
  <c r="D24" i="19" s="1"/>
  <c r="X24" i="18"/>
  <c r="X24" i="19" s="1"/>
  <c r="R25" i="20"/>
  <c r="R25" i="21"/>
  <c r="N27" i="21"/>
  <c r="N27" i="20"/>
  <c r="AD29" i="21"/>
  <c r="AD29" i="20"/>
  <c r="AL29" i="22" s="1"/>
  <c r="J29" i="28" s="1"/>
  <c r="L29" i="23" s="1"/>
  <c r="I32" i="5"/>
  <c r="P34" i="21"/>
  <c r="P34" i="20"/>
  <c r="L36" i="20"/>
  <c r="L36" i="21"/>
  <c r="H38" i="21"/>
  <c r="H38" i="20"/>
  <c r="R41" i="21"/>
  <c r="R41" i="20"/>
  <c r="N43" i="20"/>
  <c r="N43" i="21"/>
  <c r="J45" i="18"/>
  <c r="J45" i="19" s="1"/>
  <c r="AD45" i="18"/>
  <c r="AD45" i="19" s="1"/>
  <c r="I48" i="5"/>
  <c r="P50" i="21"/>
  <c r="P50" i="20"/>
  <c r="P50" i="22" s="1"/>
  <c r="L52" i="20"/>
  <c r="L52" i="21"/>
  <c r="H54" i="21"/>
  <c r="H54" i="20"/>
  <c r="J57" i="21"/>
  <c r="J57" i="20"/>
  <c r="F59" i="18"/>
  <c r="F59" i="19" s="1"/>
  <c r="Z59" i="18"/>
  <c r="Z59" i="19" s="1"/>
  <c r="B61" i="18"/>
  <c r="B61" i="19" s="1"/>
  <c r="V61" i="18"/>
  <c r="V61" i="19" s="1"/>
  <c r="P62" i="21"/>
  <c r="P62" i="20"/>
  <c r="AF64" i="21"/>
  <c r="AF64" i="20"/>
  <c r="H66" i="21"/>
  <c r="H66" i="20"/>
  <c r="H66" i="22" s="1"/>
  <c r="R69" i="20"/>
  <c r="R69" i="21"/>
  <c r="AH71" i="21"/>
  <c r="AH71" i="20"/>
  <c r="AD73" i="21"/>
  <c r="AD73" i="20"/>
  <c r="I76" i="5"/>
  <c r="P78" i="21"/>
  <c r="P78" i="20"/>
  <c r="AF80" i="21"/>
  <c r="AF80" i="20"/>
  <c r="H82" i="21"/>
  <c r="H82" i="20"/>
  <c r="D84" i="18"/>
  <c r="D84" i="19" s="1"/>
  <c r="X84" i="18"/>
  <c r="X84" i="19" s="1"/>
  <c r="R85" i="21"/>
  <c r="R85" i="20"/>
  <c r="AH87" i="21"/>
  <c r="AH87" i="20"/>
  <c r="AD89" i="21"/>
  <c r="AD89" i="20"/>
  <c r="F91" i="18"/>
  <c r="F91" i="19" s="1"/>
  <c r="Z91" i="18"/>
  <c r="Z91" i="19" s="1"/>
  <c r="I92" i="5"/>
  <c r="L96" i="21"/>
  <c r="L96" i="20"/>
  <c r="AB98" i="21"/>
  <c r="AB98" i="20"/>
  <c r="X100" i="18"/>
  <c r="X100" i="19" s="1"/>
  <c r="D100" i="18"/>
  <c r="D100" i="19" s="1"/>
  <c r="AL101" i="20"/>
  <c r="AL101" i="21"/>
  <c r="P106" i="21"/>
  <c r="P106" i="20"/>
  <c r="L108" i="21"/>
  <c r="L108" i="20"/>
  <c r="AB110" i="21"/>
  <c r="AB110" i="20"/>
  <c r="D112" i="18"/>
  <c r="D112" i="19" s="1"/>
  <c r="X112" i="18"/>
  <c r="X112" i="19" s="1"/>
  <c r="R113" i="20"/>
  <c r="R113" i="21"/>
  <c r="N115" i="21"/>
  <c r="N115" i="20"/>
  <c r="J117" i="21"/>
  <c r="J117" i="20"/>
  <c r="F119" i="18"/>
  <c r="F119" i="19" s="1"/>
  <c r="Z119" i="18"/>
  <c r="Z119" i="19" s="1"/>
  <c r="B121" i="18"/>
  <c r="B121" i="19" s="1"/>
  <c r="V121" i="18"/>
  <c r="V121" i="19" s="1"/>
  <c r="P122" i="20"/>
  <c r="P122" i="21"/>
  <c r="L124" i="20"/>
  <c r="L124" i="21"/>
  <c r="AB126" i="21"/>
  <c r="AB126" i="20"/>
  <c r="AJ126" i="22" s="1"/>
  <c r="D128" i="18"/>
  <c r="D128" i="19" s="1"/>
  <c r="X128" i="18"/>
  <c r="X128" i="19" s="1"/>
  <c r="AL129" i="21"/>
  <c r="AL129" i="20"/>
  <c r="N131" i="21"/>
  <c r="N131" i="20"/>
  <c r="I72" i="20"/>
  <c r="I72" i="21"/>
  <c r="AK84" i="21"/>
  <c r="AK84" i="20"/>
  <c r="W95" i="18"/>
  <c r="W95" i="19" s="1"/>
  <c r="C95" i="18"/>
  <c r="C95" i="19" s="1"/>
  <c r="AM107" i="20"/>
  <c r="AM107" i="21"/>
  <c r="G121" i="18"/>
  <c r="G121" i="19" s="1"/>
  <c r="AA121" i="18"/>
  <c r="AA121" i="19" s="1"/>
  <c r="AE131" i="20"/>
  <c r="AE131" i="21"/>
  <c r="AD16" i="21"/>
  <c r="AD16" i="20"/>
  <c r="AF27" i="21"/>
  <c r="AF27" i="20"/>
  <c r="AL40" i="21"/>
  <c r="AL40" i="20"/>
  <c r="AT40" i="22" s="1"/>
  <c r="R40" i="28" s="1"/>
  <c r="T40" i="23" s="1"/>
  <c r="AH54" i="21"/>
  <c r="AH54" i="20"/>
  <c r="AF67" i="21"/>
  <c r="AF67" i="20"/>
  <c r="L79" i="21"/>
  <c r="L79" i="20"/>
  <c r="AB93" i="20"/>
  <c r="AB93" i="21"/>
  <c r="Z106" i="18"/>
  <c r="Z106" i="19" s="1"/>
  <c r="F106" i="18"/>
  <c r="F106" i="19" s="1"/>
  <c r="J116" i="21"/>
  <c r="J116" i="20"/>
  <c r="AL128" i="21"/>
  <c r="AL128" i="20"/>
  <c r="AM5" i="21"/>
  <c r="AM5" i="20"/>
  <c r="AU5" i="22" s="1"/>
  <c r="S5" i="28" s="1"/>
  <c r="U5" i="23" s="1"/>
  <c r="O7" i="21"/>
  <c r="O7" i="20"/>
  <c r="AE9" i="21"/>
  <c r="AE9" i="20"/>
  <c r="AA11" i="18"/>
  <c r="AA11" i="19" s="1"/>
  <c r="G11" i="18"/>
  <c r="G11" i="19" s="1"/>
  <c r="C13" i="18"/>
  <c r="C13" i="19" s="1"/>
  <c r="W13" i="18"/>
  <c r="W13" i="19" s="1"/>
  <c r="AK14" i="21"/>
  <c r="AK14" i="20"/>
  <c r="AG16" i="21"/>
  <c r="AG16" i="20"/>
  <c r="AC18" i="21"/>
  <c r="AC18" i="20"/>
  <c r="E20" i="18"/>
  <c r="E20" i="19" s="1"/>
  <c r="Y20" i="18"/>
  <c r="Y20" i="19" s="1"/>
  <c r="AM21" i="21"/>
  <c r="AM21" i="20"/>
  <c r="AI23" i="21"/>
  <c r="AI23" i="20"/>
  <c r="AE25" i="21"/>
  <c r="AE25" i="20"/>
  <c r="G27" i="18"/>
  <c r="G27" i="19" s="1"/>
  <c r="AA27" i="18"/>
  <c r="AA27" i="19" s="1"/>
  <c r="W29" i="18"/>
  <c r="W29" i="19" s="1"/>
  <c r="C29" i="18"/>
  <c r="C29" i="19" s="1"/>
  <c r="AK30" i="21"/>
  <c r="AK30" i="20"/>
  <c r="AG32" i="21"/>
  <c r="AG32" i="20"/>
  <c r="AC34" i="21"/>
  <c r="AC34" i="20"/>
  <c r="AK34" i="22" s="1"/>
  <c r="I34" i="28" s="1"/>
  <c r="K34" i="23" s="1"/>
  <c r="AE37" i="20"/>
  <c r="AE37" i="21"/>
  <c r="AA39" i="18"/>
  <c r="AA39" i="19" s="1"/>
  <c r="G39" i="18"/>
  <c r="G39" i="19" s="1"/>
  <c r="I42" i="20"/>
  <c r="I42" i="21"/>
  <c r="AM45" i="20"/>
  <c r="AM45" i="21"/>
  <c r="O47" i="21"/>
  <c r="O47" i="20"/>
  <c r="AE49" i="20"/>
  <c r="AE49" i="21"/>
  <c r="G51" i="18"/>
  <c r="G51" i="19" s="1"/>
  <c r="AA51" i="18"/>
  <c r="AA51" i="19" s="1"/>
  <c r="W53" i="18"/>
  <c r="W53" i="19" s="1"/>
  <c r="C53" i="18"/>
  <c r="C53" i="19" s="1"/>
  <c r="AK54" i="21"/>
  <c r="AK54" i="20"/>
  <c r="AC58" i="21"/>
  <c r="AC58" i="20"/>
  <c r="E60" i="18"/>
  <c r="E60" i="19" s="1"/>
  <c r="Y60" i="18"/>
  <c r="Y60" i="19" s="1"/>
  <c r="AM61" i="21"/>
  <c r="AM61" i="20"/>
  <c r="AU61" i="22" s="1"/>
  <c r="S61" i="28" s="1"/>
  <c r="U61" i="23" s="1"/>
  <c r="AI63" i="20"/>
  <c r="AI63" i="21"/>
  <c r="AE65" i="20"/>
  <c r="AE65" i="21"/>
  <c r="AA67" i="18"/>
  <c r="AA67" i="19" s="1"/>
  <c r="G67" i="18"/>
  <c r="G67" i="19" s="1"/>
  <c r="C69" i="18"/>
  <c r="C69" i="19" s="1"/>
  <c r="W69" i="18"/>
  <c r="W69" i="19" s="1"/>
  <c r="AK70" i="20"/>
  <c r="AK70" i="21"/>
  <c r="AG72" i="21"/>
  <c r="AG72" i="20"/>
  <c r="I74" i="20"/>
  <c r="I74" i="21"/>
  <c r="E76" i="18"/>
  <c r="E76" i="19" s="1"/>
  <c r="Y76" i="18"/>
  <c r="Y76" i="19" s="1"/>
  <c r="AM77" i="21"/>
  <c r="AM77" i="20"/>
  <c r="AI79" i="21"/>
  <c r="AI79" i="20"/>
  <c r="C81" i="18"/>
  <c r="C81" i="19" s="1"/>
  <c r="W81" i="18"/>
  <c r="W81" i="19" s="1"/>
  <c r="AK82" i="21"/>
  <c r="AK82" i="20"/>
  <c r="AS82" i="22" s="1"/>
  <c r="Q82" i="28" s="1"/>
  <c r="S82" i="23" s="1"/>
  <c r="AG84" i="21"/>
  <c r="AG84" i="20"/>
  <c r="AC86" i="21"/>
  <c r="AC86" i="20"/>
  <c r="E88" i="18"/>
  <c r="E88" i="19" s="1"/>
  <c r="Y88" i="18"/>
  <c r="Y88" i="19" s="1"/>
  <c r="S89" i="20"/>
  <c r="S89" i="21"/>
  <c r="S89" i="22" s="1"/>
  <c r="AI91" i="21"/>
  <c r="AI91" i="20"/>
  <c r="AE93" i="21"/>
  <c r="AE93" i="20"/>
  <c r="G95" i="18"/>
  <c r="G95" i="19" s="1"/>
  <c r="AA95" i="18"/>
  <c r="AA95" i="19" s="1"/>
  <c r="AG100" i="21"/>
  <c r="AG100" i="20"/>
  <c r="AO100" i="22" s="1"/>
  <c r="M100" i="28" s="1"/>
  <c r="O100" i="23" s="1"/>
  <c r="AC102" i="21"/>
  <c r="AC102" i="20"/>
  <c r="AM105" i="21"/>
  <c r="AM105" i="20"/>
  <c r="AE109" i="21"/>
  <c r="AE109" i="20"/>
  <c r="G111" i="18"/>
  <c r="G111" i="19" s="1"/>
  <c r="AA111" i="18"/>
  <c r="AA111" i="19" s="1"/>
  <c r="AK114" i="21"/>
  <c r="AK114" i="20"/>
  <c r="AG116" i="21"/>
  <c r="AG116" i="20"/>
  <c r="AC118" i="21"/>
  <c r="AC118" i="20"/>
  <c r="AM121" i="21"/>
  <c r="AM121" i="20"/>
  <c r="AU121" i="22" s="1"/>
  <c r="S121" i="28" s="1"/>
  <c r="U121" i="23" s="1"/>
  <c r="K125" i="21"/>
  <c r="K125" i="20"/>
  <c r="AA127" i="18"/>
  <c r="AA127" i="19" s="1"/>
  <c r="G127" i="18"/>
  <c r="G127" i="19" s="1"/>
  <c r="C129" i="18"/>
  <c r="C129" i="19" s="1"/>
  <c r="W129" i="18"/>
  <c r="W129" i="19" s="1"/>
  <c r="AK130" i="21"/>
  <c r="AK130" i="20"/>
  <c r="AS130" i="22" s="1"/>
  <c r="Q130" i="28" s="1"/>
  <c r="S130" i="23" s="1"/>
  <c r="AA77" i="18"/>
  <c r="AA77" i="19" s="1"/>
  <c r="G77" i="18"/>
  <c r="G77" i="19" s="1"/>
  <c r="AG102" i="21"/>
  <c r="AG102" i="20"/>
  <c r="S115" i="21"/>
  <c r="S115" i="20"/>
  <c r="O125" i="20"/>
  <c r="O125" i="21"/>
  <c r="D11" i="18"/>
  <c r="D11" i="19" s="1"/>
  <c r="X11" i="18"/>
  <c r="X11" i="19" s="1"/>
  <c r="AL24" i="21"/>
  <c r="AL24" i="20"/>
  <c r="D39" i="18"/>
  <c r="D39" i="19" s="1"/>
  <c r="X39" i="18"/>
  <c r="X39" i="19" s="1"/>
  <c r="L59" i="21"/>
  <c r="L59" i="20"/>
  <c r="L59" i="22" s="1"/>
  <c r="AD72" i="21"/>
  <c r="AD72" i="20"/>
  <c r="I83" i="5"/>
  <c r="L95" i="20"/>
  <c r="L95" i="21"/>
  <c r="N118" i="21"/>
  <c r="N118" i="20"/>
  <c r="J6" i="21"/>
  <c r="J6" i="20"/>
  <c r="F8" i="18"/>
  <c r="F8" i="19" s="1"/>
  <c r="Z8" i="18"/>
  <c r="Z8" i="19" s="1"/>
  <c r="I9" i="5"/>
  <c r="AJ11" i="18"/>
  <c r="AJ11" i="19" s="1"/>
  <c r="P11" i="18"/>
  <c r="P11" i="19" s="1"/>
  <c r="L13" i="20"/>
  <c r="L13" i="21"/>
  <c r="H15" i="21"/>
  <c r="H15" i="20"/>
  <c r="D17" i="18"/>
  <c r="D17" i="19" s="1"/>
  <c r="X17" i="18"/>
  <c r="X17" i="19" s="1"/>
  <c r="R18" i="21"/>
  <c r="R18" i="20"/>
  <c r="AH20" i="21"/>
  <c r="AH20" i="20"/>
  <c r="AP20" i="22" s="1"/>
  <c r="J22" i="21"/>
  <c r="J22" i="20"/>
  <c r="F24" i="18"/>
  <c r="F24" i="19" s="1"/>
  <c r="Z24" i="18"/>
  <c r="Z24" i="19" s="1"/>
  <c r="B26" i="18"/>
  <c r="B26" i="19" s="1"/>
  <c r="V26" i="18"/>
  <c r="V26" i="19" s="1"/>
  <c r="AJ27" i="21"/>
  <c r="AJ27" i="20"/>
  <c r="AR27" i="22" s="1"/>
  <c r="P27" i="28" s="1"/>
  <c r="R27" i="23" s="1"/>
  <c r="AF29" i="21"/>
  <c r="AF29" i="20"/>
  <c r="AB31" i="21"/>
  <c r="AB31" i="20"/>
  <c r="AL34" i="21"/>
  <c r="AL34" i="20"/>
  <c r="AH36" i="21"/>
  <c r="AH36" i="20"/>
  <c r="AP36" i="22" s="1"/>
  <c r="AD38" i="20"/>
  <c r="AD38" i="21"/>
  <c r="V42" i="18"/>
  <c r="V42" i="19" s="1"/>
  <c r="B42" i="18"/>
  <c r="B42" i="19" s="1"/>
  <c r="AJ43" i="21"/>
  <c r="AJ43" i="20"/>
  <c r="AF45" i="21"/>
  <c r="AF45" i="20"/>
  <c r="AN45" i="22" s="1"/>
  <c r="L45" i="28" s="1"/>
  <c r="N45" i="23" s="1"/>
  <c r="AB47" i="20"/>
  <c r="AB47" i="21"/>
  <c r="AL50" i="21"/>
  <c r="AL50" i="20"/>
  <c r="AH52" i="21"/>
  <c r="AH52" i="20"/>
  <c r="AD54" i="21"/>
  <c r="AD54" i="20"/>
  <c r="AL54" i="22" s="1"/>
  <c r="J54" i="28" s="1"/>
  <c r="L54" i="23" s="1"/>
  <c r="B58" i="18"/>
  <c r="B58" i="19" s="1"/>
  <c r="V58" i="18"/>
  <c r="V58" i="19" s="1"/>
  <c r="AJ59" i="21"/>
  <c r="AJ59" i="20"/>
  <c r="AF61" i="21"/>
  <c r="AF61" i="20"/>
  <c r="AL62" i="21"/>
  <c r="AL62" i="20"/>
  <c r="AT62" i="22" s="1"/>
  <c r="R62" i="28" s="1"/>
  <c r="T62" i="23" s="1"/>
  <c r="N64" i="21"/>
  <c r="N64" i="20"/>
  <c r="J66" i="21"/>
  <c r="J66" i="20"/>
  <c r="I69" i="5"/>
  <c r="AJ71" i="21"/>
  <c r="AJ71" i="20"/>
  <c r="L73" i="20"/>
  <c r="L73" i="21"/>
  <c r="H75" i="21"/>
  <c r="H75" i="20"/>
  <c r="F80" i="18"/>
  <c r="F80" i="19" s="1"/>
  <c r="Z80" i="18"/>
  <c r="Z80" i="19" s="1"/>
  <c r="B82" i="18"/>
  <c r="B82" i="19" s="1"/>
  <c r="V82" i="18"/>
  <c r="V82" i="19" s="1"/>
  <c r="AJ83" i="21"/>
  <c r="AJ83" i="20"/>
  <c r="AF85" i="21"/>
  <c r="AF85" i="20"/>
  <c r="AB87" i="21"/>
  <c r="AB87" i="20"/>
  <c r="J90" i="21"/>
  <c r="J90" i="20"/>
  <c r="B94" i="18"/>
  <c r="B94" i="19" s="1"/>
  <c r="V94" i="18"/>
  <c r="V94" i="19" s="1"/>
  <c r="AJ95" i="21"/>
  <c r="AJ95" i="20"/>
  <c r="AF97" i="21"/>
  <c r="AF97" i="20"/>
  <c r="AB99" i="21"/>
  <c r="AB99" i="20"/>
  <c r="X101" i="18"/>
  <c r="X101" i="19" s="1"/>
  <c r="D101" i="18"/>
  <c r="D101" i="19" s="1"/>
  <c r="R102" i="21"/>
  <c r="R102" i="20"/>
  <c r="AH104" i="21"/>
  <c r="AH104" i="20"/>
  <c r="AD106" i="21"/>
  <c r="AD106" i="20"/>
  <c r="V110" i="18"/>
  <c r="V110" i="19" s="1"/>
  <c r="B110" i="18"/>
  <c r="B110" i="19" s="1"/>
  <c r="AJ111" i="21"/>
  <c r="AJ111" i="20"/>
  <c r="R114" i="20"/>
  <c r="R114" i="21"/>
  <c r="N116" i="21"/>
  <c r="N116" i="20"/>
  <c r="J118" i="21"/>
  <c r="J118" i="20"/>
  <c r="V122" i="18"/>
  <c r="V122" i="19" s="1"/>
  <c r="B122" i="18"/>
  <c r="B122" i="19" s="1"/>
  <c r="AJ123" i="21"/>
  <c r="AJ123" i="20"/>
  <c r="L125" i="21"/>
  <c r="L125" i="20"/>
  <c r="AB127" i="21"/>
  <c r="AB127" i="20"/>
  <c r="X129" i="18"/>
  <c r="X129" i="19" s="1"/>
  <c r="D129" i="18"/>
  <c r="D129" i="19" s="1"/>
  <c r="R130" i="21"/>
  <c r="R130" i="20"/>
  <c r="AC80" i="21"/>
  <c r="AC80" i="20"/>
  <c r="AM91" i="21"/>
  <c r="AM91" i="20"/>
  <c r="G105" i="18"/>
  <c r="G105" i="19" s="1"/>
  <c r="AA105" i="18"/>
  <c r="AA105" i="19" s="1"/>
  <c r="Q116" i="20"/>
  <c r="Q116" i="21"/>
  <c r="AM131" i="21"/>
  <c r="AM131" i="20"/>
  <c r="AL16" i="21"/>
  <c r="AL16" i="20"/>
  <c r="AD28" i="21"/>
  <c r="AD28" i="20"/>
  <c r="AD40" i="21"/>
  <c r="AD40" i="20"/>
  <c r="AJ53" i="21"/>
  <c r="AJ53" i="20"/>
  <c r="AH66" i="21"/>
  <c r="AH66" i="20"/>
  <c r="B92" i="18"/>
  <c r="B92" i="19" s="1"/>
  <c r="V92" i="18"/>
  <c r="V92" i="19" s="1"/>
  <c r="AF103" i="21"/>
  <c r="AF103" i="20"/>
  <c r="B116" i="18"/>
  <c r="B116" i="19" s="1"/>
  <c r="V116" i="18"/>
  <c r="V116" i="19" s="1"/>
  <c r="AB129" i="21"/>
  <c r="AB129" i="20"/>
  <c r="C6" i="18"/>
  <c r="C6" i="19" s="1"/>
  <c r="W6" i="18"/>
  <c r="W6" i="19" s="1"/>
  <c r="AK7" i="20"/>
  <c r="AK7" i="21"/>
  <c r="AG9" i="21"/>
  <c r="AG9" i="20"/>
  <c r="AC11" i="21"/>
  <c r="AC11" i="20"/>
  <c r="E13" i="18"/>
  <c r="E13" i="19" s="1"/>
  <c r="Y13" i="18"/>
  <c r="Y13" i="19" s="1"/>
  <c r="S14" i="21"/>
  <c r="S14" i="20"/>
  <c r="O16" i="21"/>
  <c r="O16" i="20"/>
  <c r="Q19" i="21"/>
  <c r="Q19" i="20"/>
  <c r="M21" i="21"/>
  <c r="M21" i="20"/>
  <c r="AC23" i="21"/>
  <c r="AC23" i="20"/>
  <c r="E25" i="18"/>
  <c r="E25" i="19" s="1"/>
  <c r="Y25" i="18"/>
  <c r="Y25" i="19" s="1"/>
  <c r="S26" i="20"/>
  <c r="S26" i="21"/>
  <c r="AI28" i="21"/>
  <c r="AI28" i="20"/>
  <c r="AE30" i="21"/>
  <c r="AE30" i="20"/>
  <c r="G32" i="18"/>
  <c r="G32" i="19" s="1"/>
  <c r="AA32" i="18"/>
  <c r="AA32" i="19" s="1"/>
  <c r="AK35" i="21"/>
  <c r="AK35" i="20"/>
  <c r="M37" i="21"/>
  <c r="M37" i="20"/>
  <c r="I39" i="20"/>
  <c r="I39" i="21"/>
  <c r="E41" i="18"/>
  <c r="E41" i="19" s="1"/>
  <c r="Y41" i="18"/>
  <c r="Y41" i="19" s="1"/>
  <c r="K42" i="21"/>
  <c r="K42" i="20"/>
  <c r="Q47" i="21"/>
  <c r="Q47" i="20"/>
  <c r="M49" i="21"/>
  <c r="M49" i="20"/>
  <c r="AC51" i="21"/>
  <c r="AC51" i="20"/>
  <c r="S54" i="21"/>
  <c r="S54" i="20"/>
  <c r="O56" i="21"/>
  <c r="O56" i="20"/>
  <c r="K58" i="21"/>
  <c r="K58" i="20"/>
  <c r="Q63" i="21"/>
  <c r="Q63" i="20"/>
  <c r="M65" i="21"/>
  <c r="M65" i="20"/>
  <c r="I67" i="21"/>
  <c r="I67" i="20"/>
  <c r="S70" i="21"/>
  <c r="S70" i="20"/>
  <c r="AI72" i="21"/>
  <c r="AI72" i="20"/>
  <c r="K74" i="20"/>
  <c r="K74" i="21"/>
  <c r="Q79" i="21"/>
  <c r="Q79" i="20"/>
  <c r="M81" i="21"/>
  <c r="M81" i="20"/>
  <c r="AC83" i="21"/>
  <c r="AC83" i="20"/>
  <c r="E85" i="18"/>
  <c r="E85" i="19" s="1"/>
  <c r="Y85" i="18"/>
  <c r="Y85" i="19" s="1"/>
  <c r="S86" i="21"/>
  <c r="S86" i="20"/>
  <c r="O88" i="21"/>
  <c r="O88" i="20"/>
  <c r="K90" i="21"/>
  <c r="K90" i="20"/>
  <c r="G92" i="18"/>
  <c r="G92" i="19" s="1"/>
  <c r="AA92" i="18"/>
  <c r="AA92" i="19" s="1"/>
  <c r="AK95" i="21"/>
  <c r="AK95" i="20"/>
  <c r="M97" i="21"/>
  <c r="M97" i="20"/>
  <c r="I99" i="21"/>
  <c r="I99" i="20"/>
  <c r="S102" i="21"/>
  <c r="S102" i="20"/>
  <c r="O104" i="20"/>
  <c r="O104" i="21"/>
  <c r="K106" i="21"/>
  <c r="K106" i="20"/>
  <c r="C110" i="18"/>
  <c r="C110" i="19" s="1"/>
  <c r="W110" i="18"/>
  <c r="W110" i="19" s="1"/>
  <c r="Q111" i="21"/>
  <c r="Q111" i="20"/>
  <c r="M113" i="21"/>
  <c r="M113" i="20"/>
  <c r="I115" i="20"/>
  <c r="I115" i="21"/>
  <c r="S118" i="21"/>
  <c r="S118" i="20"/>
  <c r="AE122" i="21"/>
  <c r="AE122" i="20"/>
  <c r="AG129" i="20"/>
  <c r="AG129" i="21"/>
  <c r="I131" i="21"/>
  <c r="I131" i="20"/>
  <c r="AC52" i="21"/>
  <c r="AC52" i="20"/>
  <c r="AM83" i="21"/>
  <c r="AM83" i="20"/>
  <c r="AM95" i="21"/>
  <c r="AM95" i="20"/>
  <c r="AE107" i="21"/>
  <c r="AE107" i="20"/>
  <c r="C115" i="18"/>
  <c r="C115" i="19" s="1"/>
  <c r="W115" i="18"/>
  <c r="W115" i="19" s="1"/>
  <c r="AE127" i="21"/>
  <c r="AE127" i="20"/>
  <c r="P13" i="18"/>
  <c r="P13" i="19" s="1"/>
  <c r="AJ13" i="18"/>
  <c r="AJ13" i="19" s="1"/>
  <c r="J24" i="21"/>
  <c r="J24" i="20"/>
  <c r="P37" i="21"/>
  <c r="P37" i="20"/>
  <c r="P73" i="20"/>
  <c r="P73" i="21"/>
  <c r="AJ85" i="20"/>
  <c r="AJ85" i="21"/>
  <c r="J96" i="21"/>
  <c r="J96" i="20"/>
  <c r="P109" i="21"/>
  <c r="P109" i="20"/>
  <c r="L123" i="20"/>
  <c r="L123" i="21"/>
  <c r="Z5" i="18"/>
  <c r="Z5" i="19" s="1"/>
  <c r="F5" i="18"/>
  <c r="F5" i="19" s="1"/>
  <c r="B7" i="18"/>
  <c r="B7" i="19" s="1"/>
  <c r="V7" i="18"/>
  <c r="V7" i="19" s="1"/>
  <c r="AJ8" i="21"/>
  <c r="AJ8" i="20"/>
  <c r="AF10" i="21"/>
  <c r="AF10" i="20"/>
  <c r="AB12" i="21"/>
  <c r="AB12" i="20"/>
  <c r="D14" i="18"/>
  <c r="D14" i="19" s="1"/>
  <c r="X14" i="18"/>
  <c r="X14" i="19" s="1"/>
  <c r="AL15" i="21"/>
  <c r="AL15" i="20"/>
  <c r="AH17" i="20"/>
  <c r="AH17" i="21"/>
  <c r="AD19" i="21"/>
  <c r="AD19" i="20"/>
  <c r="B23" i="18"/>
  <c r="B23" i="19" s="1"/>
  <c r="V23" i="18"/>
  <c r="V23" i="19" s="1"/>
  <c r="AJ24" i="21"/>
  <c r="AJ24" i="20"/>
  <c r="AF26" i="21"/>
  <c r="AF26" i="20"/>
  <c r="H28" i="20"/>
  <c r="H28" i="21"/>
  <c r="D30" i="18"/>
  <c r="D30" i="19" s="1"/>
  <c r="X30" i="18"/>
  <c r="X30" i="19" s="1"/>
  <c r="AH33" i="20"/>
  <c r="AH33" i="21"/>
  <c r="J35" i="20"/>
  <c r="J35" i="21"/>
  <c r="B39" i="18"/>
  <c r="B39" i="19" s="1"/>
  <c r="V39" i="18"/>
  <c r="V39" i="19" s="1"/>
  <c r="AJ40" i="21"/>
  <c r="AJ40" i="20"/>
  <c r="AF42" i="20"/>
  <c r="AF42" i="21"/>
  <c r="AB44" i="20"/>
  <c r="AB44" i="21"/>
  <c r="D46" i="18"/>
  <c r="D46" i="19" s="1"/>
  <c r="X46" i="18"/>
  <c r="X46" i="19" s="1"/>
  <c r="AL47" i="21"/>
  <c r="AL47" i="20"/>
  <c r="AH49" i="20"/>
  <c r="AH49" i="21"/>
  <c r="AD51" i="21"/>
  <c r="AD51" i="20"/>
  <c r="B55" i="18"/>
  <c r="B55" i="19" s="1"/>
  <c r="V55" i="18"/>
  <c r="V55" i="19" s="1"/>
  <c r="AJ56" i="21"/>
  <c r="AJ56" i="20"/>
  <c r="AF58" i="21"/>
  <c r="AF58" i="20"/>
  <c r="AB60" i="21"/>
  <c r="AB60" i="20"/>
  <c r="D62" i="18"/>
  <c r="D62" i="19" s="1"/>
  <c r="X62" i="18"/>
  <c r="X62" i="19" s="1"/>
  <c r="AL63" i="21"/>
  <c r="AL63" i="20"/>
  <c r="AD67" i="21"/>
  <c r="AD67" i="20"/>
  <c r="AF70" i="21"/>
  <c r="AF70" i="20"/>
  <c r="H72" i="21"/>
  <c r="H72" i="20"/>
  <c r="D74" i="18"/>
  <c r="D74" i="19" s="1"/>
  <c r="X74" i="18"/>
  <c r="X74" i="19" s="1"/>
  <c r="R75" i="20"/>
  <c r="R75" i="21"/>
  <c r="N77" i="21"/>
  <c r="N77" i="20"/>
  <c r="J79" i="21"/>
  <c r="J79" i="20"/>
  <c r="F81" i="18"/>
  <c r="F81" i="19" s="1"/>
  <c r="Z81" i="18"/>
  <c r="Z81" i="19" s="1"/>
  <c r="I82" i="5"/>
  <c r="P84" i="18"/>
  <c r="P84" i="19" s="1"/>
  <c r="AJ84" i="18"/>
  <c r="AJ84" i="19" s="1"/>
  <c r="L86" i="20"/>
  <c r="L86" i="21"/>
  <c r="AB88" i="21"/>
  <c r="AB88" i="20"/>
  <c r="R91" i="21"/>
  <c r="R91" i="20"/>
  <c r="N93" i="21"/>
  <c r="N93" i="20"/>
  <c r="N93" i="22" s="1"/>
  <c r="J95" i="21"/>
  <c r="J95" i="20"/>
  <c r="I98" i="5"/>
  <c r="P100" i="20"/>
  <c r="P100" i="21"/>
  <c r="AF102" i="21"/>
  <c r="AF102" i="20"/>
  <c r="AB104" i="20"/>
  <c r="AB104" i="21"/>
  <c r="R107" i="20"/>
  <c r="R107" i="21"/>
  <c r="AH109" i="20"/>
  <c r="AH109" i="21"/>
  <c r="J111" i="21"/>
  <c r="J111" i="20"/>
  <c r="B115" i="18"/>
  <c r="B115" i="19" s="1"/>
  <c r="V115" i="18"/>
  <c r="V115" i="19" s="1"/>
  <c r="AJ116" i="21"/>
  <c r="AJ116" i="20"/>
  <c r="L118" i="21"/>
  <c r="L118" i="20"/>
  <c r="H120" i="21"/>
  <c r="H120" i="20"/>
  <c r="R123" i="20"/>
  <c r="R123" i="21"/>
  <c r="N125" i="21"/>
  <c r="N125" i="20"/>
  <c r="I126" i="5"/>
  <c r="P128" i="18"/>
  <c r="P128" i="19" s="1"/>
  <c r="AJ128" i="18"/>
  <c r="AJ128" i="19" s="1"/>
  <c r="L130" i="21"/>
  <c r="L130" i="20"/>
  <c r="L130" i="22" s="1"/>
  <c r="I4" i="21"/>
  <c r="I4" i="20"/>
  <c r="M78" i="21"/>
  <c r="M78" i="20"/>
  <c r="K91" i="21"/>
  <c r="K91" i="20"/>
  <c r="AE103" i="21"/>
  <c r="AE103" i="20"/>
  <c r="AM103" i="22" s="1"/>
  <c r="K103" i="28" s="1"/>
  <c r="M103" i="23" s="1"/>
  <c r="AC116" i="21"/>
  <c r="AC116" i="20"/>
  <c r="AI129" i="18"/>
  <c r="AI129" i="19" s="1"/>
  <c r="O129" i="18"/>
  <c r="O129" i="19" s="1"/>
  <c r="AF23" i="21"/>
  <c r="AF23" i="20"/>
  <c r="V36" i="18"/>
  <c r="V36" i="19" s="1"/>
  <c r="B36" i="18"/>
  <c r="B36" i="19" s="1"/>
  <c r="N46" i="20"/>
  <c r="N46" i="21"/>
  <c r="AD60" i="21"/>
  <c r="AD60" i="20"/>
  <c r="R72" i="21"/>
  <c r="R72" i="20"/>
  <c r="I87" i="5"/>
  <c r="AB101" i="21"/>
  <c r="AB101" i="20"/>
  <c r="AB113" i="21"/>
  <c r="AB113" i="20"/>
  <c r="I123" i="5"/>
  <c r="AI5" i="20"/>
  <c r="AI5" i="21"/>
  <c r="AE7" i="21"/>
  <c r="AE7" i="20"/>
  <c r="AM7" i="22" s="1"/>
  <c r="K7" i="28" s="1"/>
  <c r="M7" i="23" s="1"/>
  <c r="G9" i="18"/>
  <c r="G9" i="19" s="1"/>
  <c r="AA9" i="18"/>
  <c r="AA9" i="19" s="1"/>
  <c r="AK12" i="21"/>
  <c r="AK12" i="20"/>
  <c r="M14" i="20"/>
  <c r="M14" i="21"/>
  <c r="AC16" i="21"/>
  <c r="AC16" i="20"/>
  <c r="AK16" i="22" s="1"/>
  <c r="I16" i="28" s="1"/>
  <c r="K16" i="23" s="1"/>
  <c r="E18" i="18"/>
  <c r="E18" i="19" s="1"/>
  <c r="Y18" i="18"/>
  <c r="Y18" i="19" s="1"/>
  <c r="AM19" i="20"/>
  <c r="AM19" i="21"/>
  <c r="O21" i="20"/>
  <c r="O21" i="21"/>
  <c r="K23" i="21"/>
  <c r="K23" i="20"/>
  <c r="K23" i="22" s="1"/>
  <c r="G25" i="18"/>
  <c r="G25" i="19" s="1"/>
  <c r="AA25" i="18"/>
  <c r="AA25" i="19" s="1"/>
  <c r="AK28" i="21"/>
  <c r="AK28" i="20"/>
  <c r="M30" i="21"/>
  <c r="M30" i="20"/>
  <c r="AC32" i="21"/>
  <c r="AC32" i="20"/>
  <c r="AK32" i="22" s="1"/>
  <c r="I32" i="28" s="1"/>
  <c r="K32" i="23" s="1"/>
  <c r="E34" i="18"/>
  <c r="E34" i="19" s="1"/>
  <c r="Y34" i="18"/>
  <c r="Y34" i="19" s="1"/>
  <c r="AM35" i="20"/>
  <c r="AM35" i="21"/>
  <c r="AI37" i="20"/>
  <c r="AI37" i="21"/>
  <c r="AE39" i="21"/>
  <c r="AE39" i="20"/>
  <c r="AM39" i="22" s="1"/>
  <c r="K39" i="28" s="1"/>
  <c r="M39" i="23" s="1"/>
  <c r="AA41" i="18"/>
  <c r="AA41" i="19" s="1"/>
  <c r="G41" i="18"/>
  <c r="G41" i="19" s="1"/>
  <c r="AK44" i="21"/>
  <c r="AK44" i="20"/>
  <c r="AG46" i="21"/>
  <c r="AG46" i="20"/>
  <c r="AC48" i="21"/>
  <c r="AC48" i="20"/>
  <c r="AK48" i="22" s="1"/>
  <c r="I48" i="28" s="1"/>
  <c r="K48" i="23" s="1"/>
  <c r="E50" i="18"/>
  <c r="E50" i="19" s="1"/>
  <c r="Y50" i="18"/>
  <c r="Y50" i="19" s="1"/>
  <c r="M54" i="20"/>
  <c r="M54" i="21"/>
  <c r="I56" i="20"/>
  <c r="I56" i="21"/>
  <c r="AE59" i="21"/>
  <c r="AE59" i="20"/>
  <c r="AM59" i="22" s="1"/>
  <c r="K59" i="28" s="1"/>
  <c r="M59" i="23" s="1"/>
  <c r="Q64" i="21"/>
  <c r="Q64" i="20"/>
  <c r="AG66" i="20"/>
  <c r="AG66" i="21"/>
  <c r="E70" i="18"/>
  <c r="E70" i="19" s="1"/>
  <c r="Y70" i="18"/>
  <c r="Y70" i="19" s="1"/>
  <c r="AG74" i="21"/>
  <c r="AG74" i="20"/>
  <c r="AO74" i="22" s="1"/>
  <c r="M74" i="28" s="1"/>
  <c r="O74" i="23" s="1"/>
  <c r="AC88" i="21"/>
  <c r="AC88" i="20"/>
  <c r="K99" i="20"/>
  <c r="K99" i="21"/>
  <c r="AK112" i="21"/>
  <c r="AK112" i="20"/>
  <c r="AM127" i="21"/>
  <c r="AM127" i="20"/>
  <c r="AU127" i="22" s="1"/>
  <c r="S127" i="28" s="1"/>
  <c r="U127" i="23" s="1"/>
  <c r="L11" i="21"/>
  <c r="L11" i="20"/>
  <c r="I23" i="5"/>
  <c r="N58" i="21"/>
  <c r="N58" i="20"/>
  <c r="L71" i="21"/>
  <c r="L71" i="20"/>
  <c r="R84" i="21"/>
  <c r="R84" i="20"/>
  <c r="AJ97" i="21"/>
  <c r="AJ97" i="20"/>
  <c r="L111" i="21"/>
  <c r="L111" i="20"/>
  <c r="J124" i="20"/>
  <c r="J124" i="21"/>
  <c r="P27" i="21"/>
  <c r="P27" i="20"/>
  <c r="L29" i="21"/>
  <c r="L29" i="20"/>
  <c r="H31" i="21"/>
  <c r="H31" i="20"/>
  <c r="D33" i="18"/>
  <c r="D33" i="19" s="1"/>
  <c r="X33" i="18"/>
  <c r="X33" i="19" s="1"/>
  <c r="R34" i="21"/>
  <c r="R34" i="20"/>
  <c r="N36" i="21"/>
  <c r="N36" i="20"/>
  <c r="J38" i="21"/>
  <c r="J38" i="20"/>
  <c r="Z40" i="18"/>
  <c r="Z40" i="19" s="1"/>
  <c r="F40" i="18"/>
  <c r="F40" i="19" s="1"/>
  <c r="I41" i="5"/>
  <c r="P43" i="21"/>
  <c r="P43" i="20"/>
  <c r="L45" i="20"/>
  <c r="L45" i="21"/>
  <c r="H47" i="21"/>
  <c r="H47" i="20"/>
  <c r="D49" i="18"/>
  <c r="D49" i="19" s="1"/>
  <c r="X49" i="18"/>
  <c r="X49" i="19" s="1"/>
  <c r="R50" i="21"/>
  <c r="R50" i="20"/>
  <c r="N52" i="21"/>
  <c r="N52" i="20"/>
  <c r="J54" i="21"/>
  <c r="J54" i="20"/>
  <c r="Z56" i="18"/>
  <c r="Z56" i="19" s="1"/>
  <c r="F56" i="18"/>
  <c r="F56" i="19" s="1"/>
  <c r="I57" i="5"/>
  <c r="P59" i="20"/>
  <c r="P59" i="21"/>
  <c r="L61" i="20"/>
  <c r="L61" i="21"/>
  <c r="AB63" i="21"/>
  <c r="AB63" i="20"/>
  <c r="AL66" i="21"/>
  <c r="AL66" i="20"/>
  <c r="AH68" i="21"/>
  <c r="AH68" i="20"/>
  <c r="AD70" i="21"/>
  <c r="AD70" i="20"/>
  <c r="F72" i="18"/>
  <c r="F72" i="19" s="1"/>
  <c r="Z72" i="18"/>
  <c r="Z72" i="19" s="1"/>
  <c r="B74" i="18"/>
  <c r="B74" i="19" s="1"/>
  <c r="V74" i="18"/>
  <c r="V74" i="19" s="1"/>
  <c r="AJ75" i="21"/>
  <c r="AJ75" i="20"/>
  <c r="X77" i="18"/>
  <c r="X77" i="19" s="1"/>
  <c r="D77" i="18"/>
  <c r="D77" i="19" s="1"/>
  <c r="J78" i="18"/>
  <c r="J78" i="19" s="1"/>
  <c r="AD78" i="18"/>
  <c r="AD78" i="19" s="1"/>
  <c r="I81" i="5"/>
  <c r="P83" i="21"/>
  <c r="P83" i="20"/>
  <c r="L85" i="21"/>
  <c r="L85" i="20"/>
  <c r="H87" i="21"/>
  <c r="H87" i="20"/>
  <c r="D89" i="18"/>
  <c r="D89" i="19" s="1"/>
  <c r="X89" i="18"/>
  <c r="X89" i="19" s="1"/>
  <c r="AL90" i="21"/>
  <c r="AL90" i="20"/>
  <c r="AH92" i="21"/>
  <c r="AH92" i="20"/>
  <c r="I93" i="5"/>
  <c r="P95" i="21"/>
  <c r="P95" i="20"/>
  <c r="L97" i="20"/>
  <c r="L97" i="21"/>
  <c r="H99" i="21"/>
  <c r="H99" i="20"/>
  <c r="AL102" i="21"/>
  <c r="AL102" i="20"/>
  <c r="N104" i="21"/>
  <c r="N104" i="20"/>
  <c r="J106" i="21"/>
  <c r="J106" i="20"/>
  <c r="F108" i="18"/>
  <c r="F108" i="19" s="1"/>
  <c r="Z108" i="18"/>
  <c r="Z108" i="19" s="1"/>
  <c r="I109" i="5"/>
  <c r="P111" i="21"/>
  <c r="P111" i="20"/>
  <c r="AF113" i="21"/>
  <c r="AF113" i="20"/>
  <c r="AN113" i="22" s="1"/>
  <c r="L113" i="28" s="1"/>
  <c r="N113" i="23" s="1"/>
  <c r="H115" i="21"/>
  <c r="H115" i="20"/>
  <c r="D117" i="18"/>
  <c r="D117" i="19" s="1"/>
  <c r="X117" i="18"/>
  <c r="X117" i="19" s="1"/>
  <c r="R118" i="21"/>
  <c r="R118" i="20"/>
  <c r="AH120" i="21"/>
  <c r="AH120" i="20"/>
  <c r="AP120" i="22" s="1"/>
  <c r="AD122" i="21"/>
  <c r="AD122" i="20"/>
  <c r="Z124" i="18"/>
  <c r="Z124" i="19" s="1"/>
  <c r="F124" i="18"/>
  <c r="F124" i="19" s="1"/>
  <c r="AF125" i="21"/>
  <c r="AF125" i="20"/>
  <c r="H127" i="21"/>
  <c r="H127" i="20"/>
  <c r="H127" i="22" s="1"/>
  <c r="AL130" i="21"/>
  <c r="AL130" i="20"/>
  <c r="W4" i="18"/>
  <c r="W4" i="19" s="1"/>
  <c r="C4" i="18"/>
  <c r="C4" i="19" s="1"/>
  <c r="I80" i="20"/>
  <c r="I80" i="21"/>
  <c r="S91" i="21"/>
  <c r="S91" i="20"/>
  <c r="S91" i="22" s="1"/>
  <c r="AK116" i="21"/>
  <c r="AK116" i="20"/>
  <c r="S131" i="21"/>
  <c r="S131" i="20"/>
  <c r="R16" i="20"/>
  <c r="R16" i="21"/>
  <c r="J28" i="20"/>
  <c r="J28" i="21"/>
  <c r="J40" i="21"/>
  <c r="J40" i="20"/>
  <c r="P53" i="21"/>
  <c r="P53" i="20"/>
  <c r="N66" i="21"/>
  <c r="N66" i="20"/>
  <c r="X79" i="18"/>
  <c r="X79" i="19" s="1"/>
  <c r="D79" i="18"/>
  <c r="D79" i="19" s="1"/>
  <c r="I91" i="5"/>
  <c r="L103" i="21"/>
  <c r="L103" i="20"/>
  <c r="I115" i="5"/>
  <c r="H129" i="20"/>
  <c r="H129" i="21"/>
  <c r="Q7" i="21"/>
  <c r="Q7" i="20"/>
  <c r="Q7" i="22" s="1"/>
  <c r="M9" i="21"/>
  <c r="M9" i="20"/>
  <c r="I11" i="21"/>
  <c r="I11" i="20"/>
  <c r="AM14" i="21"/>
  <c r="AM14" i="20"/>
  <c r="AI16" i="20"/>
  <c r="AI16" i="21"/>
  <c r="K18" i="20"/>
  <c r="K18" i="21"/>
  <c r="G20" i="18"/>
  <c r="G20" i="19" s="1"/>
  <c r="AA20" i="18"/>
  <c r="AA20" i="19" s="1"/>
  <c r="I23" i="21"/>
  <c r="I23" i="20"/>
  <c r="AM26" i="21"/>
  <c r="AM26" i="20"/>
  <c r="AU26" i="22" s="1"/>
  <c r="S26" i="28" s="1"/>
  <c r="U26" i="23" s="1"/>
  <c r="O28" i="21"/>
  <c r="O28" i="20"/>
  <c r="K30" i="21"/>
  <c r="K30" i="20"/>
  <c r="C34" i="18"/>
  <c r="C34" i="19" s="1"/>
  <c r="W34" i="18"/>
  <c r="W34" i="19" s="1"/>
  <c r="Q35" i="21"/>
  <c r="Q35" i="20"/>
  <c r="Q35" i="22" s="1"/>
  <c r="AG37" i="21"/>
  <c r="AG37" i="20"/>
  <c r="AC39" i="21"/>
  <c r="AC39" i="20"/>
  <c r="AM42" i="21"/>
  <c r="AM42" i="20"/>
  <c r="AI44" i="21"/>
  <c r="AI44" i="20"/>
  <c r="AQ44" i="22" s="1"/>
  <c r="O44" i="28" s="1"/>
  <c r="Q44" i="23" s="1"/>
  <c r="AE46" i="20"/>
  <c r="AE46" i="21"/>
  <c r="G48" i="18"/>
  <c r="G48" i="19" s="1"/>
  <c r="AA48" i="18"/>
  <c r="AA48" i="19" s="1"/>
  <c r="C50" i="18"/>
  <c r="C50" i="19" s="1"/>
  <c r="W50" i="18"/>
  <c r="W50" i="19" s="1"/>
  <c r="AG53" i="21"/>
  <c r="AG53" i="20"/>
  <c r="AO53" i="22" s="1"/>
  <c r="M53" i="28" s="1"/>
  <c r="O53" i="23" s="1"/>
  <c r="AC55" i="21"/>
  <c r="AC55" i="20"/>
  <c r="E57" i="18"/>
  <c r="E57" i="19" s="1"/>
  <c r="Y57" i="18"/>
  <c r="Y57" i="19" s="1"/>
  <c r="S58" i="20"/>
  <c r="S58" i="21"/>
  <c r="O60" i="20"/>
  <c r="O60" i="21"/>
  <c r="AE62" i="21"/>
  <c r="AE62" i="20"/>
  <c r="G64" i="18"/>
  <c r="G64" i="19" s="1"/>
  <c r="AA64" i="18"/>
  <c r="AA64" i="19" s="1"/>
  <c r="W66" i="18"/>
  <c r="W66" i="19" s="1"/>
  <c r="C66" i="18"/>
  <c r="C66" i="19" s="1"/>
  <c r="AK67" i="20"/>
  <c r="AK67" i="21"/>
  <c r="AG69" i="21"/>
  <c r="AG69" i="20"/>
  <c r="AC71" i="21"/>
  <c r="AC71" i="20"/>
  <c r="E73" i="18"/>
  <c r="E73" i="19" s="1"/>
  <c r="Y73" i="18"/>
  <c r="Y73" i="19" s="1"/>
  <c r="AM74" i="21"/>
  <c r="AM74" i="20"/>
  <c r="AU74" i="22" s="1"/>
  <c r="S74" i="28" s="1"/>
  <c r="U74" i="23" s="1"/>
  <c r="O76" i="21"/>
  <c r="O76" i="20"/>
  <c r="AE78" i="21"/>
  <c r="AE78" i="20"/>
  <c r="G80" i="18"/>
  <c r="G80" i="19" s="1"/>
  <c r="AA80" i="18"/>
  <c r="AA80" i="19" s="1"/>
  <c r="C82" i="18"/>
  <c r="C82" i="19" s="1"/>
  <c r="W82" i="18"/>
  <c r="W82" i="19" s="1"/>
  <c r="Q83" i="21"/>
  <c r="Q83" i="20"/>
  <c r="AG85" i="21"/>
  <c r="AG85" i="20"/>
  <c r="I87" i="21"/>
  <c r="I87" i="20"/>
  <c r="E89" i="18"/>
  <c r="E89" i="19" s="1"/>
  <c r="Y89" i="18"/>
  <c r="Y89" i="19" s="1"/>
  <c r="S90" i="20"/>
  <c r="S90" i="21"/>
  <c r="AI92" i="21"/>
  <c r="AI92" i="20"/>
  <c r="K94" i="21"/>
  <c r="K94" i="20"/>
  <c r="G96" i="18"/>
  <c r="G96" i="19" s="1"/>
  <c r="AA96" i="18"/>
  <c r="AA96" i="19" s="1"/>
  <c r="C98" i="18"/>
  <c r="C98" i="19" s="1"/>
  <c r="W98" i="18"/>
  <c r="W98" i="19" s="1"/>
  <c r="AK99" i="21"/>
  <c r="AK99" i="20"/>
  <c r="AG101" i="21"/>
  <c r="AG101" i="20"/>
  <c r="I103" i="20"/>
  <c r="I103" i="21"/>
  <c r="I103" i="22" s="1"/>
  <c r="E105" i="18"/>
  <c r="E105" i="19" s="1"/>
  <c r="Y105" i="18"/>
  <c r="Y105" i="19" s="1"/>
  <c r="AM106" i="21"/>
  <c r="AM106" i="20"/>
  <c r="AI108" i="21"/>
  <c r="AI108" i="20"/>
  <c r="AE110" i="21"/>
  <c r="AE110" i="20"/>
  <c r="AM110" i="22" s="1"/>
  <c r="K110" i="28" s="1"/>
  <c r="M110" i="23" s="1"/>
  <c r="G112" i="18"/>
  <c r="G112" i="19" s="1"/>
  <c r="AA112" i="18"/>
  <c r="AA112" i="19" s="1"/>
  <c r="C114" i="18"/>
  <c r="C114" i="19" s="1"/>
  <c r="W114" i="18"/>
  <c r="W114" i="19" s="1"/>
  <c r="AK115" i="21"/>
  <c r="AK115" i="20"/>
  <c r="AG117" i="21"/>
  <c r="AG117" i="20"/>
  <c r="AO117" i="22" s="1"/>
  <c r="M117" i="28" s="1"/>
  <c r="O117" i="23" s="1"/>
  <c r="AC119" i="21"/>
  <c r="AC119" i="20"/>
  <c r="AI120" i="18"/>
  <c r="AI120" i="19" s="1"/>
  <c r="O120" i="18"/>
  <c r="O120" i="19" s="1"/>
  <c r="K122" i="21"/>
  <c r="K122" i="20"/>
  <c r="G124" i="18"/>
  <c r="G124" i="19" s="1"/>
  <c r="AA124" i="18"/>
  <c r="AA124" i="19" s="1"/>
  <c r="W126" i="18"/>
  <c r="W126" i="19" s="1"/>
  <c r="C126" i="18"/>
  <c r="C126" i="19" s="1"/>
  <c r="Q127" i="18"/>
  <c r="Q127" i="19" s="1"/>
  <c r="AK127" i="18"/>
  <c r="AK127" i="19" s="1"/>
  <c r="M129" i="20"/>
  <c r="M129" i="21"/>
  <c r="AC131" i="21"/>
  <c r="AC131" i="20"/>
  <c r="AK131" i="22" s="1"/>
  <c r="I131" i="28" s="1"/>
  <c r="K131" i="23" s="1"/>
  <c r="I52" i="21"/>
  <c r="I52" i="20"/>
  <c r="S83" i="21"/>
  <c r="S83" i="20"/>
  <c r="S95" i="20"/>
  <c r="S95" i="21"/>
  <c r="K107" i="21"/>
  <c r="K107" i="20"/>
  <c r="K107" i="22" s="1"/>
  <c r="AI117" i="21"/>
  <c r="AI117" i="20"/>
  <c r="AG130" i="21"/>
  <c r="AG130" i="20"/>
  <c r="I15" i="5"/>
  <c r="AL28" i="21"/>
  <c r="AL28" i="20"/>
  <c r="AJ41" i="21"/>
  <c r="AJ41" i="20"/>
  <c r="AL52" i="21"/>
  <c r="AL52" i="20"/>
  <c r="R64" i="21"/>
  <c r="R64" i="20"/>
  <c r="AD76" i="21"/>
  <c r="AD76" i="20"/>
  <c r="AD88" i="21"/>
  <c r="AD88" i="20"/>
  <c r="AF99" i="21"/>
  <c r="AF99" i="20"/>
  <c r="P113" i="20"/>
  <c r="P113" i="21"/>
  <c r="AH5" i="20"/>
  <c r="AH5" i="21"/>
  <c r="I6" i="5"/>
  <c r="P8" i="20"/>
  <c r="P8" i="21"/>
  <c r="L10" i="20"/>
  <c r="L10" i="21"/>
  <c r="H12" i="21"/>
  <c r="H12" i="20"/>
  <c r="R15" i="20"/>
  <c r="R15" i="21"/>
  <c r="N17" i="21"/>
  <c r="N17" i="20"/>
  <c r="J19" i="21"/>
  <c r="J19" i="20"/>
  <c r="Z21" i="18"/>
  <c r="Z21" i="19" s="1"/>
  <c r="F21" i="18"/>
  <c r="F21" i="19" s="1"/>
  <c r="I22" i="5"/>
  <c r="P24" i="20"/>
  <c r="P24" i="21"/>
  <c r="L26" i="20"/>
  <c r="L26" i="21"/>
  <c r="AB28" i="21"/>
  <c r="AB28" i="20"/>
  <c r="R31" i="18"/>
  <c r="R31" i="19" s="1"/>
  <c r="AL31" i="18"/>
  <c r="AL31" i="19" s="1"/>
  <c r="N33" i="21"/>
  <c r="N33" i="20"/>
  <c r="AD35" i="20"/>
  <c r="AD35" i="21"/>
  <c r="F37" i="18"/>
  <c r="F37" i="19" s="1"/>
  <c r="Z37" i="18"/>
  <c r="Z37" i="19" s="1"/>
  <c r="I38" i="5"/>
  <c r="P40" i="21"/>
  <c r="P40" i="20"/>
  <c r="P40" i="22" s="1"/>
  <c r="L42" i="21"/>
  <c r="L42" i="20"/>
  <c r="H44" i="21"/>
  <c r="H44" i="20"/>
  <c r="R47" i="21"/>
  <c r="R47" i="20"/>
  <c r="N49" i="21"/>
  <c r="N49" i="20"/>
  <c r="N49" i="22" s="1"/>
  <c r="J51" i="20"/>
  <c r="J51" i="21"/>
  <c r="F53" i="18"/>
  <c r="F53" i="19" s="1"/>
  <c r="Z53" i="18"/>
  <c r="Z53" i="19" s="1"/>
  <c r="I54" i="5"/>
  <c r="P56" i="21"/>
  <c r="P56" i="20"/>
  <c r="L58" i="20"/>
  <c r="L58" i="21"/>
  <c r="H60" i="20"/>
  <c r="H60" i="21"/>
  <c r="R63" i="20"/>
  <c r="R63" i="21"/>
  <c r="N65" i="18"/>
  <c r="N65" i="19" s="1"/>
  <c r="AH65" i="18"/>
  <c r="AH65" i="19" s="1"/>
  <c r="J67" i="21"/>
  <c r="J67" i="20"/>
  <c r="Z69" i="18"/>
  <c r="Z69" i="19" s="1"/>
  <c r="F69" i="18"/>
  <c r="F69" i="19" s="1"/>
  <c r="B71" i="18"/>
  <c r="B71" i="19" s="1"/>
  <c r="V71" i="18"/>
  <c r="V71" i="19" s="1"/>
  <c r="AJ72" i="21"/>
  <c r="AJ72" i="20"/>
  <c r="AF74" i="21"/>
  <c r="AF74" i="20"/>
  <c r="AB76" i="21"/>
  <c r="AB76" i="20"/>
  <c r="AL79" i="20"/>
  <c r="AL79" i="21"/>
  <c r="AH81" i="21"/>
  <c r="AH81" i="20"/>
  <c r="AD83" i="20"/>
  <c r="AD83" i="21"/>
  <c r="Z85" i="18"/>
  <c r="Z85" i="19" s="1"/>
  <c r="F85" i="18"/>
  <c r="F85" i="19" s="1"/>
  <c r="B87" i="18"/>
  <c r="B87" i="19" s="1"/>
  <c r="V87" i="18"/>
  <c r="V87" i="19" s="1"/>
  <c r="AJ88" i="21"/>
  <c r="AJ88" i="20"/>
  <c r="AF90" i="21"/>
  <c r="AF90" i="20"/>
  <c r="H92" i="21"/>
  <c r="H92" i="20"/>
  <c r="X94" i="18"/>
  <c r="X94" i="19" s="1"/>
  <c r="D94" i="18"/>
  <c r="D94" i="19" s="1"/>
  <c r="AL95" i="21"/>
  <c r="AL95" i="20"/>
  <c r="AH97" i="21"/>
  <c r="AH97" i="20"/>
  <c r="AD99" i="21"/>
  <c r="AD99" i="20"/>
  <c r="Z101" i="18"/>
  <c r="Z101" i="19" s="1"/>
  <c r="F101" i="18"/>
  <c r="F101" i="19" s="1"/>
  <c r="B103" i="18"/>
  <c r="B103" i="19" s="1"/>
  <c r="V103" i="18"/>
  <c r="V103" i="19" s="1"/>
  <c r="AJ104" i="21"/>
  <c r="AJ104" i="20"/>
  <c r="AF106" i="21"/>
  <c r="AF106" i="20"/>
  <c r="AB108" i="21"/>
  <c r="AB108" i="20"/>
  <c r="D110" i="18"/>
  <c r="D110" i="19" s="1"/>
  <c r="X110" i="18"/>
  <c r="X110" i="19" s="1"/>
  <c r="AL111" i="21"/>
  <c r="AL111" i="20"/>
  <c r="AH113" i="21"/>
  <c r="AH113" i="20"/>
  <c r="AD115" i="20"/>
  <c r="AD115" i="21"/>
  <c r="AF118" i="20"/>
  <c r="AF118" i="21"/>
  <c r="AB120" i="21"/>
  <c r="AB120" i="20"/>
  <c r="X122" i="18"/>
  <c r="X122" i="19" s="1"/>
  <c r="D122" i="18"/>
  <c r="D122" i="19" s="1"/>
  <c r="AL123" i="20"/>
  <c r="AL123" i="21"/>
  <c r="AH125" i="20"/>
  <c r="AH125" i="21"/>
  <c r="AD127" i="20"/>
  <c r="AD127" i="21"/>
  <c r="F129" i="18"/>
  <c r="F129" i="19" s="1"/>
  <c r="Z129" i="18"/>
  <c r="Z129" i="19" s="1"/>
  <c r="B131" i="18"/>
  <c r="B131" i="19" s="1"/>
  <c r="V131" i="18"/>
  <c r="V131" i="19" s="1"/>
  <c r="Y4" i="18"/>
  <c r="Y4" i="19" s="1"/>
  <c r="E4" i="18"/>
  <c r="E4" i="19" s="1"/>
  <c r="AI81" i="21"/>
  <c r="AI81" i="20"/>
  <c r="M94" i="21"/>
  <c r="M94" i="20"/>
  <c r="AE119" i="21"/>
  <c r="AE119" i="20"/>
  <c r="F4" i="18"/>
  <c r="F4" i="19" s="1"/>
  <c r="Z4" i="18"/>
  <c r="Z4" i="19" s="1"/>
  <c r="AF15" i="21"/>
  <c r="AF15" i="20"/>
  <c r="D27" i="18"/>
  <c r="D27" i="19" s="1"/>
  <c r="X27" i="18"/>
  <c r="X27" i="19" s="1"/>
  <c r="AH38" i="21"/>
  <c r="AH38" i="20"/>
  <c r="AJ49" i="21"/>
  <c r="AJ49" i="20"/>
  <c r="AF63" i="21"/>
  <c r="AF63" i="20"/>
  <c r="AL72" i="21"/>
  <c r="AL72" i="20"/>
  <c r="B88" i="18"/>
  <c r="B88" i="19" s="1"/>
  <c r="V88" i="18"/>
  <c r="V88" i="19" s="1"/>
  <c r="H101" i="20"/>
  <c r="H101" i="21"/>
  <c r="H113" i="21"/>
  <c r="H113" i="20"/>
  <c r="B124" i="18"/>
  <c r="B124" i="19" s="1"/>
  <c r="V124" i="18"/>
  <c r="V124" i="19" s="1"/>
  <c r="O5" i="21"/>
  <c r="O5" i="20"/>
  <c r="K7" i="21"/>
  <c r="K7" i="20"/>
  <c r="W11" i="18"/>
  <c r="W11" i="19" s="1"/>
  <c r="C11" i="18"/>
  <c r="C11" i="19" s="1"/>
  <c r="Q12" i="21"/>
  <c r="Q12" i="20"/>
  <c r="AG14" i="20"/>
  <c r="AG14" i="21"/>
  <c r="I16" i="20"/>
  <c r="I16" i="21"/>
  <c r="S19" i="20"/>
  <c r="S19" i="21"/>
  <c r="AI21" i="20"/>
  <c r="AI21" i="21"/>
  <c r="AE23" i="21"/>
  <c r="AE23" i="20"/>
  <c r="C27" i="18"/>
  <c r="C27" i="19" s="1"/>
  <c r="W27" i="18"/>
  <c r="W27" i="19" s="1"/>
  <c r="Q28" i="21"/>
  <c r="Q28" i="20"/>
  <c r="AG30" i="20"/>
  <c r="AG30" i="21"/>
  <c r="I32" i="20"/>
  <c r="I32" i="21"/>
  <c r="S35" i="21"/>
  <c r="S35" i="20"/>
  <c r="O37" i="20"/>
  <c r="O37" i="21"/>
  <c r="K39" i="21"/>
  <c r="K39" i="20"/>
  <c r="C43" i="18"/>
  <c r="C43" i="19" s="1"/>
  <c r="W43" i="18"/>
  <c r="W43" i="19" s="1"/>
  <c r="Q44" i="20"/>
  <c r="Q44" i="21"/>
  <c r="M46" i="21"/>
  <c r="M46" i="20"/>
  <c r="I48" i="21"/>
  <c r="I48" i="20"/>
  <c r="AG54" i="21"/>
  <c r="AG54" i="20"/>
  <c r="AC56" i="21"/>
  <c r="AC56" i="20"/>
  <c r="Y58" i="18"/>
  <c r="Y58" i="19" s="1"/>
  <c r="E58" i="18"/>
  <c r="E58" i="19" s="1"/>
  <c r="S59" i="21"/>
  <c r="S59" i="20"/>
  <c r="AI61" i="21"/>
  <c r="AI61" i="20"/>
  <c r="AE63" i="21"/>
  <c r="AE63" i="20"/>
  <c r="M66" i="21"/>
  <c r="M66" i="20"/>
  <c r="I68" i="18"/>
  <c r="I68" i="19" s="1"/>
  <c r="AC68" i="18"/>
  <c r="AC68" i="19" s="1"/>
  <c r="M74" i="21"/>
  <c r="M74" i="20"/>
  <c r="I88" i="21"/>
  <c r="I88" i="20"/>
  <c r="AE99" i="20"/>
  <c r="AE99" i="21"/>
  <c r="Q112" i="21"/>
  <c r="Q112" i="20"/>
  <c r="S127" i="20"/>
  <c r="S127" i="21"/>
  <c r="AF11" i="21"/>
  <c r="AF11" i="20"/>
  <c r="B24" i="18"/>
  <c r="B24" i="19" s="1"/>
  <c r="V24" i="18"/>
  <c r="V24" i="19" s="1"/>
  <c r="AB49" i="21"/>
  <c r="AB49" i="20"/>
  <c r="AJ61" i="21"/>
  <c r="AJ61" i="20"/>
  <c r="AH74" i="21"/>
  <c r="AH74" i="20"/>
  <c r="AF87" i="21"/>
  <c r="AF87" i="20"/>
  <c r="AL100" i="21"/>
  <c r="AL100" i="20"/>
  <c r="N114" i="21"/>
  <c r="N114" i="20"/>
  <c r="AF127" i="21"/>
  <c r="AF127" i="20"/>
  <c r="S8" i="21"/>
  <c r="S8" i="20"/>
  <c r="AK17" i="21"/>
  <c r="AK17" i="20"/>
  <c r="AI26" i="21"/>
  <c r="AI26" i="20"/>
  <c r="AG35" i="21"/>
  <c r="AG35" i="20"/>
  <c r="K44" i="21"/>
  <c r="K44" i="20"/>
  <c r="I53" i="20"/>
  <c r="I53" i="21"/>
  <c r="AM72" i="21"/>
  <c r="AM72" i="20"/>
  <c r="AG83" i="21"/>
  <c r="AG83" i="20"/>
  <c r="Y87" i="18"/>
  <c r="Y87" i="19" s="1"/>
  <c r="E87" i="18"/>
  <c r="E87" i="19" s="1"/>
  <c r="Q93" i="21"/>
  <c r="Q93" i="20"/>
  <c r="O102" i="20"/>
  <c r="O102" i="21"/>
  <c r="AG111" i="21"/>
  <c r="AG111" i="20"/>
  <c r="O118" i="20"/>
  <c r="O118" i="21"/>
  <c r="C124" i="18"/>
  <c r="C124" i="19" s="1"/>
  <c r="W124" i="18"/>
  <c r="W124" i="19" s="1"/>
  <c r="O130" i="21"/>
  <c r="O130" i="20"/>
  <c r="E86" i="18"/>
  <c r="E86" i="19" s="1"/>
  <c r="Y86" i="18"/>
  <c r="Y86" i="19" s="1"/>
  <c r="H33" i="21"/>
  <c r="H33" i="20"/>
  <c r="AB89" i="21"/>
  <c r="AB89" i="20"/>
  <c r="AD9" i="21"/>
  <c r="AD9" i="20"/>
  <c r="AJ30" i="21"/>
  <c r="AJ30" i="20"/>
  <c r="AD41" i="21"/>
  <c r="AD41" i="20"/>
  <c r="AL65" i="21"/>
  <c r="AL65" i="20"/>
  <c r="L72" i="21"/>
  <c r="L72" i="20"/>
  <c r="H90" i="20"/>
  <c r="H90" i="21"/>
  <c r="L104" i="20"/>
  <c r="L104" i="21"/>
  <c r="AH127" i="20"/>
  <c r="AH127" i="21"/>
  <c r="H9" i="20"/>
  <c r="H9" i="21"/>
  <c r="B48" i="18"/>
  <c r="B48" i="19" s="1"/>
  <c r="V48" i="18"/>
  <c r="V48" i="19" s="1"/>
  <c r="H61" i="18"/>
  <c r="H61" i="19" s="1"/>
  <c r="AB61" i="18"/>
  <c r="AB61" i="19" s="1"/>
  <c r="F110" i="18"/>
  <c r="F110" i="19" s="1"/>
  <c r="Z110" i="18"/>
  <c r="Z110" i="19" s="1"/>
  <c r="AC10" i="21"/>
  <c r="AC10" i="20"/>
  <c r="S13" i="21"/>
  <c r="S13" i="20"/>
  <c r="M24" i="21"/>
  <c r="M24" i="20"/>
  <c r="K33" i="20"/>
  <c r="K33" i="21"/>
  <c r="AM41" i="21"/>
  <c r="AM41" i="20"/>
  <c r="I50" i="21"/>
  <c r="I50" i="20"/>
  <c r="I66" i="20"/>
  <c r="I66" i="21"/>
  <c r="K85" i="21"/>
  <c r="K85" i="20"/>
  <c r="AG92" i="21"/>
  <c r="AG92" i="20"/>
  <c r="S97" i="21"/>
  <c r="S97" i="20"/>
  <c r="W105" i="18"/>
  <c r="W105" i="19" s="1"/>
  <c r="C105" i="18"/>
  <c r="C105" i="19" s="1"/>
  <c r="R14" i="21"/>
  <c r="R14" i="20"/>
  <c r="AG7" i="21"/>
  <c r="AG7" i="20"/>
  <c r="E11" i="18"/>
  <c r="E11" i="19" s="1"/>
  <c r="Y11" i="18"/>
  <c r="Y11" i="19" s="1"/>
  <c r="O14" i="18"/>
  <c r="O14" i="19" s="1"/>
  <c r="AI14" i="18"/>
  <c r="AI14" i="19" s="1"/>
  <c r="W20" i="18"/>
  <c r="W20" i="19" s="1"/>
  <c r="C20" i="18"/>
  <c r="C20" i="19" s="1"/>
  <c r="AE32" i="21"/>
  <c r="AE32" i="20"/>
  <c r="AG39" i="20"/>
  <c r="AG39" i="21"/>
  <c r="AI46" i="21"/>
  <c r="AI46" i="20"/>
  <c r="Q53" i="21"/>
  <c r="Q53" i="20"/>
  <c r="AM60" i="21"/>
  <c r="AM60" i="20"/>
  <c r="W68" i="18"/>
  <c r="W68" i="19" s="1"/>
  <c r="C68" i="18"/>
  <c r="C68" i="19" s="1"/>
  <c r="AM76" i="21"/>
  <c r="AM76" i="20"/>
  <c r="Q85" i="20"/>
  <c r="Q85" i="21"/>
  <c r="AC101" i="18"/>
  <c r="AC101" i="19" s="1"/>
  <c r="I101" i="18"/>
  <c r="I101" i="19" s="1"/>
  <c r="K108" i="21"/>
  <c r="K108" i="20"/>
  <c r="M115" i="21"/>
  <c r="M115" i="20"/>
  <c r="AE124" i="20"/>
  <c r="AE124" i="21"/>
  <c r="AC129" i="21"/>
  <c r="AC129" i="20"/>
  <c r="R92" i="21"/>
  <c r="R92" i="20"/>
  <c r="X131" i="18"/>
  <c r="X131" i="19" s="1"/>
  <c r="D131" i="18"/>
  <c r="D131" i="19" s="1"/>
  <c r="H22" i="21"/>
  <c r="H22" i="20"/>
  <c r="J29" i="21"/>
  <c r="J29" i="20"/>
  <c r="AJ34" i="20"/>
  <c r="AJ34" i="21"/>
  <c r="AH43" i="20"/>
  <c r="AH43" i="21"/>
  <c r="AF52" i="21"/>
  <c r="AF52" i="20"/>
  <c r="I60" i="5"/>
  <c r="L76" i="20"/>
  <c r="L76" i="21"/>
  <c r="N83" i="20"/>
  <c r="N83" i="21"/>
  <c r="H94" i="20"/>
  <c r="H94" i="21"/>
  <c r="N99" i="21"/>
  <c r="N99" i="20"/>
  <c r="AF108" i="21"/>
  <c r="AF108" i="20"/>
  <c r="AL113" i="21"/>
  <c r="AL113" i="20"/>
  <c r="AT113" i="22" s="1"/>
  <c r="R113" i="28" s="1"/>
  <c r="T113" i="23" s="1"/>
  <c r="J12" i="20"/>
  <c r="J12" i="21"/>
  <c r="AH50" i="21"/>
  <c r="AH50" i="20"/>
  <c r="N102" i="18"/>
  <c r="N102" i="19" s="1"/>
  <c r="AH102" i="18"/>
  <c r="AH102" i="19" s="1"/>
  <c r="M12" i="21"/>
  <c r="M12" i="20"/>
  <c r="M12" i="22" s="1"/>
  <c r="Q26" i="21"/>
  <c r="Q26" i="20"/>
  <c r="S33" i="20"/>
  <c r="S33" i="21"/>
  <c r="M40" i="21"/>
  <c r="M40" i="20"/>
  <c r="AM57" i="21"/>
  <c r="AM57" i="20"/>
  <c r="AU57" i="22" s="1"/>
  <c r="S57" i="28" s="1"/>
  <c r="U57" i="23" s="1"/>
  <c r="S73" i="20"/>
  <c r="S73" i="21"/>
  <c r="S85" i="21"/>
  <c r="S85" i="20"/>
  <c r="I98" i="20"/>
  <c r="I98" i="21"/>
  <c r="K105" i="21"/>
  <c r="K105" i="20"/>
  <c r="K105" i="22" s="1"/>
  <c r="Q110" i="21"/>
  <c r="Q110" i="20"/>
  <c r="K121" i="20"/>
  <c r="K121" i="21"/>
  <c r="M128" i="20"/>
  <c r="M128" i="21"/>
  <c r="C75" i="18"/>
  <c r="C75" i="19" s="1"/>
  <c r="W75" i="18"/>
  <c r="W75" i="19" s="1"/>
  <c r="H21" i="21"/>
  <c r="H21" i="20"/>
  <c r="AF59" i="21"/>
  <c r="AF59" i="20"/>
  <c r="B84" i="18"/>
  <c r="B84" i="19" s="1"/>
  <c r="V84" i="18"/>
  <c r="V84" i="19" s="1"/>
  <c r="AH118" i="21"/>
  <c r="AH118" i="20"/>
  <c r="AP118" i="22" s="1"/>
  <c r="AD22" i="21"/>
  <c r="AD22" i="20"/>
  <c r="R30" i="20"/>
  <c r="R30" i="21"/>
  <c r="L41" i="21"/>
  <c r="L41" i="20"/>
  <c r="AL46" i="21"/>
  <c r="AL46" i="20"/>
  <c r="AT46" i="22" s="1"/>
  <c r="R46" i="28" s="1"/>
  <c r="T46" i="23" s="1"/>
  <c r="AF57" i="18"/>
  <c r="AF57" i="19" s="1"/>
  <c r="L57" i="18"/>
  <c r="L57" i="19" s="1"/>
  <c r="H59" i="18"/>
  <c r="H59" i="19" s="1"/>
  <c r="AB59" i="18"/>
  <c r="AB59" i="19" s="1"/>
  <c r="AH64" i="21"/>
  <c r="AH64" i="20"/>
  <c r="P71" i="21"/>
  <c r="P71" i="20"/>
  <c r="P71" i="22" s="1"/>
  <c r="AB75" i="21"/>
  <c r="AB75" i="20"/>
  <c r="P79" i="20"/>
  <c r="P79" i="21"/>
  <c r="H83" i="21"/>
  <c r="H83" i="20"/>
  <c r="R86" i="20"/>
  <c r="R86" i="21"/>
  <c r="D97" i="18"/>
  <c r="D97" i="19" s="1"/>
  <c r="X97" i="18"/>
  <c r="X97" i="19" s="1"/>
  <c r="L109" i="21"/>
  <c r="L109" i="20"/>
  <c r="AH116" i="21"/>
  <c r="AH116" i="20"/>
  <c r="Z120" i="18"/>
  <c r="Z120" i="19" s="1"/>
  <c r="F120" i="18"/>
  <c r="F120" i="19" s="1"/>
  <c r="N128" i="21"/>
  <c r="N128" i="20"/>
  <c r="S4" i="21"/>
  <c r="S4" i="20"/>
  <c r="H13" i="21"/>
  <c r="H13" i="20"/>
  <c r="B76" i="18"/>
  <c r="B76" i="19" s="1"/>
  <c r="V76" i="18"/>
  <c r="V76" i="19" s="1"/>
  <c r="J100" i="21"/>
  <c r="J100" i="20"/>
  <c r="AG5" i="21"/>
  <c r="AG5" i="20"/>
  <c r="S10" i="21"/>
  <c r="S10" i="20"/>
  <c r="W18" i="18"/>
  <c r="W18" i="19" s="1"/>
  <c r="C18" i="18"/>
  <c r="C18" i="19" s="1"/>
  <c r="AI24" i="21"/>
  <c r="AI24" i="20"/>
  <c r="M33" i="20"/>
  <c r="M33" i="21"/>
  <c r="S38" i="20"/>
  <c r="S38" i="21"/>
  <c r="AE42" i="21"/>
  <c r="AE42" i="20"/>
  <c r="AM42" i="22" s="1"/>
  <c r="K42" i="28" s="1"/>
  <c r="M42" i="23" s="1"/>
  <c r="I51" i="21"/>
  <c r="I51" i="20"/>
  <c r="AM54" i="21"/>
  <c r="AM54" i="20"/>
  <c r="G60" i="18"/>
  <c r="G60" i="19" s="1"/>
  <c r="AA60" i="18"/>
  <c r="AA60" i="19" s="1"/>
  <c r="C62" i="18"/>
  <c r="C62" i="19" s="1"/>
  <c r="W62" i="18"/>
  <c r="W62" i="19" s="1"/>
  <c r="AG65" i="21"/>
  <c r="AG65" i="20"/>
  <c r="E69" i="18"/>
  <c r="E69" i="19" s="1"/>
  <c r="Y69" i="18"/>
  <c r="Y69" i="19" s="1"/>
  <c r="O72" i="21"/>
  <c r="O72" i="20"/>
  <c r="C78" i="18"/>
  <c r="C78" i="19" s="1"/>
  <c r="W78" i="18"/>
  <c r="W78" i="19" s="1"/>
  <c r="AG81" i="21"/>
  <c r="AG81" i="20"/>
  <c r="AI88" i="20"/>
  <c r="AI88" i="21"/>
  <c r="C94" i="18"/>
  <c r="C94" i="19" s="1"/>
  <c r="W94" i="18"/>
  <c r="W94" i="19" s="1"/>
  <c r="AJ109" i="21"/>
  <c r="AJ109" i="20"/>
  <c r="AR109" i="22" s="1"/>
  <c r="P109" i="28" s="1"/>
  <c r="R109" i="23" s="1"/>
  <c r="AI18" i="21"/>
  <c r="AI18" i="20"/>
  <c r="AK25" i="21"/>
  <c r="AK25" i="20"/>
  <c r="M27" i="21"/>
  <c r="M27" i="20"/>
  <c r="AM32" i="21"/>
  <c r="AM32" i="20"/>
  <c r="AU32" i="22" s="1"/>
  <c r="S32" i="28" s="1"/>
  <c r="U32" i="23" s="1"/>
  <c r="K36" i="20"/>
  <c r="K36" i="21"/>
  <c r="AK41" i="21"/>
  <c r="AK41" i="20"/>
  <c r="AC45" i="21"/>
  <c r="AC45" i="20"/>
  <c r="E47" i="18"/>
  <c r="E47" i="19" s="1"/>
  <c r="Y47" i="18"/>
  <c r="Y47" i="19" s="1"/>
  <c r="AI50" i="21"/>
  <c r="AI50" i="20"/>
  <c r="M59" i="21"/>
  <c r="M59" i="20"/>
  <c r="AM64" i="21"/>
  <c r="AM64" i="20"/>
  <c r="K68" i="21"/>
  <c r="K68" i="20"/>
  <c r="K68" i="22" s="1"/>
  <c r="G70" i="18"/>
  <c r="G70" i="19" s="1"/>
  <c r="AA70" i="18"/>
  <c r="AA70" i="19" s="1"/>
  <c r="AK73" i="21"/>
  <c r="AK73" i="20"/>
  <c r="AC77" i="21"/>
  <c r="AC77" i="20"/>
  <c r="E79" i="18"/>
  <c r="E79" i="19" s="1"/>
  <c r="Y79" i="18"/>
  <c r="Y79" i="19" s="1"/>
  <c r="O82" i="20"/>
  <c r="O82" i="21"/>
  <c r="E91" i="18"/>
  <c r="E91" i="19" s="1"/>
  <c r="Y91" i="18"/>
  <c r="Y91" i="19" s="1"/>
  <c r="O94" i="21"/>
  <c r="O94" i="20"/>
  <c r="G98" i="18"/>
  <c r="G98" i="19" s="1"/>
  <c r="AA98" i="18"/>
  <c r="AA98" i="19" s="1"/>
  <c r="AG103" i="21"/>
  <c r="AG103" i="20"/>
  <c r="I105" i="18"/>
  <c r="I105" i="19" s="1"/>
  <c r="AC105" i="18"/>
  <c r="AC105" i="19" s="1"/>
  <c r="O110" i="20"/>
  <c r="O110" i="21"/>
  <c r="K112" i="21"/>
  <c r="K112" i="20"/>
  <c r="K112" i="22" s="1"/>
  <c r="Q117" i="21"/>
  <c r="Q117" i="20"/>
  <c r="AC121" i="20"/>
  <c r="AC121" i="21"/>
  <c r="M131" i="21"/>
  <c r="M131" i="20"/>
  <c r="AC92" i="21"/>
  <c r="AC92" i="20"/>
  <c r="AK92" i="22" s="1"/>
  <c r="I92" i="28" s="1"/>
  <c r="K92" i="23" s="1"/>
  <c r="I39" i="5"/>
  <c r="D63" i="18"/>
  <c r="D63" i="19" s="1"/>
  <c r="X63" i="18"/>
  <c r="X63" i="19" s="1"/>
  <c r="B72" i="18"/>
  <c r="B72" i="19" s="1"/>
  <c r="V72" i="18"/>
  <c r="V72" i="19" s="1"/>
  <c r="B96" i="18"/>
  <c r="B96" i="19" s="1"/>
  <c r="V96" i="18"/>
  <c r="V96" i="19" s="1"/>
  <c r="D123" i="18"/>
  <c r="D123" i="19" s="1"/>
  <c r="X123" i="18"/>
  <c r="X123" i="19" s="1"/>
  <c r="P6" i="21"/>
  <c r="P6" i="20"/>
  <c r="D12" i="18"/>
  <c r="D12" i="19" s="1"/>
  <c r="X12" i="18"/>
  <c r="X12" i="19" s="1"/>
  <c r="AH15" i="21"/>
  <c r="AH15" i="20"/>
  <c r="F19" i="18"/>
  <c r="F19" i="19" s="1"/>
  <c r="Z19" i="18"/>
  <c r="Z19" i="19" s="1"/>
  <c r="B21" i="18"/>
  <c r="B21" i="19" s="1"/>
  <c r="V21" i="18"/>
  <c r="V21" i="19" s="1"/>
  <c r="AF24" i="21"/>
  <c r="AF24" i="20"/>
  <c r="X28" i="18"/>
  <c r="X28" i="19" s="1"/>
  <c r="D28" i="18"/>
  <c r="D28" i="19" s="1"/>
  <c r="R29" i="21"/>
  <c r="R29" i="20"/>
  <c r="AD33" i="20"/>
  <c r="AD33" i="21"/>
  <c r="F35" i="18"/>
  <c r="F35" i="19" s="1"/>
  <c r="Z35" i="18"/>
  <c r="Z35" i="19" s="1"/>
  <c r="P38" i="21"/>
  <c r="P38" i="20"/>
  <c r="AB42" i="21"/>
  <c r="AB42" i="20"/>
  <c r="AL45" i="21"/>
  <c r="AL45" i="20"/>
  <c r="AD49" i="20"/>
  <c r="AD49" i="21"/>
  <c r="D56" i="18"/>
  <c r="D56" i="19" s="1"/>
  <c r="X56" i="18"/>
  <c r="X56" i="19" s="1"/>
  <c r="AH59" i="21"/>
  <c r="AH59" i="20"/>
  <c r="F63" i="18"/>
  <c r="F63" i="19" s="1"/>
  <c r="Z63" i="18"/>
  <c r="Z63" i="19" s="1"/>
  <c r="B65" i="18"/>
  <c r="B65" i="19" s="1"/>
  <c r="V65" i="18"/>
  <c r="V65" i="19" s="1"/>
  <c r="AB70" i="21"/>
  <c r="AB70" i="20"/>
  <c r="N71" i="20"/>
  <c r="N71" i="21"/>
  <c r="F75" i="18"/>
  <c r="F75" i="19" s="1"/>
  <c r="Z75" i="18"/>
  <c r="Z75" i="19" s="1"/>
  <c r="AJ78" i="21"/>
  <c r="AJ78" i="20"/>
  <c r="AB82" i="21"/>
  <c r="AB82" i="20"/>
  <c r="AL85" i="21"/>
  <c r="AL85" i="20"/>
  <c r="J89" i="20"/>
  <c r="J89" i="21"/>
  <c r="B93" i="18"/>
  <c r="B93" i="19" s="1"/>
  <c r="V93" i="18"/>
  <c r="V93" i="19" s="1"/>
  <c r="AF96" i="21"/>
  <c r="AF96" i="20"/>
  <c r="H98" i="21"/>
  <c r="H98" i="20"/>
  <c r="R101" i="21"/>
  <c r="R101" i="20"/>
  <c r="AD105" i="21"/>
  <c r="AD105" i="20"/>
  <c r="F107" i="18"/>
  <c r="F107" i="19" s="1"/>
  <c r="Z107" i="18"/>
  <c r="Z107" i="19" s="1"/>
  <c r="AJ110" i="20"/>
  <c r="AJ110" i="21"/>
  <c r="AB114" i="20"/>
  <c r="AB114" i="21"/>
  <c r="D116" i="18"/>
  <c r="D116" i="19" s="1"/>
  <c r="X116" i="18"/>
  <c r="X116" i="19" s="1"/>
  <c r="AH119" i="21"/>
  <c r="AH119" i="20"/>
  <c r="F123" i="18"/>
  <c r="F123" i="19" s="1"/>
  <c r="Z123" i="18"/>
  <c r="Z123" i="19" s="1"/>
  <c r="P126" i="21"/>
  <c r="P126" i="20"/>
  <c r="AF128" i="21"/>
  <c r="AF128" i="20"/>
  <c r="AK4" i="21"/>
  <c r="AK4" i="20"/>
  <c r="Q84" i="21"/>
  <c r="Q84" i="20"/>
  <c r="S107" i="21"/>
  <c r="S107" i="20"/>
  <c r="K131" i="21"/>
  <c r="K131" i="20"/>
  <c r="L27" i="20"/>
  <c r="L27" i="21"/>
  <c r="R40" i="20"/>
  <c r="R40" i="21"/>
  <c r="L67" i="20"/>
  <c r="L67" i="21"/>
  <c r="H93" i="21"/>
  <c r="H93" i="20"/>
  <c r="R128" i="21"/>
  <c r="R128" i="20"/>
  <c r="AI7" i="21"/>
  <c r="AI7" i="20"/>
  <c r="K9" i="21"/>
  <c r="K9" i="20"/>
  <c r="Q14" i="21"/>
  <c r="Q14" i="20"/>
  <c r="M16" i="21"/>
  <c r="M16" i="20"/>
  <c r="S21" i="20"/>
  <c r="S21" i="21"/>
  <c r="O23" i="20"/>
  <c r="O23" i="21"/>
  <c r="K25" i="20"/>
  <c r="K25" i="21"/>
  <c r="Q30" i="21"/>
  <c r="Q30" i="20"/>
  <c r="M32" i="21"/>
  <c r="M32" i="20"/>
  <c r="I34" i="20"/>
  <c r="I34" i="21"/>
  <c r="E36" i="18"/>
  <c r="E36" i="19" s="1"/>
  <c r="Y36" i="18"/>
  <c r="Y36" i="19" s="1"/>
  <c r="K37" i="21"/>
  <c r="K37" i="20"/>
  <c r="AK42" i="21"/>
  <c r="AK42" i="20"/>
  <c r="AG44" i="21"/>
  <c r="AG44" i="20"/>
  <c r="S45" i="21"/>
  <c r="S45" i="20"/>
  <c r="AI47" i="21"/>
  <c r="AI47" i="20"/>
  <c r="K49" i="21"/>
  <c r="K49" i="20"/>
  <c r="Q54" i="21"/>
  <c r="Q54" i="20"/>
  <c r="M56" i="18"/>
  <c r="M56" i="19" s="1"/>
  <c r="AG56" i="18"/>
  <c r="AG56" i="19" s="1"/>
  <c r="I58" i="21"/>
  <c r="I58" i="20"/>
  <c r="S61" i="21"/>
  <c r="S61" i="20"/>
  <c r="O63" i="20"/>
  <c r="O63" i="21"/>
  <c r="K65" i="21"/>
  <c r="K65" i="20"/>
  <c r="Q70" i="21"/>
  <c r="Q70" i="20"/>
  <c r="M72" i="21"/>
  <c r="M72" i="20"/>
  <c r="AC74" i="21"/>
  <c r="AC74" i="20"/>
  <c r="O79" i="21"/>
  <c r="O79" i="20"/>
  <c r="I86" i="21"/>
  <c r="I86" i="20"/>
  <c r="O91" i="21"/>
  <c r="O91" i="20"/>
  <c r="AK98" i="18"/>
  <c r="AK98" i="19" s="1"/>
  <c r="Q98" i="18"/>
  <c r="Q98" i="19" s="1"/>
  <c r="I102" i="21"/>
  <c r="I102" i="20"/>
  <c r="S105" i="21"/>
  <c r="S105" i="20"/>
  <c r="Q114" i="21"/>
  <c r="Q114" i="20"/>
  <c r="I118" i="21"/>
  <c r="I118" i="20"/>
  <c r="E120" i="18"/>
  <c r="E120" i="19" s="1"/>
  <c r="Y120" i="18"/>
  <c r="Y120" i="19" s="1"/>
  <c r="S121" i="21"/>
  <c r="S121" i="20"/>
  <c r="O123" i="18"/>
  <c r="O123" i="19" s="1"/>
  <c r="AI123" i="18"/>
  <c r="AI123" i="19" s="1"/>
  <c r="AE125" i="21"/>
  <c r="AE125" i="20"/>
  <c r="Q130" i="21"/>
  <c r="Q130" i="20"/>
  <c r="H4" i="18"/>
  <c r="H4" i="19" s="1"/>
  <c r="AB4" i="18"/>
  <c r="AB4" i="19" s="1"/>
  <c r="C91" i="18"/>
  <c r="C91" i="19" s="1"/>
  <c r="W91" i="18"/>
  <c r="W91" i="19" s="1"/>
  <c r="M102" i="21"/>
  <c r="M102" i="20"/>
  <c r="AM115" i="21"/>
  <c r="AM115" i="20"/>
  <c r="AI125" i="21"/>
  <c r="AI125" i="20"/>
  <c r="R24" i="21"/>
  <c r="R24" i="20"/>
  <c r="I51" i="5"/>
  <c r="AH62" i="20"/>
  <c r="AH62" i="21"/>
  <c r="N86" i="20"/>
  <c r="N86" i="21"/>
  <c r="N98" i="21"/>
  <c r="N98" i="20"/>
  <c r="N98" i="22" s="1"/>
  <c r="AB109" i="21"/>
  <c r="AB109" i="20"/>
  <c r="N122" i="21"/>
  <c r="N122" i="20"/>
  <c r="X5" i="18"/>
  <c r="X5" i="19" s="1"/>
  <c r="D5" i="18"/>
  <c r="D5" i="19" s="1"/>
  <c r="AL6" i="21"/>
  <c r="AL6" i="20"/>
  <c r="AT6" i="22" s="1"/>
  <c r="R6" i="28" s="1"/>
  <c r="T6" i="23" s="1"/>
  <c r="N8" i="21"/>
  <c r="N8" i="20"/>
  <c r="J10" i="20"/>
  <c r="J10" i="21"/>
  <c r="Z12" i="18"/>
  <c r="Z12" i="19" s="1"/>
  <c r="F12" i="18"/>
  <c r="F12" i="19" s="1"/>
  <c r="B14" i="18"/>
  <c r="B14" i="19" s="1"/>
  <c r="V14" i="18"/>
  <c r="V14" i="19" s="1"/>
  <c r="AF17" i="21"/>
  <c r="AF17" i="20"/>
  <c r="AB19" i="21"/>
  <c r="AB19" i="20"/>
  <c r="D21" i="18"/>
  <c r="D21" i="19" s="1"/>
  <c r="X21" i="18"/>
  <c r="X21" i="19" s="1"/>
  <c r="I25" i="5"/>
  <c r="AI6" i="21"/>
  <c r="AI6" i="20"/>
  <c r="AE8" i="21"/>
  <c r="AE8" i="20"/>
  <c r="W12" i="18"/>
  <c r="W12" i="19" s="1"/>
  <c r="C12" i="18"/>
  <c r="C12" i="19" s="1"/>
  <c r="AK13" i="21"/>
  <c r="AK13" i="20"/>
  <c r="M15" i="21"/>
  <c r="M15" i="20"/>
  <c r="AM16" i="21"/>
  <c r="AM16" i="20"/>
  <c r="O18" i="21"/>
  <c r="O18" i="20"/>
  <c r="K20" i="18"/>
  <c r="K20" i="19" s="1"/>
  <c r="AE20" i="18"/>
  <c r="AE20" i="19" s="1"/>
  <c r="Q25" i="21"/>
  <c r="Q25" i="20"/>
  <c r="AG27" i="20"/>
  <c r="AG27" i="21"/>
  <c r="AC29" i="20"/>
  <c r="AC29" i="21"/>
  <c r="S32" i="21"/>
  <c r="S32" i="20"/>
  <c r="O34" i="20"/>
  <c r="O34" i="21"/>
  <c r="AE36" i="21"/>
  <c r="AE36" i="20"/>
  <c r="Q41" i="21"/>
  <c r="Q41" i="20"/>
  <c r="M43" i="20"/>
  <c r="M43" i="21"/>
  <c r="I45" i="21"/>
  <c r="I45" i="20"/>
  <c r="S48" i="21"/>
  <c r="S48" i="20"/>
  <c r="O50" i="20"/>
  <c r="O50" i="21"/>
  <c r="K52" i="21"/>
  <c r="K52" i="20"/>
  <c r="C56" i="18"/>
  <c r="C56" i="19" s="1"/>
  <c r="W56" i="18"/>
  <c r="W56" i="19" s="1"/>
  <c r="Q57" i="20"/>
  <c r="Q57" i="21"/>
  <c r="AG59" i="21"/>
  <c r="AG59" i="20"/>
  <c r="AC61" i="21"/>
  <c r="AC61" i="20"/>
  <c r="S64" i="20"/>
  <c r="S64" i="21"/>
  <c r="O66" i="21"/>
  <c r="O66" i="20"/>
  <c r="AE68" i="21"/>
  <c r="AE68" i="20"/>
  <c r="C72" i="18"/>
  <c r="C72" i="19" s="1"/>
  <c r="W72" i="18"/>
  <c r="W72" i="19" s="1"/>
  <c r="Q73" i="20"/>
  <c r="Q73" i="21"/>
  <c r="M75" i="21"/>
  <c r="M75" i="20"/>
  <c r="I77" i="21"/>
  <c r="I77" i="20"/>
  <c r="S80" i="20"/>
  <c r="S80" i="21"/>
  <c r="AI82" i="20"/>
  <c r="AI82" i="21"/>
  <c r="K84" i="20"/>
  <c r="K84" i="21"/>
  <c r="AG91" i="21"/>
  <c r="AG91" i="20"/>
  <c r="AM96" i="21"/>
  <c r="AM96" i="20"/>
  <c r="AI98" i="21"/>
  <c r="AI98" i="20"/>
  <c r="AE100" i="21"/>
  <c r="AE100" i="20"/>
  <c r="G102" i="18"/>
  <c r="G102" i="19" s="1"/>
  <c r="AA102" i="18"/>
  <c r="AA102" i="19" s="1"/>
  <c r="AK105" i="20"/>
  <c r="AK105" i="21"/>
  <c r="AG107" i="21"/>
  <c r="AG107" i="20"/>
  <c r="AC109" i="21"/>
  <c r="AC109" i="20"/>
  <c r="E111" i="18"/>
  <c r="E111" i="19" s="1"/>
  <c r="Y111" i="18"/>
  <c r="Y111" i="19" s="1"/>
  <c r="AM112" i="21"/>
  <c r="AM112" i="20"/>
  <c r="O114" i="21"/>
  <c r="O114" i="20"/>
  <c r="AE116" i="21"/>
  <c r="AE116" i="20"/>
  <c r="G118" i="18"/>
  <c r="G118" i="19" s="1"/>
  <c r="AA118" i="18"/>
  <c r="AA118" i="19" s="1"/>
  <c r="C120" i="18"/>
  <c r="C120" i="19" s="1"/>
  <c r="W120" i="18"/>
  <c r="W120" i="19" s="1"/>
  <c r="AK121" i="21"/>
  <c r="AK121" i="20"/>
  <c r="AG123" i="21"/>
  <c r="AG123" i="20"/>
  <c r="S124" i="21"/>
  <c r="S124" i="20"/>
  <c r="O126" i="21"/>
  <c r="O126" i="20"/>
  <c r="AE128" i="21"/>
  <c r="AE128" i="20"/>
  <c r="G130" i="18"/>
  <c r="G130" i="19" s="1"/>
  <c r="AA130" i="18"/>
  <c r="AA130" i="19" s="1"/>
  <c r="P4" i="20"/>
  <c r="P4" i="21"/>
  <c r="AI53" i="21"/>
  <c r="AI53" i="20"/>
  <c r="AK80" i="18"/>
  <c r="AK80" i="19" s="1"/>
  <c r="Q80" i="18"/>
  <c r="Q80" i="19" s="1"/>
  <c r="I92" i="21"/>
  <c r="I92" i="20"/>
  <c r="O105" i="21"/>
  <c r="O105" i="20"/>
  <c r="C119" i="18"/>
  <c r="C119" i="19" s="1"/>
  <c r="W119" i="18"/>
  <c r="W119" i="19" s="1"/>
  <c r="X15" i="18"/>
  <c r="X15" i="19" s="1"/>
  <c r="D15" i="18"/>
  <c r="D15" i="19" s="1"/>
  <c r="B28" i="18"/>
  <c r="B28" i="19" s="1"/>
  <c r="V28" i="18"/>
  <c r="V28" i="19" s="1"/>
  <c r="B40" i="18"/>
  <c r="B40" i="19" s="1"/>
  <c r="V40" i="18"/>
  <c r="V40" i="19" s="1"/>
  <c r="AF51" i="21"/>
  <c r="AF51" i="20"/>
  <c r="X75" i="18"/>
  <c r="X75" i="19" s="1"/>
  <c r="D75" i="18"/>
  <c r="D75" i="19" s="1"/>
  <c r="R108" i="20"/>
  <c r="R108" i="21"/>
  <c r="I4" i="5"/>
  <c r="AJ6" i="21"/>
  <c r="AJ6" i="20"/>
  <c r="AF8" i="21"/>
  <c r="AF8" i="20"/>
  <c r="AN8" i="22" s="1"/>
  <c r="L8" i="28" s="1"/>
  <c r="N8" i="23" s="1"/>
  <c r="H10" i="18"/>
  <c r="H10" i="19" s="1"/>
  <c r="AB10" i="18"/>
  <c r="AB10" i="19" s="1"/>
  <c r="R13" i="21"/>
  <c r="R13" i="20"/>
  <c r="N15" i="21"/>
  <c r="N15" i="20"/>
  <c r="AD17" i="21"/>
  <c r="AD17" i="20"/>
  <c r="AL17" i="22" s="1"/>
  <c r="J17" i="28" s="1"/>
  <c r="L17" i="23" s="1"/>
  <c r="I20" i="5"/>
  <c r="AJ22" i="21"/>
  <c r="AJ22" i="20"/>
  <c r="L24" i="20"/>
  <c r="L24" i="21"/>
  <c r="H26" i="21"/>
  <c r="H26" i="20"/>
  <c r="AL29" i="21"/>
  <c r="AL29" i="20"/>
  <c r="N31" i="20"/>
  <c r="N31" i="21"/>
  <c r="J33" i="20"/>
  <c r="J33" i="21"/>
  <c r="B37" i="18"/>
  <c r="B37" i="19" s="1"/>
  <c r="V37" i="18"/>
  <c r="V37" i="19" s="1"/>
  <c r="AJ38" i="21"/>
  <c r="AJ38" i="20"/>
  <c r="L40" i="20"/>
  <c r="L40" i="21"/>
  <c r="H42" i="21"/>
  <c r="H42" i="20"/>
  <c r="R45" i="21"/>
  <c r="R45" i="20"/>
  <c r="N47" i="21"/>
  <c r="N47" i="20"/>
  <c r="J49" i="20"/>
  <c r="J49" i="21"/>
  <c r="I52" i="5"/>
  <c r="P54" i="20"/>
  <c r="P54" i="21"/>
  <c r="R57" i="21"/>
  <c r="R57" i="20"/>
  <c r="R57" i="22" s="1"/>
  <c r="N59" i="20"/>
  <c r="N59" i="21"/>
  <c r="J61" i="21"/>
  <c r="J61" i="20"/>
  <c r="I64" i="5"/>
  <c r="P66" i="21"/>
  <c r="P66" i="20"/>
  <c r="AF68" i="21"/>
  <c r="AF68" i="20"/>
  <c r="H70" i="21"/>
  <c r="H70" i="20"/>
  <c r="D72" i="18"/>
  <c r="D72" i="19" s="1"/>
  <c r="X72" i="18"/>
  <c r="X72" i="19" s="1"/>
  <c r="AL73" i="21"/>
  <c r="AL73" i="20"/>
  <c r="N75" i="21"/>
  <c r="N75" i="20"/>
  <c r="F79" i="18"/>
  <c r="F79" i="19" s="1"/>
  <c r="Z79" i="18"/>
  <c r="Z79" i="19" s="1"/>
  <c r="B81" i="18"/>
  <c r="B81" i="19" s="1"/>
  <c r="V81" i="18"/>
  <c r="V81" i="19" s="1"/>
  <c r="AJ82" i="21"/>
  <c r="AJ82" i="20"/>
  <c r="L84" i="20"/>
  <c r="L84" i="21"/>
  <c r="R89" i="21"/>
  <c r="R89" i="20"/>
  <c r="AH91" i="21"/>
  <c r="AH91" i="20"/>
  <c r="AD93" i="21"/>
  <c r="AD93" i="20"/>
  <c r="Z95" i="18"/>
  <c r="Z95" i="19" s="1"/>
  <c r="F95" i="18"/>
  <c r="F95" i="19" s="1"/>
  <c r="V97" i="18"/>
  <c r="V97" i="19" s="1"/>
  <c r="B97" i="18"/>
  <c r="B97" i="19" s="1"/>
  <c r="AJ98" i="21"/>
  <c r="AJ98" i="20"/>
  <c r="L100" i="20"/>
  <c r="L100" i="21"/>
  <c r="AB102" i="20"/>
  <c r="AB102" i="21"/>
  <c r="N103" i="20"/>
  <c r="N103" i="21"/>
  <c r="J105" i="21"/>
  <c r="J105" i="20"/>
  <c r="B109" i="18"/>
  <c r="B109" i="19" s="1"/>
  <c r="V109" i="18"/>
  <c r="V109" i="19" s="1"/>
  <c r="P110" i="21"/>
  <c r="P110" i="20"/>
  <c r="AF112" i="20"/>
  <c r="AF112" i="21"/>
  <c r="H114" i="21"/>
  <c r="H114" i="20"/>
  <c r="AL117" i="18"/>
  <c r="AL117" i="19" s="1"/>
  <c r="R117" i="18"/>
  <c r="R117" i="19" s="1"/>
  <c r="N119" i="20"/>
  <c r="N119" i="21"/>
  <c r="J121" i="21"/>
  <c r="J121" i="20"/>
  <c r="I124" i="5"/>
  <c r="AJ126" i="21"/>
  <c r="AJ126" i="20"/>
  <c r="L128" i="20"/>
  <c r="L128" i="21"/>
  <c r="H130" i="20"/>
  <c r="H130" i="21"/>
  <c r="Q4" i="21"/>
  <c r="Q4" i="20"/>
  <c r="S75" i="21"/>
  <c r="S75" i="20"/>
  <c r="AE87" i="21"/>
  <c r="AE87" i="20"/>
  <c r="AM87" i="22" s="1"/>
  <c r="K87" i="28" s="1"/>
  <c r="M87" i="23" s="1"/>
  <c r="E98" i="18"/>
  <c r="E98" i="19" s="1"/>
  <c r="Y98" i="18"/>
  <c r="Y98" i="19" s="1"/>
  <c r="AE111" i="21"/>
  <c r="AE111" i="20"/>
  <c r="AG122" i="21"/>
  <c r="AG122" i="20"/>
  <c r="I7" i="5"/>
  <c r="L19" i="21"/>
  <c r="L19" i="20"/>
  <c r="D31" i="18"/>
  <c r="D31" i="19" s="1"/>
  <c r="X31" i="18"/>
  <c r="X31" i="19" s="1"/>
  <c r="AD44" i="21"/>
  <c r="AD44" i="20"/>
  <c r="P57" i="21"/>
  <c r="P57" i="20"/>
  <c r="D71" i="18"/>
  <c r="D71" i="19" s="1"/>
  <c r="X71" i="18"/>
  <c r="X71" i="19" s="1"/>
  <c r="AF83" i="21"/>
  <c r="AF83" i="20"/>
  <c r="AL96" i="21"/>
  <c r="AL96" i="20"/>
  <c r="V108" i="18"/>
  <c r="V108" i="19" s="1"/>
  <c r="B108" i="18"/>
  <c r="B108" i="19" s="1"/>
  <c r="D119" i="18"/>
  <c r="D119" i="19" s="1"/>
  <c r="X119" i="18"/>
  <c r="X119" i="19" s="1"/>
  <c r="AF131" i="21"/>
  <c r="AF131" i="20"/>
  <c r="AC6" i="21"/>
  <c r="AC6" i="20"/>
  <c r="E8" i="18"/>
  <c r="E8" i="19" s="1"/>
  <c r="Y8" i="18"/>
  <c r="Y8" i="19" s="1"/>
  <c r="AM9" i="21"/>
  <c r="AM9" i="20"/>
  <c r="AI11" i="21"/>
  <c r="AI11" i="20"/>
  <c r="AE13" i="21"/>
  <c r="AE13" i="20"/>
  <c r="G15" i="18"/>
  <c r="G15" i="19" s="1"/>
  <c r="AA15" i="18"/>
  <c r="AA15" i="19" s="1"/>
  <c r="AG20" i="21"/>
  <c r="AG20" i="20"/>
  <c r="AC22" i="21"/>
  <c r="AC22" i="20"/>
  <c r="Y24" i="18"/>
  <c r="Y24" i="19" s="1"/>
  <c r="E24" i="18"/>
  <c r="E24" i="19" s="1"/>
  <c r="AM25" i="20"/>
  <c r="AM25" i="21"/>
  <c r="AI27" i="21"/>
  <c r="AI27" i="20"/>
  <c r="AE29" i="21"/>
  <c r="AE29" i="20"/>
  <c r="G31" i="18"/>
  <c r="G31" i="19" s="1"/>
  <c r="AA31" i="18"/>
  <c r="AA31" i="19" s="1"/>
  <c r="Q34" i="21"/>
  <c r="Q34" i="20"/>
  <c r="AM37" i="21"/>
  <c r="AM37" i="20"/>
  <c r="O39" i="20"/>
  <c r="O39" i="21"/>
  <c r="W41" i="18"/>
  <c r="W41" i="19" s="1"/>
  <c r="C41" i="18"/>
  <c r="C41" i="19" s="1"/>
  <c r="Q42" i="21"/>
  <c r="Q42" i="20"/>
  <c r="M44" i="21"/>
  <c r="M44" i="20"/>
  <c r="AC46" i="21"/>
  <c r="AC46" i="20"/>
  <c r="E48" i="18"/>
  <c r="E48" i="19" s="1"/>
  <c r="Y48" i="18"/>
  <c r="Y48" i="19" s="1"/>
  <c r="S49" i="21"/>
  <c r="S49" i="20"/>
  <c r="AI51" i="21"/>
  <c r="AI51" i="20"/>
  <c r="AE53" i="21"/>
  <c r="AE53" i="20"/>
  <c r="G55" i="18"/>
  <c r="G55" i="19" s="1"/>
  <c r="AA55" i="18"/>
  <c r="AA55" i="19" s="1"/>
  <c r="W57" i="18"/>
  <c r="W57" i="19" s="1"/>
  <c r="C57" i="18"/>
  <c r="C57" i="19" s="1"/>
  <c r="AK58" i="21"/>
  <c r="AK58" i="20"/>
  <c r="M60" i="21"/>
  <c r="M60" i="20"/>
  <c r="AC62" i="20"/>
  <c r="AC62" i="21"/>
  <c r="E64" i="18"/>
  <c r="E64" i="19" s="1"/>
  <c r="Y64" i="18"/>
  <c r="Y64" i="19" s="1"/>
  <c r="AM65" i="21"/>
  <c r="AM65" i="20"/>
  <c r="AI67" i="21"/>
  <c r="AI67" i="20"/>
  <c r="AE69" i="21"/>
  <c r="AE69" i="20"/>
  <c r="G71" i="18"/>
  <c r="G71" i="19" s="1"/>
  <c r="AA71" i="18"/>
  <c r="AA71" i="19" s="1"/>
  <c r="W73" i="18"/>
  <c r="W73" i="19" s="1"/>
  <c r="C73" i="18"/>
  <c r="C73" i="19" s="1"/>
  <c r="AK74" i="21"/>
  <c r="AK74" i="20"/>
  <c r="AG76" i="21"/>
  <c r="AG76" i="20"/>
  <c r="I78" i="20"/>
  <c r="I78" i="21"/>
  <c r="K81" i="21"/>
  <c r="K81" i="20"/>
  <c r="G83" i="18"/>
  <c r="G83" i="19" s="1"/>
  <c r="AA83" i="18"/>
  <c r="AA83" i="19" s="1"/>
  <c r="C85" i="18"/>
  <c r="C85" i="19" s="1"/>
  <c r="W85" i="18"/>
  <c r="W85" i="19" s="1"/>
  <c r="AK86" i="20"/>
  <c r="AK86" i="21"/>
  <c r="AG88" i="21"/>
  <c r="AG88" i="20"/>
  <c r="I90" i="21"/>
  <c r="I90" i="20"/>
  <c r="E92" i="18"/>
  <c r="E92" i="19" s="1"/>
  <c r="Y92" i="18"/>
  <c r="Y92" i="19" s="1"/>
  <c r="AM93" i="20"/>
  <c r="AM93" i="21"/>
  <c r="AI95" i="20"/>
  <c r="AI95" i="21"/>
  <c r="K97" i="21"/>
  <c r="K97" i="20"/>
  <c r="AA99" i="18"/>
  <c r="AA99" i="19" s="1"/>
  <c r="G99" i="18"/>
  <c r="G99" i="19" s="1"/>
  <c r="W101" i="18"/>
  <c r="W101" i="19" s="1"/>
  <c r="C101" i="18"/>
  <c r="C101" i="19" s="1"/>
  <c r="Q102" i="21"/>
  <c r="Q102" i="20"/>
  <c r="AG104" i="21"/>
  <c r="AG104" i="20"/>
  <c r="I106" i="20"/>
  <c r="I106" i="21"/>
  <c r="AM109" i="20"/>
  <c r="AM109" i="21"/>
  <c r="O111" i="21"/>
  <c r="O111" i="20"/>
  <c r="AE113" i="21"/>
  <c r="AE113" i="20"/>
  <c r="G115" i="18"/>
  <c r="G115" i="19" s="1"/>
  <c r="AA115" i="18"/>
  <c r="AA115" i="19" s="1"/>
  <c r="C117" i="18"/>
  <c r="C117" i="19" s="1"/>
  <c r="W117" i="18"/>
  <c r="W117" i="19" s="1"/>
  <c r="AK118" i="21"/>
  <c r="AK118" i="20"/>
  <c r="AG120" i="21"/>
  <c r="AG120" i="20"/>
  <c r="I122" i="20"/>
  <c r="I122" i="21"/>
  <c r="Y124" i="18"/>
  <c r="Y124" i="19" s="1"/>
  <c r="E124" i="18"/>
  <c r="E124" i="19" s="1"/>
  <c r="S125" i="21"/>
  <c r="S125" i="20"/>
  <c r="AI127" i="21"/>
  <c r="AI127" i="20"/>
  <c r="AE129" i="21"/>
  <c r="AE129" i="20"/>
  <c r="G131" i="18"/>
  <c r="G131" i="19" s="1"/>
  <c r="AA131" i="18"/>
  <c r="AA131" i="19" s="1"/>
  <c r="AK52" i="21"/>
  <c r="AK52" i="20"/>
  <c r="K79" i="21"/>
  <c r="K79" i="20"/>
  <c r="E106" i="18"/>
  <c r="E106" i="19" s="1"/>
  <c r="Y106" i="18"/>
  <c r="Y106" i="19" s="1"/>
  <c r="M118" i="20"/>
  <c r="M118" i="21"/>
  <c r="G129" i="18"/>
  <c r="G129" i="19" s="1"/>
  <c r="AA129" i="18"/>
  <c r="AA129" i="19" s="1"/>
  <c r="AL12" i="21"/>
  <c r="AL12" i="20"/>
  <c r="AB29" i="21"/>
  <c r="AB29" i="20"/>
  <c r="AB41" i="21"/>
  <c r="AB41" i="20"/>
  <c r="B52" i="18"/>
  <c r="B52" i="19" s="1"/>
  <c r="V52" i="18"/>
  <c r="V52" i="19" s="1"/>
  <c r="N62" i="21"/>
  <c r="N62" i="20"/>
  <c r="AF75" i="18"/>
  <c r="AF75" i="19" s="1"/>
  <c r="L75" i="18"/>
  <c r="L75" i="19" s="1"/>
  <c r="AH86" i="21"/>
  <c r="AH86" i="20"/>
  <c r="AH98" i="21"/>
  <c r="AH98" i="20"/>
  <c r="H109" i="21"/>
  <c r="H109" i="20"/>
  <c r="AH122" i="21"/>
  <c r="AH122" i="20"/>
  <c r="R6" i="21"/>
  <c r="R6" i="20"/>
  <c r="AH8" i="21"/>
  <c r="AH8" i="20"/>
  <c r="AD10" i="21"/>
  <c r="AD10" i="20"/>
  <c r="I13" i="5"/>
  <c r="P15" i="18"/>
  <c r="P15" i="19" s="1"/>
  <c r="AJ15" i="18"/>
  <c r="AJ15" i="19" s="1"/>
  <c r="L17" i="20"/>
  <c r="L17" i="21"/>
  <c r="H19" i="20"/>
  <c r="H19" i="21"/>
  <c r="R22" i="21"/>
  <c r="R22" i="20"/>
  <c r="N24" i="21"/>
  <c r="N24" i="20"/>
  <c r="AD26" i="21"/>
  <c r="AD26" i="20"/>
  <c r="AL26" i="22" s="1"/>
  <c r="J26" i="28" s="1"/>
  <c r="L26" i="23" s="1"/>
  <c r="F28" i="18"/>
  <c r="F28" i="19" s="1"/>
  <c r="Z28" i="18"/>
  <c r="Z28" i="19" s="1"/>
  <c r="V30" i="18"/>
  <c r="V30" i="19" s="1"/>
  <c r="B30" i="18"/>
  <c r="B30" i="19" s="1"/>
  <c r="P31" i="20"/>
  <c r="P31" i="21"/>
  <c r="AF33" i="21"/>
  <c r="AF33" i="20"/>
  <c r="AN33" i="22" s="1"/>
  <c r="L33" i="28" s="1"/>
  <c r="N33" i="23" s="1"/>
  <c r="AB35" i="21"/>
  <c r="AB35" i="20"/>
  <c r="D37" i="18"/>
  <c r="D37" i="19" s="1"/>
  <c r="X37" i="18"/>
  <c r="X37" i="19" s="1"/>
  <c r="AL38" i="21"/>
  <c r="AL38" i="20"/>
  <c r="N40" i="21"/>
  <c r="N40" i="20"/>
  <c r="N40" i="22" s="1"/>
  <c r="AD42" i="21"/>
  <c r="AD42" i="20"/>
  <c r="F44" i="18"/>
  <c r="F44" i="19" s="1"/>
  <c r="Z44" i="18"/>
  <c r="Z44" i="19" s="1"/>
  <c r="B46" i="18"/>
  <c r="B46" i="19" s="1"/>
  <c r="V46" i="18"/>
  <c r="V46" i="19" s="1"/>
  <c r="P47" i="21"/>
  <c r="P47" i="20"/>
  <c r="P47" i="22" s="1"/>
  <c r="AF49" i="20"/>
  <c r="AF49" i="21"/>
  <c r="H51" i="21"/>
  <c r="H51" i="20"/>
  <c r="X53" i="18"/>
  <c r="X53" i="19" s="1"/>
  <c r="D53" i="18"/>
  <c r="D53" i="19" s="1"/>
  <c r="AL54" i="21"/>
  <c r="AL54" i="20"/>
  <c r="AT54" i="22" s="1"/>
  <c r="R54" i="28" s="1"/>
  <c r="T54" i="23" s="1"/>
  <c r="N56" i="20"/>
  <c r="N56" i="21"/>
  <c r="AD58" i="21"/>
  <c r="AD58" i="20"/>
  <c r="F60" i="18"/>
  <c r="F60" i="19" s="1"/>
  <c r="Z60" i="18"/>
  <c r="Z60" i="19" s="1"/>
  <c r="H63" i="21"/>
  <c r="H63" i="20"/>
  <c r="H63" i="22" s="1"/>
  <c r="D65" i="18"/>
  <c r="D65" i="19" s="1"/>
  <c r="X65" i="18"/>
  <c r="X65" i="19" s="1"/>
  <c r="R66" i="21"/>
  <c r="R66" i="20"/>
  <c r="N68" i="21"/>
  <c r="N68" i="20"/>
  <c r="J70" i="21"/>
  <c r="J70" i="20"/>
  <c r="J70" i="22" s="1"/>
  <c r="I73" i="5"/>
  <c r="P75" i="21"/>
  <c r="P75" i="20"/>
  <c r="R78" i="21"/>
  <c r="R78" i="20"/>
  <c r="N80" i="20"/>
  <c r="N80" i="21"/>
  <c r="J82" i="21"/>
  <c r="J82" i="20"/>
  <c r="Z84" i="18"/>
  <c r="Z84" i="19" s="1"/>
  <c r="F84" i="18"/>
  <c r="F84" i="19" s="1"/>
  <c r="I85" i="5"/>
  <c r="AJ87" i="21"/>
  <c r="AJ87" i="20"/>
  <c r="R90" i="21"/>
  <c r="R90" i="20"/>
  <c r="R90" i="22" s="1"/>
  <c r="N92" i="21"/>
  <c r="N92" i="20"/>
  <c r="AD94" i="21"/>
  <c r="AD94" i="20"/>
  <c r="V98" i="18"/>
  <c r="V98" i="19" s="1"/>
  <c r="B98" i="18"/>
  <c r="B98" i="19" s="1"/>
  <c r="AJ99" i="21"/>
  <c r="AJ99" i="20"/>
  <c r="AR99" i="22" s="1"/>
  <c r="P99" i="28" s="1"/>
  <c r="R99" i="23" s="1"/>
  <c r="L101" i="21"/>
  <c r="L101" i="20"/>
  <c r="AB103" i="21"/>
  <c r="AB103" i="20"/>
  <c r="D105" i="18"/>
  <c r="D105" i="19" s="1"/>
  <c r="X105" i="18"/>
  <c r="X105" i="19" s="1"/>
  <c r="AL106" i="21"/>
  <c r="AL106" i="20"/>
  <c r="AT106" i="22" s="1"/>
  <c r="R106" i="28" s="1"/>
  <c r="T106" i="23" s="1"/>
  <c r="AH108" i="21"/>
  <c r="AH108" i="20"/>
  <c r="AD110" i="21"/>
  <c r="AD110" i="20"/>
  <c r="L113" i="20"/>
  <c r="L113" i="21"/>
  <c r="AB115" i="20"/>
  <c r="AB115" i="21"/>
  <c r="AL118" i="21"/>
  <c r="AL118" i="20"/>
  <c r="N120" i="21"/>
  <c r="N120" i="20"/>
  <c r="J122" i="21"/>
  <c r="J122" i="20"/>
  <c r="B126" i="18"/>
  <c r="B126" i="19" s="1"/>
  <c r="V126" i="18"/>
  <c r="V126" i="19" s="1"/>
  <c r="AJ127" i="20"/>
  <c r="AJ127" i="21"/>
  <c r="AF129" i="20"/>
  <c r="AF129" i="21"/>
  <c r="AB131" i="21"/>
  <c r="AB131" i="20"/>
  <c r="S51" i="21"/>
  <c r="S51" i="20"/>
  <c r="S51" i="22" s="1"/>
  <c r="AC96" i="21"/>
  <c r="AC96" i="20"/>
  <c r="AC108" i="21"/>
  <c r="AC108" i="20"/>
  <c r="AK120" i="21"/>
  <c r="AK120" i="20"/>
  <c r="AF7" i="21"/>
  <c r="AF7" i="20"/>
  <c r="AN7" i="22" s="1"/>
  <c r="L7" i="28" s="1"/>
  <c r="N7" i="23" s="1"/>
  <c r="I19" i="5"/>
  <c r="I31" i="5"/>
  <c r="L43" i="21"/>
  <c r="L43" i="20"/>
  <c r="AL56" i="21"/>
  <c r="AL56" i="20"/>
  <c r="F70" i="18"/>
  <c r="F70" i="19" s="1"/>
  <c r="Z70" i="18"/>
  <c r="Z70" i="19" s="1"/>
  <c r="P81" i="20"/>
  <c r="P81" i="21"/>
  <c r="AH94" i="21"/>
  <c r="AH94" i="20"/>
  <c r="AH106" i="21"/>
  <c r="AH106" i="20"/>
  <c r="F118" i="18"/>
  <c r="F118" i="19" s="1"/>
  <c r="Z118" i="18"/>
  <c r="Z118" i="19" s="1"/>
  <c r="AE4" i="21"/>
  <c r="AE4" i="20"/>
  <c r="AE6" i="20"/>
  <c r="AE6" i="21"/>
  <c r="G8" i="18"/>
  <c r="G8" i="19" s="1"/>
  <c r="AA8" i="18"/>
  <c r="AA8" i="19" s="1"/>
  <c r="C10" i="18"/>
  <c r="C10" i="19" s="1"/>
  <c r="W10" i="18"/>
  <c r="W10" i="19" s="1"/>
  <c r="AK11" i="21"/>
  <c r="AK11" i="20"/>
  <c r="AG13" i="21"/>
  <c r="AG13" i="20"/>
  <c r="AC15" i="21"/>
  <c r="AC15" i="20"/>
  <c r="Y17" i="18"/>
  <c r="Y17" i="19" s="1"/>
  <c r="E17" i="18"/>
  <c r="E17" i="19" s="1"/>
  <c r="AE18" i="21"/>
  <c r="AE18" i="20"/>
  <c r="C22" i="18"/>
  <c r="C22" i="19" s="1"/>
  <c r="W22" i="18"/>
  <c r="W22" i="19" s="1"/>
  <c r="AK23" i="21"/>
  <c r="AK23" i="20"/>
  <c r="M25" i="20"/>
  <c r="M25" i="21"/>
  <c r="AC27" i="21"/>
  <c r="AC27" i="20"/>
  <c r="E29" i="18"/>
  <c r="E29" i="19" s="1"/>
  <c r="Y29" i="18"/>
  <c r="Y29" i="19" s="1"/>
  <c r="S30" i="21"/>
  <c r="S30" i="20"/>
  <c r="AI32" i="21"/>
  <c r="AI32" i="20"/>
  <c r="AQ32" i="22" s="1"/>
  <c r="O32" i="28" s="1"/>
  <c r="Q32" i="23" s="1"/>
  <c r="AE34" i="20"/>
  <c r="AE34" i="21"/>
  <c r="AA36" i="18"/>
  <c r="AA36" i="19" s="1"/>
  <c r="G36" i="18"/>
  <c r="G36" i="19" s="1"/>
  <c r="W38" i="18"/>
  <c r="W38" i="19" s="1"/>
  <c r="C38" i="18"/>
  <c r="C38" i="19" s="1"/>
  <c r="AK39" i="20"/>
  <c r="AK39" i="21"/>
  <c r="M41" i="21"/>
  <c r="M41" i="20"/>
  <c r="S42" i="20"/>
  <c r="S42" i="21"/>
  <c r="O44" i="20"/>
  <c r="O44" i="21"/>
  <c r="K46" i="21"/>
  <c r="K46" i="20"/>
  <c r="K46" i="22" s="1"/>
  <c r="Q51" i="18"/>
  <c r="Q51" i="19" s="1"/>
  <c r="AK51" i="18"/>
  <c r="AK51" i="19" s="1"/>
  <c r="M53" i="21"/>
  <c r="M53" i="20"/>
  <c r="I55" i="21"/>
  <c r="I55" i="20"/>
  <c r="AM58" i="21"/>
  <c r="AM58" i="20"/>
  <c r="AU58" i="22" s="1"/>
  <c r="S58" i="28" s="1"/>
  <c r="U58" i="23" s="1"/>
  <c r="AI60" i="21"/>
  <c r="AI60" i="20"/>
  <c r="K62" i="21"/>
  <c r="K62" i="20"/>
  <c r="Q67" i="20"/>
  <c r="Q67" i="21"/>
  <c r="M69" i="21"/>
  <c r="M69" i="20"/>
  <c r="M69" i="22" s="1"/>
  <c r="I71" i="21"/>
  <c r="I71" i="20"/>
  <c r="S74" i="20"/>
  <c r="S74" i="21"/>
  <c r="AI76" i="21"/>
  <c r="AI76" i="20"/>
  <c r="K78" i="21"/>
  <c r="K78" i="20"/>
  <c r="K78" i="22" s="1"/>
  <c r="AK83" i="20"/>
  <c r="AK83" i="21"/>
  <c r="M85" i="21"/>
  <c r="M85" i="20"/>
  <c r="AC87" i="21"/>
  <c r="AC87" i="20"/>
  <c r="AM90" i="21"/>
  <c r="AM90" i="20"/>
  <c r="AU90" i="22" s="1"/>
  <c r="S90" i="28" s="1"/>
  <c r="U90" i="23" s="1"/>
  <c r="O92" i="21"/>
  <c r="O92" i="20"/>
  <c r="AE94" i="21"/>
  <c r="AE94" i="20"/>
  <c r="Q99" i="20"/>
  <c r="Q99" i="21"/>
  <c r="M101" i="21"/>
  <c r="M101" i="20"/>
  <c r="M101" i="22" s="1"/>
  <c r="AC103" i="21"/>
  <c r="AC103" i="20"/>
  <c r="S106" i="21"/>
  <c r="S106" i="20"/>
  <c r="O108" i="21"/>
  <c r="O108" i="20"/>
  <c r="K110" i="21"/>
  <c r="K110" i="20"/>
  <c r="K110" i="22" s="1"/>
  <c r="Q115" i="21"/>
  <c r="Q115" i="20"/>
  <c r="M117" i="21"/>
  <c r="M117" i="20"/>
  <c r="I119" i="20"/>
  <c r="I119" i="21"/>
  <c r="E121" i="18"/>
  <c r="E121" i="19" s="1"/>
  <c r="Y121" i="18"/>
  <c r="Y121" i="19" s="1"/>
  <c r="AM122" i="21"/>
  <c r="AM122" i="20"/>
  <c r="AI124" i="20"/>
  <c r="AI124" i="21"/>
  <c r="K126" i="21"/>
  <c r="K126" i="20"/>
  <c r="AA128" i="18"/>
  <c r="AA128" i="19" s="1"/>
  <c r="G128" i="18"/>
  <c r="G128" i="19" s="1"/>
  <c r="C130" i="18"/>
  <c r="C130" i="19" s="1"/>
  <c r="W130" i="18"/>
  <c r="W130" i="19" s="1"/>
  <c r="AK131" i="21"/>
  <c r="AK131" i="20"/>
  <c r="O73" i="20"/>
  <c r="O73" i="21"/>
  <c r="W87" i="18"/>
  <c r="W87" i="19" s="1"/>
  <c r="C87" i="18"/>
  <c r="C87" i="19" s="1"/>
  <c r="O117" i="21"/>
  <c r="O117" i="20"/>
  <c r="M130" i="20"/>
  <c r="M130" i="21"/>
  <c r="V16" i="18"/>
  <c r="V16" i="19" s="1"/>
  <c r="B16" i="18"/>
  <c r="B16" i="19" s="1"/>
  <c r="R28" i="21"/>
  <c r="R28" i="20"/>
  <c r="R28" i="22" s="1"/>
  <c r="P41" i="21"/>
  <c r="P41" i="20"/>
  <c r="R52" i="20"/>
  <c r="R52" i="21"/>
  <c r="AL64" i="21"/>
  <c r="AL64" i="20"/>
  <c r="J76" i="21"/>
  <c r="J76" i="20"/>
  <c r="J76" i="22" s="1"/>
  <c r="J88" i="21"/>
  <c r="J88" i="20"/>
  <c r="L99" i="20"/>
  <c r="L99" i="21"/>
  <c r="AJ113" i="21"/>
  <c r="AJ113" i="20"/>
  <c r="D127" i="18"/>
  <c r="D127" i="19" s="1"/>
  <c r="X127" i="18"/>
  <c r="X127" i="19" s="1"/>
  <c r="N5" i="20"/>
  <c r="N5" i="21"/>
  <c r="AD7" i="21"/>
  <c r="AD7" i="20"/>
  <c r="B11" i="18"/>
  <c r="B11" i="19" s="1"/>
  <c r="V11" i="18"/>
  <c r="V11" i="19" s="1"/>
  <c r="P12" i="21"/>
  <c r="P12" i="20"/>
  <c r="P12" i="22" s="1"/>
  <c r="AF14" i="21"/>
  <c r="AF14" i="20"/>
  <c r="D18" i="18"/>
  <c r="D18" i="19" s="1"/>
  <c r="X18" i="18"/>
  <c r="X18" i="19" s="1"/>
  <c r="AL19" i="20"/>
  <c r="AL19" i="21"/>
  <c r="N21" i="21"/>
  <c r="N21" i="20"/>
  <c r="N21" i="22" s="1"/>
  <c r="J23" i="21"/>
  <c r="J23" i="20"/>
  <c r="B27" i="18"/>
  <c r="B27" i="19" s="1"/>
  <c r="V27" i="18"/>
  <c r="V27" i="19" s="1"/>
  <c r="AJ28" i="21"/>
  <c r="AJ28" i="20"/>
  <c r="AF30" i="21"/>
  <c r="AF30" i="20"/>
  <c r="AN30" i="22" s="1"/>
  <c r="L30" i="28" s="1"/>
  <c r="N30" i="23" s="1"/>
  <c r="AB32" i="20"/>
  <c r="AB32" i="21"/>
  <c r="X34" i="18"/>
  <c r="X34" i="19" s="1"/>
  <c r="D34" i="18"/>
  <c r="D34" i="19" s="1"/>
  <c r="AL35" i="20"/>
  <c r="AL35" i="21"/>
  <c r="AH37" i="20"/>
  <c r="AH37" i="21"/>
  <c r="J39" i="21"/>
  <c r="J39" i="20"/>
  <c r="B43" i="18"/>
  <c r="B43" i="19" s="1"/>
  <c r="V43" i="18"/>
  <c r="V43" i="19" s="1"/>
  <c r="AJ44" i="21"/>
  <c r="AJ44" i="20"/>
  <c r="AF46" i="20"/>
  <c r="AF46" i="21"/>
  <c r="D50" i="18"/>
  <c r="D50" i="19" s="1"/>
  <c r="X50" i="18"/>
  <c r="X50" i="19" s="1"/>
  <c r="AL51" i="21"/>
  <c r="AL51" i="20"/>
  <c r="AH53" i="21"/>
  <c r="AH53" i="20"/>
  <c r="AD55" i="21"/>
  <c r="AD55" i="20"/>
  <c r="AL55" i="22" s="1"/>
  <c r="J55" i="28" s="1"/>
  <c r="L55" i="23" s="1"/>
  <c r="B59" i="18"/>
  <c r="B59" i="19" s="1"/>
  <c r="V59" i="18"/>
  <c r="V59" i="19" s="1"/>
  <c r="AF62" i="20"/>
  <c r="AF62" i="21"/>
  <c r="AB64" i="21"/>
  <c r="AB64" i="20"/>
  <c r="D66" i="18"/>
  <c r="D66" i="19" s="1"/>
  <c r="X66" i="18"/>
  <c r="X66" i="19" s="1"/>
  <c r="AL67" i="21"/>
  <c r="AL67" i="20"/>
  <c r="AH69" i="21"/>
  <c r="AH69" i="20"/>
  <c r="I70" i="5"/>
  <c r="P72" i="21"/>
  <c r="P72" i="20"/>
  <c r="L74" i="21"/>
  <c r="L74" i="20"/>
  <c r="H76" i="21"/>
  <c r="H76" i="20"/>
  <c r="X78" i="18"/>
  <c r="X78" i="19" s="1"/>
  <c r="D78" i="18"/>
  <c r="D78" i="19" s="1"/>
  <c r="R79" i="21"/>
  <c r="R79" i="20"/>
  <c r="N81" i="21"/>
  <c r="N81" i="20"/>
  <c r="J83" i="20"/>
  <c r="J83" i="21"/>
  <c r="I86" i="5"/>
  <c r="P88" i="21"/>
  <c r="P88" i="20"/>
  <c r="L90" i="21"/>
  <c r="L90" i="20"/>
  <c r="L90" i="22" s="1"/>
  <c r="AB92" i="21"/>
  <c r="AB92" i="20"/>
  <c r="R95" i="21"/>
  <c r="R95" i="20"/>
  <c r="N97" i="20"/>
  <c r="N97" i="21"/>
  <c r="J99" i="21"/>
  <c r="J99" i="20"/>
  <c r="J99" i="22" s="1"/>
  <c r="I102" i="5"/>
  <c r="P104" i="21"/>
  <c r="P104" i="20"/>
  <c r="L106" i="20"/>
  <c r="L106" i="21"/>
  <c r="H108" i="21"/>
  <c r="H108" i="20"/>
  <c r="R111" i="21"/>
  <c r="R111" i="20"/>
  <c r="N113" i="21"/>
  <c r="N113" i="20"/>
  <c r="J115" i="21"/>
  <c r="J115" i="20"/>
  <c r="F117" i="18"/>
  <c r="F117" i="19" s="1"/>
  <c r="Z117" i="18"/>
  <c r="Z117" i="19" s="1"/>
  <c r="B119" i="18"/>
  <c r="B119" i="19" s="1"/>
  <c r="V119" i="18"/>
  <c r="V119" i="19" s="1"/>
  <c r="AJ120" i="21"/>
  <c r="AJ120" i="20"/>
  <c r="AF122" i="21"/>
  <c r="AF122" i="20"/>
  <c r="H124" i="20"/>
  <c r="H124" i="21"/>
  <c r="D126" i="18"/>
  <c r="D126" i="19" s="1"/>
  <c r="X126" i="18"/>
  <c r="X126" i="19" s="1"/>
  <c r="J127" i="21"/>
  <c r="J127" i="20"/>
  <c r="I130" i="5"/>
  <c r="O81" i="20"/>
  <c r="O81" i="21"/>
  <c r="AG94" i="21"/>
  <c r="AG94" i="20"/>
  <c r="AO94" i="22" s="1"/>
  <c r="M94" i="28" s="1"/>
  <c r="O94" i="23" s="1"/>
  <c r="C107" i="18"/>
  <c r="C107" i="19" s="1"/>
  <c r="W107" i="18"/>
  <c r="W107" i="19" s="1"/>
  <c r="K119" i="21"/>
  <c r="K119" i="20"/>
  <c r="L15" i="20"/>
  <c r="L15" i="21"/>
  <c r="N38" i="21"/>
  <c r="N38" i="20"/>
  <c r="N38" i="22" s="1"/>
  <c r="P49" i="21"/>
  <c r="P49" i="20"/>
  <c r="L63" i="20"/>
  <c r="L63" i="21"/>
  <c r="AL76" i="21"/>
  <c r="AL76" i="20"/>
  <c r="AH90" i="20"/>
  <c r="AH90" i="21"/>
  <c r="AL116" i="21"/>
  <c r="AL116" i="20"/>
  <c r="AH126" i="21"/>
  <c r="AH126" i="20"/>
  <c r="Y6" i="18"/>
  <c r="Y6" i="19" s="1"/>
  <c r="E6" i="18"/>
  <c r="E6" i="19" s="1"/>
  <c r="AM7" i="20"/>
  <c r="AM7" i="21"/>
  <c r="AI9" i="21"/>
  <c r="AI9" i="20"/>
  <c r="K11" i="21"/>
  <c r="K11" i="20"/>
  <c r="AA13" i="18"/>
  <c r="AA13" i="19" s="1"/>
  <c r="G13" i="18"/>
  <c r="G13" i="19" s="1"/>
  <c r="Q16" i="21"/>
  <c r="Q16" i="20"/>
  <c r="M18" i="21"/>
  <c r="M18" i="20"/>
  <c r="AC20" i="21"/>
  <c r="AC20" i="20"/>
  <c r="E22" i="18"/>
  <c r="E22" i="19" s="1"/>
  <c r="Y22" i="18"/>
  <c r="Y22" i="19" s="1"/>
  <c r="AM23" i="21"/>
  <c r="AM23" i="20"/>
  <c r="AI25" i="20"/>
  <c r="AI25" i="21"/>
  <c r="AE27" i="21"/>
  <c r="AE27" i="20"/>
  <c r="G29" i="18"/>
  <c r="G29" i="19" s="1"/>
  <c r="AA29" i="18"/>
  <c r="AA29" i="19" s="1"/>
  <c r="Q32" i="21"/>
  <c r="Q32" i="20"/>
  <c r="AG34" i="21"/>
  <c r="AG34" i="20"/>
  <c r="AC36" i="20"/>
  <c r="AC36" i="21"/>
  <c r="E38" i="18"/>
  <c r="E38" i="19" s="1"/>
  <c r="Y38" i="18"/>
  <c r="Y38" i="19" s="1"/>
  <c r="S39" i="21"/>
  <c r="S39" i="20"/>
  <c r="AI41" i="21"/>
  <c r="AI41" i="20"/>
  <c r="AE43" i="21"/>
  <c r="AE43" i="20"/>
  <c r="G45" i="18"/>
  <c r="G45" i="19" s="1"/>
  <c r="AA45" i="18"/>
  <c r="AA45" i="19" s="1"/>
  <c r="AK48" i="21"/>
  <c r="AK48" i="20"/>
  <c r="M50" i="21"/>
  <c r="M50" i="20"/>
  <c r="AK56" i="21"/>
  <c r="AK56" i="20"/>
  <c r="AM59" i="21"/>
  <c r="AM59" i="20"/>
  <c r="O61" i="21"/>
  <c r="O61" i="20"/>
  <c r="K63" i="21"/>
  <c r="K63" i="20"/>
  <c r="AA65" i="18"/>
  <c r="AA65" i="19" s="1"/>
  <c r="G65" i="18"/>
  <c r="G65" i="19" s="1"/>
  <c r="Q68" i="21"/>
  <c r="Q68" i="20"/>
  <c r="M70" i="21"/>
  <c r="M70" i="20"/>
  <c r="AI77" i="20"/>
  <c r="AI77" i="21"/>
  <c r="AG90" i="21"/>
  <c r="AG90" i="20"/>
  <c r="AM103" i="21"/>
  <c r="AM103" i="20"/>
  <c r="N14" i="20"/>
  <c r="N14" i="21"/>
  <c r="N26" i="20"/>
  <c r="N26" i="21"/>
  <c r="H37" i="18"/>
  <c r="H37" i="19" s="1"/>
  <c r="AB37" i="18"/>
  <c r="AB37" i="19" s="1"/>
  <c r="H49" i="20"/>
  <c r="H49" i="21"/>
  <c r="P61" i="21"/>
  <c r="P61" i="20"/>
  <c r="N74" i="21"/>
  <c r="N74" i="20"/>
  <c r="L87" i="20"/>
  <c r="L87" i="21"/>
  <c r="R100" i="21"/>
  <c r="R100" i="20"/>
  <c r="AH114" i="20"/>
  <c r="AH114" i="21"/>
  <c r="L127" i="20"/>
  <c r="L127" i="21"/>
  <c r="O10" i="20"/>
  <c r="O10" i="21"/>
  <c r="M19" i="21"/>
  <c r="M19" i="20"/>
  <c r="AE28" i="21"/>
  <c r="AE28" i="20"/>
  <c r="W32" i="18"/>
  <c r="W32" i="19" s="1"/>
  <c r="C32" i="18"/>
  <c r="C32" i="19" s="1"/>
  <c r="W48" i="18"/>
  <c r="W48" i="19" s="1"/>
  <c r="C48" i="18"/>
  <c r="C48" i="19" s="1"/>
  <c r="AM56" i="20"/>
  <c r="AM56" i="21"/>
  <c r="G62" i="18"/>
  <c r="G62" i="19" s="1"/>
  <c r="AA62" i="18"/>
  <c r="AA62" i="19" s="1"/>
  <c r="I69" i="20"/>
  <c r="I69" i="21"/>
  <c r="S100" i="20"/>
  <c r="S100" i="21"/>
  <c r="AA106" i="18"/>
  <c r="AA106" i="19" s="1"/>
  <c r="G106" i="18"/>
  <c r="G106" i="19" s="1"/>
  <c r="AM111" i="21"/>
  <c r="AM111" i="20"/>
  <c r="AJ45" i="21"/>
  <c r="AJ45" i="20"/>
  <c r="AJ101" i="21"/>
  <c r="AJ101" i="20"/>
  <c r="B128" i="18"/>
  <c r="B128" i="19" s="1"/>
  <c r="V128" i="18"/>
  <c r="V128" i="19" s="1"/>
  <c r="AJ14" i="21"/>
  <c r="AJ14" i="20"/>
  <c r="J53" i="20"/>
  <c r="J53" i="21"/>
  <c r="AB62" i="21"/>
  <c r="AB62" i="20"/>
  <c r="J81" i="21"/>
  <c r="J81" i="20"/>
  <c r="P86" i="21"/>
  <c r="P86" i="20"/>
  <c r="R93" i="21"/>
  <c r="R93" i="20"/>
  <c r="B101" i="18"/>
  <c r="B101" i="19" s="1"/>
  <c r="V101" i="18"/>
  <c r="V101" i="19" s="1"/>
  <c r="AL109" i="20"/>
  <c r="AL109" i="21"/>
  <c r="P118" i="21"/>
  <c r="P118" i="20"/>
  <c r="AL125" i="21"/>
  <c r="AL125" i="20"/>
  <c r="P121" i="21"/>
  <c r="P121" i="20"/>
  <c r="Y12" i="18"/>
  <c r="Y12" i="19" s="1"/>
  <c r="E12" i="18"/>
  <c r="E12" i="19" s="1"/>
  <c r="O15" i="20"/>
  <c r="O15" i="21"/>
  <c r="Q22" i="21"/>
  <c r="Q22" i="20"/>
  <c r="AM29" i="21"/>
  <c r="AM29" i="20"/>
  <c r="AI43" i="20"/>
  <c r="AI43" i="21"/>
  <c r="S53" i="21"/>
  <c r="S53" i="20"/>
  <c r="O83" i="20"/>
  <c r="O83" i="21"/>
  <c r="AC94" i="21"/>
  <c r="AC94" i="20"/>
  <c r="O99" i="20"/>
  <c r="O99" i="21"/>
  <c r="AC110" i="21"/>
  <c r="AC110" i="20"/>
  <c r="K117" i="20"/>
  <c r="K117" i="21"/>
  <c r="AH16" i="21"/>
  <c r="AH16" i="20"/>
  <c r="I9" i="20"/>
  <c r="I9" i="21"/>
  <c r="AC25" i="21"/>
  <c r="AC25" i="20"/>
  <c r="AC57" i="21"/>
  <c r="AC57" i="20"/>
  <c r="AE64" i="21"/>
  <c r="AE64" i="20"/>
  <c r="Y75" i="18"/>
  <c r="Y75" i="19" s="1"/>
  <c r="E75" i="18"/>
  <c r="E75" i="19" s="1"/>
  <c r="I117" i="20"/>
  <c r="I117" i="21"/>
  <c r="Y119" i="18"/>
  <c r="Y119" i="19" s="1"/>
  <c r="E119" i="18"/>
  <c r="E119" i="19" s="1"/>
  <c r="C79" i="18"/>
  <c r="C79" i="19" s="1"/>
  <c r="W79" i="18"/>
  <c r="W79" i="19" s="1"/>
  <c r="AG126" i="20"/>
  <c r="AG126" i="21"/>
  <c r="AD36" i="21"/>
  <c r="AD36" i="20"/>
  <c r="R80" i="21"/>
  <c r="R80" i="20"/>
  <c r="AF119" i="21"/>
  <c r="AF119" i="20"/>
  <c r="AL9" i="21"/>
  <c r="AL9" i="20"/>
  <c r="F15" i="18"/>
  <c r="F15" i="19" s="1"/>
  <c r="Z15" i="18"/>
  <c r="Z15" i="19" s="1"/>
  <c r="Z31" i="18"/>
  <c r="Z31" i="19" s="1"/>
  <c r="F31" i="18"/>
  <c r="F31" i="19" s="1"/>
  <c r="AB38" i="21"/>
  <c r="AB38" i="20"/>
  <c r="D40" i="18"/>
  <c r="D40" i="19" s="1"/>
  <c r="X40" i="18"/>
  <c r="X40" i="19" s="1"/>
  <c r="F47" i="18"/>
  <c r="F47" i="19" s="1"/>
  <c r="Z47" i="18"/>
  <c r="Z47" i="19" s="1"/>
  <c r="R53" i="18"/>
  <c r="R53" i="19" s="1"/>
  <c r="AL53" i="18"/>
  <c r="AL53" i="19" s="1"/>
  <c r="AB66" i="21"/>
  <c r="AB66" i="20"/>
  <c r="H78" i="21"/>
  <c r="H78" i="20"/>
  <c r="J85" i="21"/>
  <c r="J85" i="20"/>
  <c r="L92" i="21"/>
  <c r="L92" i="20"/>
  <c r="J101" i="21"/>
  <c r="J101" i="20"/>
  <c r="V105" i="18"/>
  <c r="V105" i="19" s="1"/>
  <c r="B105" i="18"/>
  <c r="B105" i="19" s="1"/>
  <c r="AD117" i="21"/>
  <c r="AD117" i="20"/>
  <c r="AF124" i="21"/>
  <c r="AF124" i="20"/>
  <c r="AH131" i="21"/>
  <c r="AH131" i="20"/>
  <c r="J64" i="20"/>
  <c r="J64" i="21"/>
  <c r="R112" i="21"/>
  <c r="R112" i="20"/>
  <c r="K5" i="21"/>
  <c r="K5" i="20"/>
  <c r="AK10" i="21"/>
  <c r="AK10" i="20"/>
  <c r="S17" i="21"/>
  <c r="S17" i="20"/>
  <c r="K21" i="21"/>
  <c r="K21" i="20"/>
  <c r="AG28" i="21"/>
  <c r="AG28" i="20"/>
  <c r="AI35" i="21"/>
  <c r="AI35" i="20"/>
  <c r="AC42" i="21"/>
  <c r="AC42" i="20"/>
  <c r="E44" i="18"/>
  <c r="E44" i="19" s="1"/>
  <c r="Y44" i="18"/>
  <c r="Y44" i="19" s="1"/>
  <c r="AK50" i="21"/>
  <c r="AK50" i="20"/>
  <c r="I54" i="18"/>
  <c r="I54" i="19" s="1"/>
  <c r="AC54" i="18"/>
  <c r="AC54" i="19" s="1"/>
  <c r="K77" i="21"/>
  <c r="K77" i="20"/>
  <c r="Q82" i="20"/>
  <c r="Q82" i="21"/>
  <c r="O87" i="20"/>
  <c r="O87" i="21"/>
  <c r="Q94" i="21"/>
  <c r="Q94" i="20"/>
  <c r="M96" i="20"/>
  <c r="M96" i="21"/>
  <c r="O103" i="18"/>
  <c r="O103" i="19" s="1"/>
  <c r="AI103" i="18"/>
  <c r="AI103" i="19" s="1"/>
  <c r="AC114" i="21"/>
  <c r="AC114" i="20"/>
  <c r="AI119" i="20"/>
  <c r="AI119" i="21"/>
  <c r="M86" i="21"/>
  <c r="M86" i="20"/>
  <c r="L35" i="21"/>
  <c r="L35" i="20"/>
  <c r="J72" i="20"/>
  <c r="J72" i="21"/>
  <c r="D107" i="18"/>
  <c r="D107" i="19" s="1"/>
  <c r="X107" i="18"/>
  <c r="X107" i="19" s="1"/>
  <c r="AD6" i="20"/>
  <c r="AD6" i="21"/>
  <c r="AF13" i="21"/>
  <c r="AF13" i="20"/>
  <c r="AL18" i="21"/>
  <c r="AL18" i="20"/>
  <c r="AB27" i="20"/>
  <c r="AB27" i="21"/>
  <c r="N32" i="21"/>
  <c r="N32" i="20"/>
  <c r="J34" i="21"/>
  <c r="J34" i="20"/>
  <c r="P39" i="18"/>
  <c r="P39" i="19" s="1"/>
  <c r="AJ39" i="18"/>
  <c r="AJ39" i="19" s="1"/>
  <c r="H43" i="21"/>
  <c r="H43" i="20"/>
  <c r="AH48" i="21"/>
  <c r="AH48" i="20"/>
  <c r="J50" i="20"/>
  <c r="J50" i="21"/>
  <c r="P55" i="20"/>
  <c r="P55" i="21"/>
  <c r="R62" i="20"/>
  <c r="R62" i="21"/>
  <c r="AD66" i="21"/>
  <c r="AD66" i="20"/>
  <c r="V70" i="18"/>
  <c r="V70" i="19" s="1"/>
  <c r="B70" i="18"/>
  <c r="B70" i="19" s="1"/>
  <c r="AF73" i="21"/>
  <c r="AF73" i="20"/>
  <c r="N76" i="21"/>
  <c r="N76" i="20"/>
  <c r="AH88" i="21"/>
  <c r="AH88" i="20"/>
  <c r="F92" i="18"/>
  <c r="F92" i="19" s="1"/>
  <c r="Z92" i="18"/>
  <c r="Z92" i="19" s="1"/>
  <c r="AL98" i="21"/>
  <c r="AL98" i="20"/>
  <c r="N100" i="21"/>
  <c r="N100" i="20"/>
  <c r="J102" i="21"/>
  <c r="J102" i="20"/>
  <c r="AJ107" i="21"/>
  <c r="AJ107" i="20"/>
  <c r="AL114" i="21"/>
  <c r="AL114" i="20"/>
  <c r="I121" i="5"/>
  <c r="R126" i="21"/>
  <c r="R126" i="20"/>
  <c r="Q76" i="21"/>
  <c r="Q76" i="20"/>
  <c r="O113" i="21"/>
  <c r="O113" i="20"/>
  <c r="I128" i="21"/>
  <c r="I128" i="20"/>
  <c r="R88" i="21"/>
  <c r="R88" i="20"/>
  <c r="R124" i="20"/>
  <c r="R124" i="21"/>
  <c r="K14" i="21"/>
  <c r="K14" i="20"/>
  <c r="AK19" i="21"/>
  <c r="AK19" i="20"/>
  <c r="S22" i="21"/>
  <c r="S22" i="20"/>
  <c r="AK31" i="21"/>
  <c r="AK31" i="20"/>
  <c r="I35" i="21"/>
  <c r="I35" i="20"/>
  <c r="AI40" i="21"/>
  <c r="AI40" i="20"/>
  <c r="G44" i="18"/>
  <c r="G44" i="19" s="1"/>
  <c r="AA44" i="18"/>
  <c r="AA44" i="19" s="1"/>
  <c r="C46" i="18"/>
  <c r="C46" i="19" s="1"/>
  <c r="W46" i="18"/>
  <c r="W46" i="19" s="1"/>
  <c r="AG49" i="21"/>
  <c r="AG49" i="20"/>
  <c r="Y53" i="18"/>
  <c r="Y53" i="19" s="1"/>
  <c r="E53" i="18"/>
  <c r="E53" i="19" s="1"/>
  <c r="AI56" i="21"/>
  <c r="AI56" i="20"/>
  <c r="AK63" i="21"/>
  <c r="AK63" i="20"/>
  <c r="AM70" i="21"/>
  <c r="AM70" i="20"/>
  <c r="AE74" i="21"/>
  <c r="AE74" i="20"/>
  <c r="AK79" i="21"/>
  <c r="AK79" i="20"/>
  <c r="I83" i="21"/>
  <c r="I83" i="20"/>
  <c r="AM86" i="21"/>
  <c r="AM86" i="20"/>
  <c r="Q95" i="20"/>
  <c r="Q95" i="21"/>
  <c r="AF123" i="21"/>
  <c r="AF123" i="20"/>
  <c r="Q9" i="21"/>
  <c r="Q9" i="20"/>
  <c r="M11" i="18"/>
  <c r="M11" i="19" s="1"/>
  <c r="AG11" i="18"/>
  <c r="AG11" i="19" s="1"/>
  <c r="I13" i="18"/>
  <c r="I13" i="19" s="1"/>
  <c r="AC13" i="18"/>
  <c r="AC13" i="19" s="1"/>
  <c r="S16" i="20"/>
  <c r="S16" i="21"/>
  <c r="AA22" i="18"/>
  <c r="AA22" i="19" s="1"/>
  <c r="G22" i="18"/>
  <c r="G22" i="19" s="1"/>
  <c r="C24" i="18"/>
  <c r="C24" i="19" s="1"/>
  <c r="W24" i="18"/>
  <c r="W24" i="19" s="1"/>
  <c r="I29" i="21"/>
  <c r="I29" i="20"/>
  <c r="E31" i="18"/>
  <c r="E31" i="19" s="1"/>
  <c r="Y31" i="18"/>
  <c r="Y31" i="19" s="1"/>
  <c r="AI34" i="21"/>
  <c r="AI34" i="20"/>
  <c r="AA38" i="18"/>
  <c r="AA38" i="19" s="1"/>
  <c r="G38" i="18"/>
  <c r="G38" i="19" s="1"/>
  <c r="C40" i="18"/>
  <c r="C40" i="19" s="1"/>
  <c r="W40" i="18"/>
  <c r="W40" i="19" s="1"/>
  <c r="AG43" i="20"/>
  <c r="AG43" i="21"/>
  <c r="AM48" i="21"/>
  <c r="AM48" i="20"/>
  <c r="AE52" i="21"/>
  <c r="AE52" i="20"/>
  <c r="AA54" i="18"/>
  <c r="AA54" i="19" s="1"/>
  <c r="G54" i="18"/>
  <c r="G54" i="19" s="1"/>
  <c r="AK57" i="21"/>
  <c r="AK57" i="20"/>
  <c r="I61" i="21"/>
  <c r="I61" i="20"/>
  <c r="E63" i="18"/>
  <c r="E63" i="19" s="1"/>
  <c r="Y63" i="18"/>
  <c r="Y63" i="19" s="1"/>
  <c r="AI66" i="21"/>
  <c r="AI66" i="20"/>
  <c r="AG75" i="20"/>
  <c r="AG75" i="21"/>
  <c r="AM80" i="21"/>
  <c r="AM80" i="20"/>
  <c r="AE84" i="21"/>
  <c r="AE84" i="20"/>
  <c r="G86" i="18"/>
  <c r="G86" i="19" s="1"/>
  <c r="AA86" i="18"/>
  <c r="AA86" i="19" s="1"/>
  <c r="I89" i="20"/>
  <c r="I89" i="21"/>
  <c r="S92" i="20"/>
  <c r="S92" i="21"/>
  <c r="K96" i="21"/>
  <c r="K96" i="20"/>
  <c r="Q101" i="21"/>
  <c r="Q101" i="20"/>
  <c r="AM108" i="21"/>
  <c r="AM108" i="20"/>
  <c r="W116" i="18"/>
  <c r="W116" i="19" s="1"/>
  <c r="C116" i="18"/>
  <c r="C116" i="19" s="1"/>
  <c r="M119" i="20"/>
  <c r="M119" i="21"/>
  <c r="AM124" i="20"/>
  <c r="AM124" i="21"/>
  <c r="G126" i="18"/>
  <c r="G126" i="19" s="1"/>
  <c r="AA126" i="18"/>
  <c r="AA126" i="19" s="1"/>
  <c r="Q129" i="20"/>
  <c r="Q129" i="21"/>
  <c r="O53" i="20"/>
  <c r="O53" i="21"/>
  <c r="AI105" i="21"/>
  <c r="AI105" i="20"/>
  <c r="Y130" i="18"/>
  <c r="Y130" i="19" s="1"/>
  <c r="E130" i="18"/>
  <c r="E130" i="19" s="1"/>
  <c r="I27" i="5"/>
  <c r="L51" i="21"/>
  <c r="L51" i="20"/>
  <c r="AL108" i="21"/>
  <c r="AL108" i="20"/>
  <c r="B5" i="18"/>
  <c r="B5" i="19" s="1"/>
  <c r="V5" i="18"/>
  <c r="V5" i="19" s="1"/>
  <c r="L8" i="21"/>
  <c r="L8" i="20"/>
  <c r="AL13" i="21"/>
  <c r="AL13" i="20"/>
  <c r="J17" i="20"/>
  <c r="J17" i="21"/>
  <c r="P22" i="21"/>
  <c r="P22" i="20"/>
  <c r="AB26" i="21"/>
  <c r="AB26" i="20"/>
  <c r="AH31" i="21"/>
  <c r="AH31" i="20"/>
  <c r="I36" i="5"/>
  <c r="AF40" i="21"/>
  <c r="AF40" i="20"/>
  <c r="D44" i="18"/>
  <c r="D44" i="19" s="1"/>
  <c r="X44" i="18"/>
  <c r="X44" i="19" s="1"/>
  <c r="AH47" i="21"/>
  <c r="AH47" i="20"/>
  <c r="F51" i="18"/>
  <c r="F51" i="19" s="1"/>
  <c r="Z51" i="18"/>
  <c r="Z51" i="19" s="1"/>
  <c r="AB54" i="21"/>
  <c r="AB54" i="20"/>
  <c r="AL57" i="21"/>
  <c r="AL57" i="20"/>
  <c r="AD61" i="21"/>
  <c r="AD61" i="20"/>
  <c r="AJ66" i="21"/>
  <c r="AJ66" i="20"/>
  <c r="L68" i="20"/>
  <c r="L68" i="21"/>
  <c r="J73" i="21"/>
  <c r="J73" i="20"/>
  <c r="V77" i="18"/>
  <c r="V77" i="19" s="1"/>
  <c r="B77" i="18"/>
  <c r="B77" i="19" s="1"/>
  <c r="L80" i="21"/>
  <c r="L80" i="20"/>
  <c r="N87" i="21"/>
  <c r="N87" i="20"/>
  <c r="P94" i="18"/>
  <c r="P94" i="19" s="1"/>
  <c r="AJ94" i="18"/>
  <c r="AJ94" i="19" s="1"/>
  <c r="AH103" i="21"/>
  <c r="AH103" i="20"/>
  <c r="I108" i="5"/>
  <c r="L112" i="21"/>
  <c r="L112" i="20"/>
  <c r="AD121" i="20"/>
  <c r="AD121" i="21"/>
  <c r="B125" i="18"/>
  <c r="B125" i="19" s="1"/>
  <c r="V125" i="18"/>
  <c r="V125" i="19" s="1"/>
  <c r="AB130" i="21"/>
  <c r="AB130" i="20"/>
  <c r="AM75" i="21"/>
  <c r="AM75" i="20"/>
  <c r="J16" i="20"/>
  <c r="J16" i="21"/>
  <c r="N54" i="21"/>
  <c r="N54" i="20"/>
  <c r="AF79" i="21"/>
  <c r="AF79" i="20"/>
  <c r="AD116" i="21"/>
  <c r="AD116" i="20"/>
  <c r="S5" i="21"/>
  <c r="S5" i="20"/>
  <c r="I18" i="21"/>
  <c r="I18" i="20"/>
  <c r="AL22" i="21"/>
  <c r="AL22" i="20"/>
  <c r="K8" i="21"/>
  <c r="K8" i="20"/>
  <c r="AA10" i="18"/>
  <c r="AA10" i="19" s="1"/>
  <c r="G10" i="18"/>
  <c r="G10" i="19" s="1"/>
  <c r="Q13" i="21"/>
  <c r="Q13" i="20"/>
  <c r="AM20" i="20"/>
  <c r="AM20" i="21"/>
  <c r="AK29" i="21"/>
  <c r="AK29" i="20"/>
  <c r="AC33" i="21"/>
  <c r="AC33" i="20"/>
  <c r="S36" i="21"/>
  <c r="S36" i="20"/>
  <c r="K40" i="20"/>
  <c r="K40" i="21"/>
  <c r="C44" i="18"/>
  <c r="C44" i="19" s="1"/>
  <c r="W44" i="18"/>
  <c r="W44" i="19" s="1"/>
  <c r="AG47" i="21"/>
  <c r="AG47" i="20"/>
  <c r="AM52" i="21"/>
  <c r="AM52" i="20"/>
  <c r="AI54" i="20"/>
  <c r="AI54" i="21"/>
  <c r="AE56" i="21"/>
  <c r="AE56" i="20"/>
  <c r="AA58" i="18"/>
  <c r="AA58" i="19" s="1"/>
  <c r="G58" i="18"/>
  <c r="G58" i="19" s="1"/>
  <c r="C60" i="18"/>
  <c r="C60" i="19" s="1"/>
  <c r="W60" i="18"/>
  <c r="W60" i="19" s="1"/>
  <c r="Q61" i="21"/>
  <c r="Q61" i="20"/>
  <c r="AC65" i="21"/>
  <c r="AC65" i="20"/>
  <c r="Y67" i="18"/>
  <c r="Y67" i="19" s="1"/>
  <c r="E67" i="18"/>
  <c r="E67" i="19" s="1"/>
  <c r="AM68" i="20"/>
  <c r="AM68" i="21"/>
  <c r="AI70" i="20"/>
  <c r="AI70" i="21"/>
  <c r="K72" i="21"/>
  <c r="K72" i="20"/>
  <c r="C76" i="18"/>
  <c r="C76" i="19" s="1"/>
  <c r="W76" i="18"/>
  <c r="W76" i="19" s="1"/>
  <c r="Q77" i="20"/>
  <c r="Q77" i="21"/>
  <c r="AG79" i="21"/>
  <c r="AG79" i="20"/>
  <c r="AC81" i="21"/>
  <c r="AC81" i="20"/>
  <c r="E83" i="18"/>
  <c r="E83" i="19" s="1"/>
  <c r="Y83" i="18"/>
  <c r="Y83" i="19" s="1"/>
  <c r="AM84" i="21"/>
  <c r="AM84" i="20"/>
  <c r="AI86" i="21"/>
  <c r="AI86" i="20"/>
  <c r="C88" i="18"/>
  <c r="C88" i="19" s="1"/>
  <c r="W88" i="18"/>
  <c r="W88" i="19" s="1"/>
  <c r="Q89" i="18"/>
  <c r="Q89" i="19" s="1"/>
  <c r="AK89" i="18"/>
  <c r="AK89" i="19" s="1"/>
  <c r="M91" i="21"/>
  <c r="M91" i="20"/>
  <c r="I93" i="18"/>
  <c r="I93" i="19" s="1"/>
  <c r="AC93" i="18"/>
  <c r="AC93" i="19" s="1"/>
  <c r="E95" i="18"/>
  <c r="E95" i="19" s="1"/>
  <c r="Y95" i="18"/>
  <c r="Y95" i="19" s="1"/>
  <c r="S96" i="21"/>
  <c r="S96" i="20"/>
  <c r="O98" i="20"/>
  <c r="O98" i="21"/>
  <c r="K100" i="21"/>
  <c r="K100" i="20"/>
  <c r="W104" i="18"/>
  <c r="W104" i="19" s="1"/>
  <c r="C104" i="18"/>
  <c r="C104" i="19" s="1"/>
  <c r="Q105" i="21"/>
  <c r="Q105" i="20"/>
  <c r="M107" i="21"/>
  <c r="M107" i="20"/>
  <c r="I109" i="21"/>
  <c r="I109" i="20"/>
  <c r="S112" i="21"/>
  <c r="S112" i="20"/>
  <c r="AI114" i="21"/>
  <c r="AI114" i="20"/>
  <c r="K116" i="21"/>
  <c r="K116" i="20"/>
  <c r="Q121" i="21"/>
  <c r="Q121" i="20"/>
  <c r="M123" i="21"/>
  <c r="M123" i="20"/>
  <c r="AC125" i="21"/>
  <c r="AC125" i="20"/>
  <c r="AI126" i="21"/>
  <c r="AI126" i="20"/>
  <c r="K128" i="21"/>
  <c r="K128" i="20"/>
  <c r="AJ4" i="21"/>
  <c r="AJ4" i="20"/>
  <c r="K71" i="21"/>
  <c r="K71" i="20"/>
  <c r="AG82" i="21"/>
  <c r="AG82" i="20"/>
  <c r="AE95" i="21"/>
  <c r="AE95" i="20"/>
  <c r="Q108" i="20"/>
  <c r="Q108" i="21"/>
  <c r="AC120" i="21"/>
  <c r="AC120" i="20"/>
  <c r="P17" i="21"/>
  <c r="P17" i="20"/>
  <c r="AJ29" i="20"/>
  <c r="AJ29" i="21"/>
  <c r="D43" i="18"/>
  <c r="D43" i="19" s="1"/>
  <c r="X43" i="18"/>
  <c r="X43" i="19" s="1"/>
  <c r="D55" i="18"/>
  <c r="D55" i="19" s="1"/>
  <c r="X55" i="18"/>
  <c r="X55" i="19" s="1"/>
  <c r="F66" i="18"/>
  <c r="F66" i="19" s="1"/>
  <c r="Z66" i="18"/>
  <c r="Z66" i="19" s="1"/>
  <c r="Z86" i="18"/>
  <c r="Z86" i="19" s="1"/>
  <c r="F86" i="18"/>
  <c r="F86" i="19" s="1"/>
  <c r="D99" i="18"/>
  <c r="D99" i="19" s="1"/>
  <c r="X99" i="18"/>
  <c r="X99" i="19" s="1"/>
  <c r="I111" i="5"/>
  <c r="AJ125" i="21"/>
  <c r="AJ125" i="20"/>
  <c r="AD5" i="21"/>
  <c r="AD5" i="20"/>
  <c r="Z7" i="18"/>
  <c r="Z7" i="19" s="1"/>
  <c r="F7" i="18"/>
  <c r="F7" i="19" s="1"/>
  <c r="I8" i="5"/>
  <c r="AJ10" i="21"/>
  <c r="AJ10" i="20"/>
  <c r="L12" i="20"/>
  <c r="L12" i="21"/>
  <c r="H14" i="21"/>
  <c r="H14" i="20"/>
  <c r="D16" i="18"/>
  <c r="D16" i="19" s="1"/>
  <c r="X16" i="18"/>
  <c r="X16" i="19" s="1"/>
  <c r="AL17" i="21"/>
  <c r="AL17" i="20"/>
  <c r="AH19" i="21"/>
  <c r="AH19" i="20"/>
  <c r="AD21" i="21"/>
  <c r="AD21" i="20"/>
  <c r="F23" i="18"/>
  <c r="F23" i="19" s="1"/>
  <c r="Z23" i="18"/>
  <c r="Z23" i="19" s="1"/>
  <c r="B25" i="18"/>
  <c r="B25" i="19" s="1"/>
  <c r="V25" i="18"/>
  <c r="V25" i="19" s="1"/>
  <c r="P26" i="21"/>
  <c r="P26" i="20"/>
  <c r="AF28" i="21"/>
  <c r="AF28" i="20"/>
  <c r="H30" i="21"/>
  <c r="H30" i="20"/>
  <c r="R33" i="20"/>
  <c r="R33" i="21"/>
  <c r="N35" i="21"/>
  <c r="N35" i="20"/>
  <c r="J37" i="21"/>
  <c r="J37" i="20"/>
  <c r="Z39" i="18"/>
  <c r="Z39" i="19" s="1"/>
  <c r="F39" i="18"/>
  <c r="F39" i="19" s="1"/>
  <c r="B41" i="18"/>
  <c r="B41" i="19" s="1"/>
  <c r="V41" i="18"/>
  <c r="V41" i="19" s="1"/>
  <c r="AJ42" i="21"/>
  <c r="AJ42" i="20"/>
  <c r="AF44" i="20"/>
  <c r="AF44" i="21"/>
  <c r="AB46" i="21"/>
  <c r="AB46" i="20"/>
  <c r="AL49" i="21"/>
  <c r="AL49" i="20"/>
  <c r="AH51" i="21"/>
  <c r="AH51" i="20"/>
  <c r="B53" i="18"/>
  <c r="B53" i="19" s="1"/>
  <c r="V53" i="18"/>
  <c r="V53" i="19" s="1"/>
  <c r="AJ54" i="21"/>
  <c r="AJ54" i="20"/>
  <c r="AF56" i="20"/>
  <c r="AF56" i="21"/>
  <c r="AB58" i="21"/>
  <c r="AB58" i="20"/>
  <c r="X60" i="18"/>
  <c r="X60" i="19" s="1"/>
  <c r="D60" i="18"/>
  <c r="D60" i="19" s="1"/>
  <c r="AL61" i="20"/>
  <c r="AL61" i="21"/>
  <c r="AH63" i="20"/>
  <c r="AH63" i="21"/>
  <c r="J65" i="21"/>
  <c r="J65" i="20"/>
  <c r="F67" i="18"/>
  <c r="F67" i="19" s="1"/>
  <c r="Z67" i="18"/>
  <c r="Z67" i="19" s="1"/>
  <c r="I68" i="5"/>
  <c r="AJ70" i="20"/>
  <c r="AJ70" i="21"/>
  <c r="R73" i="21"/>
  <c r="R73" i="20"/>
  <c r="AH75" i="20"/>
  <c r="AH75" i="21"/>
  <c r="J77" i="18"/>
  <c r="J77" i="19" s="1"/>
  <c r="AD77" i="18"/>
  <c r="AD77" i="19" s="1"/>
  <c r="I80" i="5"/>
  <c r="P82" i="21"/>
  <c r="P82" i="20"/>
  <c r="AF84" i="21"/>
  <c r="AF84" i="20"/>
  <c r="H86" i="18"/>
  <c r="H86" i="19" s="1"/>
  <c r="AB86" i="18"/>
  <c r="AB86" i="19" s="1"/>
  <c r="D88" i="18"/>
  <c r="D88" i="19" s="1"/>
  <c r="X88" i="18"/>
  <c r="X88" i="19" s="1"/>
  <c r="AL89" i="21"/>
  <c r="AL89" i="20"/>
  <c r="N91" i="20"/>
  <c r="N91" i="21"/>
  <c r="J93" i="21"/>
  <c r="J93" i="20"/>
  <c r="P98" i="21"/>
  <c r="P98" i="20"/>
  <c r="AF100" i="20"/>
  <c r="AF100" i="21"/>
  <c r="H102" i="21"/>
  <c r="H102" i="20"/>
  <c r="R105" i="20"/>
  <c r="R105" i="21"/>
  <c r="N107" i="21"/>
  <c r="N107" i="20"/>
  <c r="AD109" i="21"/>
  <c r="AD109" i="20"/>
  <c r="F111" i="18"/>
  <c r="F111" i="19" s="1"/>
  <c r="Z111" i="18"/>
  <c r="Z111" i="19" s="1"/>
  <c r="B113" i="18"/>
  <c r="B113" i="19" s="1"/>
  <c r="V113" i="18"/>
  <c r="V113" i="19" s="1"/>
  <c r="AF116" i="21"/>
  <c r="AF116" i="20"/>
  <c r="AB118" i="21"/>
  <c r="AB118" i="20"/>
  <c r="R121" i="20"/>
  <c r="R121" i="21"/>
  <c r="AH123" i="21"/>
  <c r="AH123" i="20"/>
  <c r="AD125" i="21"/>
  <c r="AD125" i="20"/>
  <c r="B129" i="18"/>
  <c r="B129" i="19" s="1"/>
  <c r="V129" i="18"/>
  <c r="V129" i="19" s="1"/>
  <c r="AJ130" i="20"/>
  <c r="AJ130" i="21"/>
  <c r="AG4" i="21"/>
  <c r="AG4" i="20"/>
  <c r="E78" i="18"/>
  <c r="E78" i="19" s="1"/>
  <c r="Y78" i="18"/>
  <c r="Y78" i="19" s="1"/>
  <c r="K87" i="21"/>
  <c r="K87" i="20"/>
  <c r="K111" i="20"/>
  <c r="K111" i="21"/>
  <c r="M122" i="21"/>
  <c r="M122" i="20"/>
  <c r="V8" i="18"/>
  <c r="V8" i="19" s="1"/>
  <c r="B8" i="18"/>
  <c r="B8" i="19" s="1"/>
  <c r="AF19" i="21"/>
  <c r="AF19" i="20"/>
  <c r="J44" i="21"/>
  <c r="J44" i="20"/>
  <c r="AJ57" i="20"/>
  <c r="AJ57" i="21"/>
  <c r="L83" i="20"/>
  <c r="L83" i="21"/>
  <c r="R96" i="20"/>
  <c r="R96" i="21"/>
  <c r="I107" i="5"/>
  <c r="L131" i="21"/>
  <c r="L131" i="20"/>
  <c r="I6" i="21"/>
  <c r="I6" i="20"/>
  <c r="S9" i="20"/>
  <c r="S9" i="21"/>
  <c r="O11" i="21"/>
  <c r="O11" i="20"/>
  <c r="K13" i="20"/>
  <c r="K13" i="21"/>
  <c r="C17" i="18"/>
  <c r="C17" i="19" s="1"/>
  <c r="W17" i="18"/>
  <c r="W17" i="19" s="1"/>
  <c r="Q18" i="18"/>
  <c r="Q18" i="19" s="1"/>
  <c r="AK18" i="18"/>
  <c r="AK18" i="19" s="1"/>
  <c r="M20" i="21"/>
  <c r="M20" i="20"/>
  <c r="I22" i="20"/>
  <c r="I22" i="21"/>
  <c r="S25" i="21"/>
  <c r="S25" i="20"/>
  <c r="O27" i="21"/>
  <c r="O27" i="20"/>
  <c r="K29" i="20"/>
  <c r="K29" i="21"/>
  <c r="C33" i="18"/>
  <c r="C33" i="19" s="1"/>
  <c r="W33" i="18"/>
  <c r="W33" i="19" s="1"/>
  <c r="AK34" i="21"/>
  <c r="AK34" i="20"/>
  <c r="M36" i="21"/>
  <c r="M36" i="20"/>
  <c r="S37" i="21"/>
  <c r="S37" i="20"/>
  <c r="AI39" i="21"/>
  <c r="AI39" i="20"/>
  <c r="AE41" i="20"/>
  <c r="AE41" i="21"/>
  <c r="G43" i="18"/>
  <c r="G43" i="19" s="1"/>
  <c r="AA43" i="18"/>
  <c r="AA43" i="19" s="1"/>
  <c r="I46" i="20"/>
  <c r="I46" i="21"/>
  <c r="AM49" i="21"/>
  <c r="AM49" i="20"/>
  <c r="O51" i="21"/>
  <c r="O51" i="20"/>
  <c r="K53" i="20"/>
  <c r="K53" i="21"/>
  <c r="Q58" i="21"/>
  <c r="Q58" i="20"/>
  <c r="AG60" i="21"/>
  <c r="AG60" i="20"/>
  <c r="I62" i="21"/>
  <c r="I62" i="20"/>
  <c r="S65" i="21"/>
  <c r="S65" i="20"/>
  <c r="O67" i="21"/>
  <c r="O67" i="20"/>
  <c r="K69" i="21"/>
  <c r="K69" i="20"/>
  <c r="Q74" i="21"/>
  <c r="Q74" i="20"/>
  <c r="M76" i="21"/>
  <c r="M76" i="20"/>
  <c r="AC78" i="21"/>
  <c r="AC78" i="20"/>
  <c r="E80" i="18"/>
  <c r="E80" i="19" s="1"/>
  <c r="Y80" i="18"/>
  <c r="Y80" i="19" s="1"/>
  <c r="S81" i="20"/>
  <c r="S81" i="21"/>
  <c r="Q86" i="21"/>
  <c r="Q86" i="20"/>
  <c r="M88" i="21"/>
  <c r="M88" i="20"/>
  <c r="AC90" i="21"/>
  <c r="AC90" i="20"/>
  <c r="S93" i="20"/>
  <c r="S93" i="21"/>
  <c r="O95" i="20"/>
  <c r="O95" i="21"/>
  <c r="AE97" i="21"/>
  <c r="AE97" i="20"/>
  <c r="AK102" i="21"/>
  <c r="AK102" i="20"/>
  <c r="M104" i="21"/>
  <c r="M104" i="20"/>
  <c r="AC106" i="20"/>
  <c r="AC106" i="21"/>
  <c r="E108" i="18"/>
  <c r="E108" i="19" s="1"/>
  <c r="Y108" i="18"/>
  <c r="Y108" i="19" s="1"/>
  <c r="S109" i="21"/>
  <c r="S109" i="20"/>
  <c r="AI111" i="21"/>
  <c r="AI111" i="20"/>
  <c r="K113" i="21"/>
  <c r="K113" i="20"/>
  <c r="Q118" i="21"/>
  <c r="Q118" i="20"/>
  <c r="M120" i="21"/>
  <c r="M120" i="20"/>
  <c r="AC122" i="21"/>
  <c r="AC122" i="20"/>
  <c r="AM125" i="21"/>
  <c r="AM125" i="20"/>
  <c r="O127" i="21"/>
  <c r="O127" i="20"/>
  <c r="K129" i="21"/>
  <c r="K129" i="20"/>
  <c r="Q52" i="21"/>
  <c r="Q52" i="20"/>
  <c r="AE79" i="20"/>
  <c r="AE79" i="21"/>
  <c r="E94" i="18"/>
  <c r="E94" i="19" s="1"/>
  <c r="Y94" i="18"/>
  <c r="Y94" i="19" s="1"/>
  <c r="AG118" i="20"/>
  <c r="AG118" i="21"/>
  <c r="R12" i="20"/>
  <c r="R12" i="21"/>
  <c r="H29" i="21"/>
  <c r="H29" i="20"/>
  <c r="H41" i="20"/>
  <c r="H41" i="21"/>
  <c r="Z54" i="18"/>
  <c r="Z54" i="19" s="1"/>
  <c r="F54" i="18"/>
  <c r="F54" i="19" s="1"/>
  <c r="P65" i="21"/>
  <c r="P65" i="20"/>
  <c r="AH78" i="21"/>
  <c r="AH78" i="20"/>
  <c r="F90" i="18"/>
  <c r="F90" i="19" s="1"/>
  <c r="Z90" i="18"/>
  <c r="Z90" i="19" s="1"/>
  <c r="J112" i="21"/>
  <c r="J112" i="20"/>
  <c r="Z126" i="18"/>
  <c r="Z126" i="19" s="1"/>
  <c r="F126" i="18"/>
  <c r="F126" i="19" s="1"/>
  <c r="L5" i="21"/>
  <c r="L5" i="20"/>
  <c r="AB7" i="21"/>
  <c r="AB7" i="20"/>
  <c r="AL10" i="21"/>
  <c r="AL10" i="20"/>
  <c r="AD14" i="21"/>
  <c r="AD14" i="20"/>
  <c r="V18" i="18"/>
  <c r="V18" i="19" s="1"/>
  <c r="B18" i="18"/>
  <c r="B18" i="19" s="1"/>
  <c r="P19" i="20"/>
  <c r="P19" i="21"/>
  <c r="AF21" i="21"/>
  <c r="AF21" i="20"/>
  <c r="AB23" i="21"/>
  <c r="AB23" i="20"/>
  <c r="J26" i="21"/>
  <c r="J26" i="20"/>
  <c r="I29" i="5"/>
  <c r="AJ31" i="21"/>
  <c r="AJ31" i="20"/>
  <c r="L33" i="21"/>
  <c r="L33" i="20"/>
  <c r="H35" i="21"/>
  <c r="H35" i="20"/>
  <c r="R38" i="20"/>
  <c r="R38" i="21"/>
  <c r="AH40" i="21"/>
  <c r="AH40" i="20"/>
  <c r="J42" i="21"/>
  <c r="J42" i="20"/>
  <c r="I45" i="5"/>
  <c r="AJ47" i="21"/>
  <c r="AJ47" i="20"/>
  <c r="L49" i="21"/>
  <c r="L49" i="20"/>
  <c r="AB51" i="21"/>
  <c r="AB51" i="20"/>
  <c r="R54" i="20"/>
  <c r="R54" i="21"/>
  <c r="AH56" i="21"/>
  <c r="AH56" i="20"/>
  <c r="J58" i="21"/>
  <c r="J58" i="20"/>
  <c r="B62" i="18"/>
  <c r="B62" i="19" s="1"/>
  <c r="V62" i="18"/>
  <c r="V62" i="19" s="1"/>
  <c r="AJ63" i="21"/>
  <c r="AJ63" i="20"/>
  <c r="AF65" i="21"/>
  <c r="AF65" i="20"/>
  <c r="H67" i="21"/>
  <c r="H67" i="20"/>
  <c r="D69" i="18"/>
  <c r="D69" i="19" s="1"/>
  <c r="X69" i="18"/>
  <c r="X69" i="19" s="1"/>
  <c r="AL70" i="21"/>
  <c r="AL70" i="20"/>
  <c r="AH72" i="21"/>
  <c r="AH72" i="20"/>
  <c r="J74" i="21"/>
  <c r="J74" i="20"/>
  <c r="L77" i="21"/>
  <c r="L77" i="20"/>
  <c r="AL78" i="20"/>
  <c r="AL78" i="21"/>
  <c r="AH80" i="21"/>
  <c r="AH80" i="20"/>
  <c r="AD82" i="21"/>
  <c r="AD82" i="20"/>
  <c r="B86" i="18"/>
  <c r="B86" i="19" s="1"/>
  <c r="V86" i="18"/>
  <c r="V86" i="19" s="1"/>
  <c r="P87" i="21"/>
  <c r="P87" i="20"/>
  <c r="L89" i="20"/>
  <c r="L89" i="21"/>
  <c r="AB91" i="21"/>
  <c r="AB91" i="20"/>
  <c r="J94" i="20"/>
  <c r="J94" i="21"/>
  <c r="F96" i="18"/>
  <c r="F96" i="19" s="1"/>
  <c r="Z96" i="18"/>
  <c r="Z96" i="19" s="1"/>
  <c r="I97" i="5"/>
  <c r="P99" i="21"/>
  <c r="P99" i="20"/>
  <c r="AF101" i="21"/>
  <c r="AF101" i="20"/>
  <c r="H103" i="21"/>
  <c r="H103" i="20"/>
  <c r="R106" i="20"/>
  <c r="R106" i="21"/>
  <c r="N108" i="21"/>
  <c r="N108" i="20"/>
  <c r="J110" i="21"/>
  <c r="J110" i="20"/>
  <c r="F112" i="18"/>
  <c r="F112" i="19" s="1"/>
  <c r="Z112" i="18"/>
  <c r="Z112" i="19" s="1"/>
  <c r="V114" i="18"/>
  <c r="V114" i="19" s="1"/>
  <c r="B114" i="18"/>
  <c r="B114" i="19" s="1"/>
  <c r="P115" i="21"/>
  <c r="P115" i="20"/>
  <c r="AF117" i="21"/>
  <c r="AF117" i="20"/>
  <c r="AB119" i="21"/>
  <c r="AB119" i="20"/>
  <c r="AL122" i="21"/>
  <c r="AL122" i="20"/>
  <c r="N124" i="21"/>
  <c r="N124" i="20"/>
  <c r="I125" i="5"/>
  <c r="P127" i="21"/>
  <c r="P127" i="20"/>
  <c r="L129" i="20"/>
  <c r="L129" i="21"/>
  <c r="H131" i="20"/>
  <c r="H131" i="21"/>
  <c r="AM51" i="21"/>
  <c r="AM51" i="20"/>
  <c r="C83" i="18"/>
  <c r="C83" i="19" s="1"/>
  <c r="W83" i="18"/>
  <c r="W83" i="19" s="1"/>
  <c r="I96" i="21"/>
  <c r="I96" i="20"/>
  <c r="I108" i="20"/>
  <c r="I108" i="21"/>
  <c r="Q120" i="20"/>
  <c r="Q120" i="21"/>
  <c r="L7" i="20"/>
  <c r="L7" i="21"/>
  <c r="B20" i="18"/>
  <c r="B20" i="19" s="1"/>
  <c r="V20" i="18"/>
  <c r="V20" i="19" s="1"/>
  <c r="B32" i="18"/>
  <c r="B32" i="19" s="1"/>
  <c r="V32" i="18"/>
  <c r="V32" i="19" s="1"/>
  <c r="AF43" i="21"/>
  <c r="AF43" i="20"/>
  <c r="R56" i="21"/>
  <c r="R56" i="20"/>
  <c r="AJ81" i="21"/>
  <c r="AJ81" i="20"/>
  <c r="N94" i="21"/>
  <c r="N94" i="20"/>
  <c r="N106" i="20"/>
  <c r="N106" i="21"/>
  <c r="K4" i="21"/>
  <c r="K4" i="20"/>
  <c r="K6" i="21"/>
  <c r="K6" i="20"/>
  <c r="Q11" i="21"/>
  <c r="Q11" i="20"/>
  <c r="M13" i="20"/>
  <c r="M13" i="21"/>
  <c r="I15" i="21"/>
  <c r="I15" i="20"/>
  <c r="AM18" i="20"/>
  <c r="AM18" i="21"/>
  <c r="AI20" i="21"/>
  <c r="AI20" i="20"/>
  <c r="Q23" i="20"/>
  <c r="Q23" i="21"/>
  <c r="AG25" i="20"/>
  <c r="AG25" i="21"/>
  <c r="I27" i="20"/>
  <c r="I27" i="21"/>
  <c r="AM30" i="21"/>
  <c r="AM30" i="20"/>
  <c r="O32" i="20"/>
  <c r="O32" i="21"/>
  <c r="K34" i="21"/>
  <c r="K34" i="20"/>
  <c r="Q39" i="21"/>
  <c r="Q39" i="20"/>
  <c r="AG41" i="20"/>
  <c r="AG41" i="21"/>
  <c r="AC43" i="21"/>
  <c r="AC43" i="20"/>
  <c r="E45" i="18"/>
  <c r="E45" i="19" s="1"/>
  <c r="Y45" i="18"/>
  <c r="Y45" i="19" s="1"/>
  <c r="S46" i="21"/>
  <c r="S46" i="20"/>
  <c r="AI48" i="21"/>
  <c r="AI48" i="20"/>
  <c r="AE50" i="21"/>
  <c r="AE50" i="20"/>
  <c r="G52" i="18"/>
  <c r="G52" i="19" s="1"/>
  <c r="AA52" i="18"/>
  <c r="AA52" i="19" s="1"/>
  <c r="C54" i="18"/>
  <c r="C54" i="19" s="1"/>
  <c r="W54" i="18"/>
  <c r="W54" i="19" s="1"/>
  <c r="Q55" i="21"/>
  <c r="Q55" i="20"/>
  <c r="AG57" i="21"/>
  <c r="AG57" i="20"/>
  <c r="AC59" i="21"/>
  <c r="AC59" i="20"/>
  <c r="E61" i="18"/>
  <c r="E61" i="19" s="1"/>
  <c r="Y61" i="18"/>
  <c r="Y61" i="19" s="1"/>
  <c r="AM62" i="20"/>
  <c r="AM62" i="21"/>
  <c r="AI64" i="21"/>
  <c r="AI64" i="20"/>
  <c r="K66" i="20"/>
  <c r="K66" i="21"/>
  <c r="AA68" i="18"/>
  <c r="AA68" i="19" s="1"/>
  <c r="G68" i="18"/>
  <c r="G68" i="19" s="1"/>
  <c r="C70" i="18"/>
  <c r="C70" i="19" s="1"/>
  <c r="W70" i="18"/>
  <c r="W70" i="19" s="1"/>
  <c r="Q71" i="20"/>
  <c r="Q71" i="21"/>
  <c r="M73" i="20"/>
  <c r="M73" i="21"/>
  <c r="AC75" i="20"/>
  <c r="AC75" i="21"/>
  <c r="AM78" i="21"/>
  <c r="AM78" i="20"/>
  <c r="AI80" i="21"/>
  <c r="AI80" i="20"/>
  <c r="AE82" i="21"/>
  <c r="AE82" i="20"/>
  <c r="C86" i="18"/>
  <c r="C86" i="19" s="1"/>
  <c r="W86" i="18"/>
  <c r="W86" i="19" s="1"/>
  <c r="AK87" i="21"/>
  <c r="AK87" i="20"/>
  <c r="AG89" i="21"/>
  <c r="AG89" i="20"/>
  <c r="AC91" i="21"/>
  <c r="AC91" i="20"/>
  <c r="E93" i="18"/>
  <c r="E93" i="19" s="1"/>
  <c r="Y93" i="18"/>
  <c r="Y93" i="19" s="1"/>
  <c r="S94" i="20"/>
  <c r="S94" i="21"/>
  <c r="AI96" i="21"/>
  <c r="AI96" i="20"/>
  <c r="K98" i="21"/>
  <c r="K98" i="20"/>
  <c r="W102" i="18"/>
  <c r="W102" i="19" s="1"/>
  <c r="C102" i="18"/>
  <c r="C102" i="19" s="1"/>
  <c r="AK103" i="21"/>
  <c r="AK103" i="20"/>
  <c r="M105" i="21"/>
  <c r="M105" i="20"/>
  <c r="AC107" i="21"/>
  <c r="AC107" i="20"/>
  <c r="Y109" i="18"/>
  <c r="Y109" i="19" s="1"/>
  <c r="E109" i="18"/>
  <c r="E109" i="19" s="1"/>
  <c r="AM110" i="20"/>
  <c r="AM110" i="21"/>
  <c r="AI112" i="21"/>
  <c r="AI112" i="20"/>
  <c r="K114" i="21"/>
  <c r="K114" i="20"/>
  <c r="AA116" i="18"/>
  <c r="AA116" i="19" s="1"/>
  <c r="G116" i="18"/>
  <c r="G116" i="19" s="1"/>
  <c r="AK119" i="21"/>
  <c r="AK119" i="20"/>
  <c r="S122" i="21"/>
  <c r="S122" i="20"/>
  <c r="O124" i="21"/>
  <c r="O124" i="20"/>
  <c r="AE126" i="21"/>
  <c r="AE126" i="20"/>
  <c r="Q131" i="21"/>
  <c r="Q131" i="20"/>
  <c r="AI73" i="20"/>
  <c r="AI73" i="21"/>
  <c r="C99" i="18"/>
  <c r="C99" i="19" s="1"/>
  <c r="W99" i="18"/>
  <c r="W99" i="19" s="1"/>
  <c r="C111" i="18"/>
  <c r="C111" i="19" s="1"/>
  <c r="W111" i="18"/>
  <c r="W111" i="19" s="1"/>
  <c r="AI121" i="20"/>
  <c r="AI121" i="21"/>
  <c r="F6" i="18"/>
  <c r="F6" i="19" s="1"/>
  <c r="Z6" i="18"/>
  <c r="Z6" i="19" s="1"/>
  <c r="Z18" i="18"/>
  <c r="Z18" i="19" s="1"/>
  <c r="F18" i="18"/>
  <c r="F18" i="19" s="1"/>
  <c r="AF31" i="21"/>
  <c r="AF31" i="20"/>
  <c r="R44" i="21"/>
  <c r="R44" i="20"/>
  <c r="I55" i="5"/>
  <c r="I67" i="5"/>
  <c r="I79" i="5"/>
  <c r="X91" i="18"/>
  <c r="X91" i="19" s="1"/>
  <c r="D91" i="18"/>
  <c r="D91" i="19" s="1"/>
  <c r="AB117" i="21"/>
  <c r="AB117" i="20"/>
  <c r="X6" i="18"/>
  <c r="X6" i="19" s="1"/>
  <c r="D6" i="18"/>
  <c r="D6" i="19" s="1"/>
  <c r="J7" i="21"/>
  <c r="J7" i="20"/>
  <c r="F9" i="18"/>
  <c r="F9" i="19" s="1"/>
  <c r="Z9" i="18"/>
  <c r="Z9" i="19" s="1"/>
  <c r="I10" i="5"/>
  <c r="AJ12" i="21"/>
  <c r="AJ12" i="20"/>
  <c r="L14" i="21"/>
  <c r="L14" i="20"/>
  <c r="H16" i="18"/>
  <c r="H16" i="19" s="1"/>
  <c r="AB16" i="18"/>
  <c r="AB16" i="19" s="1"/>
  <c r="R19" i="21"/>
  <c r="R19" i="20"/>
  <c r="AH21" i="20"/>
  <c r="AH21" i="21"/>
  <c r="AD23" i="21"/>
  <c r="AD23" i="20"/>
  <c r="F25" i="18"/>
  <c r="F25" i="19" s="1"/>
  <c r="Z25" i="18"/>
  <c r="Z25" i="19" s="1"/>
  <c r="I26" i="5"/>
  <c r="P28" i="20"/>
  <c r="P28" i="21"/>
  <c r="L30" i="20"/>
  <c r="L30" i="21"/>
  <c r="H32" i="21"/>
  <c r="H32" i="20"/>
  <c r="R35" i="21"/>
  <c r="R35" i="20"/>
  <c r="N37" i="21"/>
  <c r="N37" i="20"/>
  <c r="AD39" i="21"/>
  <c r="AD39" i="20"/>
  <c r="F41" i="18"/>
  <c r="F41" i="19" s="1"/>
  <c r="Z41" i="18"/>
  <c r="Z41" i="19" s="1"/>
  <c r="I42" i="5"/>
  <c r="P44" i="21"/>
  <c r="P44" i="20"/>
  <c r="L46" i="20"/>
  <c r="L46" i="21"/>
  <c r="H48" i="18"/>
  <c r="H48" i="19" s="1"/>
  <c r="AB48" i="18"/>
  <c r="AB48" i="19" s="1"/>
  <c r="R51" i="20"/>
  <c r="R51" i="21"/>
  <c r="N53" i="21"/>
  <c r="N53" i="20"/>
  <c r="J55" i="21"/>
  <c r="J55" i="20"/>
  <c r="F57" i="18"/>
  <c r="F57" i="19" s="1"/>
  <c r="Z57" i="18"/>
  <c r="Z57" i="19" s="1"/>
  <c r="I58" i="5"/>
  <c r="P60" i="18"/>
  <c r="P60" i="19" s="1"/>
  <c r="AJ60" i="18"/>
  <c r="AJ60" i="19" s="1"/>
  <c r="L62" i="21"/>
  <c r="L62" i="20"/>
  <c r="H64" i="21"/>
  <c r="H64" i="20"/>
  <c r="R67" i="21"/>
  <c r="R67" i="20"/>
  <c r="N69" i="21"/>
  <c r="N69" i="20"/>
  <c r="AD71" i="21"/>
  <c r="AD71" i="20"/>
  <c r="F73" i="18"/>
  <c r="F73" i="19" s="1"/>
  <c r="Z73" i="18"/>
  <c r="Z73" i="19" s="1"/>
  <c r="B75" i="18"/>
  <c r="B75" i="19" s="1"/>
  <c r="V75" i="18"/>
  <c r="V75" i="19" s="1"/>
  <c r="AJ76" i="21"/>
  <c r="AJ76" i="20"/>
  <c r="AF78" i="21"/>
  <c r="AF78" i="20"/>
  <c r="AB80" i="21"/>
  <c r="AB80" i="20"/>
  <c r="AL83" i="21"/>
  <c r="AL83" i="20"/>
  <c r="N85" i="20"/>
  <c r="N85" i="21"/>
  <c r="AD87" i="20"/>
  <c r="AD87" i="21"/>
  <c r="B91" i="18"/>
  <c r="B91" i="19" s="1"/>
  <c r="V91" i="18"/>
  <c r="V91" i="19" s="1"/>
  <c r="AF94" i="21"/>
  <c r="AF94" i="20"/>
  <c r="AB96" i="21"/>
  <c r="AB96" i="20"/>
  <c r="X98" i="18"/>
  <c r="X98" i="19" s="1"/>
  <c r="D98" i="18"/>
  <c r="D98" i="19" s="1"/>
  <c r="AL99" i="21"/>
  <c r="AL99" i="20"/>
  <c r="AH101" i="21"/>
  <c r="AH101" i="20"/>
  <c r="AD103" i="21"/>
  <c r="AD103" i="20"/>
  <c r="F105" i="18"/>
  <c r="F105" i="19" s="1"/>
  <c r="Z105" i="18"/>
  <c r="Z105" i="19" s="1"/>
  <c r="B107" i="18"/>
  <c r="B107" i="19" s="1"/>
  <c r="V107" i="18"/>
  <c r="V107" i="19" s="1"/>
  <c r="AJ108" i="21"/>
  <c r="AJ108" i="20"/>
  <c r="AB112" i="21"/>
  <c r="AB112" i="20"/>
  <c r="AL115" i="20"/>
  <c r="AL115" i="21"/>
  <c r="AH117" i="21"/>
  <c r="AH117" i="20"/>
  <c r="I118" i="5"/>
  <c r="P120" i="21"/>
  <c r="P120" i="20"/>
  <c r="L122" i="21"/>
  <c r="L122" i="20"/>
  <c r="AB124" i="21"/>
  <c r="AB124" i="20"/>
  <c r="AL127" i="21"/>
  <c r="AL127" i="20"/>
  <c r="AH129" i="21"/>
  <c r="AH129" i="20"/>
  <c r="AD131" i="21"/>
  <c r="AD131" i="20"/>
  <c r="AE51" i="21"/>
  <c r="AE51" i="20"/>
  <c r="G85" i="18"/>
  <c r="G85" i="19" s="1"/>
  <c r="AA85" i="18"/>
  <c r="AA85" i="19" s="1"/>
  <c r="AI97" i="21"/>
  <c r="AI97" i="20"/>
  <c r="G109" i="18"/>
  <c r="G109" i="19" s="1"/>
  <c r="AA109" i="18"/>
  <c r="AA109" i="19" s="1"/>
  <c r="AM123" i="20"/>
  <c r="AM123" i="21"/>
  <c r="AH6" i="20"/>
  <c r="AH6" i="21"/>
  <c r="D19" i="18"/>
  <c r="D19" i="19" s="1"/>
  <c r="X19" i="18"/>
  <c r="X19" i="19" s="1"/>
  <c r="Z30" i="18"/>
  <c r="Z30" i="19" s="1"/>
  <c r="F30" i="18"/>
  <c r="F30" i="19" s="1"/>
  <c r="Z42" i="18"/>
  <c r="Z42" i="19" s="1"/>
  <c r="F42" i="18"/>
  <c r="F42" i="19" s="1"/>
  <c r="AB53" i="21"/>
  <c r="AB53" i="20"/>
  <c r="R76" i="21"/>
  <c r="R76" i="20"/>
  <c r="N90" i="21"/>
  <c r="N90" i="20"/>
  <c r="AD104" i="18"/>
  <c r="AD104" i="19" s="1"/>
  <c r="J104" i="18"/>
  <c r="J104" i="19" s="1"/>
  <c r="R116" i="21"/>
  <c r="R116" i="20"/>
  <c r="N126" i="21"/>
  <c r="N126" i="20"/>
  <c r="S7" i="21"/>
  <c r="S7" i="20"/>
  <c r="O9" i="21"/>
  <c r="O9" i="20"/>
  <c r="AE11" i="21"/>
  <c r="AE11" i="20"/>
  <c r="C15" i="18"/>
  <c r="C15" i="19" s="1"/>
  <c r="W15" i="18"/>
  <c r="W15" i="19" s="1"/>
  <c r="AK16" i="21"/>
  <c r="AK16" i="20"/>
  <c r="AG18" i="21"/>
  <c r="AG18" i="20"/>
  <c r="I20" i="21"/>
  <c r="I20" i="20"/>
  <c r="S23" i="21"/>
  <c r="S23" i="20"/>
  <c r="O25" i="20"/>
  <c r="O25" i="21"/>
  <c r="K27" i="21"/>
  <c r="K27" i="20"/>
  <c r="C31" i="18"/>
  <c r="C31" i="19" s="1"/>
  <c r="W31" i="18"/>
  <c r="W31" i="19" s="1"/>
  <c r="AK32" i="21"/>
  <c r="AK32" i="20"/>
  <c r="M34" i="21"/>
  <c r="M34" i="20"/>
  <c r="I36" i="21"/>
  <c r="I36" i="20"/>
  <c r="AM39" i="21"/>
  <c r="AM39" i="20"/>
  <c r="O41" i="21"/>
  <c r="O41" i="20"/>
  <c r="K43" i="21"/>
  <c r="K43" i="20"/>
  <c r="C47" i="18"/>
  <c r="C47" i="19" s="1"/>
  <c r="W47" i="18"/>
  <c r="W47" i="19" s="1"/>
  <c r="Q48" i="20"/>
  <c r="Q48" i="21"/>
  <c r="AG50" i="21"/>
  <c r="AG50" i="20"/>
  <c r="C55" i="18"/>
  <c r="C55" i="19" s="1"/>
  <c r="W55" i="18"/>
  <c r="W55" i="19" s="1"/>
  <c r="Q56" i="20"/>
  <c r="Q56" i="21"/>
  <c r="AG58" i="20"/>
  <c r="AG58" i="21"/>
  <c r="AC60" i="21"/>
  <c r="AC60" i="20"/>
  <c r="AM63" i="21"/>
  <c r="AM63" i="20"/>
  <c r="O65" i="20"/>
  <c r="O65" i="21"/>
  <c r="C67" i="18"/>
  <c r="C67" i="19" s="1"/>
  <c r="W67" i="18"/>
  <c r="W67" i="19" s="1"/>
  <c r="AK68" i="21"/>
  <c r="AK68" i="20"/>
  <c r="AG70" i="21"/>
  <c r="AG70" i="20"/>
  <c r="O77" i="20"/>
  <c r="O77" i="21"/>
  <c r="M90" i="21"/>
  <c r="M90" i="20"/>
  <c r="S103" i="21"/>
  <c r="S103" i="20"/>
  <c r="AA117" i="18"/>
  <c r="AA117" i="19" s="1"/>
  <c r="G117" i="18"/>
  <c r="G117" i="19" s="1"/>
  <c r="W131" i="18"/>
  <c r="W131" i="19" s="1"/>
  <c r="C131" i="18"/>
  <c r="C131" i="19" s="1"/>
  <c r="AH14" i="21"/>
  <c r="AH14" i="20"/>
  <c r="AH26" i="20"/>
  <c r="AH26" i="21"/>
  <c r="AF39" i="21"/>
  <c r="AF39" i="20"/>
  <c r="AD52" i="21"/>
  <c r="AD52" i="20"/>
  <c r="AB65" i="21"/>
  <c r="AB65" i="20"/>
  <c r="F78" i="18"/>
  <c r="F78" i="19" s="1"/>
  <c r="Z78" i="18"/>
  <c r="Z78" i="19" s="1"/>
  <c r="AF91" i="21"/>
  <c r="AF91" i="20"/>
  <c r="AL104" i="21"/>
  <c r="AL104" i="20"/>
  <c r="AJ117" i="21"/>
  <c r="AJ117" i="20"/>
  <c r="AH130" i="21"/>
  <c r="AH130" i="20"/>
  <c r="I5" i="21"/>
  <c r="I5" i="20"/>
  <c r="G30" i="18"/>
  <c r="G30" i="19" s="1"/>
  <c r="AA30" i="18"/>
  <c r="AA30" i="19" s="1"/>
  <c r="AI42" i="21"/>
  <c r="AI42" i="20"/>
  <c r="AG51" i="21"/>
  <c r="AG51" i="20"/>
  <c r="AE60" i="21"/>
  <c r="AE60" i="20"/>
  <c r="G78" i="18"/>
  <c r="G78" i="19" s="1"/>
  <c r="AA78" i="18"/>
  <c r="AA78" i="19" s="1"/>
  <c r="I97" i="21"/>
  <c r="I97" i="20"/>
  <c r="S116" i="20"/>
  <c r="S116" i="21"/>
  <c r="Q125" i="20"/>
  <c r="Q125" i="21"/>
  <c r="AE75" i="20"/>
  <c r="AE75" i="21"/>
  <c r="R8" i="21"/>
  <c r="R8" i="20"/>
  <c r="P77" i="21"/>
  <c r="P77" i="20"/>
  <c r="AL21" i="20"/>
  <c r="AL21" i="21"/>
  <c r="F27" i="18"/>
  <c r="F27" i="19" s="1"/>
  <c r="Z27" i="18"/>
  <c r="Z27" i="19" s="1"/>
  <c r="AB34" i="20"/>
  <c r="AB34" i="21"/>
  <c r="AH39" i="21"/>
  <c r="AH39" i="20"/>
  <c r="P46" i="21"/>
  <c r="P46" i="20"/>
  <c r="D52" i="18"/>
  <c r="D52" i="19" s="1"/>
  <c r="X52" i="18"/>
  <c r="X52" i="19" s="1"/>
  <c r="V57" i="18"/>
  <c r="V57" i="19" s="1"/>
  <c r="B57" i="18"/>
  <c r="B57" i="19" s="1"/>
  <c r="N67" i="21"/>
  <c r="N67" i="20"/>
  <c r="H74" i="21"/>
  <c r="H74" i="20"/>
  <c r="N79" i="21"/>
  <c r="N79" i="20"/>
  <c r="J97" i="21"/>
  <c r="J97" i="20"/>
  <c r="P102" i="21"/>
  <c r="P102" i="20"/>
  <c r="N111" i="21"/>
  <c r="N111" i="20"/>
  <c r="AF120" i="21"/>
  <c r="AF120" i="20"/>
  <c r="D124" i="18"/>
  <c r="D124" i="19" s="1"/>
  <c r="X124" i="18"/>
  <c r="X124" i="19" s="1"/>
  <c r="P33" i="21"/>
  <c r="P33" i="20"/>
  <c r="D87" i="18"/>
  <c r="D87" i="19" s="1"/>
  <c r="X87" i="18"/>
  <c r="X87" i="19" s="1"/>
  <c r="Q6" i="21"/>
  <c r="Q6" i="20"/>
  <c r="Q46" i="21"/>
  <c r="Q46" i="20"/>
  <c r="E52" i="18"/>
  <c r="E52" i="19" s="1"/>
  <c r="Y52" i="18"/>
  <c r="Y52" i="19" s="1"/>
  <c r="O55" i="20"/>
  <c r="O55" i="21"/>
  <c r="AG64" i="21"/>
  <c r="AG64" i="20"/>
  <c r="K73" i="21"/>
  <c r="K73" i="20"/>
  <c r="AG80" i="20"/>
  <c r="AG80" i="21"/>
  <c r="Q90" i="20"/>
  <c r="Q90" i="21"/>
  <c r="K101" i="20"/>
  <c r="K101" i="21"/>
  <c r="O115" i="21"/>
  <c r="O115" i="20"/>
  <c r="M124" i="21"/>
  <c r="M124" i="20"/>
  <c r="X13" i="18"/>
  <c r="X13" i="19" s="1"/>
  <c r="D13" i="18"/>
  <c r="D13" i="19" s="1"/>
  <c r="AM12" i="21"/>
  <c r="AM12" i="20"/>
  <c r="AK21" i="21"/>
  <c r="AK21" i="20"/>
  <c r="AC41" i="21"/>
  <c r="AC41" i="20"/>
  <c r="AE48" i="21"/>
  <c r="AE48" i="20"/>
  <c r="AG71" i="20"/>
  <c r="AG71" i="21"/>
  <c r="AI78" i="21"/>
  <c r="AI78" i="20"/>
  <c r="S88" i="21"/>
  <c r="S88" i="20"/>
  <c r="K92" i="21"/>
  <c r="K92" i="20"/>
  <c r="W96" i="18"/>
  <c r="W96" i="19" s="1"/>
  <c r="C96" i="18"/>
  <c r="C96" i="19" s="1"/>
  <c r="AK97" i="20"/>
  <c r="AK97" i="21"/>
  <c r="M99" i="21"/>
  <c r="M99" i="20"/>
  <c r="E103" i="18"/>
  <c r="E103" i="19" s="1"/>
  <c r="Y103" i="18"/>
  <c r="Y103" i="19" s="1"/>
  <c r="W112" i="18"/>
  <c r="W112" i="19" s="1"/>
  <c r="C112" i="18"/>
  <c r="C112" i="19" s="1"/>
  <c r="S120" i="21"/>
  <c r="S120" i="20"/>
  <c r="G89" i="18"/>
  <c r="G89" i="19" s="1"/>
  <c r="AA89" i="18"/>
  <c r="AA89" i="19" s="1"/>
  <c r="Y102" i="18"/>
  <c r="Y102" i="19" s="1"/>
  <c r="E102" i="18"/>
  <c r="E102" i="19" s="1"/>
  <c r="J48" i="21"/>
  <c r="J48" i="20"/>
  <c r="AB105" i="21"/>
  <c r="AB105" i="20"/>
  <c r="D8" i="18"/>
  <c r="D8" i="19" s="1"/>
  <c r="X8" i="18"/>
  <c r="X8" i="19" s="1"/>
  <c r="AD13" i="21"/>
  <c r="AD13" i="20"/>
  <c r="AF20" i="21"/>
  <c r="AF20" i="20"/>
  <c r="AH27" i="21"/>
  <c r="AH27" i="20"/>
  <c r="B33" i="18"/>
  <c r="B33" i="19" s="1"/>
  <c r="V33" i="18"/>
  <c r="V33" i="19" s="1"/>
  <c r="AL41" i="21"/>
  <c r="AL41" i="20"/>
  <c r="AJ50" i="20"/>
  <c r="AJ50" i="21"/>
  <c r="AH55" i="21"/>
  <c r="AH55" i="20"/>
  <c r="AJ62" i="21"/>
  <c r="AJ62" i="20"/>
  <c r="X68" i="18"/>
  <c r="X68" i="19" s="1"/>
  <c r="D68" i="18"/>
  <c r="D68" i="19" s="1"/>
  <c r="P74" i="21"/>
  <c r="P74" i="20"/>
  <c r="R81" i="20"/>
  <c r="R81" i="21"/>
  <c r="D96" i="18"/>
  <c r="D96" i="19" s="1"/>
  <c r="X96" i="18"/>
  <c r="X96" i="19" s="1"/>
  <c r="AJ106" i="21"/>
  <c r="AJ106" i="20"/>
  <c r="I120" i="5"/>
  <c r="H126" i="21"/>
  <c r="H126" i="20"/>
  <c r="AC72" i="20"/>
  <c r="AC72" i="21"/>
  <c r="I104" i="20"/>
  <c r="I104" i="21"/>
  <c r="R36" i="20"/>
  <c r="R36" i="21"/>
  <c r="P89" i="21"/>
  <c r="P89" i="20"/>
  <c r="I14" i="21"/>
  <c r="I14" i="20"/>
  <c r="AI19" i="21"/>
  <c r="AI19" i="20"/>
  <c r="Q38" i="20"/>
  <c r="Q38" i="21"/>
  <c r="K45" i="21"/>
  <c r="K45" i="20"/>
  <c r="M52" i="21"/>
  <c r="M52" i="20"/>
  <c r="O59" i="20"/>
  <c r="O59" i="21"/>
  <c r="Q66" i="21"/>
  <c r="Q66" i="20"/>
  <c r="I70" i="18"/>
  <c r="I70" i="19" s="1"/>
  <c r="AC70" i="18"/>
  <c r="AC70" i="19" s="1"/>
  <c r="AE89" i="21"/>
  <c r="AE89" i="20"/>
  <c r="AM101" i="21"/>
  <c r="AM101" i="20"/>
  <c r="Q126" i="21"/>
  <c r="Q126" i="20"/>
  <c r="D113" i="18"/>
  <c r="D113" i="19" s="1"/>
  <c r="X113" i="18"/>
  <c r="X113" i="19" s="1"/>
  <c r="S77" i="21"/>
  <c r="S77" i="20"/>
  <c r="AE81" i="20"/>
  <c r="AE81" i="21"/>
  <c r="M84" i="21"/>
  <c r="M84" i="20"/>
  <c r="AM89" i="21"/>
  <c r="AM89" i="20"/>
  <c r="K93" i="21"/>
  <c r="K93" i="20"/>
  <c r="C97" i="18"/>
  <c r="C97" i="19" s="1"/>
  <c r="W97" i="18"/>
  <c r="W97" i="19" s="1"/>
  <c r="M100" i="21"/>
  <c r="M100" i="20"/>
  <c r="E104" i="18"/>
  <c r="E104" i="19" s="1"/>
  <c r="Y104" i="18"/>
  <c r="Y104" i="19" s="1"/>
  <c r="O107" i="18"/>
  <c r="O107" i="19" s="1"/>
  <c r="AI107" i="18"/>
  <c r="AI107" i="19" s="1"/>
  <c r="K109" i="21"/>
  <c r="K109" i="20"/>
  <c r="C113" i="18"/>
  <c r="C113" i="19" s="1"/>
  <c r="W113" i="18"/>
  <c r="W113" i="19" s="1"/>
  <c r="M116" i="20"/>
  <c r="M116" i="21"/>
  <c r="AH24" i="21"/>
  <c r="AH24" i="20"/>
  <c r="O6" i="21"/>
  <c r="O6" i="20"/>
  <c r="AG15" i="20"/>
  <c r="AG15" i="21"/>
  <c r="AI22" i="21"/>
  <c r="AI22" i="20"/>
  <c r="AE24" i="21"/>
  <c r="AE24" i="20"/>
  <c r="C28" i="18"/>
  <c r="C28" i="19" s="1"/>
  <c r="W28" i="18"/>
  <c r="W28" i="19" s="1"/>
  <c r="AG31" i="20"/>
  <c r="AG31" i="21"/>
  <c r="AI38" i="21"/>
  <c r="AI38" i="20"/>
  <c r="Q45" i="21"/>
  <c r="Q45" i="20"/>
  <c r="AC49" i="21"/>
  <c r="AC49" i="20"/>
  <c r="AG63" i="21"/>
  <c r="AG63" i="20"/>
  <c r="AC5" i="21"/>
  <c r="AC5" i="20"/>
  <c r="E7" i="18"/>
  <c r="E7" i="19" s="1"/>
  <c r="Y7" i="18"/>
  <c r="Y7" i="19" s="1"/>
  <c r="AM8" i="21"/>
  <c r="AM8" i="20"/>
  <c r="AI10" i="21"/>
  <c r="AI10" i="20"/>
  <c r="AE12" i="21"/>
  <c r="AE12" i="20"/>
  <c r="AA14" i="18"/>
  <c r="AA14" i="19" s="1"/>
  <c r="G14" i="18"/>
  <c r="G14" i="19" s="1"/>
  <c r="I17" i="18"/>
  <c r="I17" i="19" s="1"/>
  <c r="AC17" i="18"/>
  <c r="AC17" i="19" s="1"/>
  <c r="Y19" i="18"/>
  <c r="Y19" i="19" s="1"/>
  <c r="E19" i="18"/>
  <c r="E19" i="19" s="1"/>
  <c r="S20" i="21"/>
  <c r="S20" i="20"/>
  <c r="O22" i="20"/>
  <c r="O22" i="21"/>
  <c r="K24" i="20"/>
  <c r="K24" i="21"/>
  <c r="AA26" i="18"/>
  <c r="AA26" i="19" s="1"/>
  <c r="G26" i="18"/>
  <c r="G26" i="19" s="1"/>
  <c r="Q29" i="21"/>
  <c r="Q29" i="20"/>
  <c r="M31" i="20"/>
  <c r="M31" i="21"/>
  <c r="I33" i="20"/>
  <c r="I33" i="21"/>
  <c r="E35" i="18"/>
  <c r="E35" i="19" s="1"/>
  <c r="Y35" i="18"/>
  <c r="Y35" i="19" s="1"/>
  <c r="AM36" i="21"/>
  <c r="AM36" i="20"/>
  <c r="O38" i="21"/>
  <c r="O38" i="20"/>
  <c r="AE40" i="21"/>
  <c r="AE40" i="20"/>
  <c r="G42" i="18"/>
  <c r="G42" i="19" s="1"/>
  <c r="AA42" i="18"/>
  <c r="AA42" i="19" s="1"/>
  <c r="AK45" i="21"/>
  <c r="AK45" i="20"/>
  <c r="M47" i="21"/>
  <c r="M47" i="20"/>
  <c r="I49" i="21"/>
  <c r="I49" i="20"/>
  <c r="E51" i="18"/>
  <c r="E51" i="19" s="1"/>
  <c r="Y51" i="18"/>
  <c r="Y51" i="19" s="1"/>
  <c r="S52" i="21"/>
  <c r="S52" i="20"/>
  <c r="O54" i="21"/>
  <c r="O54" i="20"/>
  <c r="K56" i="21"/>
  <c r="K56" i="20"/>
  <c r="AK61" i="21"/>
  <c r="AK61" i="20"/>
  <c r="M63" i="21"/>
  <c r="M63" i="20"/>
  <c r="I65" i="20"/>
  <c r="I65" i="21"/>
  <c r="S68" i="20"/>
  <c r="S68" i="21"/>
  <c r="O70" i="21"/>
  <c r="O70" i="20"/>
  <c r="AE72" i="21"/>
  <c r="AE72" i="20"/>
  <c r="G74" i="18"/>
  <c r="G74" i="19" s="1"/>
  <c r="AA74" i="18"/>
  <c r="AA74" i="19" s="1"/>
  <c r="AK77" i="21"/>
  <c r="AK77" i="20"/>
  <c r="M79" i="21"/>
  <c r="M79" i="20"/>
  <c r="I81" i="20"/>
  <c r="I81" i="21"/>
  <c r="S84" i="20"/>
  <c r="S84" i="21"/>
  <c r="O86" i="21"/>
  <c r="O86" i="20"/>
  <c r="AE88" i="21"/>
  <c r="AE88" i="20"/>
  <c r="AA90" i="18"/>
  <c r="AA90" i="19" s="1"/>
  <c r="G90" i="18"/>
  <c r="G90" i="19" s="1"/>
  <c r="C92" i="18"/>
  <c r="C92" i="19" s="1"/>
  <c r="W92" i="18"/>
  <c r="W92" i="19" s="1"/>
  <c r="AK93" i="21"/>
  <c r="AK93" i="20"/>
  <c r="AG95" i="21"/>
  <c r="AG95" i="20"/>
  <c r="AC97" i="21"/>
  <c r="AC97" i="20"/>
  <c r="Y99" i="18"/>
  <c r="Y99" i="19" s="1"/>
  <c r="E99" i="18"/>
  <c r="E99" i="19" s="1"/>
  <c r="AM100" i="21"/>
  <c r="AM100" i="20"/>
  <c r="AI102" i="21"/>
  <c r="AI102" i="20"/>
  <c r="AE104" i="21"/>
  <c r="AE104" i="20"/>
  <c r="C108" i="18"/>
  <c r="C108" i="19" s="1"/>
  <c r="W108" i="18"/>
  <c r="W108" i="19" s="1"/>
  <c r="Q109" i="21"/>
  <c r="Q109" i="20"/>
  <c r="M111" i="21"/>
  <c r="M111" i="20"/>
  <c r="AC113" i="21"/>
  <c r="AC113" i="20"/>
  <c r="Y115" i="18"/>
  <c r="Y115" i="19" s="1"/>
  <c r="E115" i="18"/>
  <c r="E115" i="19" s="1"/>
  <c r="AM116" i="21"/>
  <c r="AM116" i="20"/>
  <c r="AI118" i="21"/>
  <c r="AI118" i="20"/>
  <c r="AE120" i="21"/>
  <c r="AE120" i="20"/>
  <c r="G122" i="18"/>
  <c r="G122" i="19" s="1"/>
  <c r="AA122" i="18"/>
  <c r="AA122" i="19" s="1"/>
  <c r="I125" i="21"/>
  <c r="I125" i="20"/>
  <c r="E127" i="18"/>
  <c r="E127" i="19" s="1"/>
  <c r="Y127" i="18"/>
  <c r="Y127" i="19" s="1"/>
  <c r="AM128" i="21"/>
  <c r="AM128" i="20"/>
  <c r="AI130" i="21"/>
  <c r="AI130" i="20"/>
  <c r="AF4" i="21"/>
  <c r="AF4" i="20"/>
  <c r="AE71" i="21"/>
  <c r="AE71" i="20"/>
  <c r="M82" i="21"/>
  <c r="M82" i="20"/>
  <c r="K95" i="21"/>
  <c r="K95" i="20"/>
  <c r="AK108" i="21"/>
  <c r="AK108" i="20"/>
  <c r="I120" i="20"/>
  <c r="I120" i="21"/>
  <c r="H5" i="18"/>
  <c r="H5" i="19" s="1"/>
  <c r="AB5" i="18"/>
  <c r="AB5" i="19" s="1"/>
  <c r="AJ17" i="21"/>
  <c r="AJ17" i="20"/>
  <c r="P29" i="21"/>
  <c r="P29" i="20"/>
  <c r="AJ77" i="21"/>
  <c r="AJ77" i="20"/>
  <c r="H89" i="21"/>
  <c r="H89" i="20"/>
  <c r="B112" i="18"/>
  <c r="B112" i="19" s="1"/>
  <c r="V112" i="18"/>
  <c r="V112" i="19" s="1"/>
  <c r="P125" i="20"/>
  <c r="P125" i="21"/>
  <c r="J5" i="21"/>
  <c r="J5" i="20"/>
  <c r="B9" i="18"/>
  <c r="B9" i="19" s="1"/>
  <c r="V9" i="18"/>
  <c r="V9" i="19" s="1"/>
  <c r="P10" i="21"/>
  <c r="P10" i="20"/>
  <c r="AF12" i="21"/>
  <c r="AF12" i="20"/>
  <c r="AB14" i="21"/>
  <c r="AB14" i="20"/>
  <c r="R17" i="20"/>
  <c r="R17" i="21"/>
  <c r="N19" i="21"/>
  <c r="N19" i="20"/>
  <c r="J21" i="21"/>
  <c r="J21" i="20"/>
  <c r="I24" i="5"/>
  <c r="AJ26" i="21"/>
  <c r="AJ26" i="20"/>
  <c r="L28" i="21"/>
  <c r="L28" i="20"/>
  <c r="AB30" i="21"/>
  <c r="AB30" i="20"/>
  <c r="X32" i="18"/>
  <c r="X32" i="19" s="1"/>
  <c r="D32" i="18"/>
  <c r="D32" i="19" s="1"/>
  <c r="AL33" i="21"/>
  <c r="AL33" i="20"/>
  <c r="AH35" i="21"/>
  <c r="AH35" i="20"/>
  <c r="AD37" i="21"/>
  <c r="AD37" i="20"/>
  <c r="I40" i="5"/>
  <c r="P42" i="21"/>
  <c r="P42" i="20"/>
  <c r="L44" i="21"/>
  <c r="L44" i="20"/>
  <c r="H46" i="21"/>
  <c r="H46" i="20"/>
  <c r="X48" i="18"/>
  <c r="X48" i="19" s="1"/>
  <c r="D48" i="18"/>
  <c r="D48" i="19" s="1"/>
  <c r="R49" i="21"/>
  <c r="R49" i="20"/>
  <c r="N51" i="21"/>
  <c r="N51" i="20"/>
  <c r="AD53" i="21"/>
  <c r="AD53" i="20"/>
  <c r="F55" i="18"/>
  <c r="F55" i="19" s="1"/>
  <c r="Z55" i="18"/>
  <c r="Z55" i="19" s="1"/>
  <c r="L56" i="20"/>
  <c r="L56" i="21"/>
  <c r="H58" i="21"/>
  <c r="H58" i="20"/>
  <c r="R61" i="21"/>
  <c r="R61" i="20"/>
  <c r="N63" i="21"/>
  <c r="N63" i="20"/>
  <c r="AD65" i="20"/>
  <c r="AD65" i="21"/>
  <c r="B69" i="18"/>
  <c r="B69" i="19" s="1"/>
  <c r="V69" i="18"/>
  <c r="V69" i="19" s="1"/>
  <c r="P70" i="21"/>
  <c r="P70" i="20"/>
  <c r="AF72" i="20"/>
  <c r="AF72" i="21"/>
  <c r="AB74" i="21"/>
  <c r="AB74" i="20"/>
  <c r="D76" i="18"/>
  <c r="D76" i="19" s="1"/>
  <c r="X76" i="18"/>
  <c r="X76" i="19" s="1"/>
  <c r="AL77" i="21"/>
  <c r="AL77" i="20"/>
  <c r="AH79" i="21"/>
  <c r="AH79" i="20"/>
  <c r="AD81" i="20"/>
  <c r="AD81" i="21"/>
  <c r="F83" i="18"/>
  <c r="F83" i="19" s="1"/>
  <c r="Z83" i="18"/>
  <c r="Z83" i="19" s="1"/>
  <c r="I84" i="5"/>
  <c r="AJ86" i="20"/>
  <c r="AJ86" i="21"/>
  <c r="AF88" i="21"/>
  <c r="AF88" i="20"/>
  <c r="AB90" i="21"/>
  <c r="AB90" i="20"/>
  <c r="X92" i="18"/>
  <c r="X92" i="19" s="1"/>
  <c r="D92" i="18"/>
  <c r="D92" i="19" s="1"/>
  <c r="AL93" i="20"/>
  <c r="AL93" i="21"/>
  <c r="AH95" i="20"/>
  <c r="AH95" i="21"/>
  <c r="AD97" i="21"/>
  <c r="AD97" i="20"/>
  <c r="F99" i="18"/>
  <c r="F99" i="19" s="1"/>
  <c r="Z99" i="18"/>
  <c r="Z99" i="19" s="1"/>
  <c r="I100" i="5"/>
  <c r="AJ102" i="20"/>
  <c r="AJ102" i="21"/>
  <c r="D104" i="18"/>
  <c r="D104" i="19" s="1"/>
  <c r="X104" i="18"/>
  <c r="X104" i="19" s="1"/>
  <c r="AL105" i="21"/>
  <c r="AL105" i="20"/>
  <c r="AH107" i="21"/>
  <c r="AH107" i="20"/>
  <c r="J109" i="21"/>
  <c r="J109" i="20"/>
  <c r="P114" i="18"/>
  <c r="P114" i="19" s="1"/>
  <c r="AJ114" i="18"/>
  <c r="AJ114" i="19" s="1"/>
  <c r="L116" i="21"/>
  <c r="L116" i="20"/>
  <c r="H118" i="20"/>
  <c r="H118" i="21"/>
  <c r="D120" i="18"/>
  <c r="D120" i="19" s="1"/>
  <c r="X120" i="18"/>
  <c r="X120" i="19" s="1"/>
  <c r="AL121" i="21"/>
  <c r="AL121" i="20"/>
  <c r="N123" i="21"/>
  <c r="N123" i="20"/>
  <c r="J125" i="21"/>
  <c r="J125" i="20"/>
  <c r="F127" i="18"/>
  <c r="F127" i="19" s="1"/>
  <c r="Z127" i="18"/>
  <c r="Z127" i="19" s="1"/>
  <c r="I128" i="5"/>
  <c r="P130" i="21"/>
  <c r="P130" i="20"/>
  <c r="M4" i="20"/>
  <c r="M4" i="21"/>
  <c r="Y90" i="18"/>
  <c r="Y90" i="19" s="1"/>
  <c r="E90" i="18"/>
  <c r="E90" i="19" s="1"/>
  <c r="G101" i="18"/>
  <c r="G101" i="19" s="1"/>
  <c r="AA101" i="18"/>
  <c r="AA101" i="19" s="1"/>
  <c r="E126" i="18"/>
  <c r="E126" i="19" s="1"/>
  <c r="Y126" i="18"/>
  <c r="Y126" i="19" s="1"/>
  <c r="AB9" i="21"/>
  <c r="AB9" i="20"/>
  <c r="X23" i="18"/>
  <c r="X23" i="19" s="1"/>
  <c r="D23" i="18"/>
  <c r="D23" i="19" s="1"/>
  <c r="AJ33" i="21"/>
  <c r="AJ33" i="20"/>
  <c r="I47" i="5"/>
  <c r="Z74" i="18"/>
  <c r="Z74" i="19" s="1"/>
  <c r="F74" i="18"/>
  <c r="F74" i="19" s="1"/>
  <c r="B100" i="18"/>
  <c r="B100" i="19" s="1"/>
  <c r="V100" i="18"/>
  <c r="V100" i="19" s="1"/>
  <c r="AJ121" i="21"/>
  <c r="AJ121" i="20"/>
  <c r="W5" i="18"/>
  <c r="W5" i="19" s="1"/>
  <c r="C5" i="18"/>
  <c r="C5" i="19" s="1"/>
  <c r="AK6" i="21"/>
  <c r="AK6" i="20"/>
  <c r="M8" i="21"/>
  <c r="M8" i="20"/>
  <c r="I10" i="20"/>
  <c r="I10" i="21"/>
  <c r="AM13" i="21"/>
  <c r="AM13" i="20"/>
  <c r="AI15" i="21"/>
  <c r="AI15" i="20"/>
  <c r="AE17" i="20"/>
  <c r="AE17" i="21"/>
  <c r="G19" i="18"/>
  <c r="G19" i="19" s="1"/>
  <c r="AA19" i="18"/>
  <c r="AA19" i="19" s="1"/>
  <c r="W21" i="18"/>
  <c r="W21" i="19" s="1"/>
  <c r="C21" i="18"/>
  <c r="C21" i="19" s="1"/>
  <c r="AK22" i="20"/>
  <c r="AK22" i="21"/>
  <c r="AG24" i="21"/>
  <c r="AG24" i="20"/>
  <c r="AC26" i="21"/>
  <c r="AC26" i="20"/>
  <c r="E28" i="18"/>
  <c r="E28" i="19" s="1"/>
  <c r="Y28" i="18"/>
  <c r="Y28" i="19" s="1"/>
  <c r="S29" i="20"/>
  <c r="S29" i="21"/>
  <c r="O31" i="20"/>
  <c r="O31" i="21"/>
  <c r="AE33" i="21"/>
  <c r="AE33" i="20"/>
  <c r="G35" i="18"/>
  <c r="G35" i="19" s="1"/>
  <c r="AA35" i="18"/>
  <c r="AA35" i="19" s="1"/>
  <c r="AG36" i="21"/>
  <c r="AG36" i="20"/>
  <c r="AC38" i="21"/>
  <c r="AC38" i="20"/>
  <c r="E40" i="18"/>
  <c r="E40" i="19" s="1"/>
  <c r="Y40" i="18"/>
  <c r="Y40" i="19" s="1"/>
  <c r="K41" i="20"/>
  <c r="K41" i="21"/>
  <c r="C45" i="18"/>
  <c r="C45" i="19" s="1"/>
  <c r="W45" i="18"/>
  <c r="W45" i="19" s="1"/>
  <c r="AK46" i="20"/>
  <c r="AK46" i="21"/>
  <c r="M48" i="21"/>
  <c r="M48" i="20"/>
  <c r="AC50" i="21"/>
  <c r="AC50" i="20"/>
  <c r="AM53" i="21"/>
  <c r="AM53" i="20"/>
  <c r="AI55" i="21"/>
  <c r="AI55" i="20"/>
  <c r="AE57" i="21"/>
  <c r="AE57" i="20"/>
  <c r="AA59" i="18"/>
  <c r="AA59" i="19" s="1"/>
  <c r="G59" i="18"/>
  <c r="G59" i="19" s="1"/>
  <c r="W61" i="18"/>
  <c r="W61" i="19" s="1"/>
  <c r="C61" i="18"/>
  <c r="C61" i="19" s="1"/>
  <c r="AK62" i="21"/>
  <c r="AK62" i="20"/>
  <c r="M64" i="20"/>
  <c r="M64" i="21"/>
  <c r="AC66" i="21"/>
  <c r="AC66" i="20"/>
  <c r="E68" i="18"/>
  <c r="E68" i="19" s="1"/>
  <c r="Y68" i="18"/>
  <c r="Y68" i="19" s="1"/>
  <c r="S69" i="21"/>
  <c r="S69" i="20"/>
  <c r="AI71" i="21"/>
  <c r="AI71" i="20"/>
  <c r="AE73" i="21"/>
  <c r="AE73" i="20"/>
  <c r="G75" i="18"/>
  <c r="G75" i="19" s="1"/>
  <c r="AA75" i="18"/>
  <c r="AA75" i="19" s="1"/>
  <c r="C77" i="18"/>
  <c r="C77" i="19" s="1"/>
  <c r="W77" i="18"/>
  <c r="W77" i="19" s="1"/>
  <c r="AK78" i="21"/>
  <c r="AK78" i="20"/>
  <c r="AM81" i="21"/>
  <c r="AM81" i="20"/>
  <c r="AI83" i="21"/>
  <c r="AI83" i="20"/>
  <c r="AE85" i="21"/>
  <c r="AE85" i="20"/>
  <c r="G87" i="18"/>
  <c r="G87" i="19" s="1"/>
  <c r="AA87" i="18"/>
  <c r="AA87" i="19" s="1"/>
  <c r="AK90" i="21"/>
  <c r="AK90" i="20"/>
  <c r="M92" i="21"/>
  <c r="M92" i="20"/>
  <c r="I94" i="21"/>
  <c r="I94" i="20"/>
  <c r="E96" i="18"/>
  <c r="E96" i="19" s="1"/>
  <c r="Y96" i="18"/>
  <c r="Y96" i="19" s="1"/>
  <c r="AM97" i="20"/>
  <c r="AM97" i="21"/>
  <c r="AI99" i="20"/>
  <c r="AI99" i="21"/>
  <c r="AE101" i="21"/>
  <c r="AE101" i="20"/>
  <c r="G103" i="18"/>
  <c r="G103" i="19" s="1"/>
  <c r="AA103" i="18"/>
  <c r="AA103" i="19" s="1"/>
  <c r="Q106" i="21"/>
  <c r="Q106" i="20"/>
  <c r="AG108" i="21"/>
  <c r="AG108" i="20"/>
  <c r="I110" i="21"/>
  <c r="I110" i="20"/>
  <c r="E112" i="18"/>
  <c r="E112" i="19" s="1"/>
  <c r="Y112" i="18"/>
  <c r="Y112" i="19" s="1"/>
  <c r="AM113" i="21"/>
  <c r="AM113" i="20"/>
  <c r="AI115" i="20"/>
  <c r="AI115" i="21"/>
  <c r="AE117" i="21"/>
  <c r="AE117" i="20"/>
  <c r="G119" i="18"/>
  <c r="G119" i="19" s="1"/>
  <c r="AA119" i="18"/>
  <c r="AA119" i="19" s="1"/>
  <c r="C121" i="18"/>
  <c r="C121" i="19" s="1"/>
  <c r="W121" i="18"/>
  <c r="W121" i="19" s="1"/>
  <c r="AK122" i="21"/>
  <c r="AK122" i="20"/>
  <c r="AG124" i="20"/>
  <c r="AG124" i="21"/>
  <c r="I126" i="21"/>
  <c r="I126" i="20"/>
  <c r="S129" i="21"/>
  <c r="S129" i="20"/>
  <c r="O131" i="21"/>
  <c r="O131" i="20"/>
  <c r="AM71" i="21"/>
  <c r="AM71" i="20"/>
  <c r="AE83" i="21"/>
  <c r="AE83" i="20"/>
  <c r="O109" i="20"/>
  <c r="O109" i="21"/>
  <c r="E122" i="18"/>
  <c r="E122" i="19" s="1"/>
  <c r="Y122" i="18"/>
  <c r="Y122" i="19" s="1"/>
  <c r="AD4" i="21"/>
  <c r="AD4" i="20"/>
  <c r="AB17" i="21"/>
  <c r="AB17" i="20"/>
  <c r="AD32" i="21"/>
  <c r="AD32" i="20"/>
  <c r="H45" i="21"/>
  <c r="H45" i="20"/>
  <c r="AJ65" i="21"/>
  <c r="AJ65" i="20"/>
  <c r="N78" i="21"/>
  <c r="N78" i="20"/>
  <c r="F102" i="18"/>
  <c r="F102" i="19" s="1"/>
  <c r="Z102" i="18"/>
  <c r="Z102" i="19" s="1"/>
  <c r="AD112" i="21"/>
  <c r="AD112" i="20"/>
  <c r="AF5" i="21"/>
  <c r="AF5" i="20"/>
  <c r="H7" i="20"/>
  <c r="H7" i="21"/>
  <c r="D9" i="18"/>
  <c r="D9" i="19" s="1"/>
  <c r="X9" i="18"/>
  <c r="X9" i="19" s="1"/>
  <c r="R10" i="20"/>
  <c r="R10" i="21"/>
  <c r="AH12" i="18"/>
  <c r="AH12" i="19" s="1"/>
  <c r="N12" i="18"/>
  <c r="N12" i="19" s="1"/>
  <c r="J14" i="21"/>
  <c r="J14" i="20"/>
  <c r="F16" i="18"/>
  <c r="F16" i="19" s="1"/>
  <c r="Z16" i="18"/>
  <c r="Z16" i="19" s="1"/>
  <c r="I17" i="5"/>
  <c r="AJ19" i="20"/>
  <c r="AJ19" i="21"/>
  <c r="L21" i="20"/>
  <c r="L21" i="21"/>
  <c r="H23" i="21"/>
  <c r="H23" i="20"/>
  <c r="D25" i="18"/>
  <c r="D25" i="19" s="1"/>
  <c r="X25" i="18"/>
  <c r="X25" i="19" s="1"/>
  <c r="R26" i="20"/>
  <c r="R26" i="21"/>
  <c r="AH28" i="21"/>
  <c r="AH28" i="20"/>
  <c r="AD30" i="21"/>
  <c r="AD30" i="20"/>
  <c r="V34" i="18"/>
  <c r="V34" i="19" s="1"/>
  <c r="B34" i="18"/>
  <c r="B34" i="19" s="1"/>
  <c r="AJ35" i="21"/>
  <c r="AJ35" i="20"/>
  <c r="L37" i="20"/>
  <c r="L37" i="21"/>
  <c r="AB39" i="21"/>
  <c r="AB39" i="20"/>
  <c r="AL42" i="21"/>
  <c r="AL42" i="20"/>
  <c r="AH44" i="21"/>
  <c r="AH44" i="20"/>
  <c r="AD46" i="20"/>
  <c r="AD46" i="21"/>
  <c r="V50" i="18"/>
  <c r="V50" i="19" s="1"/>
  <c r="B50" i="18"/>
  <c r="B50" i="19" s="1"/>
  <c r="AJ51" i="21"/>
  <c r="AJ51" i="20"/>
  <c r="L53" i="20"/>
  <c r="L53" i="21"/>
  <c r="AB55" i="21"/>
  <c r="AB55" i="20"/>
  <c r="R58" i="20"/>
  <c r="R58" i="21"/>
  <c r="N60" i="20"/>
  <c r="N60" i="21"/>
  <c r="I61" i="5"/>
  <c r="P63" i="21"/>
  <c r="P63" i="20"/>
  <c r="L65" i="21"/>
  <c r="L65" i="20"/>
  <c r="AB67" i="21"/>
  <c r="AB67" i="20"/>
  <c r="R70" i="21"/>
  <c r="R70" i="20"/>
  <c r="N72" i="21"/>
  <c r="N72" i="20"/>
  <c r="AD74" i="21"/>
  <c r="AD74" i="20"/>
  <c r="F76" i="18"/>
  <c r="F76" i="19" s="1"/>
  <c r="Z76" i="18"/>
  <c r="Z76" i="19" s="1"/>
  <c r="AF77" i="21"/>
  <c r="AF77" i="20"/>
  <c r="AB79" i="21"/>
  <c r="AB79" i="20"/>
  <c r="X81" i="18"/>
  <c r="X81" i="19" s="1"/>
  <c r="D81" i="18"/>
  <c r="D81" i="19" s="1"/>
  <c r="R82" i="21"/>
  <c r="R82" i="20"/>
  <c r="AH84" i="21"/>
  <c r="AH84" i="20"/>
  <c r="AD86" i="21"/>
  <c r="AD86" i="20"/>
  <c r="Z88" i="18"/>
  <c r="Z88" i="19" s="1"/>
  <c r="F88" i="18"/>
  <c r="F88" i="19" s="1"/>
  <c r="AF89" i="21"/>
  <c r="AF89" i="20"/>
  <c r="H91" i="21"/>
  <c r="H91" i="20"/>
  <c r="D93" i="18"/>
  <c r="D93" i="19" s="1"/>
  <c r="X93" i="18"/>
  <c r="X93" i="19" s="1"/>
  <c r="AL94" i="21"/>
  <c r="AL94" i="20"/>
  <c r="N96" i="21"/>
  <c r="N96" i="20"/>
  <c r="AD98" i="21"/>
  <c r="AD98" i="20"/>
  <c r="F100" i="18"/>
  <c r="F100" i="19" s="1"/>
  <c r="Z100" i="18"/>
  <c r="Z100" i="19" s="1"/>
  <c r="B102" i="18"/>
  <c r="B102" i="19" s="1"/>
  <c r="V102" i="18"/>
  <c r="V102" i="19" s="1"/>
  <c r="AJ103" i="21"/>
  <c r="AJ103" i="20"/>
  <c r="AF105" i="21"/>
  <c r="AF105" i="20"/>
  <c r="AB107" i="21"/>
  <c r="AB107" i="20"/>
  <c r="AL110" i="21"/>
  <c r="AL110" i="20"/>
  <c r="I113" i="5"/>
  <c r="AJ115" i="21"/>
  <c r="AJ115" i="20"/>
  <c r="L117" i="21"/>
  <c r="L117" i="20"/>
  <c r="H119" i="21"/>
  <c r="H119" i="20"/>
  <c r="D121" i="18"/>
  <c r="D121" i="19" s="1"/>
  <c r="X121" i="18"/>
  <c r="X121" i="19" s="1"/>
  <c r="R122" i="21"/>
  <c r="R122" i="20"/>
  <c r="AH124" i="21"/>
  <c r="AH124" i="20"/>
  <c r="AD126" i="21"/>
  <c r="AD126" i="20"/>
  <c r="F128" i="18"/>
  <c r="F128" i="19" s="1"/>
  <c r="Z128" i="18"/>
  <c r="Z128" i="19" s="1"/>
  <c r="B130" i="18"/>
  <c r="B130" i="19" s="1"/>
  <c r="V130" i="18"/>
  <c r="V130" i="19" s="1"/>
  <c r="AJ131" i="21"/>
  <c r="AJ131" i="20"/>
  <c r="AK72" i="21"/>
  <c r="AK72" i="20"/>
  <c r="AI85" i="21"/>
  <c r="AI85" i="20"/>
  <c r="AC100" i="21"/>
  <c r="AC100" i="20"/>
  <c r="AG110" i="20"/>
  <c r="AG110" i="21"/>
  <c r="G125" i="18"/>
  <c r="G125" i="19" s="1"/>
  <c r="AA125" i="18"/>
  <c r="AA125" i="19" s="1"/>
  <c r="F10" i="18"/>
  <c r="F10" i="19" s="1"/>
  <c r="Z10" i="18"/>
  <c r="Z10" i="19" s="1"/>
  <c r="N22" i="20"/>
  <c r="N22" i="21"/>
  <c r="AH34" i="21"/>
  <c r="AH34" i="20"/>
  <c r="D47" i="18"/>
  <c r="D47" i="19" s="1"/>
  <c r="X47" i="18"/>
  <c r="X47" i="19" s="1"/>
  <c r="AL60" i="21"/>
  <c r="AL60" i="20"/>
  <c r="AB85" i="21"/>
  <c r="AB85" i="20"/>
  <c r="F98" i="18"/>
  <c r="F98" i="19" s="1"/>
  <c r="Z98" i="18"/>
  <c r="Z98" i="19" s="1"/>
  <c r="N110" i="20"/>
  <c r="N110" i="21"/>
  <c r="AB121" i="21"/>
  <c r="AB121" i="20"/>
  <c r="E5" i="18"/>
  <c r="E5" i="19" s="1"/>
  <c r="Y5" i="18"/>
  <c r="Y5" i="19" s="1"/>
  <c r="AM6" i="21"/>
  <c r="AM6" i="20"/>
  <c r="O8" i="20"/>
  <c r="O8" i="21"/>
  <c r="AE10" i="21"/>
  <c r="AE10" i="20"/>
  <c r="G12" i="18"/>
  <c r="G12" i="19" s="1"/>
  <c r="AA12" i="18"/>
  <c r="AA12" i="19" s="1"/>
  <c r="C14" i="18"/>
  <c r="C14" i="19" s="1"/>
  <c r="W14" i="18"/>
  <c r="W14" i="19" s="1"/>
  <c r="AK15" i="21"/>
  <c r="AK15" i="20"/>
  <c r="AG17" i="21"/>
  <c r="AG17" i="20"/>
  <c r="S18" i="20"/>
  <c r="S18" i="21"/>
  <c r="O20" i="20"/>
  <c r="O20" i="21"/>
  <c r="K22" i="21"/>
  <c r="K22" i="20"/>
  <c r="AA24" i="18"/>
  <c r="AA24" i="19" s="1"/>
  <c r="G24" i="18"/>
  <c r="G24" i="19" s="1"/>
  <c r="AK27" i="21"/>
  <c r="AK27" i="20"/>
  <c r="AG29" i="21"/>
  <c r="AG29" i="20"/>
  <c r="I31" i="21"/>
  <c r="I31" i="20"/>
  <c r="E33" i="18"/>
  <c r="E33" i="19" s="1"/>
  <c r="Y33" i="18"/>
  <c r="Y33" i="19" s="1"/>
  <c r="AM34" i="21"/>
  <c r="AM34" i="20"/>
  <c r="AI36" i="21"/>
  <c r="AI36" i="20"/>
  <c r="AE38" i="21"/>
  <c r="AE38" i="20"/>
  <c r="AA40" i="18"/>
  <c r="AA40" i="19" s="1"/>
  <c r="G40" i="18"/>
  <c r="G40" i="19" s="1"/>
  <c r="I43" i="21"/>
  <c r="I43" i="20"/>
  <c r="AM46" i="21"/>
  <c r="AM46" i="20"/>
  <c r="O48" i="21"/>
  <c r="O48" i="20"/>
  <c r="K50" i="21"/>
  <c r="K50" i="20"/>
  <c r="AK55" i="21"/>
  <c r="AK55" i="20"/>
  <c r="M57" i="20"/>
  <c r="M57" i="21"/>
  <c r="I59" i="21"/>
  <c r="I59" i="20"/>
  <c r="S62" i="21"/>
  <c r="S62" i="20"/>
  <c r="O64" i="21"/>
  <c r="O64" i="20"/>
  <c r="AE66" i="21"/>
  <c r="AE66" i="20"/>
  <c r="AK71" i="21"/>
  <c r="AK71" i="20"/>
  <c r="AG73" i="21"/>
  <c r="AG73" i="20"/>
  <c r="I75" i="20"/>
  <c r="I75" i="21"/>
  <c r="Y77" i="18"/>
  <c r="Y77" i="19" s="1"/>
  <c r="E77" i="18"/>
  <c r="E77" i="19" s="1"/>
  <c r="S78" i="21"/>
  <c r="S78" i="20"/>
  <c r="O80" i="21"/>
  <c r="O80" i="20"/>
  <c r="K82" i="21"/>
  <c r="K82" i="20"/>
  <c r="G84" i="18"/>
  <c r="G84" i="19" s="1"/>
  <c r="AA84" i="18"/>
  <c r="AA84" i="19" s="1"/>
  <c r="Q87" i="21"/>
  <c r="Q87" i="20"/>
  <c r="M89" i="21"/>
  <c r="M89" i="20"/>
  <c r="I91" i="21"/>
  <c r="I91" i="20"/>
  <c r="AM94" i="21"/>
  <c r="AM94" i="20"/>
  <c r="O96" i="21"/>
  <c r="O96" i="20"/>
  <c r="AE98" i="21"/>
  <c r="AE98" i="20"/>
  <c r="G100" i="18"/>
  <c r="G100" i="19" s="1"/>
  <c r="AA100" i="18"/>
  <c r="AA100" i="19" s="1"/>
  <c r="Q103" i="21"/>
  <c r="Q103" i="20"/>
  <c r="AG105" i="21"/>
  <c r="AG105" i="20"/>
  <c r="I107" i="20"/>
  <c r="I107" i="21"/>
  <c r="S110" i="21"/>
  <c r="S110" i="20"/>
  <c r="O112" i="21"/>
  <c r="O112" i="20"/>
  <c r="AE114" i="21"/>
  <c r="AE114" i="20"/>
  <c r="C118" i="18"/>
  <c r="C118" i="19" s="1"/>
  <c r="W118" i="18"/>
  <c r="W118" i="19" s="1"/>
  <c r="Q119" i="21"/>
  <c r="Q119" i="20"/>
  <c r="AG121" i="21"/>
  <c r="AG121" i="20"/>
  <c r="AC123" i="21"/>
  <c r="AC123" i="20"/>
  <c r="Y125" i="18"/>
  <c r="Y125" i="19" s="1"/>
  <c r="E125" i="18"/>
  <c r="E125" i="19" s="1"/>
  <c r="S126" i="21"/>
  <c r="S126" i="20"/>
  <c r="AI128" i="21"/>
  <c r="AI128" i="20"/>
  <c r="AE130" i="21"/>
  <c r="AE130" i="20"/>
  <c r="AH4" i="21"/>
  <c r="AH4" i="20"/>
  <c r="AC76" i="21"/>
  <c r="AC76" i="20"/>
  <c r="AI89" i="21"/>
  <c r="AI89" i="20"/>
  <c r="AI101" i="21"/>
  <c r="AI101" i="20"/>
  <c r="O121" i="21"/>
  <c r="O121" i="20"/>
  <c r="L31" i="21"/>
  <c r="L31" i="20"/>
  <c r="AL44" i="21"/>
  <c r="AL44" i="20"/>
  <c r="B56" i="18"/>
  <c r="B56" i="19" s="1"/>
  <c r="V56" i="18"/>
  <c r="V56" i="19" s="1"/>
  <c r="B68" i="18"/>
  <c r="B68" i="19" s="1"/>
  <c r="V68" i="18"/>
  <c r="V68" i="19" s="1"/>
  <c r="B80" i="18"/>
  <c r="B80" i="19" s="1"/>
  <c r="V80" i="18"/>
  <c r="V80" i="19" s="1"/>
  <c r="X103" i="18"/>
  <c r="X103" i="19" s="1"/>
  <c r="D103" i="18"/>
  <c r="D103" i="19" s="1"/>
  <c r="H117" i="21"/>
  <c r="H117" i="20"/>
  <c r="F130" i="18"/>
  <c r="F130" i="19" s="1"/>
  <c r="Z130" i="18"/>
  <c r="Z130" i="19" s="1"/>
  <c r="AL7" i="21"/>
  <c r="AL7" i="20"/>
  <c r="N9" i="21"/>
  <c r="N9" i="20"/>
  <c r="AD11" i="21"/>
  <c r="AD11" i="20"/>
  <c r="B15" i="18"/>
  <c r="B15" i="19" s="1"/>
  <c r="V15" i="18"/>
  <c r="V15" i="19" s="1"/>
  <c r="AJ16" i="21"/>
  <c r="AJ16" i="20"/>
  <c r="AF18" i="21"/>
  <c r="AF18" i="20"/>
  <c r="AB20" i="21"/>
  <c r="AB20" i="20"/>
  <c r="D22" i="18"/>
  <c r="D22" i="19" s="1"/>
  <c r="X22" i="18"/>
  <c r="X22" i="19" s="1"/>
  <c r="AL23" i="21"/>
  <c r="AL23" i="20"/>
  <c r="AH25" i="20"/>
  <c r="AH25" i="21"/>
  <c r="AD27" i="21"/>
  <c r="AD27" i="20"/>
  <c r="V31" i="18"/>
  <c r="V31" i="19" s="1"/>
  <c r="B31" i="18"/>
  <c r="B31" i="19" s="1"/>
  <c r="P32" i="21"/>
  <c r="P32" i="20"/>
  <c r="AF34" i="21"/>
  <c r="AF34" i="20"/>
  <c r="AB36" i="21"/>
  <c r="AB36" i="20"/>
  <c r="D38" i="18"/>
  <c r="D38" i="19" s="1"/>
  <c r="X38" i="18"/>
  <c r="X38" i="19" s="1"/>
  <c r="AL39" i="21"/>
  <c r="AL39" i="20"/>
  <c r="N41" i="20"/>
  <c r="N41" i="21"/>
  <c r="J43" i="21"/>
  <c r="J43" i="20"/>
  <c r="B47" i="18"/>
  <c r="B47" i="19" s="1"/>
  <c r="V47" i="18"/>
  <c r="V47" i="19" s="1"/>
  <c r="L50" i="21"/>
  <c r="L50" i="20"/>
  <c r="AB52" i="21"/>
  <c r="AB52" i="20"/>
  <c r="X54" i="18"/>
  <c r="X54" i="19" s="1"/>
  <c r="D54" i="18"/>
  <c r="D54" i="19" s="1"/>
  <c r="AL55" i="21"/>
  <c r="AL55" i="20"/>
  <c r="AH57" i="20"/>
  <c r="AH57" i="21"/>
  <c r="AD59" i="21"/>
  <c r="AD59" i="20"/>
  <c r="V63" i="18"/>
  <c r="V63" i="19" s="1"/>
  <c r="B63" i="18"/>
  <c r="B63" i="19" s="1"/>
  <c r="AF66" i="21"/>
  <c r="AF66" i="20"/>
  <c r="AB68" i="21"/>
  <c r="AB68" i="20"/>
  <c r="J71" i="21"/>
  <c r="J71" i="20"/>
  <c r="I74" i="5"/>
  <c r="P76" i="21"/>
  <c r="P76" i="20"/>
  <c r="L78" i="21"/>
  <c r="L78" i="20"/>
  <c r="H80" i="21"/>
  <c r="H80" i="20"/>
  <c r="X82" i="18"/>
  <c r="X82" i="19" s="1"/>
  <c r="D82" i="18"/>
  <c r="D82" i="19" s="1"/>
  <c r="R83" i="21"/>
  <c r="R83" i="20"/>
  <c r="AH85" i="21"/>
  <c r="AH85" i="20"/>
  <c r="J87" i="21"/>
  <c r="J87" i="20"/>
  <c r="F89" i="18"/>
  <c r="F89" i="19" s="1"/>
  <c r="Z89" i="18"/>
  <c r="Z89" i="19" s="1"/>
  <c r="I90" i="5"/>
  <c r="AJ92" i="18"/>
  <c r="AJ92" i="19" s="1"/>
  <c r="P92" i="18"/>
  <c r="P92" i="19" s="1"/>
  <c r="L94" i="21"/>
  <c r="L94" i="20"/>
  <c r="H96" i="21"/>
  <c r="H96" i="20"/>
  <c r="R99" i="20"/>
  <c r="R99" i="21"/>
  <c r="N101" i="21"/>
  <c r="N101" i="20"/>
  <c r="J103" i="21"/>
  <c r="J103" i="20"/>
  <c r="I106" i="5"/>
  <c r="P108" i="20"/>
  <c r="P108" i="21"/>
  <c r="AF110" i="18"/>
  <c r="AF110" i="19" s="1"/>
  <c r="L110" i="18"/>
  <c r="L110" i="19" s="1"/>
  <c r="H112" i="21"/>
  <c r="H112" i="20"/>
  <c r="D114" i="18"/>
  <c r="D114" i="19" s="1"/>
  <c r="X114" i="18"/>
  <c r="X114" i="19" s="1"/>
  <c r="R115" i="21"/>
  <c r="R115" i="20"/>
  <c r="N117" i="21"/>
  <c r="N117" i="20"/>
  <c r="J119" i="21"/>
  <c r="J119" i="20"/>
  <c r="F121" i="18"/>
  <c r="F121" i="19" s="1"/>
  <c r="Z121" i="18"/>
  <c r="Z121" i="19" s="1"/>
  <c r="B123" i="18"/>
  <c r="B123" i="19" s="1"/>
  <c r="V123" i="18"/>
  <c r="V123" i="19" s="1"/>
  <c r="AJ124" i="21"/>
  <c r="AJ124" i="20"/>
  <c r="AF126" i="21"/>
  <c r="AF126" i="20"/>
  <c r="R127" i="21"/>
  <c r="R127" i="20"/>
  <c r="N129" i="20"/>
  <c r="N129" i="21"/>
  <c r="J131" i="20"/>
  <c r="J131" i="21"/>
  <c r="K51" i="21"/>
  <c r="K51" i="20"/>
  <c r="O97" i="21"/>
  <c r="O97" i="20"/>
  <c r="S123" i="21"/>
  <c r="S123" i="20"/>
  <c r="N6" i="20"/>
  <c r="N6" i="21"/>
  <c r="H53" i="21"/>
  <c r="H53" i="20"/>
  <c r="D67" i="18"/>
  <c r="D67" i="19" s="1"/>
  <c r="X67" i="18"/>
  <c r="X67" i="19" s="1"/>
  <c r="J80" i="20"/>
  <c r="J80" i="21"/>
  <c r="P93" i="21"/>
  <c r="P93" i="20"/>
  <c r="AF107" i="21"/>
  <c r="AF107" i="20"/>
  <c r="B120" i="18"/>
  <c r="B120" i="19" s="1"/>
  <c r="V120" i="18"/>
  <c r="V120" i="19" s="1"/>
  <c r="AJ129" i="21"/>
  <c r="AJ129" i="20"/>
  <c r="AG6" i="21"/>
  <c r="AG6" i="20"/>
  <c r="AC8" i="21"/>
  <c r="AC8" i="20"/>
  <c r="E10" i="18"/>
  <c r="E10" i="19" s="1"/>
  <c r="Y10" i="18"/>
  <c r="Y10" i="19" s="1"/>
  <c r="AM11" i="21"/>
  <c r="AM11" i="20"/>
  <c r="O13" i="21"/>
  <c r="O13" i="20"/>
  <c r="K15" i="21"/>
  <c r="K15" i="20"/>
  <c r="G17" i="18"/>
  <c r="G17" i="19" s="1"/>
  <c r="AA17" i="18"/>
  <c r="AA17" i="19" s="1"/>
  <c r="Q20" i="21"/>
  <c r="Q20" i="20"/>
  <c r="AG22" i="21"/>
  <c r="AG22" i="20"/>
  <c r="AC24" i="21"/>
  <c r="AC24" i="20"/>
  <c r="E26" i="18"/>
  <c r="E26" i="19" s="1"/>
  <c r="Y26" i="18"/>
  <c r="Y26" i="19" s="1"/>
  <c r="AM27" i="20"/>
  <c r="AM27" i="21"/>
  <c r="AI29" i="21"/>
  <c r="AI29" i="20"/>
  <c r="AE31" i="21"/>
  <c r="AE31" i="20"/>
  <c r="G33" i="18"/>
  <c r="G33" i="19" s="1"/>
  <c r="AA33" i="18"/>
  <c r="AA33" i="19" s="1"/>
  <c r="AK36" i="21"/>
  <c r="AK36" i="20"/>
  <c r="AG38" i="21"/>
  <c r="AG38" i="20"/>
  <c r="AC40" i="20"/>
  <c r="AC40" i="21"/>
  <c r="E42" i="18"/>
  <c r="E42" i="19" s="1"/>
  <c r="Y42" i="18"/>
  <c r="Y42" i="19" s="1"/>
  <c r="S43" i="21"/>
  <c r="S43" i="20"/>
  <c r="O45" i="20"/>
  <c r="O45" i="21"/>
  <c r="AE47" i="21"/>
  <c r="AE47" i="20"/>
  <c r="AA49" i="18"/>
  <c r="AA49" i="19" s="1"/>
  <c r="G49" i="18"/>
  <c r="G49" i="19" s="1"/>
  <c r="AE55" i="20"/>
  <c r="AE55" i="21"/>
  <c r="G57" i="18"/>
  <c r="G57" i="19" s="1"/>
  <c r="AA57" i="18"/>
  <c r="AA57" i="19" s="1"/>
  <c r="M58" i="21"/>
  <c r="M58" i="20"/>
  <c r="I60" i="20"/>
  <c r="I60" i="21"/>
  <c r="E62" i="18"/>
  <c r="E62" i="19" s="1"/>
  <c r="Y62" i="18"/>
  <c r="Y62" i="19" s="1"/>
  <c r="S63" i="21"/>
  <c r="S63" i="20"/>
  <c r="AI65" i="21"/>
  <c r="AI65" i="20"/>
  <c r="AE67" i="20"/>
  <c r="AE67" i="21"/>
  <c r="AA69" i="18"/>
  <c r="AA69" i="19" s="1"/>
  <c r="G69" i="18"/>
  <c r="G69" i="19" s="1"/>
  <c r="W71" i="18"/>
  <c r="W71" i="19" s="1"/>
  <c r="C71" i="18"/>
  <c r="C71" i="19" s="1"/>
  <c r="E82" i="18"/>
  <c r="E82" i="19" s="1"/>
  <c r="Y82" i="18"/>
  <c r="Y82" i="19" s="1"/>
  <c r="AI93" i="20"/>
  <c r="AI93" i="21"/>
  <c r="AG106" i="21"/>
  <c r="AG106" i="20"/>
  <c r="AM119" i="21"/>
  <c r="AM119" i="20"/>
  <c r="X7" i="18"/>
  <c r="X7" i="19" s="1"/>
  <c r="D7" i="18"/>
  <c r="D7" i="19" s="1"/>
  <c r="AH18" i="21"/>
  <c r="AH18" i="20"/>
  <c r="AH30" i="21"/>
  <c r="AH30" i="20"/>
  <c r="L39" i="20"/>
  <c r="L39" i="21"/>
  <c r="J52" i="21"/>
  <c r="J52" i="20"/>
  <c r="H65" i="21"/>
  <c r="H65" i="20"/>
  <c r="L91" i="21"/>
  <c r="L91" i="20"/>
  <c r="R104" i="21"/>
  <c r="R104" i="20"/>
  <c r="P117" i="21"/>
  <c r="P117" i="20"/>
  <c r="N130" i="21"/>
  <c r="N130" i="20"/>
  <c r="P85" i="22" l="1"/>
  <c r="H125" i="22"/>
  <c r="O71" i="22"/>
  <c r="AS49" i="22"/>
  <c r="Q49" i="28" s="1"/>
  <c r="S49" i="23" s="1"/>
  <c r="K12" i="22"/>
  <c r="H81" i="22"/>
  <c r="P69" i="22"/>
  <c r="AN25" i="22"/>
  <c r="L25" i="28" s="1"/>
  <c r="N25" i="23" s="1"/>
  <c r="AL18" i="22"/>
  <c r="J18" i="28" s="1"/>
  <c r="L18" i="23" s="1"/>
  <c r="AL128" i="22"/>
  <c r="J128" i="28" s="1"/>
  <c r="L128" i="23" s="1"/>
  <c r="H69" i="22"/>
  <c r="H17" i="22"/>
  <c r="K83" i="22"/>
  <c r="AS106" i="22"/>
  <c r="Q106" i="28" s="1"/>
  <c r="S106" i="23" s="1"/>
  <c r="AL113" i="22"/>
  <c r="J113" i="28" s="1"/>
  <c r="L113" i="23" s="1"/>
  <c r="L48" i="22"/>
  <c r="AT5" i="22"/>
  <c r="R5" i="28" s="1"/>
  <c r="T5" i="23" s="1"/>
  <c r="K120" i="22"/>
  <c r="AT37" i="22"/>
  <c r="R37" i="28" s="1"/>
  <c r="T37" i="23" s="1"/>
  <c r="AS65" i="22"/>
  <c r="Q65" i="28" s="1"/>
  <c r="S65" i="23" s="1"/>
  <c r="S81" i="22"/>
  <c r="O53" i="22"/>
  <c r="M119" i="22"/>
  <c r="AQ95" i="22"/>
  <c r="O95" i="28" s="1"/>
  <c r="Q95" i="23" s="1"/>
  <c r="N119" i="22"/>
  <c r="AJ102" i="22"/>
  <c r="H102" i="28" s="1"/>
  <c r="J102" i="23" s="1"/>
  <c r="L84" i="22"/>
  <c r="AQ82" i="22"/>
  <c r="O82" i="28" s="1"/>
  <c r="Q82" i="23" s="1"/>
  <c r="Q73" i="22"/>
  <c r="S64" i="22"/>
  <c r="O34" i="22"/>
  <c r="S21" i="22"/>
  <c r="R40" i="22"/>
  <c r="AR110" i="22"/>
  <c r="P110" i="28" s="1"/>
  <c r="R110" i="23" s="1"/>
  <c r="N71" i="22"/>
  <c r="AP43" i="22"/>
  <c r="I66" i="22"/>
  <c r="O118" i="22"/>
  <c r="AM99" i="22"/>
  <c r="K99" i="28" s="1"/>
  <c r="M99" i="23" s="1"/>
  <c r="O37" i="22"/>
  <c r="S19" i="22"/>
  <c r="AL127" i="22"/>
  <c r="J127" i="28" s="1"/>
  <c r="L127" i="23" s="1"/>
  <c r="AL83" i="22"/>
  <c r="J83" i="28" s="1"/>
  <c r="L83" i="23" s="1"/>
  <c r="L58" i="22"/>
  <c r="N33" i="22"/>
  <c r="P24" i="22"/>
  <c r="L97" i="22"/>
  <c r="R123" i="22"/>
  <c r="AJ104" i="22"/>
  <c r="AJ44" i="22"/>
  <c r="H44" i="28" s="1"/>
  <c r="J44" i="23" s="1"/>
  <c r="J35" i="22"/>
  <c r="AP17" i="22"/>
  <c r="L123" i="22"/>
  <c r="P73" i="22"/>
  <c r="K74" i="22"/>
  <c r="S26" i="22"/>
  <c r="L73" i="22"/>
  <c r="O49" i="22"/>
  <c r="AO42" i="22"/>
  <c r="M42" i="28" s="1"/>
  <c r="O42" i="23" s="1"/>
  <c r="S15" i="22"/>
  <c r="P68" i="22"/>
  <c r="AK115" i="22"/>
  <c r="I115" i="28" s="1"/>
  <c r="K115" i="23" s="1"/>
  <c r="AS88" i="22"/>
  <c r="Q88" i="28" s="1"/>
  <c r="S88" i="23" s="1"/>
  <c r="P90" i="22"/>
  <c r="I21" i="22"/>
  <c r="AQ69" i="22"/>
  <c r="O69" i="28" s="1"/>
  <c r="Q69" i="23" s="1"/>
  <c r="S31" i="22"/>
  <c r="H128" i="22"/>
  <c r="H100" i="22"/>
  <c r="J91" i="22"/>
  <c r="S93" i="22"/>
  <c r="AM41" i="22"/>
  <c r="K41" i="28" s="1"/>
  <c r="M41" i="23" s="1"/>
  <c r="R99" i="22"/>
  <c r="J43" i="22"/>
  <c r="AJ36" i="22"/>
  <c r="H36" i="28" s="1"/>
  <c r="J36" i="23" s="1"/>
  <c r="AL27" i="22"/>
  <c r="J27" i="28" s="1"/>
  <c r="L27" i="23" s="1"/>
  <c r="AJ20" i="22"/>
  <c r="AL11" i="22"/>
  <c r="J11" i="28" s="1"/>
  <c r="L11" i="23" s="1"/>
  <c r="H117" i="22"/>
  <c r="AQ101" i="22"/>
  <c r="O101" i="28" s="1"/>
  <c r="Q101" i="23" s="1"/>
  <c r="AM130" i="22"/>
  <c r="K130" i="28" s="1"/>
  <c r="M130" i="23" s="1"/>
  <c r="AK123" i="22"/>
  <c r="I123" i="28" s="1"/>
  <c r="K123" i="23" s="1"/>
  <c r="AM114" i="22"/>
  <c r="K114" i="28" s="1"/>
  <c r="M114" i="23" s="1"/>
  <c r="AO105" i="22"/>
  <c r="M105" i="28" s="1"/>
  <c r="O105" i="23" s="1"/>
  <c r="O96" i="22"/>
  <c r="Q87" i="22"/>
  <c r="S78" i="22"/>
  <c r="AS71" i="22"/>
  <c r="Q71" i="28" s="1"/>
  <c r="S71" i="23" s="1"/>
  <c r="I59" i="22"/>
  <c r="O48" i="22"/>
  <c r="AM38" i="22"/>
  <c r="K38" i="28" s="1"/>
  <c r="M38" i="23" s="1"/>
  <c r="I31" i="22"/>
  <c r="K22" i="22"/>
  <c r="AS15" i="22"/>
  <c r="Q15" i="28" s="1"/>
  <c r="S15" i="23" s="1"/>
  <c r="AS72" i="22"/>
  <c r="Q72" i="28" s="1"/>
  <c r="S72" i="23" s="1"/>
  <c r="AL126" i="22"/>
  <c r="J126" i="28" s="1"/>
  <c r="L126" i="23" s="1"/>
  <c r="H119" i="22"/>
  <c r="AJ55" i="22"/>
  <c r="H55" i="28" s="1"/>
  <c r="J55" i="23" s="1"/>
  <c r="P95" i="22"/>
  <c r="AJ63" i="22"/>
  <c r="L71" i="22"/>
  <c r="H120" i="22"/>
  <c r="J111" i="22"/>
  <c r="AN102" i="22"/>
  <c r="L102" i="28" s="1"/>
  <c r="N102" i="23" s="1"/>
  <c r="AL67" i="22"/>
  <c r="J67" i="28" s="1"/>
  <c r="L67" i="23" s="1"/>
  <c r="AN58" i="22"/>
  <c r="L58" i="28" s="1"/>
  <c r="N58" i="23" s="1"/>
  <c r="AR24" i="22"/>
  <c r="P24" i="28" s="1"/>
  <c r="R24" i="23" s="1"/>
  <c r="AT15" i="22"/>
  <c r="R15" i="28" s="1"/>
  <c r="T15" i="23" s="1"/>
  <c r="AR8" i="22"/>
  <c r="P8" i="28" s="1"/>
  <c r="R8" i="23" s="1"/>
  <c r="P109" i="22"/>
  <c r="P37" i="22"/>
  <c r="AK52" i="22"/>
  <c r="I52" i="28" s="1"/>
  <c r="K52" i="23" s="1"/>
  <c r="S118" i="22"/>
  <c r="I99" i="22"/>
  <c r="K90" i="22"/>
  <c r="AK83" i="22"/>
  <c r="I83" i="28" s="1"/>
  <c r="K83" i="23" s="1"/>
  <c r="AQ72" i="22"/>
  <c r="O72" i="28" s="1"/>
  <c r="Q72" i="23" s="1"/>
  <c r="Q63" i="22"/>
  <c r="AK51" i="22"/>
  <c r="I51" i="28" s="1"/>
  <c r="K51" i="23" s="1"/>
  <c r="O16" i="22"/>
  <c r="AO9" i="22"/>
  <c r="M9" i="28" s="1"/>
  <c r="O9" i="23" s="1"/>
  <c r="AR53" i="22"/>
  <c r="P53" i="28" s="1"/>
  <c r="R53" i="23" s="1"/>
  <c r="H38" i="22"/>
  <c r="AS129" i="22"/>
  <c r="Q129" i="28" s="1"/>
  <c r="S129" i="23" s="1"/>
  <c r="I121" i="22"/>
  <c r="M103" i="22"/>
  <c r="AQ94" i="22"/>
  <c r="O94" i="28" s="1"/>
  <c r="Q94" i="23" s="1"/>
  <c r="AS85" i="22"/>
  <c r="Q85" i="28" s="1"/>
  <c r="S85" i="23" s="1"/>
  <c r="Q96" i="22"/>
  <c r="AS64" i="22"/>
  <c r="Q64" i="28" s="1"/>
  <c r="S64" i="23" s="1"/>
  <c r="O57" i="22"/>
  <c r="AU47" i="22"/>
  <c r="S47" i="28" s="1"/>
  <c r="U47" i="23" s="1"/>
  <c r="Q40" i="22"/>
  <c r="I12" i="22"/>
  <c r="J60" i="22"/>
  <c r="AT107" i="22"/>
  <c r="R107" i="28" s="1"/>
  <c r="T107" i="23" s="1"/>
  <c r="AR100" i="22"/>
  <c r="P100" i="28" s="1"/>
  <c r="R100" i="23" s="1"/>
  <c r="AP93" i="22"/>
  <c r="N93" i="28" s="1"/>
  <c r="P93" i="23" s="1"/>
  <c r="AT75" i="22"/>
  <c r="R75" i="28" s="1"/>
  <c r="T75" i="23" s="1"/>
  <c r="H56" i="22"/>
  <c r="J47" i="22"/>
  <c r="AM55" i="22"/>
  <c r="K55" i="28" s="1"/>
  <c r="M55" i="23" s="1"/>
  <c r="AU27" i="22"/>
  <c r="S27" i="28" s="1"/>
  <c r="U27" i="23" s="1"/>
  <c r="J80" i="22"/>
  <c r="N129" i="22"/>
  <c r="I56" i="22"/>
  <c r="AQ37" i="22"/>
  <c r="O37" i="28" s="1"/>
  <c r="Q37" i="23" s="1"/>
  <c r="O21" i="22"/>
  <c r="M14" i="22"/>
  <c r="AQ5" i="22"/>
  <c r="O5" i="28" s="1"/>
  <c r="Q5" i="23" s="1"/>
  <c r="I74" i="22"/>
  <c r="I42" i="22"/>
  <c r="AU107" i="22"/>
  <c r="S107" i="28" s="1"/>
  <c r="U107" i="23" s="1"/>
  <c r="L124" i="22"/>
  <c r="I116" i="22"/>
  <c r="R59" i="22"/>
  <c r="P101" i="22"/>
  <c r="AS113" i="22"/>
  <c r="Q113" i="28" s="1"/>
  <c r="S113" i="23" s="1"/>
  <c r="Q65" i="22"/>
  <c r="M35" i="22"/>
  <c r="M6" i="22"/>
  <c r="L18" i="22"/>
  <c r="AL120" i="22"/>
  <c r="J120" i="28" s="1"/>
  <c r="L120" i="23" s="1"/>
  <c r="O128" i="22"/>
  <c r="S66" i="22"/>
  <c r="M45" i="22"/>
  <c r="Q27" i="22"/>
  <c r="H85" i="22"/>
  <c r="R110" i="22"/>
  <c r="AN53" i="22"/>
  <c r="L53" i="28" s="1"/>
  <c r="N53" i="23" s="1"/>
  <c r="AK75" i="22"/>
  <c r="I75" i="28" s="1"/>
  <c r="K75" i="23" s="1"/>
  <c r="I27" i="22"/>
  <c r="L129" i="22"/>
  <c r="AT78" i="22"/>
  <c r="R78" i="28" s="1"/>
  <c r="T78" i="23" s="1"/>
  <c r="R54" i="22"/>
  <c r="R12" i="22"/>
  <c r="Q90" i="22"/>
  <c r="Q125" i="22"/>
  <c r="AP28" i="22"/>
  <c r="N28" i="28" s="1"/>
  <c r="P28" i="23" s="1"/>
  <c r="AL37" i="22"/>
  <c r="J37" i="28" s="1"/>
  <c r="L37" i="23" s="1"/>
  <c r="AJ30" i="22"/>
  <c r="AR62" i="22"/>
  <c r="P62" i="28" s="1"/>
  <c r="R62" i="23" s="1"/>
  <c r="M99" i="22"/>
  <c r="S88" i="22"/>
  <c r="AK41" i="22"/>
  <c r="I41" i="28" s="1"/>
  <c r="K41" i="23" s="1"/>
  <c r="M124" i="22"/>
  <c r="P33" i="22"/>
  <c r="P102" i="22"/>
  <c r="N67" i="22"/>
  <c r="AP39" i="22"/>
  <c r="N39" i="28" s="1"/>
  <c r="P39" i="23" s="1"/>
  <c r="P77" i="22"/>
  <c r="AO51" i="22"/>
  <c r="M51" i="28" s="1"/>
  <c r="O51" i="23" s="1"/>
  <c r="AP130" i="22"/>
  <c r="S103" i="22"/>
  <c r="AS68" i="22"/>
  <c r="Q68" i="28" s="1"/>
  <c r="S68" i="23" s="1"/>
  <c r="AK60" i="22"/>
  <c r="I60" i="28" s="1"/>
  <c r="K60" i="23" s="1"/>
  <c r="AO50" i="22"/>
  <c r="M50" i="28" s="1"/>
  <c r="O50" i="23" s="1"/>
  <c r="O41" i="22"/>
  <c r="AS32" i="22"/>
  <c r="Q32" i="28" s="1"/>
  <c r="S32" i="23" s="1"/>
  <c r="S23" i="22"/>
  <c r="N126" i="22"/>
  <c r="R76" i="22"/>
  <c r="AQ97" i="22"/>
  <c r="O97" i="28" s="1"/>
  <c r="Q97" i="23" s="1"/>
  <c r="AP129" i="22"/>
  <c r="N129" i="28" s="1"/>
  <c r="P129" i="23" s="1"/>
  <c r="P120" i="22"/>
  <c r="R51" i="22"/>
  <c r="O124" i="22"/>
  <c r="K114" i="22"/>
  <c r="AK107" i="22"/>
  <c r="I107" i="28" s="1"/>
  <c r="K107" i="23" s="1"/>
  <c r="K98" i="22"/>
  <c r="AK91" i="22"/>
  <c r="I91" i="28" s="1"/>
  <c r="K91" i="23" s="1"/>
  <c r="AM82" i="22"/>
  <c r="K82" i="28" s="1"/>
  <c r="M82" i="23" s="1"/>
  <c r="M73" i="22"/>
  <c r="AK59" i="22"/>
  <c r="I59" i="28" s="1"/>
  <c r="K59" i="23" s="1"/>
  <c r="K34" i="22"/>
  <c r="I15" i="22"/>
  <c r="K4" i="22"/>
  <c r="R56" i="22"/>
  <c r="P127" i="22"/>
  <c r="L77" i="22"/>
  <c r="AJ51" i="22"/>
  <c r="AN21" i="22"/>
  <c r="L21" i="28" s="1"/>
  <c r="N21" i="23" s="1"/>
  <c r="AT10" i="22"/>
  <c r="R10" i="28" s="1"/>
  <c r="T10" i="23" s="1"/>
  <c r="J112" i="22"/>
  <c r="K129" i="22"/>
  <c r="M120" i="22"/>
  <c r="S109" i="22"/>
  <c r="AS102" i="22"/>
  <c r="Q102" i="28" s="1"/>
  <c r="S102" i="23" s="1"/>
  <c r="AK90" i="22"/>
  <c r="I90" i="28" s="1"/>
  <c r="K90" i="23" s="1"/>
  <c r="K69" i="22"/>
  <c r="AO60" i="22"/>
  <c r="M60" i="28" s="1"/>
  <c r="O60" i="23" s="1"/>
  <c r="AU49" i="22"/>
  <c r="S49" i="28" s="1"/>
  <c r="U49" i="23" s="1"/>
  <c r="I107" i="22"/>
  <c r="AT21" i="22"/>
  <c r="R21" i="28" s="1"/>
  <c r="T21" i="23" s="1"/>
  <c r="P108" i="22"/>
  <c r="AO124" i="22"/>
  <c r="M124" i="28" s="1"/>
  <c r="O124" i="23" s="1"/>
  <c r="AS46" i="22"/>
  <c r="Q46" i="28" s="1"/>
  <c r="S46" i="23" s="1"/>
  <c r="O31" i="22"/>
  <c r="AM17" i="22"/>
  <c r="K17" i="28" s="1"/>
  <c r="M17" i="23" s="1"/>
  <c r="H118" i="22"/>
  <c r="S84" i="22"/>
  <c r="I65" i="22"/>
  <c r="M31" i="22"/>
  <c r="O22" i="22"/>
  <c r="AK72" i="22"/>
  <c r="I72" i="28" s="1"/>
  <c r="K72" i="23" s="1"/>
  <c r="R58" i="22"/>
  <c r="AP95" i="22"/>
  <c r="N95" i="28" s="1"/>
  <c r="P95" i="23" s="1"/>
  <c r="O25" i="22"/>
  <c r="AU18" i="22"/>
  <c r="S18" i="28" s="1"/>
  <c r="U18" i="23" s="1"/>
  <c r="J103" i="22"/>
  <c r="L94" i="22"/>
  <c r="AJ68" i="22"/>
  <c r="H68" i="28" s="1"/>
  <c r="J68" i="23" s="1"/>
  <c r="L50" i="22"/>
  <c r="AT39" i="22"/>
  <c r="R39" i="28" s="1"/>
  <c r="T39" i="23" s="1"/>
  <c r="P32" i="22"/>
  <c r="AT23" i="22"/>
  <c r="R23" i="28" s="1"/>
  <c r="T23" i="23" s="1"/>
  <c r="AR16" i="22"/>
  <c r="P16" i="28" s="1"/>
  <c r="R16" i="23" s="1"/>
  <c r="AT7" i="22"/>
  <c r="R7" i="28" s="1"/>
  <c r="T7" i="23" s="1"/>
  <c r="L31" i="22"/>
  <c r="AK76" i="22"/>
  <c r="I76" i="28" s="1"/>
  <c r="K76" i="23" s="1"/>
  <c r="S126" i="22"/>
  <c r="Q119" i="22"/>
  <c r="S110" i="22"/>
  <c r="I91" i="22"/>
  <c r="K82" i="22"/>
  <c r="O64" i="22"/>
  <c r="AS55" i="22"/>
  <c r="Q55" i="28" s="1"/>
  <c r="S55" i="23" s="1"/>
  <c r="I43" i="22"/>
  <c r="AU34" i="22"/>
  <c r="S34" i="28" s="1"/>
  <c r="U34" i="23" s="1"/>
  <c r="AS27" i="22"/>
  <c r="Q27" i="28" s="1"/>
  <c r="S27" i="23" s="1"/>
  <c r="AJ85" i="22"/>
  <c r="H85" i="28" s="1"/>
  <c r="J85" i="23" s="1"/>
  <c r="AK100" i="22"/>
  <c r="I100" i="28" s="1"/>
  <c r="K100" i="23" s="1"/>
  <c r="R122" i="22"/>
  <c r="AR115" i="22"/>
  <c r="P115" i="28" s="1"/>
  <c r="R115" i="23" s="1"/>
  <c r="AR51" i="22"/>
  <c r="P51" i="28" s="1"/>
  <c r="R51" i="23" s="1"/>
  <c r="AT42" i="22"/>
  <c r="R42" i="28" s="1"/>
  <c r="T42" i="23" s="1"/>
  <c r="P130" i="22"/>
  <c r="AL97" i="22"/>
  <c r="J97" i="28" s="1"/>
  <c r="L97" i="23" s="1"/>
  <c r="AJ90" i="22"/>
  <c r="H90" i="28" s="1"/>
  <c r="J90" i="23" s="1"/>
  <c r="AT33" i="22"/>
  <c r="R33" i="28" s="1"/>
  <c r="T33" i="23" s="1"/>
  <c r="AR26" i="22"/>
  <c r="P26" i="28" s="1"/>
  <c r="R26" i="23" s="1"/>
  <c r="P74" i="22"/>
  <c r="AN20" i="22"/>
  <c r="L20" i="28" s="1"/>
  <c r="N20" i="23" s="1"/>
  <c r="J48" i="22"/>
  <c r="AU12" i="22"/>
  <c r="S12" i="28" s="1"/>
  <c r="U12" i="23" s="1"/>
  <c r="AO64" i="22"/>
  <c r="M64" i="28" s="1"/>
  <c r="O64" i="23" s="1"/>
  <c r="Q6" i="22"/>
  <c r="AN120" i="22"/>
  <c r="L120" i="28" s="1"/>
  <c r="N120" i="23" s="1"/>
  <c r="N79" i="22"/>
  <c r="AT104" i="22"/>
  <c r="R104" i="28" s="1"/>
  <c r="T104" i="23" s="1"/>
  <c r="AL52" i="22"/>
  <c r="J52" i="28" s="1"/>
  <c r="L52" i="23" s="1"/>
  <c r="I36" i="22"/>
  <c r="K27" i="22"/>
  <c r="AO18" i="22"/>
  <c r="M18" i="28" s="1"/>
  <c r="O18" i="23" s="1"/>
  <c r="O9" i="22"/>
  <c r="AM51" i="22"/>
  <c r="K51" i="28" s="1"/>
  <c r="M51" i="23" s="1"/>
  <c r="AJ124" i="22"/>
  <c r="J55" i="22"/>
  <c r="AR12" i="22"/>
  <c r="P12" i="28" s="1"/>
  <c r="R12" i="23" s="1"/>
  <c r="R44" i="22"/>
  <c r="Q131" i="22"/>
  <c r="AS119" i="22"/>
  <c r="Q119" i="28" s="1"/>
  <c r="S119" i="23" s="1"/>
  <c r="AS103" i="22"/>
  <c r="Q103" i="28" s="1"/>
  <c r="S103" i="23" s="1"/>
  <c r="AS87" i="22"/>
  <c r="Q87" i="28" s="1"/>
  <c r="S87" i="23" s="1"/>
  <c r="AU78" i="22"/>
  <c r="S78" i="28" s="1"/>
  <c r="U78" i="23" s="1"/>
  <c r="Q55" i="22"/>
  <c r="AQ48" i="22"/>
  <c r="O48" i="28" s="1"/>
  <c r="Q48" i="23" s="1"/>
  <c r="AU30" i="22"/>
  <c r="S30" i="28" s="1"/>
  <c r="U30" i="23" s="1"/>
  <c r="AQ20" i="22"/>
  <c r="O20" i="28" s="1"/>
  <c r="Q20" i="23" s="1"/>
  <c r="Q11" i="22"/>
  <c r="AP80" i="22"/>
  <c r="N80" i="28" s="1"/>
  <c r="P80" i="23" s="1"/>
  <c r="AP72" i="22"/>
  <c r="AN65" i="22"/>
  <c r="L65" i="28" s="1"/>
  <c r="N65" i="23" s="1"/>
  <c r="AP56" i="22"/>
  <c r="N56" i="28" s="1"/>
  <c r="P56" i="23" s="1"/>
  <c r="AR47" i="22"/>
  <c r="P47" i="28" s="1"/>
  <c r="R47" i="23" s="1"/>
  <c r="J26" i="22"/>
  <c r="L5" i="22"/>
  <c r="AP78" i="22"/>
  <c r="N78" i="28" s="1"/>
  <c r="P78" i="23" s="1"/>
  <c r="H29" i="22"/>
  <c r="AU125" i="22"/>
  <c r="S125" i="28" s="1"/>
  <c r="U125" i="23" s="1"/>
  <c r="K113" i="22"/>
  <c r="Q86" i="22"/>
  <c r="M76" i="22"/>
  <c r="S65" i="22"/>
  <c r="J17" i="22"/>
  <c r="P55" i="22"/>
  <c r="J72" i="22"/>
  <c r="O87" i="22"/>
  <c r="K117" i="22"/>
  <c r="O83" i="22"/>
  <c r="J53" i="22"/>
  <c r="L127" i="22"/>
  <c r="N26" i="22"/>
  <c r="AQ77" i="22"/>
  <c r="O77" i="28" s="1"/>
  <c r="Q77" i="23" s="1"/>
  <c r="AQ25" i="22"/>
  <c r="O25" i="28" s="1"/>
  <c r="Q25" i="23" s="1"/>
  <c r="AJ32" i="22"/>
  <c r="N5" i="22"/>
  <c r="AS83" i="22"/>
  <c r="Q83" i="28" s="1"/>
  <c r="S83" i="23" s="1"/>
  <c r="AM34" i="22"/>
  <c r="K34" i="28" s="1"/>
  <c r="M34" i="23" s="1"/>
  <c r="P81" i="22"/>
  <c r="AR127" i="22"/>
  <c r="P127" i="28" s="1"/>
  <c r="R127" i="23" s="1"/>
  <c r="N56" i="22"/>
  <c r="AN49" i="22"/>
  <c r="L49" i="28" s="1"/>
  <c r="N49" i="23" s="1"/>
  <c r="H19" i="22"/>
  <c r="H130" i="22"/>
  <c r="N59" i="22"/>
  <c r="K36" i="22"/>
  <c r="S73" i="22"/>
  <c r="J12" i="22"/>
  <c r="H94" i="22"/>
  <c r="J51" i="22"/>
  <c r="S90" i="22"/>
  <c r="AM46" i="22"/>
  <c r="K46" i="28" s="1"/>
  <c r="M46" i="23" s="1"/>
  <c r="K18" i="22"/>
  <c r="AQ39" i="22"/>
  <c r="O39" i="28" s="1"/>
  <c r="Q39" i="23" s="1"/>
  <c r="L131" i="22"/>
  <c r="AL5" i="22"/>
  <c r="J5" i="28" s="1"/>
  <c r="L5" i="23" s="1"/>
  <c r="AP103" i="22"/>
  <c r="N103" i="28" s="1"/>
  <c r="P103" i="23" s="1"/>
  <c r="AL61" i="22"/>
  <c r="J61" i="28" s="1"/>
  <c r="L61" i="23" s="1"/>
  <c r="AP47" i="22"/>
  <c r="AU80" i="22"/>
  <c r="S80" i="28" s="1"/>
  <c r="U80" i="23" s="1"/>
  <c r="I61" i="22"/>
  <c r="AU48" i="22"/>
  <c r="S48" i="28" s="1"/>
  <c r="U48" i="23" s="1"/>
  <c r="AQ34" i="22"/>
  <c r="O34" i="28" s="1"/>
  <c r="Q34" i="23" s="1"/>
  <c r="Q9" i="22"/>
  <c r="I83" i="22"/>
  <c r="AS63" i="22"/>
  <c r="Q63" i="28" s="1"/>
  <c r="S63" i="23" s="1"/>
  <c r="AS31" i="22"/>
  <c r="Q31" i="28" s="1"/>
  <c r="S31" i="23" s="1"/>
  <c r="Q76" i="22"/>
  <c r="H108" i="22"/>
  <c r="R79" i="22"/>
  <c r="P72" i="22"/>
  <c r="R6" i="22"/>
  <c r="AP86" i="22"/>
  <c r="N86" i="28" s="1"/>
  <c r="P86" i="23" s="1"/>
  <c r="AJ41" i="22"/>
  <c r="H41" i="28" s="1"/>
  <c r="J41" i="23" s="1"/>
  <c r="S49" i="22"/>
  <c r="Q42" i="22"/>
  <c r="Q34" i="22"/>
  <c r="P57" i="22"/>
  <c r="AL93" i="22"/>
  <c r="J93" i="28" s="1"/>
  <c r="L93" i="23" s="1"/>
  <c r="AR82" i="22"/>
  <c r="P82" i="28" s="1"/>
  <c r="R82" i="23" s="1"/>
  <c r="AT73" i="22"/>
  <c r="R73" i="28" s="1"/>
  <c r="T73" i="23" s="1"/>
  <c r="P66" i="22"/>
  <c r="R45" i="22"/>
  <c r="H26" i="22"/>
  <c r="AN51" i="22"/>
  <c r="L51" i="28" s="1"/>
  <c r="N51" i="23" s="1"/>
  <c r="AQ53" i="22"/>
  <c r="O53" i="28" s="1"/>
  <c r="Q53" i="23" s="1"/>
  <c r="O126" i="22"/>
  <c r="AU112" i="22"/>
  <c r="S112" i="28" s="1"/>
  <c r="U112" i="23" s="1"/>
  <c r="AU96" i="22"/>
  <c r="S96" i="28" s="1"/>
  <c r="U96" i="23" s="1"/>
  <c r="AK61" i="22"/>
  <c r="I61" i="28" s="1"/>
  <c r="K61" i="23" s="1"/>
  <c r="K52" i="22"/>
  <c r="S32" i="22"/>
  <c r="AS13" i="22"/>
  <c r="Q13" i="28" s="1"/>
  <c r="S13" i="23" s="1"/>
  <c r="AQ125" i="22"/>
  <c r="O125" i="28" s="1"/>
  <c r="Q125" i="23" s="1"/>
  <c r="S121" i="22"/>
  <c r="S105" i="22"/>
  <c r="I86" i="22"/>
  <c r="Q70" i="22"/>
  <c r="I58" i="22"/>
  <c r="AQ47" i="22"/>
  <c r="O47" i="28" s="1"/>
  <c r="Q47" i="23" s="1"/>
  <c r="K37" i="22"/>
  <c r="Q30" i="22"/>
  <c r="M16" i="22"/>
  <c r="R128" i="22"/>
  <c r="L27" i="22"/>
  <c r="AS4" i="22"/>
  <c r="Q4" i="28" s="1"/>
  <c r="S4" i="23" s="1"/>
  <c r="AP119" i="22"/>
  <c r="AN96" i="22"/>
  <c r="L96" i="28" s="1"/>
  <c r="N96" i="23" s="1"/>
  <c r="AJ82" i="22"/>
  <c r="H82" i="28" s="1"/>
  <c r="J82" i="23" s="1"/>
  <c r="AJ70" i="22"/>
  <c r="H70" i="28" s="1"/>
  <c r="J70" i="23" s="1"/>
  <c r="P38" i="22"/>
  <c r="AP15" i="22"/>
  <c r="R92" i="22"/>
  <c r="K108" i="22"/>
  <c r="S97" i="22"/>
  <c r="I50" i="22"/>
  <c r="S13" i="22"/>
  <c r="AR30" i="22"/>
  <c r="P30" i="28" s="1"/>
  <c r="R30" i="23" s="1"/>
  <c r="AO111" i="22"/>
  <c r="M111" i="28" s="1"/>
  <c r="O111" i="23" s="1"/>
  <c r="AO83" i="22"/>
  <c r="M83" i="28" s="1"/>
  <c r="O83" i="23" s="1"/>
  <c r="AO35" i="22"/>
  <c r="M35" i="28" s="1"/>
  <c r="O35" i="23" s="1"/>
  <c r="AN127" i="22"/>
  <c r="L127" i="28" s="1"/>
  <c r="N127" i="23" s="1"/>
  <c r="AP74" i="22"/>
  <c r="AN11" i="22"/>
  <c r="L11" i="28" s="1"/>
  <c r="N11" i="23" s="1"/>
  <c r="I88" i="22"/>
  <c r="AM63" i="22"/>
  <c r="K63" i="28" s="1"/>
  <c r="M63" i="23" s="1"/>
  <c r="AK56" i="22"/>
  <c r="I56" i="28" s="1"/>
  <c r="K56" i="23" s="1"/>
  <c r="S35" i="22"/>
  <c r="K7" i="22"/>
  <c r="AR49" i="22"/>
  <c r="P49" i="28" s="1"/>
  <c r="R49" i="23" s="1"/>
  <c r="AT95" i="22"/>
  <c r="R95" i="28" s="1"/>
  <c r="T95" i="23" s="1"/>
  <c r="AR88" i="22"/>
  <c r="P88" i="28" s="1"/>
  <c r="R88" i="23" s="1"/>
  <c r="AP81" i="22"/>
  <c r="N81" i="28" s="1"/>
  <c r="P81" i="23" s="1"/>
  <c r="AR72" i="22"/>
  <c r="P72" i="28" s="1"/>
  <c r="R72" i="23" s="1"/>
  <c r="P56" i="22"/>
  <c r="AL76" i="22"/>
  <c r="J76" i="28" s="1"/>
  <c r="L76" i="23" s="1"/>
  <c r="AT28" i="22"/>
  <c r="R28" i="28" s="1"/>
  <c r="T28" i="23" s="1"/>
  <c r="N104" i="22"/>
  <c r="K111" i="22"/>
  <c r="AR130" i="22"/>
  <c r="P130" i="28" s="1"/>
  <c r="R130" i="23" s="1"/>
  <c r="R121" i="22"/>
  <c r="N91" i="22"/>
  <c r="L12" i="22"/>
  <c r="O98" i="22"/>
  <c r="Q77" i="22"/>
  <c r="AU68" i="22"/>
  <c r="S68" i="28" s="1"/>
  <c r="U68" i="23" s="1"/>
  <c r="AL6" i="22"/>
  <c r="J6" i="28" s="1"/>
  <c r="L6" i="23" s="1"/>
  <c r="J64" i="22"/>
  <c r="AO126" i="22"/>
  <c r="M126" i="28" s="1"/>
  <c r="O126" i="23" s="1"/>
  <c r="O99" i="22"/>
  <c r="AQ43" i="22"/>
  <c r="O43" i="28" s="1"/>
  <c r="Q43" i="23" s="1"/>
  <c r="AT109" i="22"/>
  <c r="R109" i="28" s="1"/>
  <c r="T109" i="23" s="1"/>
  <c r="AU56" i="22"/>
  <c r="S56" i="28" s="1"/>
  <c r="U56" i="23" s="1"/>
  <c r="H49" i="22"/>
  <c r="L15" i="22"/>
  <c r="O81" i="22"/>
  <c r="N97" i="22"/>
  <c r="AT35" i="22"/>
  <c r="R35" i="28" s="1"/>
  <c r="T35" i="23" s="1"/>
  <c r="AT19" i="22"/>
  <c r="R19" i="28" s="1"/>
  <c r="T19" i="23" s="1"/>
  <c r="O73" i="22"/>
  <c r="I119" i="22"/>
  <c r="Q99" i="22"/>
  <c r="Q67" i="22"/>
  <c r="O44" i="22"/>
  <c r="L113" i="22"/>
  <c r="P31" i="22"/>
  <c r="P54" i="22"/>
  <c r="N86" i="22"/>
  <c r="O110" i="22"/>
  <c r="S38" i="22"/>
  <c r="M128" i="22"/>
  <c r="S95" i="22"/>
  <c r="S58" i="22"/>
  <c r="H129" i="22"/>
  <c r="M36" i="22"/>
  <c r="O27" i="22"/>
  <c r="N87" i="22"/>
  <c r="AJ54" i="22"/>
  <c r="H54" i="28" s="1"/>
  <c r="J54" i="23" s="1"/>
  <c r="AN40" i="22"/>
  <c r="L40" i="28" s="1"/>
  <c r="N40" i="23" s="1"/>
  <c r="AQ105" i="22"/>
  <c r="O105" i="28" s="1"/>
  <c r="Q105" i="23" s="1"/>
  <c r="Q101" i="22"/>
  <c r="AQ66" i="22"/>
  <c r="O66" i="28" s="1"/>
  <c r="Q66" i="23" s="1"/>
  <c r="I29" i="22"/>
  <c r="AM74" i="22"/>
  <c r="K74" i="28" s="1"/>
  <c r="M74" i="23" s="1"/>
  <c r="AQ40" i="22"/>
  <c r="O40" i="28" s="1"/>
  <c r="Q40" i="23" s="1"/>
  <c r="AS19" i="22"/>
  <c r="Q19" i="28" s="1"/>
  <c r="S19" i="23" s="1"/>
  <c r="I128" i="22"/>
  <c r="J127" i="22"/>
  <c r="AR120" i="22"/>
  <c r="P120" i="28" s="1"/>
  <c r="R120" i="23" s="1"/>
  <c r="N113" i="22"/>
  <c r="P104" i="22"/>
  <c r="H76" i="22"/>
  <c r="P75" i="22"/>
  <c r="AL10" i="22"/>
  <c r="J10" i="28" s="1"/>
  <c r="L10" i="23" s="1"/>
  <c r="H109" i="22"/>
  <c r="N62" i="22"/>
  <c r="AT12" i="22"/>
  <c r="R12" i="28" s="1"/>
  <c r="T12" i="23" s="1"/>
  <c r="K79" i="22"/>
  <c r="AQ127" i="22"/>
  <c r="O127" i="28" s="1"/>
  <c r="Q127" i="23" s="1"/>
  <c r="AO120" i="22"/>
  <c r="M120" i="28" s="1"/>
  <c r="O120" i="23" s="1"/>
  <c r="AM113" i="22"/>
  <c r="K113" i="28" s="1"/>
  <c r="M113" i="23" s="1"/>
  <c r="AO104" i="22"/>
  <c r="M104" i="28" s="1"/>
  <c r="O104" i="23" s="1"/>
  <c r="K97" i="22"/>
  <c r="I90" i="22"/>
  <c r="AS74" i="22"/>
  <c r="Q74" i="28" s="1"/>
  <c r="S74" i="23" s="1"/>
  <c r="AQ67" i="22"/>
  <c r="O67" i="28" s="1"/>
  <c r="Q67" i="23" s="1"/>
  <c r="M60" i="22"/>
  <c r="AM53" i="22"/>
  <c r="K53" i="28" s="1"/>
  <c r="M53" i="23" s="1"/>
  <c r="AK46" i="22"/>
  <c r="I46" i="28" s="1"/>
  <c r="K46" i="23" s="1"/>
  <c r="AM29" i="22"/>
  <c r="K29" i="28" s="1"/>
  <c r="M29" i="23" s="1"/>
  <c r="AK22" i="22"/>
  <c r="I22" i="28" s="1"/>
  <c r="K22" i="23" s="1"/>
  <c r="AQ11" i="22"/>
  <c r="O11" i="28" s="1"/>
  <c r="Q11" i="23" s="1"/>
  <c r="AN131" i="22"/>
  <c r="L131" i="28" s="1"/>
  <c r="N131" i="23" s="1"/>
  <c r="AN83" i="22"/>
  <c r="L83" i="28" s="1"/>
  <c r="N83" i="23" s="1"/>
  <c r="J121" i="22"/>
  <c r="R89" i="22"/>
  <c r="H70" i="22"/>
  <c r="AR22" i="22"/>
  <c r="P22" i="28" s="1"/>
  <c r="R22" i="23" s="1"/>
  <c r="I92" i="22"/>
  <c r="AO123" i="22"/>
  <c r="M123" i="28" s="1"/>
  <c r="O123" i="23" s="1"/>
  <c r="AM116" i="22"/>
  <c r="K116" i="28" s="1"/>
  <c r="M116" i="23" s="1"/>
  <c r="AK109" i="22"/>
  <c r="I109" i="28" s="1"/>
  <c r="K109" i="23" s="1"/>
  <c r="AM100" i="22"/>
  <c r="K100" i="28" s="1"/>
  <c r="M100" i="23" s="1"/>
  <c r="M75" i="22"/>
  <c r="O66" i="22"/>
  <c r="S48" i="22"/>
  <c r="AM36" i="22"/>
  <c r="K36" i="28" s="1"/>
  <c r="M36" i="23" s="1"/>
  <c r="AU16" i="22"/>
  <c r="S16" i="28" s="1"/>
  <c r="U16" i="23" s="1"/>
  <c r="AM8" i="22"/>
  <c r="K8" i="28" s="1"/>
  <c r="M8" i="23" s="1"/>
  <c r="M102" i="22"/>
  <c r="AM125" i="22"/>
  <c r="K125" i="28" s="1"/>
  <c r="M125" i="23" s="1"/>
  <c r="I118" i="22"/>
  <c r="AK74" i="22"/>
  <c r="I74" i="28" s="1"/>
  <c r="K74" i="23" s="1"/>
  <c r="O63" i="22"/>
  <c r="Q54" i="22"/>
  <c r="AO44" i="22"/>
  <c r="M44" i="28" s="1"/>
  <c r="O44" i="23" s="1"/>
  <c r="K9" i="22"/>
  <c r="S107" i="22"/>
  <c r="P126" i="22"/>
  <c r="R101" i="22"/>
  <c r="AT45" i="22"/>
  <c r="R45" i="28" s="1"/>
  <c r="T45" i="23" s="1"/>
  <c r="P6" i="22"/>
  <c r="AN52" i="22"/>
  <c r="L52" i="28" s="1"/>
  <c r="N52" i="23" s="1"/>
  <c r="H22" i="22"/>
  <c r="Q53" i="22"/>
  <c r="R14" i="22"/>
  <c r="K85" i="22"/>
  <c r="AT65" i="22"/>
  <c r="R65" i="28" s="1"/>
  <c r="T65" i="23" s="1"/>
  <c r="AJ89" i="22"/>
  <c r="H89" i="28" s="1"/>
  <c r="J89" i="23" s="1"/>
  <c r="Q93" i="22"/>
  <c r="AS17" i="22"/>
  <c r="Q17" i="28" s="1"/>
  <c r="S17" i="23" s="1"/>
  <c r="AT100" i="22"/>
  <c r="R100" i="28" s="1"/>
  <c r="T100" i="23" s="1"/>
  <c r="AJ49" i="22"/>
  <c r="H49" i="28" s="1"/>
  <c r="J49" i="23" s="1"/>
  <c r="Q112" i="22"/>
  <c r="S59" i="22"/>
  <c r="I48" i="22"/>
  <c r="K39" i="22"/>
  <c r="Q12" i="22"/>
  <c r="AT72" i="22"/>
  <c r="R72" i="28" s="1"/>
  <c r="T72" i="23" s="1"/>
  <c r="M94" i="22"/>
  <c r="AP113" i="22"/>
  <c r="N113" i="28" s="1"/>
  <c r="P113" i="23" s="1"/>
  <c r="AN106" i="22"/>
  <c r="L106" i="28" s="1"/>
  <c r="N106" i="23" s="1"/>
  <c r="AL99" i="22"/>
  <c r="J99" i="28" s="1"/>
  <c r="L99" i="23" s="1"/>
  <c r="H92" i="22"/>
  <c r="AJ76" i="22"/>
  <c r="H76" i="28" s="1"/>
  <c r="J76" i="23" s="1"/>
  <c r="AN99" i="22"/>
  <c r="L99" i="28" s="1"/>
  <c r="N99" i="23" s="1"/>
  <c r="AT52" i="22"/>
  <c r="R52" i="28" s="1"/>
  <c r="T52" i="23" s="1"/>
  <c r="L103" i="22"/>
  <c r="H99" i="22"/>
  <c r="AR75" i="22"/>
  <c r="P75" i="28" s="1"/>
  <c r="R75" i="23" s="1"/>
  <c r="AP68" i="22"/>
  <c r="N68" i="28" s="1"/>
  <c r="P68" i="23" s="1"/>
  <c r="N36" i="22"/>
  <c r="L29" i="22"/>
  <c r="N46" i="22"/>
  <c r="L86" i="22"/>
  <c r="AJ47" i="22"/>
  <c r="AL38" i="22"/>
  <c r="J38" i="28" s="1"/>
  <c r="L38" i="23" s="1"/>
  <c r="AS70" i="22"/>
  <c r="Q70" i="28" s="1"/>
  <c r="S70" i="23" s="1"/>
  <c r="AQ63" i="22"/>
  <c r="O63" i="28" s="1"/>
  <c r="Q63" i="23" s="1"/>
  <c r="AM37" i="22"/>
  <c r="K37" i="28" s="1"/>
  <c r="M37" i="23" s="1"/>
  <c r="AM131" i="22"/>
  <c r="K131" i="28" s="1"/>
  <c r="M131" i="23" s="1"/>
  <c r="R113" i="22"/>
  <c r="R69" i="22"/>
  <c r="L52" i="22"/>
  <c r="N73" i="22"/>
  <c r="L38" i="22"/>
  <c r="AT27" i="22"/>
  <c r="R27" i="28" s="1"/>
  <c r="T27" i="23" s="1"/>
  <c r="O68" i="22"/>
  <c r="AS59" i="22"/>
  <c r="Q59" i="28" s="1"/>
  <c r="S59" i="23" s="1"/>
  <c r="I47" i="22"/>
  <c r="AL100" i="22"/>
  <c r="J100" i="28" s="1"/>
  <c r="L100" i="23" s="1"/>
  <c r="AJ43" i="22"/>
  <c r="AL34" i="22"/>
  <c r="J34" i="28" s="1"/>
  <c r="L34" i="23" s="1"/>
  <c r="H27" i="22"/>
  <c r="AS92" i="22"/>
  <c r="Q92" i="28" s="1"/>
  <c r="S92" i="23" s="1"/>
  <c r="AP99" i="22"/>
  <c r="L60" i="22"/>
  <c r="M98" i="22"/>
  <c r="AP42" i="22"/>
  <c r="K47" i="22"/>
  <c r="L66" i="22"/>
  <c r="R23" i="22"/>
  <c r="AO77" i="22"/>
  <c r="M77" i="28" s="1"/>
  <c r="O77" i="23" s="1"/>
  <c r="R16" i="22"/>
  <c r="I80" i="22"/>
  <c r="N11" i="22"/>
  <c r="AS110" i="22"/>
  <c r="Q110" i="28" s="1"/>
  <c r="S110" i="23" s="1"/>
  <c r="AS94" i="22"/>
  <c r="Q94" i="28" s="1"/>
  <c r="S94" i="23" s="1"/>
  <c r="M80" i="22"/>
  <c r="S57" i="22"/>
  <c r="AR97" i="22"/>
  <c r="P97" i="28" s="1"/>
  <c r="R97" i="23" s="1"/>
  <c r="AJ113" i="22"/>
  <c r="N125" i="22"/>
  <c r="AR116" i="22"/>
  <c r="P116" i="28" s="1"/>
  <c r="R116" i="23" s="1"/>
  <c r="J79" i="22"/>
  <c r="H72" i="22"/>
  <c r="H28" i="22"/>
  <c r="AL19" i="22"/>
  <c r="J19" i="28" s="1"/>
  <c r="L19" i="23" s="1"/>
  <c r="AJ12" i="22"/>
  <c r="H12" i="28" s="1"/>
  <c r="J12" i="23" s="1"/>
  <c r="AU95" i="22"/>
  <c r="S95" i="28" s="1"/>
  <c r="U95" i="23" s="1"/>
  <c r="M113" i="22"/>
  <c r="AS95" i="22"/>
  <c r="Q95" i="28" s="1"/>
  <c r="S95" i="23" s="1"/>
  <c r="S86" i="22"/>
  <c r="Q79" i="22"/>
  <c r="I67" i="22"/>
  <c r="O56" i="22"/>
  <c r="Q47" i="22"/>
  <c r="M37" i="22"/>
  <c r="AQ28" i="22"/>
  <c r="O28" i="28" s="1"/>
  <c r="Q28" i="23" s="1"/>
  <c r="M21" i="22"/>
  <c r="AL28" i="22"/>
  <c r="J28" i="28" s="1"/>
  <c r="L28" i="23" s="1"/>
  <c r="AR111" i="22"/>
  <c r="P111" i="28" s="1"/>
  <c r="R111" i="23" s="1"/>
  <c r="R102" i="22"/>
  <c r="AR95" i="22"/>
  <c r="P95" i="28" s="1"/>
  <c r="R95" i="23" s="1"/>
  <c r="AN85" i="22"/>
  <c r="L85" i="28" s="1"/>
  <c r="N85" i="23" s="1"/>
  <c r="H75" i="22"/>
  <c r="AP87" i="22"/>
  <c r="N87" i="28" s="1"/>
  <c r="P87" i="23" s="1"/>
  <c r="AN80" i="22"/>
  <c r="L80" i="28" s="1"/>
  <c r="N80" i="23" s="1"/>
  <c r="P34" i="22"/>
  <c r="K124" i="22"/>
  <c r="S108" i="22"/>
  <c r="AK89" i="22"/>
  <c r="I89" i="28" s="1"/>
  <c r="K89" i="23" s="1"/>
  <c r="M71" i="22"/>
  <c r="O62" i="22"/>
  <c r="M55" i="22"/>
  <c r="O46" i="22"/>
  <c r="M39" i="22"/>
  <c r="AL124" i="22"/>
  <c r="J124" i="28" s="1"/>
  <c r="L124" i="23" s="1"/>
  <c r="AN71" i="22"/>
  <c r="L71" i="28" s="1"/>
  <c r="N71" i="23" s="1"/>
  <c r="J8" i="22"/>
  <c r="O69" i="22"/>
  <c r="K35" i="22"/>
  <c r="Q8" i="22"/>
  <c r="AL84" i="22"/>
  <c r="J84" i="28" s="1"/>
  <c r="L84" i="23" s="1"/>
  <c r="AL111" i="22"/>
  <c r="J111" i="28" s="1"/>
  <c r="L111" i="23" s="1"/>
  <c r="H104" i="22"/>
  <c r="AL79" i="22"/>
  <c r="J79" i="28" s="1"/>
  <c r="L79" i="23" s="1"/>
  <c r="L70" i="22"/>
  <c r="AP61" i="22"/>
  <c r="N61" i="28" s="1"/>
  <c r="P61" i="23" s="1"/>
  <c r="AR52" i="22"/>
  <c r="P52" i="28" s="1"/>
  <c r="R52" i="23" s="1"/>
  <c r="R43" i="22"/>
  <c r="K127" i="22"/>
  <c r="I127" i="22"/>
  <c r="K26" i="22"/>
  <c r="AL118" i="22"/>
  <c r="J118" i="28" s="1"/>
  <c r="L118" i="23" s="1"/>
  <c r="L81" i="22"/>
  <c r="P5" i="22"/>
  <c r="S117" i="22"/>
  <c r="K61" i="22"/>
  <c r="P25" i="22"/>
  <c r="AR122" i="22"/>
  <c r="P122" i="28" s="1"/>
  <c r="R122" i="23" s="1"/>
  <c r="R97" i="22"/>
  <c r="AL57" i="22"/>
  <c r="J57" i="28" s="1"/>
  <c r="L57" i="23" s="1"/>
  <c r="AR18" i="22"/>
  <c r="P18" i="28" s="1"/>
  <c r="R18" i="23" s="1"/>
  <c r="AM115" i="22"/>
  <c r="K115" i="28" s="1"/>
  <c r="M115" i="23" s="1"/>
  <c r="Q113" i="22"/>
  <c r="M87" i="22"/>
  <c r="AM16" i="22"/>
  <c r="K16" i="28" s="1"/>
  <c r="M16" i="23" s="1"/>
  <c r="AO48" i="22"/>
  <c r="M48" i="28" s="1"/>
  <c r="O48" i="23" s="1"/>
  <c r="K17" i="22"/>
  <c r="AJ106" i="22"/>
  <c r="H106" i="28" s="1"/>
  <c r="J106" i="23" s="1"/>
  <c r="R37" i="22"/>
  <c r="AP7" i="22"/>
  <c r="N7" i="28" s="1"/>
  <c r="P7" i="23" s="1"/>
  <c r="AO98" i="22"/>
  <c r="M98" i="28" s="1"/>
  <c r="O98" i="23" s="1"/>
  <c r="AO67" i="22"/>
  <c r="M67" i="28" s="1"/>
  <c r="O67" i="23" s="1"/>
  <c r="J108" i="22"/>
  <c r="AN55" i="22"/>
  <c r="L55" i="28" s="1"/>
  <c r="N55" i="23" s="1"/>
  <c r="AK124" i="22"/>
  <c r="I124" i="28" s="1"/>
  <c r="K124" i="23" s="1"/>
  <c r="AK64" i="22"/>
  <c r="I64" i="28" s="1"/>
  <c r="K64" i="23" s="1"/>
  <c r="AK44" i="22"/>
  <c r="I44" i="28" s="1"/>
  <c r="K44" i="23" s="1"/>
  <c r="M26" i="22"/>
  <c r="O17" i="22"/>
  <c r="M10" i="22"/>
  <c r="H97" i="22"/>
  <c r="AT131" i="22"/>
  <c r="R131" i="28" s="1"/>
  <c r="T131" i="23" s="1"/>
  <c r="P8" i="22"/>
  <c r="P80" i="22"/>
  <c r="L76" i="22"/>
  <c r="S41" i="22"/>
  <c r="I60" i="22"/>
  <c r="R96" i="22"/>
  <c r="AP63" i="22"/>
  <c r="N63" i="28" s="1"/>
  <c r="P63" i="23" s="1"/>
  <c r="K71" i="22"/>
  <c r="AJ27" i="22"/>
  <c r="O10" i="22"/>
  <c r="AK36" i="22"/>
  <c r="I36" i="28" s="1"/>
  <c r="K36" i="23" s="1"/>
  <c r="M130" i="22"/>
  <c r="AM6" i="22"/>
  <c r="K6" i="28" s="1"/>
  <c r="M6" i="23" s="1"/>
  <c r="R30" i="22"/>
  <c r="P122" i="22"/>
  <c r="AQ115" i="22"/>
  <c r="O115" i="28" s="1"/>
  <c r="Q115" i="23" s="1"/>
  <c r="AS22" i="22"/>
  <c r="Q22" i="28" s="1"/>
  <c r="S22" i="23" s="1"/>
  <c r="AN100" i="22"/>
  <c r="L100" i="28" s="1"/>
  <c r="N100" i="23" s="1"/>
  <c r="AN56" i="22"/>
  <c r="L56" i="28" s="1"/>
  <c r="N56" i="23" s="1"/>
  <c r="AL121" i="22"/>
  <c r="J121" i="28" s="1"/>
  <c r="L121" i="23" s="1"/>
  <c r="AQ119" i="22"/>
  <c r="O119" i="28" s="1"/>
  <c r="Q119" i="23" s="1"/>
  <c r="L99" i="22"/>
  <c r="S42" i="22"/>
  <c r="J10" i="22"/>
  <c r="AQ88" i="22"/>
  <c r="O88" i="28" s="1"/>
  <c r="Q88" i="23" s="1"/>
  <c r="P79" i="22"/>
  <c r="M54" i="22"/>
  <c r="AM65" i="22"/>
  <c r="K65" i="28" s="1"/>
  <c r="M65" i="23" s="1"/>
  <c r="K103" i="22"/>
  <c r="AQ99" i="22"/>
  <c r="O99" i="28" s="1"/>
  <c r="Q99" i="23" s="1"/>
  <c r="I81" i="22"/>
  <c r="R38" i="22"/>
  <c r="J16" i="22"/>
  <c r="L63" i="22"/>
  <c r="AN62" i="22"/>
  <c r="L62" i="28" s="1"/>
  <c r="N62" i="23" s="1"/>
  <c r="R52" i="22"/>
  <c r="S74" i="22"/>
  <c r="AK121" i="22"/>
  <c r="I121" i="28" s="1"/>
  <c r="K121" i="23" s="1"/>
  <c r="M33" i="22"/>
  <c r="L10" i="22"/>
  <c r="L45" i="22"/>
  <c r="AU35" i="22"/>
  <c r="S35" i="28" s="1"/>
  <c r="U35" i="23" s="1"/>
  <c r="R9" i="22"/>
  <c r="AQ93" i="22"/>
  <c r="O93" i="28" s="1"/>
  <c r="Q93" i="23" s="1"/>
  <c r="R10" i="22"/>
  <c r="R17" i="22"/>
  <c r="R62" i="22"/>
  <c r="AQ124" i="22"/>
  <c r="O124" i="28" s="1"/>
  <c r="Q124" i="23" s="1"/>
  <c r="AN129" i="22"/>
  <c r="L129" i="28" s="1"/>
  <c r="N129" i="23" s="1"/>
  <c r="AP62" i="22"/>
  <c r="N62" i="28" s="1"/>
  <c r="P62" i="23" s="1"/>
  <c r="S33" i="22"/>
  <c r="M116" i="22"/>
  <c r="L30" i="22"/>
  <c r="R33" i="22"/>
  <c r="L87" i="22"/>
  <c r="K121" i="22"/>
  <c r="AO66" i="22"/>
  <c r="M66" i="28" s="1"/>
  <c r="O66" i="23" s="1"/>
  <c r="AU19" i="22"/>
  <c r="S19" i="28" s="1"/>
  <c r="U19" i="23" s="1"/>
  <c r="AM49" i="22"/>
  <c r="K49" i="28" s="1"/>
  <c r="M49" i="23" s="1"/>
  <c r="R25" i="22"/>
  <c r="AM67" i="22"/>
  <c r="K67" i="28" s="1"/>
  <c r="M67" i="23" s="1"/>
  <c r="H96" i="22"/>
  <c r="J71" i="22"/>
  <c r="AL59" i="22"/>
  <c r="J59" i="28" s="1"/>
  <c r="L59" i="23" s="1"/>
  <c r="AJ52" i="22"/>
  <c r="AN34" i="22"/>
  <c r="L34" i="28" s="1"/>
  <c r="N34" i="23" s="1"/>
  <c r="AN18" i="22"/>
  <c r="L18" i="28" s="1"/>
  <c r="N18" i="23" s="1"/>
  <c r="N9" i="22"/>
  <c r="AT44" i="22"/>
  <c r="R44" i="28" s="1"/>
  <c r="T44" i="23" s="1"/>
  <c r="AQ89" i="22"/>
  <c r="O89" i="28" s="1"/>
  <c r="Q89" i="23" s="1"/>
  <c r="AQ128" i="22"/>
  <c r="O128" i="28" s="1"/>
  <c r="Q128" i="23" s="1"/>
  <c r="AO121" i="22"/>
  <c r="M121" i="28" s="1"/>
  <c r="O121" i="23" s="1"/>
  <c r="O112" i="22"/>
  <c r="Q103" i="22"/>
  <c r="AU94" i="22"/>
  <c r="S94" i="28" s="1"/>
  <c r="U94" i="23" s="1"/>
  <c r="AM66" i="22"/>
  <c r="K66" i="28" s="1"/>
  <c r="M66" i="23" s="1"/>
  <c r="M57" i="22"/>
  <c r="AU46" i="22"/>
  <c r="S46" i="28" s="1"/>
  <c r="U46" i="23" s="1"/>
  <c r="AQ36" i="22"/>
  <c r="O36" i="28" s="1"/>
  <c r="Q36" i="23" s="1"/>
  <c r="AO29" i="22"/>
  <c r="M29" i="28" s="1"/>
  <c r="O29" i="23" s="1"/>
  <c r="O19" i="22"/>
  <c r="AJ77" i="22"/>
  <c r="H77" i="28" s="1"/>
  <c r="J77" i="23" s="1"/>
  <c r="AN92" i="22"/>
  <c r="L92" i="28" s="1"/>
  <c r="N92" i="23" s="1"/>
  <c r="AR25" i="22"/>
  <c r="P25" i="28" s="1"/>
  <c r="R25" i="23" s="1"/>
  <c r="AP111" i="22"/>
  <c r="N111" i="28" s="1"/>
  <c r="P111" i="23" s="1"/>
  <c r="AJ78" i="22"/>
  <c r="H78" i="28" s="1"/>
  <c r="J78" i="23" s="1"/>
  <c r="AU120" i="22"/>
  <c r="S120" i="28" s="1"/>
  <c r="U120" i="23" s="1"/>
  <c r="AK53" i="22"/>
  <c r="I53" i="28" s="1"/>
  <c r="K53" i="23" s="1"/>
  <c r="I64" i="22"/>
  <c r="I76" i="22"/>
  <c r="AM102" i="22"/>
  <c r="K102" i="28" s="1"/>
  <c r="M102" i="23" s="1"/>
  <c r="I95" i="22"/>
  <c r="S34" i="22"/>
  <c r="H71" i="22"/>
  <c r="AU6" i="22"/>
  <c r="S6" i="28" s="1"/>
  <c r="U6" i="23" s="1"/>
  <c r="AP34" i="22"/>
  <c r="AR131" i="22"/>
  <c r="P131" i="28" s="1"/>
  <c r="R131" i="23" s="1"/>
  <c r="AP124" i="22"/>
  <c r="N124" i="28" s="1"/>
  <c r="P124" i="23" s="1"/>
  <c r="L117" i="22"/>
  <c r="AP44" i="22"/>
  <c r="N44" i="28" s="1"/>
  <c r="P44" i="23" s="1"/>
  <c r="AR35" i="22"/>
  <c r="P35" i="28" s="1"/>
  <c r="R35" i="23" s="1"/>
  <c r="AJ9" i="22"/>
  <c r="H9" i="28" s="1"/>
  <c r="J9" i="23" s="1"/>
  <c r="AP35" i="22"/>
  <c r="N35" i="28" s="1"/>
  <c r="P35" i="23" s="1"/>
  <c r="L28" i="22"/>
  <c r="AP55" i="22"/>
  <c r="AP27" i="22"/>
  <c r="N27" i="28" s="1"/>
  <c r="P27" i="23" s="1"/>
  <c r="AJ105" i="22"/>
  <c r="H105" i="28" s="1"/>
  <c r="J105" i="23" s="1"/>
  <c r="S120" i="22"/>
  <c r="AQ78" i="22"/>
  <c r="O78" i="28" s="1"/>
  <c r="Q78" i="23" s="1"/>
  <c r="AS21" i="22"/>
  <c r="Q21" i="28" s="1"/>
  <c r="S21" i="23" s="1"/>
  <c r="O115" i="22"/>
  <c r="K73" i="22"/>
  <c r="Q46" i="22"/>
  <c r="J97" i="22"/>
  <c r="R8" i="22"/>
  <c r="I97" i="22"/>
  <c r="AQ42" i="22"/>
  <c r="O42" i="28" s="1"/>
  <c r="Q42" i="23" s="1"/>
  <c r="AR117" i="22"/>
  <c r="P117" i="28" s="1"/>
  <c r="R117" i="23" s="1"/>
  <c r="AJ65" i="22"/>
  <c r="AP14" i="22"/>
  <c r="M90" i="22"/>
  <c r="AU39" i="22"/>
  <c r="S39" i="28" s="1"/>
  <c r="U39" i="23" s="1"/>
  <c r="I20" i="22"/>
  <c r="AM11" i="22"/>
  <c r="K11" i="28" s="1"/>
  <c r="M11" i="23" s="1"/>
  <c r="R116" i="22"/>
  <c r="AJ53" i="22"/>
  <c r="H53" i="28" s="1"/>
  <c r="J53" i="23" s="1"/>
  <c r="AT127" i="22"/>
  <c r="R127" i="28" s="1"/>
  <c r="T127" i="23" s="1"/>
  <c r="AL23" i="22"/>
  <c r="J23" i="28" s="1"/>
  <c r="L23" i="23" s="1"/>
  <c r="L14" i="22"/>
  <c r="S122" i="22"/>
  <c r="AQ112" i="22"/>
  <c r="O112" i="28" s="1"/>
  <c r="Q112" i="23" s="1"/>
  <c r="M105" i="22"/>
  <c r="AQ96" i="22"/>
  <c r="O96" i="28" s="1"/>
  <c r="Q96" i="23" s="1"/>
  <c r="AO89" i="22"/>
  <c r="M89" i="28" s="1"/>
  <c r="O89" i="23" s="1"/>
  <c r="AQ80" i="22"/>
  <c r="O80" i="28" s="1"/>
  <c r="Q80" i="23" s="1"/>
  <c r="AQ64" i="22"/>
  <c r="O64" i="28" s="1"/>
  <c r="Q64" i="23" s="1"/>
  <c r="AO57" i="22"/>
  <c r="M57" i="28" s="1"/>
  <c r="O57" i="23" s="1"/>
  <c r="AM50" i="22"/>
  <c r="K50" i="28" s="1"/>
  <c r="M50" i="23" s="1"/>
  <c r="AK43" i="22"/>
  <c r="I43" i="28" s="1"/>
  <c r="K43" i="23" s="1"/>
  <c r="AN43" i="22"/>
  <c r="L43" i="28" s="1"/>
  <c r="N43" i="23" s="1"/>
  <c r="Q120" i="22"/>
  <c r="AU51" i="22"/>
  <c r="S51" i="28" s="1"/>
  <c r="U51" i="23" s="1"/>
  <c r="AJ91" i="22"/>
  <c r="H91" i="28" s="1"/>
  <c r="J91" i="23" s="1"/>
  <c r="AL82" i="22"/>
  <c r="J82" i="28" s="1"/>
  <c r="L82" i="23" s="1"/>
  <c r="J74" i="22"/>
  <c r="H67" i="22"/>
  <c r="J58" i="22"/>
  <c r="L49" i="22"/>
  <c r="AJ7" i="22"/>
  <c r="H7" i="28" s="1"/>
  <c r="J7" i="23" s="1"/>
  <c r="O127" i="22"/>
  <c r="Q118" i="22"/>
  <c r="AM97" i="22"/>
  <c r="K97" i="28" s="1"/>
  <c r="M97" i="23" s="1"/>
  <c r="M88" i="22"/>
  <c r="AK78" i="22"/>
  <c r="I78" i="28" s="1"/>
  <c r="K78" i="23" s="1"/>
  <c r="O67" i="22"/>
  <c r="Q58" i="22"/>
  <c r="S37" i="22"/>
  <c r="M20" i="22"/>
  <c r="O11" i="22"/>
  <c r="R73" i="22"/>
  <c r="AR125" i="22"/>
  <c r="P125" i="28" s="1"/>
  <c r="R125" i="23" s="1"/>
  <c r="J73" i="22"/>
  <c r="AT57" i="22"/>
  <c r="R57" i="28" s="1"/>
  <c r="T57" i="23" s="1"/>
  <c r="AU108" i="22"/>
  <c r="S108" i="28" s="1"/>
  <c r="U108" i="23" s="1"/>
  <c r="AS57" i="22"/>
  <c r="Q57" i="28" s="1"/>
  <c r="S57" i="23" s="1"/>
  <c r="AN123" i="22"/>
  <c r="L123" i="28" s="1"/>
  <c r="N123" i="23" s="1"/>
  <c r="AS79" i="22"/>
  <c r="Q79" i="28" s="1"/>
  <c r="S79" i="23" s="1"/>
  <c r="AQ56" i="22"/>
  <c r="O56" i="28" s="1"/>
  <c r="Q56" i="23" s="1"/>
  <c r="S22" i="22"/>
  <c r="R88" i="22"/>
  <c r="R126" i="22"/>
  <c r="AN122" i="22"/>
  <c r="L122" i="28" s="1"/>
  <c r="N122" i="23" s="1"/>
  <c r="J115" i="22"/>
  <c r="R78" i="22"/>
  <c r="AP122" i="22"/>
  <c r="AJ29" i="22"/>
  <c r="H29" i="28" s="1"/>
  <c r="J29" i="23" s="1"/>
  <c r="AM129" i="22"/>
  <c r="K129" i="28" s="1"/>
  <c r="M129" i="23" s="1"/>
  <c r="AO76" i="22"/>
  <c r="M76" i="28" s="1"/>
  <c r="O76" i="23" s="1"/>
  <c r="AM69" i="22"/>
  <c r="K69" i="28" s="1"/>
  <c r="M69" i="23" s="1"/>
  <c r="AM13" i="22"/>
  <c r="K13" i="28" s="1"/>
  <c r="M13" i="23" s="1"/>
  <c r="AK6" i="22"/>
  <c r="I6" i="28" s="1"/>
  <c r="K6" i="23" s="1"/>
  <c r="AT96" i="22"/>
  <c r="R96" i="28" s="1"/>
  <c r="T96" i="23" s="1"/>
  <c r="AL44" i="22"/>
  <c r="J44" i="28" s="1"/>
  <c r="L44" i="23" s="1"/>
  <c r="H114" i="22"/>
  <c r="J105" i="22"/>
  <c r="AR98" i="22"/>
  <c r="P98" i="28" s="1"/>
  <c r="R98" i="23" s="1"/>
  <c r="AP91" i="22"/>
  <c r="N91" i="28" s="1"/>
  <c r="P91" i="23" s="1"/>
  <c r="H42" i="22"/>
  <c r="O105" i="22"/>
  <c r="S124" i="22"/>
  <c r="AO91" i="22"/>
  <c r="M91" i="28" s="1"/>
  <c r="O91" i="23" s="1"/>
  <c r="I77" i="22"/>
  <c r="AM68" i="22"/>
  <c r="K68" i="28" s="1"/>
  <c r="M68" i="23" s="1"/>
  <c r="AO59" i="22"/>
  <c r="M59" i="28" s="1"/>
  <c r="O59" i="23" s="1"/>
  <c r="Q41" i="22"/>
  <c r="O18" i="22"/>
  <c r="AU115" i="22"/>
  <c r="S115" i="28" s="1"/>
  <c r="U115" i="23" s="1"/>
  <c r="Q130" i="22"/>
  <c r="I102" i="22"/>
  <c r="O79" i="22"/>
  <c r="K65" i="22"/>
  <c r="S45" i="22"/>
  <c r="Q14" i="22"/>
  <c r="H93" i="22"/>
  <c r="K131" i="22"/>
  <c r="AN128" i="22"/>
  <c r="L128" i="28" s="1"/>
  <c r="N128" i="23" s="1"/>
  <c r="AL105" i="22"/>
  <c r="J105" i="28" s="1"/>
  <c r="L105" i="23" s="1"/>
  <c r="AR78" i="22"/>
  <c r="P78" i="28" s="1"/>
  <c r="R78" i="23" s="1"/>
  <c r="AN24" i="22"/>
  <c r="L24" i="28" s="1"/>
  <c r="N24" i="23" s="1"/>
  <c r="J29" i="22"/>
  <c r="AK129" i="22"/>
  <c r="I129" i="28" s="1"/>
  <c r="K129" i="23" s="1"/>
  <c r="AU60" i="22"/>
  <c r="S60" i="28" s="1"/>
  <c r="U60" i="23" s="1"/>
  <c r="AM32" i="22"/>
  <c r="K32" i="28" s="1"/>
  <c r="M32" i="23" s="1"/>
  <c r="AO7" i="22"/>
  <c r="M7" i="28" s="1"/>
  <c r="O7" i="23" s="1"/>
  <c r="AO92" i="22"/>
  <c r="M92" i="28" s="1"/>
  <c r="O92" i="23" s="1"/>
  <c r="AU41" i="22"/>
  <c r="S41" i="28" s="1"/>
  <c r="U41" i="23" s="1"/>
  <c r="AK10" i="22"/>
  <c r="I10" i="28" s="1"/>
  <c r="K10" i="23" s="1"/>
  <c r="L72" i="22"/>
  <c r="AL9" i="22"/>
  <c r="J9" i="28" s="1"/>
  <c r="L9" i="23" s="1"/>
  <c r="O130" i="22"/>
  <c r="AU72" i="22"/>
  <c r="S72" i="28" s="1"/>
  <c r="U72" i="23" s="1"/>
  <c r="AQ26" i="22"/>
  <c r="O26" i="28" s="1"/>
  <c r="Q26" i="23" s="1"/>
  <c r="N114" i="22"/>
  <c r="AR61" i="22"/>
  <c r="P61" i="28" s="1"/>
  <c r="R61" i="23" s="1"/>
  <c r="M74" i="22"/>
  <c r="AQ61" i="22"/>
  <c r="O61" i="28" s="1"/>
  <c r="Q61" i="23" s="1"/>
  <c r="AO54" i="22"/>
  <c r="M54" i="28" s="1"/>
  <c r="O54" i="23" s="1"/>
  <c r="AM23" i="22"/>
  <c r="K23" i="28" s="1"/>
  <c r="M23" i="23" s="1"/>
  <c r="O5" i="22"/>
  <c r="AP38" i="22"/>
  <c r="N38" i="28" s="1"/>
  <c r="P38" i="23" s="1"/>
  <c r="AM119" i="22"/>
  <c r="K119" i="28" s="1"/>
  <c r="M119" i="23" s="1"/>
  <c r="AJ108" i="22"/>
  <c r="H108" i="28" s="1"/>
  <c r="J108" i="23" s="1"/>
  <c r="AJ28" i="22"/>
  <c r="R64" i="22"/>
  <c r="AT102" i="22"/>
  <c r="R102" i="28" s="1"/>
  <c r="T102" i="23" s="1"/>
  <c r="AL70" i="22"/>
  <c r="J70" i="28" s="1"/>
  <c r="L70" i="23" s="1"/>
  <c r="J38" i="22"/>
  <c r="H31" i="22"/>
  <c r="L111" i="22"/>
  <c r="N58" i="22"/>
  <c r="L118" i="22"/>
  <c r="P100" i="22"/>
  <c r="AT63" i="22"/>
  <c r="R63" i="28" s="1"/>
  <c r="T63" i="23" s="1"/>
  <c r="AR56" i="22"/>
  <c r="P56" i="28" s="1"/>
  <c r="R56" i="23" s="1"/>
  <c r="AT47" i="22"/>
  <c r="R47" i="28" s="1"/>
  <c r="T47" i="23" s="1"/>
  <c r="AR40" i="22"/>
  <c r="P40" i="28" s="1"/>
  <c r="R40" i="23" s="1"/>
  <c r="J96" i="22"/>
  <c r="J24" i="22"/>
  <c r="AM107" i="22"/>
  <c r="K107" i="28" s="1"/>
  <c r="M107" i="23" s="1"/>
  <c r="I131" i="22"/>
  <c r="K106" i="22"/>
  <c r="M97" i="22"/>
  <c r="O88" i="22"/>
  <c r="M81" i="22"/>
  <c r="S70" i="22"/>
  <c r="K58" i="22"/>
  <c r="M49" i="22"/>
  <c r="AM30" i="22"/>
  <c r="K30" i="28" s="1"/>
  <c r="M30" i="23" s="1"/>
  <c r="AK23" i="22"/>
  <c r="I23" i="28" s="1"/>
  <c r="K23" i="23" s="1"/>
  <c r="S14" i="22"/>
  <c r="AN103" i="22"/>
  <c r="L103" i="28" s="1"/>
  <c r="N103" i="23" s="1"/>
  <c r="AL40" i="22"/>
  <c r="J40" i="28" s="1"/>
  <c r="L40" i="23" s="1"/>
  <c r="R130" i="22"/>
  <c r="AR123" i="22"/>
  <c r="P123" i="28" s="1"/>
  <c r="R123" i="23" s="1"/>
  <c r="R103" i="22"/>
  <c r="AP104" i="22"/>
  <c r="N104" i="28" s="1"/>
  <c r="P104" i="23" s="1"/>
  <c r="AN97" i="22"/>
  <c r="L97" i="28" s="1"/>
  <c r="N97" i="23" s="1"/>
  <c r="AJ87" i="22"/>
  <c r="H87" i="28" s="1"/>
  <c r="J87" i="23" s="1"/>
  <c r="AL89" i="22"/>
  <c r="J89" i="28" s="1"/>
  <c r="L89" i="23" s="1"/>
  <c r="H82" i="22"/>
  <c r="AO119" i="22"/>
  <c r="M119" i="28" s="1"/>
  <c r="O119" i="23" s="1"/>
  <c r="AQ110" i="22"/>
  <c r="O110" i="28" s="1"/>
  <c r="Q110" i="23" s="1"/>
  <c r="AS101" i="22"/>
  <c r="Q101" i="28" s="1"/>
  <c r="S101" i="23" s="1"/>
  <c r="AU92" i="22"/>
  <c r="S92" i="28" s="1"/>
  <c r="U92" i="23" s="1"/>
  <c r="I73" i="22"/>
  <c r="K64" i="22"/>
  <c r="K48" i="22"/>
  <c r="I41" i="22"/>
  <c r="I25" i="22"/>
  <c r="K16" i="22"/>
  <c r="AT84" i="22"/>
  <c r="R84" i="28" s="1"/>
  <c r="T84" i="23" s="1"/>
  <c r="AK84" i="22"/>
  <c r="I84" i="28" s="1"/>
  <c r="K84" i="23" s="1"/>
  <c r="I28" i="22"/>
  <c r="K19" i="22"/>
  <c r="AO10" i="22"/>
  <c r="M10" i="28" s="1"/>
  <c r="O10" i="23" s="1"/>
  <c r="AP46" i="22"/>
  <c r="N46" i="28" s="1"/>
  <c r="P46" i="23" s="1"/>
  <c r="AT91" i="22"/>
  <c r="R91" i="28" s="1"/>
  <c r="T91" i="23" s="1"/>
  <c r="AJ72" i="22"/>
  <c r="H72" i="28" s="1"/>
  <c r="J72" i="23" s="1"/>
  <c r="J63" i="22"/>
  <c r="L54" i="22"/>
  <c r="P36" i="22"/>
  <c r="R11" i="22"/>
  <c r="AR73" i="22"/>
  <c r="P73" i="28" s="1"/>
  <c r="R73" i="23" s="1"/>
  <c r="AL24" i="22"/>
  <c r="J24" i="28" s="1"/>
  <c r="L24" i="23" s="1"/>
  <c r="S130" i="22"/>
  <c r="AU118" i="22"/>
  <c r="S118" i="28" s="1"/>
  <c r="U118" i="23" s="1"/>
  <c r="AS111" i="22"/>
  <c r="Q111" i="28" s="1"/>
  <c r="S111" i="23" s="1"/>
  <c r="AU102" i="22"/>
  <c r="S102" i="28" s="1"/>
  <c r="U102" i="23" s="1"/>
  <c r="AM90" i="22"/>
  <c r="K90" i="28" s="1"/>
  <c r="M90" i="23" s="1"/>
  <c r="AS47" i="22"/>
  <c r="Q47" i="28" s="1"/>
  <c r="S47" i="23" s="1"/>
  <c r="AK7" i="22"/>
  <c r="I7" i="28" s="1"/>
  <c r="K7" i="23" s="1"/>
  <c r="AL90" i="22"/>
  <c r="J90" i="28" s="1"/>
  <c r="L90" i="23" s="1"/>
  <c r="AJ15" i="22"/>
  <c r="R48" i="22"/>
  <c r="AO68" i="22"/>
  <c r="M68" i="28" s="1"/>
  <c r="O68" i="23" s="1"/>
  <c r="H77" i="22"/>
  <c r="R129" i="22"/>
  <c r="L64" i="22"/>
  <c r="AT25" i="22"/>
  <c r="R25" i="28" s="1"/>
  <c r="T25" i="23" s="1"/>
  <c r="AJ25" i="22"/>
  <c r="H25" i="28" s="1"/>
  <c r="J25" i="23" s="1"/>
  <c r="O122" i="22"/>
  <c r="O90" i="22"/>
  <c r="S28" i="22"/>
  <c r="M108" i="22"/>
  <c r="Q62" i="22"/>
  <c r="J69" i="22"/>
  <c r="AR21" i="22"/>
  <c r="P21" i="28" s="1"/>
  <c r="R21" i="23" s="1"/>
  <c r="R120" i="22"/>
  <c r="AL8" i="22"/>
  <c r="J8" i="28" s="1"/>
  <c r="L8" i="23" s="1"/>
  <c r="I84" i="22"/>
  <c r="AM19" i="22"/>
  <c r="K19" i="28" s="1"/>
  <c r="M19" i="23" s="1"/>
  <c r="AJ57" i="22"/>
  <c r="H57" i="28" s="1"/>
  <c r="J57" i="23" s="1"/>
  <c r="N10" i="22"/>
  <c r="S87" i="22"/>
  <c r="AP121" i="22"/>
  <c r="N121" i="28" s="1"/>
  <c r="P121" i="23" s="1"/>
  <c r="AP105" i="22"/>
  <c r="N105" i="28" s="1"/>
  <c r="P105" i="23" s="1"/>
  <c r="AR96" i="22"/>
  <c r="P96" i="28" s="1"/>
  <c r="R96" i="23" s="1"/>
  <c r="AT86" i="22"/>
  <c r="R86" i="28" s="1"/>
  <c r="T86" i="23" s="1"/>
  <c r="AR79" i="22"/>
  <c r="P79" i="28" s="1"/>
  <c r="R79" i="23" s="1"/>
  <c r="AJ71" i="22"/>
  <c r="H71" i="28" s="1"/>
  <c r="J71" i="23" s="1"/>
  <c r="H11" i="22"/>
  <c r="N55" i="22"/>
  <c r="J25" i="22"/>
  <c r="J9" i="22"/>
  <c r="AL80" i="22"/>
  <c r="J80" i="28" s="1"/>
  <c r="L80" i="23" s="1"/>
  <c r="AP10" i="22"/>
  <c r="N10" i="28" s="1"/>
  <c r="P10" i="23" s="1"/>
  <c r="L126" i="22"/>
  <c r="H52" i="22"/>
  <c r="N44" i="22"/>
  <c r="AN37" i="22"/>
  <c r="L37" i="28" s="1"/>
  <c r="N37" i="23" s="1"/>
  <c r="N28" i="22"/>
  <c r="AR7" i="22"/>
  <c r="P7" i="28" s="1"/>
  <c r="R7" i="23" s="1"/>
  <c r="AL92" i="22"/>
  <c r="J92" i="28" s="1"/>
  <c r="L92" i="23" s="1"/>
  <c r="AJ45" i="22"/>
  <c r="H45" i="28" s="1"/>
  <c r="J45" i="23" s="1"/>
  <c r="AQ109" i="22"/>
  <c r="O109" i="28" s="1"/>
  <c r="Q109" i="23" s="1"/>
  <c r="AQ131" i="22"/>
  <c r="O131" i="28" s="1"/>
  <c r="Q131" i="23" s="1"/>
  <c r="AU69" i="22"/>
  <c r="S69" i="28" s="1"/>
  <c r="U69" i="23" s="1"/>
  <c r="AL25" i="22"/>
  <c r="J25" i="28" s="1"/>
  <c r="L25" i="23" s="1"/>
  <c r="AM123" i="22"/>
  <c r="K123" i="28" s="1"/>
  <c r="M123" i="23" s="1"/>
  <c r="I85" i="22"/>
  <c r="AT119" i="22"/>
  <c r="R119" i="28" s="1"/>
  <c r="T119" i="23" s="1"/>
  <c r="P112" i="22"/>
  <c r="J18" i="22"/>
  <c r="AN9" i="22"/>
  <c r="L9" i="28" s="1"/>
  <c r="N9" i="23" s="1"/>
  <c r="H50" i="22"/>
  <c r="N23" i="22"/>
  <c r="N7" i="22"/>
  <c r="H57" i="22"/>
  <c r="AK112" i="22"/>
  <c r="I112" i="28" s="1"/>
  <c r="K112" i="23" s="1"/>
  <c r="R131" i="22"/>
  <c r="J59" i="22"/>
  <c r="AN50" i="22"/>
  <c r="L50" i="28" s="1"/>
  <c r="N50" i="23" s="1"/>
  <c r="P35" i="22"/>
  <c r="AT26" i="22"/>
  <c r="R26" i="28" s="1"/>
  <c r="T26" i="23" s="1"/>
  <c r="J32" i="22"/>
  <c r="S113" i="22"/>
  <c r="K57" i="22"/>
  <c r="AN60" i="22"/>
  <c r="L60" i="28" s="1"/>
  <c r="N60" i="23" s="1"/>
  <c r="AN16" i="22"/>
  <c r="L16" i="28" s="1"/>
  <c r="N16" i="23" s="1"/>
  <c r="L4" i="22"/>
  <c r="O74" i="22"/>
  <c r="AK37" i="22"/>
  <c r="I37" i="28" s="1"/>
  <c r="K37" i="23" s="1"/>
  <c r="P117" i="22"/>
  <c r="J52" i="22"/>
  <c r="AQ65" i="22"/>
  <c r="O65" i="28" s="1"/>
  <c r="Q65" i="23" s="1"/>
  <c r="M58" i="22"/>
  <c r="AM47" i="22"/>
  <c r="K47" i="28" s="1"/>
  <c r="M47" i="23" s="1"/>
  <c r="AM31" i="22"/>
  <c r="K31" i="28" s="1"/>
  <c r="M31" i="23" s="1"/>
  <c r="AK24" i="22"/>
  <c r="I24" i="28" s="1"/>
  <c r="K24" i="23" s="1"/>
  <c r="K15" i="22"/>
  <c r="AK8" i="22"/>
  <c r="I8" i="28" s="1"/>
  <c r="K8" i="23" s="1"/>
  <c r="AN107" i="22"/>
  <c r="L107" i="28" s="1"/>
  <c r="N107" i="23" s="1"/>
  <c r="H53" i="22"/>
  <c r="K51" i="22"/>
  <c r="AN126" i="22"/>
  <c r="L126" i="28" s="1"/>
  <c r="N126" i="23" s="1"/>
  <c r="J119" i="22"/>
  <c r="H112" i="22"/>
  <c r="AP85" i="22"/>
  <c r="N85" i="28" s="1"/>
  <c r="P85" i="23" s="1"/>
  <c r="L78" i="22"/>
  <c r="AR103" i="22"/>
  <c r="P103" i="28" s="1"/>
  <c r="R103" i="23" s="1"/>
  <c r="N96" i="22"/>
  <c r="AN89" i="22"/>
  <c r="L89" i="28" s="1"/>
  <c r="N89" i="23" s="1"/>
  <c r="R82" i="22"/>
  <c r="AJ67" i="22"/>
  <c r="H67" i="28" s="1"/>
  <c r="J67" i="23" s="1"/>
  <c r="AL32" i="22"/>
  <c r="J32" i="28" s="1"/>
  <c r="L32" i="23" s="1"/>
  <c r="O109" i="22"/>
  <c r="S129" i="22"/>
  <c r="AU113" i="22"/>
  <c r="S113" i="28" s="1"/>
  <c r="U113" i="23" s="1"/>
  <c r="Q106" i="22"/>
  <c r="AS90" i="22"/>
  <c r="Q90" i="28" s="1"/>
  <c r="S90" i="23" s="1"/>
  <c r="AU81" i="22"/>
  <c r="S81" i="28" s="1"/>
  <c r="U81" i="23" s="1"/>
  <c r="AM73" i="22"/>
  <c r="K73" i="28" s="1"/>
  <c r="M73" i="23" s="1"/>
  <c r="AK66" i="22"/>
  <c r="I66" i="28" s="1"/>
  <c r="K66" i="23" s="1"/>
  <c r="AK50" i="22"/>
  <c r="I50" i="28" s="1"/>
  <c r="K50" i="23" s="1"/>
  <c r="AU13" i="22"/>
  <c r="S13" i="28" s="1"/>
  <c r="U13" i="23" s="1"/>
  <c r="AT121" i="22"/>
  <c r="R121" i="28" s="1"/>
  <c r="T121" i="23" s="1"/>
  <c r="AJ74" i="22"/>
  <c r="H74" i="28" s="1"/>
  <c r="J74" i="23" s="1"/>
  <c r="R49" i="22"/>
  <c r="P42" i="22"/>
  <c r="AJ14" i="22"/>
  <c r="H14" i="28" s="1"/>
  <c r="J14" i="23" s="1"/>
  <c r="J5" i="22"/>
  <c r="AR77" i="22"/>
  <c r="P77" i="28" s="1"/>
  <c r="R77" i="23" s="1"/>
  <c r="AM71" i="22"/>
  <c r="K71" i="28" s="1"/>
  <c r="M71" i="23" s="1"/>
  <c r="AQ118" i="22"/>
  <c r="O118" i="28" s="1"/>
  <c r="Q118" i="23" s="1"/>
  <c r="M111" i="22"/>
  <c r="AQ102" i="22"/>
  <c r="O102" i="28" s="1"/>
  <c r="Q102" i="23" s="1"/>
  <c r="AO95" i="22"/>
  <c r="M95" i="28" s="1"/>
  <c r="O95" i="23" s="1"/>
  <c r="AM88" i="22"/>
  <c r="K88" i="28" s="1"/>
  <c r="M88" i="23" s="1"/>
  <c r="M79" i="22"/>
  <c r="O70" i="22"/>
  <c r="AS61" i="22"/>
  <c r="Q61" i="28" s="1"/>
  <c r="S61" i="23" s="1"/>
  <c r="AQ10" i="22"/>
  <c r="O10" i="28" s="1"/>
  <c r="Q10" i="23" s="1"/>
  <c r="AO63" i="22"/>
  <c r="M63" i="28" s="1"/>
  <c r="O63" i="23" s="1"/>
  <c r="M100" i="22"/>
  <c r="M84" i="22"/>
  <c r="Q126" i="22"/>
  <c r="Q66" i="22"/>
  <c r="AN78" i="22"/>
  <c r="L78" i="28" s="1"/>
  <c r="N78" i="23" s="1"/>
  <c r="AL71" i="22"/>
  <c r="J71" i="28" s="1"/>
  <c r="L71" i="23" s="1"/>
  <c r="L62" i="22"/>
  <c r="N37" i="22"/>
  <c r="AJ117" i="22"/>
  <c r="H117" i="28" s="1"/>
  <c r="J117" i="23" s="1"/>
  <c r="AT122" i="22"/>
  <c r="R122" i="28" s="1"/>
  <c r="T122" i="23" s="1"/>
  <c r="R106" i="22"/>
  <c r="H35" i="22"/>
  <c r="L83" i="22"/>
  <c r="AL125" i="22"/>
  <c r="J125" i="28" s="1"/>
  <c r="L125" i="23" s="1"/>
  <c r="AN116" i="22"/>
  <c r="L116" i="28" s="1"/>
  <c r="N116" i="23" s="1"/>
  <c r="N107" i="22"/>
  <c r="P98" i="22"/>
  <c r="AR54" i="22"/>
  <c r="P54" i="28" s="1"/>
  <c r="R54" i="23" s="1"/>
  <c r="AJ46" i="22"/>
  <c r="H46" i="28" s="1"/>
  <c r="J46" i="23" s="1"/>
  <c r="H30" i="22"/>
  <c r="AR4" i="22"/>
  <c r="P4" i="28" s="1"/>
  <c r="R4" i="23" s="1"/>
  <c r="M123" i="22"/>
  <c r="AP76" i="22"/>
  <c r="N76" i="28" s="1"/>
  <c r="P76" i="23" s="1"/>
  <c r="P7" i="22"/>
  <c r="P14" i="22"/>
  <c r="R32" i="22"/>
  <c r="N57" i="22"/>
  <c r="AP110" i="22"/>
  <c r="N110" i="28" s="1"/>
  <c r="P110" i="23" s="1"/>
  <c r="N34" i="22"/>
  <c r="O85" i="22"/>
  <c r="AJ123" i="22"/>
  <c r="H123" i="28" s="1"/>
  <c r="J123" i="23" s="1"/>
  <c r="R94" i="22"/>
  <c r="J86" i="22"/>
  <c r="AT74" i="22"/>
  <c r="R74" i="28" s="1"/>
  <c r="T74" i="23" s="1"/>
  <c r="H55" i="22"/>
  <c r="N6" i="22"/>
  <c r="H7" i="22"/>
  <c r="AN72" i="22"/>
  <c r="L72" i="28" s="1"/>
  <c r="N72" i="23" s="1"/>
  <c r="S68" i="22"/>
  <c r="K24" i="22"/>
  <c r="N85" i="22"/>
  <c r="AR57" i="22"/>
  <c r="P57" i="28" s="1"/>
  <c r="R57" i="23" s="1"/>
  <c r="R105" i="22"/>
  <c r="AN44" i="22"/>
  <c r="L44" i="28" s="1"/>
  <c r="N44" i="23" s="1"/>
  <c r="AR29" i="22"/>
  <c r="P29" i="28" s="1"/>
  <c r="R29" i="23" s="1"/>
  <c r="AQ70" i="22"/>
  <c r="O70" i="28" s="1"/>
  <c r="Q70" i="23" s="1"/>
  <c r="AQ54" i="22"/>
  <c r="O54" i="28" s="1"/>
  <c r="Q54" i="23" s="1"/>
  <c r="K40" i="22"/>
  <c r="AU20" i="22"/>
  <c r="S20" i="28" s="1"/>
  <c r="U20" i="23" s="1"/>
  <c r="J50" i="22"/>
  <c r="Q82" i="22"/>
  <c r="I117" i="22"/>
  <c r="O15" i="22"/>
  <c r="AP114" i="22"/>
  <c r="N114" i="28" s="1"/>
  <c r="P114" i="23" s="1"/>
  <c r="N14" i="22"/>
  <c r="AU7" i="22"/>
  <c r="S7" i="28" s="1"/>
  <c r="U7" i="23" s="1"/>
  <c r="AR93" i="22"/>
  <c r="P93" i="28" s="1"/>
  <c r="R93" i="23" s="1"/>
  <c r="R20" i="22"/>
  <c r="AU87" i="22"/>
  <c r="S87" i="28" s="1"/>
  <c r="U87" i="23" s="1"/>
  <c r="AJ128" i="22"/>
  <c r="H128" i="28" s="1"/>
  <c r="J128" i="23" s="1"/>
  <c r="J46" i="22"/>
  <c r="H39" i="22"/>
  <c r="J30" i="22"/>
  <c r="AR23" i="22"/>
  <c r="P23" i="28" s="1"/>
  <c r="R23" i="23" s="1"/>
  <c r="L9" i="22"/>
  <c r="L115" i="22"/>
  <c r="J4" i="22"/>
  <c r="S71" i="22"/>
  <c r="I82" i="22"/>
  <c r="AT68" i="22"/>
  <c r="R68" i="28" s="1"/>
  <c r="T68" i="23" s="1"/>
  <c r="AS109" i="22"/>
  <c r="Q109" i="28" s="1"/>
  <c r="S109" i="23" s="1"/>
  <c r="L39" i="22"/>
  <c r="O45" i="22"/>
  <c r="J131" i="22"/>
  <c r="M64" i="22"/>
  <c r="I10" i="22"/>
  <c r="AR102" i="22"/>
  <c r="P102" i="28" s="1"/>
  <c r="R102" i="23" s="1"/>
  <c r="P125" i="22"/>
  <c r="I33" i="22"/>
  <c r="AM81" i="22"/>
  <c r="K81" i="28" s="1"/>
  <c r="M81" i="23" s="1"/>
  <c r="O59" i="22"/>
  <c r="G57" i="21"/>
  <c r="G57" i="20"/>
  <c r="B63" i="21"/>
  <c r="B63" i="20"/>
  <c r="H20" i="28"/>
  <c r="J20" i="23" s="1"/>
  <c r="G119" i="21"/>
  <c r="G119" i="20"/>
  <c r="E40" i="21"/>
  <c r="E40" i="20"/>
  <c r="D120" i="21"/>
  <c r="D120" i="20"/>
  <c r="I17" i="21"/>
  <c r="I17" i="20"/>
  <c r="C28" i="20"/>
  <c r="C28" i="21"/>
  <c r="C97" i="21"/>
  <c r="C97" i="20"/>
  <c r="X96" i="21"/>
  <c r="X96" i="20"/>
  <c r="V33" i="21"/>
  <c r="V33" i="20"/>
  <c r="X8" i="21"/>
  <c r="X8" i="20"/>
  <c r="AA89" i="21"/>
  <c r="AA89" i="20"/>
  <c r="Y52" i="21"/>
  <c r="Y52" i="20"/>
  <c r="N130" i="28"/>
  <c r="P130" i="23" s="1"/>
  <c r="Z78" i="21"/>
  <c r="Z78" i="20"/>
  <c r="W15" i="21"/>
  <c r="W15" i="20"/>
  <c r="X19" i="21"/>
  <c r="X19" i="20"/>
  <c r="P60" i="21"/>
  <c r="P60" i="20"/>
  <c r="Z25" i="21"/>
  <c r="Z25" i="20"/>
  <c r="AB16" i="21"/>
  <c r="AB16" i="20"/>
  <c r="F9" i="21"/>
  <c r="F9" i="20"/>
  <c r="X91" i="21"/>
  <c r="X91" i="20"/>
  <c r="F18" i="21"/>
  <c r="F18" i="20"/>
  <c r="W99" i="21"/>
  <c r="W99" i="20"/>
  <c r="AA52" i="21"/>
  <c r="AA52" i="20"/>
  <c r="Y45" i="21"/>
  <c r="Y45" i="20"/>
  <c r="W83" i="21"/>
  <c r="W83" i="20"/>
  <c r="F112" i="20"/>
  <c r="F112" i="21"/>
  <c r="V86" i="21"/>
  <c r="V86" i="20"/>
  <c r="X69" i="21"/>
  <c r="X69" i="20"/>
  <c r="V62" i="21"/>
  <c r="V62" i="20"/>
  <c r="H51" i="28"/>
  <c r="J51" i="23" s="1"/>
  <c r="F54" i="20"/>
  <c r="F54" i="21"/>
  <c r="Y80" i="21"/>
  <c r="Y80" i="20"/>
  <c r="W33" i="21"/>
  <c r="W33" i="20"/>
  <c r="B113" i="21"/>
  <c r="B113" i="20"/>
  <c r="H86" i="21"/>
  <c r="H86" i="20"/>
  <c r="F67" i="20"/>
  <c r="F67" i="21"/>
  <c r="X60" i="21"/>
  <c r="X60" i="20"/>
  <c r="B53" i="21"/>
  <c r="B53" i="20"/>
  <c r="Z86" i="20"/>
  <c r="Z86" i="21"/>
  <c r="I93" i="21"/>
  <c r="I93" i="20"/>
  <c r="B77" i="21"/>
  <c r="B77" i="20"/>
  <c r="N47" i="28"/>
  <c r="P47" i="23" s="1"/>
  <c r="C116" i="21"/>
  <c r="C116" i="20"/>
  <c r="G22" i="21"/>
  <c r="G22" i="20"/>
  <c r="W46" i="20"/>
  <c r="W46" i="21"/>
  <c r="F92" i="21"/>
  <c r="F92" i="20"/>
  <c r="V70" i="21"/>
  <c r="V70" i="20"/>
  <c r="O103" i="21"/>
  <c r="O103" i="20"/>
  <c r="E44" i="21"/>
  <c r="E44" i="20"/>
  <c r="F47" i="21"/>
  <c r="F47" i="20"/>
  <c r="F15" i="20"/>
  <c r="F15" i="21"/>
  <c r="G62" i="20"/>
  <c r="G62" i="21"/>
  <c r="L91" i="22"/>
  <c r="AP30" i="22"/>
  <c r="AO106" i="22"/>
  <c r="M106" i="28" s="1"/>
  <c r="O106" i="23" s="1"/>
  <c r="G69" i="21"/>
  <c r="G69" i="20"/>
  <c r="Y62" i="21"/>
  <c r="Y62" i="20"/>
  <c r="S43" i="22"/>
  <c r="AS36" i="22"/>
  <c r="Q36" i="28" s="1"/>
  <c r="S36" i="23" s="1"/>
  <c r="Q20" i="22"/>
  <c r="AU11" i="22"/>
  <c r="S11" i="28" s="1"/>
  <c r="U11" i="23" s="1"/>
  <c r="AR129" i="22"/>
  <c r="P129" i="28" s="1"/>
  <c r="R129" i="23" s="1"/>
  <c r="S123" i="22"/>
  <c r="V123" i="21"/>
  <c r="V123" i="20"/>
  <c r="R115" i="22"/>
  <c r="Z89" i="21"/>
  <c r="Z89" i="20"/>
  <c r="D82" i="21"/>
  <c r="D82" i="20"/>
  <c r="V63" i="21"/>
  <c r="V63" i="20"/>
  <c r="X54" i="21"/>
  <c r="X54" i="20"/>
  <c r="B56" i="21"/>
  <c r="B56" i="20"/>
  <c r="O8" i="22"/>
  <c r="N110" i="22"/>
  <c r="D47" i="20"/>
  <c r="D47" i="21"/>
  <c r="G125" i="21"/>
  <c r="G125" i="20"/>
  <c r="AJ107" i="22"/>
  <c r="Z100" i="21"/>
  <c r="Z100" i="20"/>
  <c r="X93" i="21"/>
  <c r="X93" i="20"/>
  <c r="AL86" i="22"/>
  <c r="J86" i="28" s="1"/>
  <c r="L86" i="23" s="1"/>
  <c r="AJ79" i="22"/>
  <c r="N72" i="22"/>
  <c r="P63" i="22"/>
  <c r="AL46" i="22"/>
  <c r="J46" i="28" s="1"/>
  <c r="L46" i="23" s="1"/>
  <c r="L37" i="22"/>
  <c r="L21" i="22"/>
  <c r="N12" i="21"/>
  <c r="N12" i="20"/>
  <c r="AN5" i="22"/>
  <c r="L5" i="28" s="1"/>
  <c r="N5" i="23" s="1"/>
  <c r="AR65" i="22"/>
  <c r="P65" i="28" s="1"/>
  <c r="R65" i="23" s="1"/>
  <c r="AL4" i="22"/>
  <c r="J4" i="28" s="1"/>
  <c r="L4" i="23" s="1"/>
  <c r="AU71" i="22"/>
  <c r="S71" i="28" s="1"/>
  <c r="U71" i="23" s="1"/>
  <c r="AM117" i="22"/>
  <c r="K117" i="28" s="1"/>
  <c r="M117" i="23" s="1"/>
  <c r="I110" i="22"/>
  <c r="AM101" i="22"/>
  <c r="K101" i="28" s="1"/>
  <c r="M101" i="23" s="1"/>
  <c r="I94" i="22"/>
  <c r="AM85" i="22"/>
  <c r="K85" i="28" s="1"/>
  <c r="M85" i="23" s="1"/>
  <c r="W77" i="20"/>
  <c r="W77" i="21"/>
  <c r="S69" i="22"/>
  <c r="AS62" i="22"/>
  <c r="Q62" i="28" s="1"/>
  <c r="S62" i="23" s="1"/>
  <c r="AQ55" i="22"/>
  <c r="O55" i="28" s="1"/>
  <c r="Q55" i="23" s="1"/>
  <c r="AK38" i="22"/>
  <c r="I38" i="28" s="1"/>
  <c r="K38" i="23" s="1"/>
  <c r="AO24" i="22"/>
  <c r="M24" i="28" s="1"/>
  <c r="O24" i="23" s="1"/>
  <c r="M8" i="22"/>
  <c r="V100" i="21"/>
  <c r="V100" i="20"/>
  <c r="X23" i="21"/>
  <c r="X23" i="20"/>
  <c r="Y90" i="21"/>
  <c r="Y90" i="20"/>
  <c r="J125" i="22"/>
  <c r="AP107" i="22"/>
  <c r="AT93" i="22"/>
  <c r="R93" i="28" s="1"/>
  <c r="T93" i="23" s="1"/>
  <c r="AR86" i="22"/>
  <c r="P86" i="28" s="1"/>
  <c r="R86" i="23" s="1"/>
  <c r="AT77" i="22"/>
  <c r="R77" i="28" s="1"/>
  <c r="T77" i="23" s="1"/>
  <c r="P70" i="22"/>
  <c r="R61" i="22"/>
  <c r="AL53" i="22"/>
  <c r="J53" i="28" s="1"/>
  <c r="L53" i="23" s="1"/>
  <c r="H46" i="22"/>
  <c r="N19" i="22"/>
  <c r="P10" i="22"/>
  <c r="V112" i="21"/>
  <c r="V112" i="20"/>
  <c r="AR17" i="22"/>
  <c r="P17" i="28" s="1"/>
  <c r="R17" i="23" s="1"/>
  <c r="K95" i="22"/>
  <c r="AQ130" i="22"/>
  <c r="O130" i="28" s="1"/>
  <c r="Q130" i="23" s="1"/>
  <c r="AA122" i="21"/>
  <c r="AA122" i="20"/>
  <c r="E115" i="21"/>
  <c r="E115" i="20"/>
  <c r="W108" i="21"/>
  <c r="W108" i="20"/>
  <c r="E99" i="21"/>
  <c r="E99" i="20"/>
  <c r="W92" i="21"/>
  <c r="W92" i="20"/>
  <c r="AA74" i="21"/>
  <c r="AA74" i="20"/>
  <c r="O54" i="22"/>
  <c r="M47" i="22"/>
  <c r="O38" i="22"/>
  <c r="G14" i="21"/>
  <c r="G14" i="20"/>
  <c r="Y7" i="21"/>
  <c r="Y7" i="20"/>
  <c r="Q45" i="22"/>
  <c r="AM24" i="22"/>
  <c r="K24" i="28" s="1"/>
  <c r="M24" i="23" s="1"/>
  <c r="AP24" i="22"/>
  <c r="AI107" i="20"/>
  <c r="AI107" i="21"/>
  <c r="K93" i="22"/>
  <c r="S77" i="22"/>
  <c r="AM89" i="22"/>
  <c r="K89" i="28" s="1"/>
  <c r="M89" i="23" s="1"/>
  <c r="M52" i="22"/>
  <c r="I14" i="22"/>
  <c r="D96" i="20"/>
  <c r="D96" i="21"/>
  <c r="B33" i="20"/>
  <c r="B33" i="21"/>
  <c r="D8" i="21"/>
  <c r="D8" i="20"/>
  <c r="G89" i="21"/>
  <c r="G89" i="20"/>
  <c r="AO80" i="22"/>
  <c r="M80" i="28" s="1"/>
  <c r="O80" i="23" s="1"/>
  <c r="E52" i="21"/>
  <c r="E52" i="20"/>
  <c r="S116" i="22"/>
  <c r="F78" i="21"/>
  <c r="F78" i="20"/>
  <c r="AP26" i="22"/>
  <c r="C15" i="21"/>
  <c r="C15" i="20"/>
  <c r="D19" i="20"/>
  <c r="D19" i="21"/>
  <c r="AR108" i="22"/>
  <c r="P108" i="28" s="1"/>
  <c r="R108" i="23" s="1"/>
  <c r="AP101" i="22"/>
  <c r="AN94" i="22"/>
  <c r="L94" i="28" s="1"/>
  <c r="N94" i="23" s="1"/>
  <c r="AT83" i="22"/>
  <c r="R83" i="28" s="1"/>
  <c r="T83" i="23" s="1"/>
  <c r="V75" i="21"/>
  <c r="V75" i="20"/>
  <c r="R67" i="22"/>
  <c r="Z41" i="21"/>
  <c r="Z41" i="20"/>
  <c r="H32" i="22"/>
  <c r="F25" i="21"/>
  <c r="F25" i="20"/>
  <c r="H16" i="20"/>
  <c r="H16" i="21"/>
  <c r="J7" i="22"/>
  <c r="Z18" i="21"/>
  <c r="Z18" i="20"/>
  <c r="C99" i="21"/>
  <c r="C99" i="20"/>
  <c r="K66" i="22"/>
  <c r="G52" i="21"/>
  <c r="G52" i="20"/>
  <c r="E45" i="21"/>
  <c r="E45" i="20"/>
  <c r="AO25" i="22"/>
  <c r="M25" i="28" s="1"/>
  <c r="O25" i="23" s="1"/>
  <c r="L7" i="22"/>
  <c r="C83" i="21"/>
  <c r="C83" i="20"/>
  <c r="AN117" i="22"/>
  <c r="L117" i="28" s="1"/>
  <c r="N117" i="23" s="1"/>
  <c r="J110" i="22"/>
  <c r="AN101" i="22"/>
  <c r="L101" i="28" s="1"/>
  <c r="N101" i="23" s="1"/>
  <c r="J94" i="22"/>
  <c r="B86" i="21"/>
  <c r="B86" i="20"/>
  <c r="D69" i="21"/>
  <c r="D69" i="20"/>
  <c r="B62" i="21"/>
  <c r="B62" i="20"/>
  <c r="AP40" i="22"/>
  <c r="AR31" i="22"/>
  <c r="P31" i="28" s="1"/>
  <c r="R31" i="23" s="1"/>
  <c r="Z54" i="21"/>
  <c r="Z54" i="20"/>
  <c r="AO118" i="22"/>
  <c r="M118" i="28" s="1"/>
  <c r="O118" i="23" s="1"/>
  <c r="E80" i="20"/>
  <c r="E80" i="21"/>
  <c r="C33" i="20"/>
  <c r="C33" i="21"/>
  <c r="I22" i="22"/>
  <c r="K13" i="22"/>
  <c r="J44" i="22"/>
  <c r="Z111" i="21"/>
  <c r="Z111" i="20"/>
  <c r="H102" i="22"/>
  <c r="AN84" i="22"/>
  <c r="L84" i="28" s="1"/>
  <c r="N84" i="23" s="1"/>
  <c r="AP75" i="22"/>
  <c r="J65" i="22"/>
  <c r="AJ58" i="22"/>
  <c r="AP51" i="22"/>
  <c r="AR42" i="22"/>
  <c r="P42" i="28" s="1"/>
  <c r="R42" i="23" s="1"/>
  <c r="N35" i="22"/>
  <c r="P26" i="22"/>
  <c r="AP19" i="22"/>
  <c r="Z66" i="20"/>
  <c r="Z66" i="21"/>
  <c r="P17" i="22"/>
  <c r="AO82" i="22"/>
  <c r="M82" i="28" s="1"/>
  <c r="O82" i="23" s="1"/>
  <c r="AQ126" i="22"/>
  <c r="O126" i="28" s="1"/>
  <c r="Q126" i="23" s="1"/>
  <c r="K116" i="22"/>
  <c r="M107" i="22"/>
  <c r="M91" i="22"/>
  <c r="AU84" i="22"/>
  <c r="S84" i="28" s="1"/>
  <c r="U84" i="23" s="1"/>
  <c r="W60" i="21"/>
  <c r="W60" i="20"/>
  <c r="AU52" i="22"/>
  <c r="S52" i="28" s="1"/>
  <c r="U52" i="23" s="1"/>
  <c r="S36" i="22"/>
  <c r="Q13" i="22"/>
  <c r="I18" i="22"/>
  <c r="N54" i="22"/>
  <c r="V125" i="21"/>
  <c r="V125" i="20"/>
  <c r="V77" i="21"/>
  <c r="V77" i="20"/>
  <c r="AJ26" i="22"/>
  <c r="L8" i="22"/>
  <c r="Q129" i="22"/>
  <c r="W116" i="21"/>
  <c r="W116" i="20"/>
  <c r="S92" i="22"/>
  <c r="AA22" i="21"/>
  <c r="AA22" i="20"/>
  <c r="C46" i="20"/>
  <c r="C46" i="21"/>
  <c r="R124" i="22"/>
  <c r="J102" i="22"/>
  <c r="W71" i="21"/>
  <c r="W71" i="20"/>
  <c r="AF110" i="21"/>
  <c r="AF110" i="20"/>
  <c r="AA125" i="21"/>
  <c r="AA125" i="20"/>
  <c r="B102" i="21"/>
  <c r="B102" i="20"/>
  <c r="G87" i="21"/>
  <c r="G87" i="20"/>
  <c r="AA69" i="21"/>
  <c r="AA69" i="20"/>
  <c r="D93" i="20"/>
  <c r="D93" i="21"/>
  <c r="D92" i="20"/>
  <c r="D92" i="21"/>
  <c r="B112" i="21"/>
  <c r="B112" i="20"/>
  <c r="C108" i="21"/>
  <c r="C108" i="20"/>
  <c r="AA14" i="21"/>
  <c r="AA14" i="20"/>
  <c r="N55" i="28"/>
  <c r="P55" i="23" s="1"/>
  <c r="N14" i="28"/>
  <c r="P14" i="23" s="1"/>
  <c r="Y94" i="21"/>
  <c r="Y94" i="20"/>
  <c r="B125" i="20"/>
  <c r="B125" i="21"/>
  <c r="V105" i="21"/>
  <c r="V105" i="20"/>
  <c r="D40" i="21"/>
  <c r="D40" i="20"/>
  <c r="Y75" i="21"/>
  <c r="Y75" i="20"/>
  <c r="AA106" i="21"/>
  <c r="AA106" i="20"/>
  <c r="G45" i="20"/>
  <c r="G45" i="21"/>
  <c r="E38" i="21"/>
  <c r="E38" i="20"/>
  <c r="G29" i="21"/>
  <c r="G29" i="20"/>
  <c r="E22" i="21"/>
  <c r="E22" i="20"/>
  <c r="AA13" i="21"/>
  <c r="AA13" i="20"/>
  <c r="Y6" i="21"/>
  <c r="Y6" i="20"/>
  <c r="D78" i="21"/>
  <c r="D78" i="20"/>
  <c r="B11" i="21"/>
  <c r="B11" i="20"/>
  <c r="V16" i="21"/>
  <c r="V16" i="20"/>
  <c r="W38" i="21"/>
  <c r="W38" i="20"/>
  <c r="G8" i="20"/>
  <c r="G8" i="21"/>
  <c r="D105" i="21"/>
  <c r="D105" i="20"/>
  <c r="V98" i="20"/>
  <c r="V98" i="21"/>
  <c r="F60" i="21"/>
  <c r="F60" i="20"/>
  <c r="X53" i="21"/>
  <c r="X53" i="20"/>
  <c r="B46" i="21"/>
  <c r="B46" i="20"/>
  <c r="P15" i="21"/>
  <c r="P15" i="20"/>
  <c r="N122" i="28"/>
  <c r="P122" i="23" s="1"/>
  <c r="Y106" i="20"/>
  <c r="Y106" i="21"/>
  <c r="AA115" i="21"/>
  <c r="AA115" i="20"/>
  <c r="Y92" i="20"/>
  <c r="Y92" i="21"/>
  <c r="W85" i="21"/>
  <c r="W85" i="20"/>
  <c r="AA55" i="20"/>
  <c r="AA55" i="21"/>
  <c r="Y48" i="21"/>
  <c r="Y48" i="20"/>
  <c r="C41" i="21"/>
  <c r="C41" i="20"/>
  <c r="AA31" i="21"/>
  <c r="AA31" i="20"/>
  <c r="E24" i="21"/>
  <c r="E24" i="20"/>
  <c r="V81" i="21"/>
  <c r="V81" i="20"/>
  <c r="X72" i="21"/>
  <c r="X72" i="20"/>
  <c r="V40" i="21"/>
  <c r="V40" i="20"/>
  <c r="AA118" i="21"/>
  <c r="AA118" i="20"/>
  <c r="Y111" i="21"/>
  <c r="Y111" i="20"/>
  <c r="AA102" i="21"/>
  <c r="AA102" i="20"/>
  <c r="C12" i="20"/>
  <c r="C12" i="21"/>
  <c r="D21" i="21"/>
  <c r="D21" i="20"/>
  <c r="Z12" i="21"/>
  <c r="Z12" i="20"/>
  <c r="X5" i="20"/>
  <c r="X5" i="21"/>
  <c r="Y120" i="21"/>
  <c r="Y120" i="20"/>
  <c r="AG56" i="20"/>
  <c r="AG56" i="21"/>
  <c r="Y36" i="21"/>
  <c r="Y36" i="20"/>
  <c r="X116" i="21"/>
  <c r="X116" i="20"/>
  <c r="V93" i="21"/>
  <c r="V93" i="20"/>
  <c r="V65" i="21"/>
  <c r="V65" i="20"/>
  <c r="Z35" i="21"/>
  <c r="Z35" i="20"/>
  <c r="X12" i="21"/>
  <c r="X12" i="20"/>
  <c r="V72" i="21"/>
  <c r="V72" i="20"/>
  <c r="C94" i="20"/>
  <c r="C94" i="21"/>
  <c r="G60" i="21"/>
  <c r="G60" i="20"/>
  <c r="B84" i="21"/>
  <c r="B84" i="20"/>
  <c r="N102" i="21"/>
  <c r="N102" i="20"/>
  <c r="I101" i="20"/>
  <c r="I101" i="21"/>
  <c r="W43" i="21"/>
  <c r="W43" i="20"/>
  <c r="V88" i="21"/>
  <c r="V88" i="20"/>
  <c r="V131" i="21"/>
  <c r="V131" i="20"/>
  <c r="F101" i="20"/>
  <c r="F101" i="21"/>
  <c r="D94" i="21"/>
  <c r="D94" i="20"/>
  <c r="V87" i="21"/>
  <c r="V87" i="20"/>
  <c r="V71" i="20"/>
  <c r="V71" i="21"/>
  <c r="Z37" i="20"/>
  <c r="Z37" i="21"/>
  <c r="H28" i="28"/>
  <c r="J28" i="23" s="1"/>
  <c r="Z21" i="20"/>
  <c r="Z21" i="21"/>
  <c r="G80" i="20"/>
  <c r="G80" i="21"/>
  <c r="E73" i="21"/>
  <c r="E73" i="20"/>
  <c r="W66" i="21"/>
  <c r="W66" i="20"/>
  <c r="C50" i="21"/>
  <c r="C50" i="20"/>
  <c r="C34" i="21"/>
  <c r="C34" i="20"/>
  <c r="D77" i="21"/>
  <c r="D77" i="20"/>
  <c r="E70" i="20"/>
  <c r="E70" i="21"/>
  <c r="P128" i="20"/>
  <c r="P128" i="21"/>
  <c r="Z81" i="21"/>
  <c r="Z81" i="20"/>
  <c r="X74" i="21"/>
  <c r="X74" i="20"/>
  <c r="X30" i="20"/>
  <c r="X30" i="21"/>
  <c r="V23" i="20"/>
  <c r="V23" i="21"/>
  <c r="X14" i="20"/>
  <c r="X14" i="21"/>
  <c r="V7" i="20"/>
  <c r="V7" i="21"/>
  <c r="Z80" i="21"/>
  <c r="Z80" i="20"/>
  <c r="B26" i="21"/>
  <c r="B26" i="20"/>
  <c r="AJ11" i="21"/>
  <c r="AJ11" i="20"/>
  <c r="D39" i="21"/>
  <c r="D39" i="20"/>
  <c r="C129" i="21"/>
  <c r="C129" i="20"/>
  <c r="G95" i="21"/>
  <c r="G95" i="20"/>
  <c r="E88" i="21"/>
  <c r="E88" i="20"/>
  <c r="C81" i="21"/>
  <c r="C81" i="20"/>
  <c r="AA67" i="21"/>
  <c r="AA67" i="20"/>
  <c r="E60" i="21"/>
  <c r="E60" i="20"/>
  <c r="G51" i="21"/>
  <c r="G51" i="20"/>
  <c r="AA11" i="21"/>
  <c r="AA11" i="20"/>
  <c r="X100" i="21"/>
  <c r="X100" i="20"/>
  <c r="AD45" i="21"/>
  <c r="AD45" i="20"/>
  <c r="W128" i="20"/>
  <c r="W128" i="21"/>
  <c r="C84" i="21"/>
  <c r="C84" i="20"/>
  <c r="G6" i="21"/>
  <c r="G6" i="20"/>
  <c r="Z34" i="20"/>
  <c r="Z34" i="21"/>
  <c r="C63" i="21"/>
  <c r="C63" i="20"/>
  <c r="E46" i="21"/>
  <c r="E46" i="20"/>
  <c r="W39" i="20"/>
  <c r="W39" i="21"/>
  <c r="Z113" i="21"/>
  <c r="Z113" i="20"/>
  <c r="X106" i="21"/>
  <c r="X106" i="20"/>
  <c r="V99" i="21"/>
  <c r="V99" i="20"/>
  <c r="V83" i="21"/>
  <c r="V83" i="20"/>
  <c r="AH45" i="21"/>
  <c r="AH45" i="20"/>
  <c r="H15" i="28"/>
  <c r="J15" i="23" s="1"/>
  <c r="AC130" i="21"/>
  <c r="AC130" i="20"/>
  <c r="Z103" i="21"/>
  <c r="Z103" i="20"/>
  <c r="C52" i="20"/>
  <c r="C52" i="21"/>
  <c r="G53" i="20"/>
  <c r="G53" i="21"/>
  <c r="D108" i="21"/>
  <c r="D108" i="20"/>
  <c r="D108" i="22" s="1"/>
  <c r="F43" i="21"/>
  <c r="F43" i="20"/>
  <c r="Z11" i="21"/>
  <c r="Z11" i="20"/>
  <c r="Y39" i="21"/>
  <c r="Y39" i="20"/>
  <c r="Y66" i="21"/>
  <c r="Y66" i="20"/>
  <c r="AG66" i="22" s="1"/>
  <c r="E66" i="28" s="1"/>
  <c r="G66" i="23" s="1"/>
  <c r="W59" i="21"/>
  <c r="W59" i="20"/>
  <c r="AA37" i="21"/>
  <c r="AA37" i="20"/>
  <c r="Z122" i="21"/>
  <c r="Z122" i="20"/>
  <c r="D42" i="21"/>
  <c r="D42" i="20"/>
  <c r="B35" i="21"/>
  <c r="B35" i="20"/>
  <c r="G93" i="21"/>
  <c r="G93" i="20"/>
  <c r="E129" i="21"/>
  <c r="E129" i="20"/>
  <c r="C122" i="21"/>
  <c r="C122" i="20"/>
  <c r="G28" i="21"/>
  <c r="G28" i="20"/>
  <c r="V106" i="21"/>
  <c r="V106" i="20"/>
  <c r="F64" i="21"/>
  <c r="F64" i="20"/>
  <c r="B54" i="21"/>
  <c r="B54" i="20"/>
  <c r="B38" i="20"/>
  <c r="B38" i="21"/>
  <c r="C125" i="21"/>
  <c r="C125" i="20"/>
  <c r="C65" i="20"/>
  <c r="C65" i="21"/>
  <c r="C49" i="21"/>
  <c r="C49" i="20"/>
  <c r="G7" i="20"/>
  <c r="G7" i="21"/>
  <c r="E118" i="20"/>
  <c r="E118" i="21"/>
  <c r="Z131" i="21"/>
  <c r="Z131" i="20"/>
  <c r="F87" i="21"/>
  <c r="F87" i="20"/>
  <c r="D80" i="21"/>
  <c r="D80" i="20"/>
  <c r="B73" i="21"/>
  <c r="B73" i="20"/>
  <c r="V45" i="21"/>
  <c r="V45" i="20"/>
  <c r="AB18" i="21"/>
  <c r="AB18" i="20"/>
  <c r="Y131" i="21"/>
  <c r="Y131" i="20"/>
  <c r="S24" i="21"/>
  <c r="S24" i="20"/>
  <c r="C16" i="21"/>
  <c r="C16" i="20"/>
  <c r="W35" i="21"/>
  <c r="W35" i="20"/>
  <c r="Y74" i="21"/>
  <c r="Y74" i="20"/>
  <c r="Z77" i="21"/>
  <c r="Z77" i="20"/>
  <c r="D70" i="21"/>
  <c r="D70" i="20"/>
  <c r="Z61" i="21"/>
  <c r="Z61" i="20"/>
  <c r="F45" i="21"/>
  <c r="F45" i="20"/>
  <c r="D59" i="20"/>
  <c r="D59" i="21"/>
  <c r="G104" i="21"/>
  <c r="G104" i="20"/>
  <c r="G104" i="22" s="1"/>
  <c r="E97" i="21"/>
  <c r="E97" i="20"/>
  <c r="G88" i="21"/>
  <c r="G88" i="20"/>
  <c r="E81" i="21"/>
  <c r="E81" i="20"/>
  <c r="C74" i="20"/>
  <c r="C74" i="21"/>
  <c r="X73" i="21"/>
  <c r="X73" i="20"/>
  <c r="V22" i="20"/>
  <c r="V22" i="21"/>
  <c r="V85" i="20"/>
  <c r="V85" i="21"/>
  <c r="G46" i="20"/>
  <c r="G46" i="21"/>
  <c r="E62" i="21"/>
  <c r="E62" i="20"/>
  <c r="N130" i="22"/>
  <c r="H65" i="22"/>
  <c r="AP18" i="22"/>
  <c r="G49" i="20"/>
  <c r="G49" i="21"/>
  <c r="Y42" i="21"/>
  <c r="Y42" i="20"/>
  <c r="AA33" i="21"/>
  <c r="AA33" i="20"/>
  <c r="Y26" i="21"/>
  <c r="Y26" i="20"/>
  <c r="AA17" i="21"/>
  <c r="AA17" i="20"/>
  <c r="Y10" i="21"/>
  <c r="Y10" i="20"/>
  <c r="V120" i="21"/>
  <c r="V120" i="20"/>
  <c r="X67" i="21"/>
  <c r="X67" i="20"/>
  <c r="O97" i="22"/>
  <c r="R127" i="22"/>
  <c r="Z121" i="21"/>
  <c r="Z121" i="20"/>
  <c r="X114" i="21"/>
  <c r="X114" i="20"/>
  <c r="J87" i="22"/>
  <c r="H80" i="22"/>
  <c r="N41" i="22"/>
  <c r="AP25" i="22"/>
  <c r="X103" i="21"/>
  <c r="X103" i="20"/>
  <c r="G84" i="21"/>
  <c r="G84" i="20"/>
  <c r="Y77" i="20"/>
  <c r="Y77" i="21"/>
  <c r="O20" i="22"/>
  <c r="C14" i="21"/>
  <c r="C14" i="20"/>
  <c r="F98" i="20"/>
  <c r="F98" i="21"/>
  <c r="AO110" i="22"/>
  <c r="M110" i="28" s="1"/>
  <c r="O110" i="23" s="1"/>
  <c r="AN105" i="22"/>
  <c r="L105" i="28" s="1"/>
  <c r="N105" i="23" s="1"/>
  <c r="AL98" i="22"/>
  <c r="J98" i="28" s="1"/>
  <c r="L98" i="23" s="1"/>
  <c r="H91" i="22"/>
  <c r="AP84" i="22"/>
  <c r="AN77" i="22"/>
  <c r="L77" i="28" s="1"/>
  <c r="N77" i="23" s="1"/>
  <c r="R70" i="22"/>
  <c r="L53" i="22"/>
  <c r="R26" i="22"/>
  <c r="AR19" i="22"/>
  <c r="P19" i="28" s="1"/>
  <c r="R19" i="23" s="1"/>
  <c r="AL112" i="22"/>
  <c r="J112" i="28" s="1"/>
  <c r="L112" i="23" s="1"/>
  <c r="H45" i="22"/>
  <c r="Y122" i="21"/>
  <c r="Y122" i="20"/>
  <c r="O131" i="22"/>
  <c r="AS122" i="22"/>
  <c r="Q122" i="28" s="1"/>
  <c r="S122" i="23" s="1"/>
  <c r="AO108" i="22"/>
  <c r="M108" i="28" s="1"/>
  <c r="O108" i="23" s="1"/>
  <c r="M92" i="22"/>
  <c r="AQ83" i="22"/>
  <c r="O83" i="28" s="1"/>
  <c r="Q83" i="23" s="1"/>
  <c r="AA75" i="20"/>
  <c r="AA75" i="21"/>
  <c r="Y68" i="21"/>
  <c r="Y68" i="20"/>
  <c r="C61" i="20"/>
  <c r="C61" i="21"/>
  <c r="AU53" i="22"/>
  <c r="S53" i="28" s="1"/>
  <c r="U53" i="23" s="1"/>
  <c r="W45" i="21"/>
  <c r="W45" i="20"/>
  <c r="AO36" i="22"/>
  <c r="M36" i="28" s="1"/>
  <c r="O36" i="23" s="1"/>
  <c r="S29" i="22"/>
  <c r="AQ15" i="22"/>
  <c r="O15" i="28" s="1"/>
  <c r="Q15" i="23" s="1"/>
  <c r="AS6" i="22"/>
  <c r="Q6" i="28" s="1"/>
  <c r="S6" i="23" s="1"/>
  <c r="F74" i="20"/>
  <c r="F74" i="21"/>
  <c r="M4" i="22"/>
  <c r="N123" i="22"/>
  <c r="L116" i="22"/>
  <c r="AT105" i="22"/>
  <c r="R105" i="28" s="1"/>
  <c r="T105" i="23" s="1"/>
  <c r="F99" i="20"/>
  <c r="F99" i="21"/>
  <c r="X92" i="20"/>
  <c r="X92" i="21"/>
  <c r="Z83" i="21"/>
  <c r="Z83" i="20"/>
  <c r="X76" i="21"/>
  <c r="X76" i="20"/>
  <c r="V69" i="21"/>
  <c r="V69" i="20"/>
  <c r="H58" i="22"/>
  <c r="N51" i="22"/>
  <c r="L44" i="22"/>
  <c r="V9" i="20"/>
  <c r="V9" i="21"/>
  <c r="H89" i="22"/>
  <c r="AB5" i="21"/>
  <c r="AB5" i="20"/>
  <c r="M82" i="22"/>
  <c r="AU128" i="22"/>
  <c r="S128" i="28" s="1"/>
  <c r="U128" i="23" s="1"/>
  <c r="AM120" i="22"/>
  <c r="K120" i="28" s="1"/>
  <c r="M120" i="23" s="1"/>
  <c r="AK113" i="22"/>
  <c r="I113" i="28" s="1"/>
  <c r="K113" i="23" s="1"/>
  <c r="AM104" i="22"/>
  <c r="K104" i="28" s="1"/>
  <c r="M104" i="23" s="1"/>
  <c r="AK97" i="22"/>
  <c r="I97" i="28" s="1"/>
  <c r="K97" i="23" s="1"/>
  <c r="G90" i="20"/>
  <c r="G90" i="21"/>
  <c r="AM72" i="22"/>
  <c r="K72" i="28" s="1"/>
  <c r="M72" i="23" s="1"/>
  <c r="M63" i="22"/>
  <c r="S52" i="22"/>
  <c r="AS45" i="22"/>
  <c r="Q45" i="28" s="1"/>
  <c r="S45" i="23" s="1"/>
  <c r="AU36" i="22"/>
  <c r="S36" i="28" s="1"/>
  <c r="U36" i="23" s="1"/>
  <c r="Q29" i="22"/>
  <c r="S20" i="22"/>
  <c r="AM12" i="22"/>
  <c r="K12" i="28" s="1"/>
  <c r="M12" i="23" s="1"/>
  <c r="AK5" i="22"/>
  <c r="I5" i="28" s="1"/>
  <c r="K5" i="23" s="1"/>
  <c r="AQ38" i="22"/>
  <c r="O38" i="28" s="1"/>
  <c r="Q38" i="23" s="1"/>
  <c r="AQ22" i="22"/>
  <c r="O22" i="28" s="1"/>
  <c r="Q22" i="23" s="1"/>
  <c r="Y104" i="20"/>
  <c r="Y104" i="21"/>
  <c r="AU89" i="22"/>
  <c r="S89" i="28" s="1"/>
  <c r="U89" i="23" s="1"/>
  <c r="X113" i="20"/>
  <c r="X113" i="21"/>
  <c r="AC70" i="21"/>
  <c r="AC70" i="20"/>
  <c r="K45" i="22"/>
  <c r="P89" i="22"/>
  <c r="H126" i="22"/>
  <c r="R81" i="22"/>
  <c r="AS97" i="22"/>
  <c r="Q97" i="28" s="1"/>
  <c r="S97" i="23" s="1"/>
  <c r="D124" i="20"/>
  <c r="D124" i="21"/>
  <c r="V57" i="21"/>
  <c r="V57" i="20"/>
  <c r="AJ34" i="22"/>
  <c r="C67" i="21"/>
  <c r="C67" i="20"/>
  <c r="AO58" i="22"/>
  <c r="M58" i="28" s="1"/>
  <c r="O58" i="23" s="1"/>
  <c r="Q48" i="22"/>
  <c r="C31" i="20"/>
  <c r="C31" i="21"/>
  <c r="AP6" i="22"/>
  <c r="G85" i="21"/>
  <c r="G85" i="20"/>
  <c r="AP117" i="22"/>
  <c r="V107" i="21"/>
  <c r="V107" i="20"/>
  <c r="AT99" i="22"/>
  <c r="R99" i="28" s="1"/>
  <c r="T99" i="23" s="1"/>
  <c r="V91" i="21"/>
  <c r="V91" i="20"/>
  <c r="AJ80" i="22"/>
  <c r="Z73" i="21"/>
  <c r="Z73" i="20"/>
  <c r="H64" i="22"/>
  <c r="F57" i="21"/>
  <c r="F57" i="20"/>
  <c r="H48" i="21"/>
  <c r="H48" i="20"/>
  <c r="AL39" i="22"/>
  <c r="J39" i="28" s="1"/>
  <c r="L39" i="23" s="1"/>
  <c r="D6" i="21"/>
  <c r="D6" i="20"/>
  <c r="F6" i="21"/>
  <c r="F6" i="20"/>
  <c r="AQ73" i="22"/>
  <c r="O73" i="28" s="1"/>
  <c r="Q73" i="23" s="1"/>
  <c r="Q71" i="22"/>
  <c r="O32" i="22"/>
  <c r="Q23" i="22"/>
  <c r="M13" i="22"/>
  <c r="N106" i="22"/>
  <c r="N124" i="22"/>
  <c r="P115" i="22"/>
  <c r="N108" i="22"/>
  <c r="P99" i="22"/>
  <c r="P19" i="22"/>
  <c r="F90" i="21"/>
  <c r="F90" i="20"/>
  <c r="H41" i="22"/>
  <c r="E94" i="21"/>
  <c r="E94" i="20"/>
  <c r="E108" i="21"/>
  <c r="E108" i="20"/>
  <c r="I46" i="22"/>
  <c r="K29" i="22"/>
  <c r="AN19" i="22"/>
  <c r="L19" i="28" s="1"/>
  <c r="N19" i="23" s="1"/>
  <c r="K87" i="22"/>
  <c r="V129" i="21"/>
  <c r="V129" i="20"/>
  <c r="AJ118" i="22"/>
  <c r="AL109" i="22"/>
  <c r="J109" i="28" s="1"/>
  <c r="L109" i="23" s="1"/>
  <c r="AT89" i="22"/>
  <c r="R89" i="28" s="1"/>
  <c r="T89" i="23" s="1"/>
  <c r="P82" i="22"/>
  <c r="AT49" i="22"/>
  <c r="R49" i="28" s="1"/>
  <c r="T49" i="23" s="1"/>
  <c r="V41" i="21"/>
  <c r="V41" i="20"/>
  <c r="V25" i="20"/>
  <c r="V25" i="21"/>
  <c r="AT17" i="22"/>
  <c r="R17" i="28" s="1"/>
  <c r="T17" i="23" s="1"/>
  <c r="AR10" i="22"/>
  <c r="P10" i="28" s="1"/>
  <c r="R10" i="23" s="1"/>
  <c r="X55" i="21"/>
  <c r="X55" i="20"/>
  <c r="AK120" i="22"/>
  <c r="I120" i="28" s="1"/>
  <c r="K120" i="23" s="1"/>
  <c r="AK125" i="22"/>
  <c r="I125" i="28" s="1"/>
  <c r="K125" i="23" s="1"/>
  <c r="AQ114" i="22"/>
  <c r="O114" i="28" s="1"/>
  <c r="Q114" i="23" s="1"/>
  <c r="Q105" i="22"/>
  <c r="S96" i="22"/>
  <c r="AK89" i="21"/>
  <c r="AK89" i="20"/>
  <c r="Y83" i="21"/>
  <c r="Y83" i="20"/>
  <c r="W76" i="21"/>
  <c r="W76" i="20"/>
  <c r="E67" i="21"/>
  <c r="E67" i="20"/>
  <c r="G58" i="21"/>
  <c r="G58" i="20"/>
  <c r="AO47" i="22"/>
  <c r="M47" i="28" s="1"/>
  <c r="O47" i="23" s="1"/>
  <c r="AK33" i="22"/>
  <c r="I33" i="28" s="1"/>
  <c r="K33" i="23" s="1"/>
  <c r="G10" i="20"/>
  <c r="G10" i="21"/>
  <c r="S5" i="22"/>
  <c r="P94" i="20"/>
  <c r="P94" i="21"/>
  <c r="D44" i="21"/>
  <c r="D44" i="20"/>
  <c r="P22" i="22"/>
  <c r="V5" i="21"/>
  <c r="V5" i="20"/>
  <c r="Y130" i="21"/>
  <c r="Y130" i="20"/>
  <c r="G126" i="21"/>
  <c r="G126" i="20"/>
  <c r="I89" i="22"/>
  <c r="AO75" i="22"/>
  <c r="M75" i="28" s="1"/>
  <c r="O75" i="23" s="1"/>
  <c r="AO43" i="22"/>
  <c r="M43" i="28" s="1"/>
  <c r="O43" i="23" s="1"/>
  <c r="E31" i="20"/>
  <c r="E31" i="21"/>
  <c r="S16" i="22"/>
  <c r="G44" i="21"/>
  <c r="G44" i="20"/>
  <c r="X47" i="21"/>
  <c r="X47" i="20"/>
  <c r="E96" i="20"/>
  <c r="E96" i="21"/>
  <c r="F55" i="21"/>
  <c r="F55" i="20"/>
  <c r="B123" i="21"/>
  <c r="B123" i="20"/>
  <c r="F89" i="21"/>
  <c r="F89" i="20"/>
  <c r="H52" i="28"/>
  <c r="J52" i="23" s="1"/>
  <c r="E77" i="21"/>
  <c r="E77" i="20"/>
  <c r="B100" i="20"/>
  <c r="B100" i="21"/>
  <c r="G122" i="21"/>
  <c r="G122" i="20"/>
  <c r="E7" i="21"/>
  <c r="E7" i="20"/>
  <c r="Y108" i="21"/>
  <c r="Y108" i="20"/>
  <c r="F66" i="20"/>
  <c r="F66" i="21"/>
  <c r="AJ94" i="20"/>
  <c r="AJ94" i="21"/>
  <c r="X44" i="21"/>
  <c r="X44" i="20"/>
  <c r="AA126" i="21"/>
  <c r="AA126" i="20"/>
  <c r="B128" i="20"/>
  <c r="B128" i="21"/>
  <c r="AA49" i="21"/>
  <c r="AA49" i="20"/>
  <c r="E42" i="21"/>
  <c r="E42" i="20"/>
  <c r="G33" i="21"/>
  <c r="G33" i="20"/>
  <c r="E26" i="21"/>
  <c r="E26" i="20"/>
  <c r="G17" i="21"/>
  <c r="G17" i="20"/>
  <c r="E10" i="21"/>
  <c r="E10" i="20"/>
  <c r="B120" i="21"/>
  <c r="B120" i="20"/>
  <c r="D67" i="21"/>
  <c r="D67" i="20"/>
  <c r="F121" i="20"/>
  <c r="F121" i="21"/>
  <c r="D114" i="20"/>
  <c r="D114" i="21"/>
  <c r="V80" i="20"/>
  <c r="V80" i="21"/>
  <c r="AA100" i="20"/>
  <c r="AA100" i="21"/>
  <c r="AA12" i="21"/>
  <c r="AA12" i="20"/>
  <c r="Y5" i="21"/>
  <c r="Y5" i="20"/>
  <c r="V130" i="21"/>
  <c r="V130" i="20"/>
  <c r="B34" i="21"/>
  <c r="B34" i="20"/>
  <c r="X25" i="21"/>
  <c r="X25" i="20"/>
  <c r="E122" i="20"/>
  <c r="E122" i="21"/>
  <c r="G75" i="20"/>
  <c r="G75" i="21"/>
  <c r="E68" i="21"/>
  <c r="E68" i="20"/>
  <c r="W61" i="21"/>
  <c r="W61" i="20"/>
  <c r="C45" i="21"/>
  <c r="C45" i="20"/>
  <c r="Z74" i="21"/>
  <c r="Z74" i="20"/>
  <c r="Y126" i="20"/>
  <c r="Y126" i="21"/>
  <c r="F83" i="20"/>
  <c r="F83" i="21"/>
  <c r="D76" i="21"/>
  <c r="D76" i="20"/>
  <c r="B69" i="20"/>
  <c r="B69" i="21"/>
  <c r="B9" i="20"/>
  <c r="B9" i="21"/>
  <c r="H5" i="21"/>
  <c r="H5" i="20"/>
  <c r="AA90" i="21"/>
  <c r="AA90" i="20"/>
  <c r="E104" i="21"/>
  <c r="E104" i="20"/>
  <c r="D113" i="20"/>
  <c r="D113" i="21"/>
  <c r="I70" i="20"/>
  <c r="I70" i="21"/>
  <c r="C112" i="21"/>
  <c r="C112" i="20"/>
  <c r="C96" i="20"/>
  <c r="C96" i="21"/>
  <c r="X52" i="21"/>
  <c r="X52" i="20"/>
  <c r="Z27" i="21"/>
  <c r="Z27" i="20"/>
  <c r="AA78" i="21"/>
  <c r="AA78" i="20"/>
  <c r="AA30" i="21"/>
  <c r="AA30" i="20"/>
  <c r="C131" i="20"/>
  <c r="C131" i="21"/>
  <c r="W47" i="21"/>
  <c r="W47" i="20"/>
  <c r="J104" i="20"/>
  <c r="J104" i="21"/>
  <c r="F42" i="21"/>
  <c r="F42" i="20"/>
  <c r="H124" i="28"/>
  <c r="J124" i="23" s="1"/>
  <c r="B107" i="21"/>
  <c r="B107" i="20"/>
  <c r="B91" i="21"/>
  <c r="B91" i="20"/>
  <c r="F73" i="21"/>
  <c r="F73" i="20"/>
  <c r="X6" i="21"/>
  <c r="X6" i="20"/>
  <c r="W70" i="21"/>
  <c r="W70" i="20"/>
  <c r="V32" i="21"/>
  <c r="V32" i="20"/>
  <c r="N72" i="28"/>
  <c r="P72" i="23" s="1"/>
  <c r="B18" i="21"/>
  <c r="B18" i="20"/>
  <c r="AA43" i="21"/>
  <c r="AA43" i="20"/>
  <c r="AK18" i="21"/>
  <c r="AK18" i="20"/>
  <c r="B129" i="20"/>
  <c r="B129" i="21"/>
  <c r="B41" i="21"/>
  <c r="B41" i="20"/>
  <c r="B25" i="21"/>
  <c r="B25" i="20"/>
  <c r="D55" i="20"/>
  <c r="D55" i="21"/>
  <c r="Q89" i="21"/>
  <c r="Q89" i="20"/>
  <c r="E83" i="21"/>
  <c r="E83" i="20"/>
  <c r="C76" i="21"/>
  <c r="C76" i="20"/>
  <c r="Y67" i="21"/>
  <c r="Y67" i="20"/>
  <c r="AA58" i="21"/>
  <c r="AA58" i="20"/>
  <c r="AA10" i="21"/>
  <c r="AA10" i="20"/>
  <c r="B5" i="21"/>
  <c r="B5" i="20"/>
  <c r="AA86" i="20"/>
  <c r="AA86" i="21"/>
  <c r="G54" i="21"/>
  <c r="G54" i="20"/>
  <c r="W40" i="21"/>
  <c r="W40" i="20"/>
  <c r="AC13" i="21"/>
  <c r="AC13" i="20"/>
  <c r="E53" i="21"/>
  <c r="E53" i="20"/>
  <c r="H27" i="28"/>
  <c r="J27" i="23" s="1"/>
  <c r="D107" i="20"/>
  <c r="D107" i="21"/>
  <c r="I54" i="21"/>
  <c r="I54" i="20"/>
  <c r="C79" i="21"/>
  <c r="C79" i="20"/>
  <c r="B101" i="21"/>
  <c r="B101" i="20"/>
  <c r="W48" i="21"/>
  <c r="W48" i="20"/>
  <c r="H37" i="21"/>
  <c r="H37" i="20"/>
  <c r="AA65" i="20"/>
  <c r="AA65" i="21"/>
  <c r="B43" i="21"/>
  <c r="B43" i="20"/>
  <c r="X34" i="21"/>
  <c r="X34" i="20"/>
  <c r="B27" i="21"/>
  <c r="B27" i="20"/>
  <c r="D18" i="21"/>
  <c r="D18" i="20"/>
  <c r="AA36" i="21"/>
  <c r="AA36" i="20"/>
  <c r="E29" i="21"/>
  <c r="E29" i="20"/>
  <c r="C22" i="21"/>
  <c r="C22" i="20"/>
  <c r="F84" i="21"/>
  <c r="F84" i="20"/>
  <c r="D54" i="21"/>
  <c r="D54" i="20"/>
  <c r="V56" i="21"/>
  <c r="V56" i="20"/>
  <c r="Z88" i="21"/>
  <c r="Z88" i="20"/>
  <c r="F127" i="21"/>
  <c r="F127" i="20"/>
  <c r="H30" i="28"/>
  <c r="J30" i="23" s="1"/>
  <c r="X82" i="21"/>
  <c r="X82" i="20"/>
  <c r="W14" i="21"/>
  <c r="W14" i="20"/>
  <c r="AH12" i="21"/>
  <c r="AH12" i="20"/>
  <c r="Y99" i="21"/>
  <c r="Y99" i="20"/>
  <c r="W67" i="21"/>
  <c r="W67" i="20"/>
  <c r="W31" i="21"/>
  <c r="W31" i="20"/>
  <c r="F41" i="20"/>
  <c r="F41" i="21"/>
  <c r="Y31" i="21"/>
  <c r="Y31" i="20"/>
  <c r="L75" i="21"/>
  <c r="L75" i="20"/>
  <c r="D7" i="21"/>
  <c r="D7" i="20"/>
  <c r="Y82" i="21"/>
  <c r="Y82" i="20"/>
  <c r="AP57" i="22"/>
  <c r="B80" i="21"/>
  <c r="B80" i="20"/>
  <c r="G100" i="21"/>
  <c r="G100" i="20"/>
  <c r="I75" i="22"/>
  <c r="S18" i="22"/>
  <c r="G12" i="21"/>
  <c r="G12" i="20"/>
  <c r="E5" i="20"/>
  <c r="E5" i="21"/>
  <c r="N22" i="22"/>
  <c r="B130" i="21"/>
  <c r="B130" i="20"/>
  <c r="Z76" i="21"/>
  <c r="Z76" i="20"/>
  <c r="N60" i="22"/>
  <c r="V34" i="21"/>
  <c r="V34" i="20"/>
  <c r="D25" i="21"/>
  <c r="D25" i="20"/>
  <c r="Z16" i="21"/>
  <c r="Z16" i="20"/>
  <c r="X9" i="21"/>
  <c r="X9" i="20"/>
  <c r="Z102" i="21"/>
  <c r="Z102" i="20"/>
  <c r="W121" i="20"/>
  <c r="W121" i="21"/>
  <c r="G59" i="21"/>
  <c r="G59" i="20"/>
  <c r="AA35" i="21"/>
  <c r="AA35" i="20"/>
  <c r="Y28" i="21"/>
  <c r="Y28" i="20"/>
  <c r="C21" i="20"/>
  <c r="C21" i="21"/>
  <c r="C5" i="21"/>
  <c r="C5" i="20"/>
  <c r="E126" i="21"/>
  <c r="E126" i="20"/>
  <c r="AJ114" i="21"/>
  <c r="AJ114" i="20"/>
  <c r="X104" i="21"/>
  <c r="X104" i="20"/>
  <c r="Y127" i="21"/>
  <c r="Y127" i="20"/>
  <c r="Y51" i="21"/>
  <c r="Y51" i="20"/>
  <c r="AA42" i="21"/>
  <c r="AA42" i="20"/>
  <c r="Y35" i="21"/>
  <c r="Y35" i="20"/>
  <c r="G26" i="21"/>
  <c r="G26" i="20"/>
  <c r="E19" i="20"/>
  <c r="E19" i="21"/>
  <c r="W113" i="21"/>
  <c r="W113" i="20"/>
  <c r="AR50" i="22"/>
  <c r="P50" i="28" s="1"/>
  <c r="R50" i="23" s="1"/>
  <c r="W112" i="21"/>
  <c r="W112" i="20"/>
  <c r="W96" i="21"/>
  <c r="W96" i="20"/>
  <c r="AO71" i="22"/>
  <c r="M71" i="28" s="1"/>
  <c r="O71" i="23" s="1"/>
  <c r="K101" i="22"/>
  <c r="D52" i="21"/>
  <c r="D52" i="20"/>
  <c r="F27" i="21"/>
  <c r="F27" i="20"/>
  <c r="AM75" i="22"/>
  <c r="K75" i="28" s="1"/>
  <c r="M75" i="23" s="1"/>
  <c r="G78" i="21"/>
  <c r="G78" i="20"/>
  <c r="G30" i="21"/>
  <c r="G30" i="20"/>
  <c r="W131" i="21"/>
  <c r="W131" i="20"/>
  <c r="O77" i="22"/>
  <c r="O65" i="22"/>
  <c r="Q56" i="22"/>
  <c r="C47" i="20"/>
  <c r="C47" i="21"/>
  <c r="AD104" i="21"/>
  <c r="AD104" i="20"/>
  <c r="Z42" i="21"/>
  <c r="Z42" i="20"/>
  <c r="AU123" i="22"/>
  <c r="S123" i="28" s="1"/>
  <c r="U123" i="23" s="1"/>
  <c r="Z105" i="21"/>
  <c r="Z105" i="20"/>
  <c r="D98" i="21"/>
  <c r="D98" i="20"/>
  <c r="L46" i="22"/>
  <c r="AP21" i="22"/>
  <c r="AQ121" i="22"/>
  <c r="O121" i="28" s="1"/>
  <c r="Q121" i="23" s="1"/>
  <c r="AU110" i="22"/>
  <c r="S110" i="28" s="1"/>
  <c r="U110" i="23" s="1"/>
  <c r="S94" i="22"/>
  <c r="C70" i="21"/>
  <c r="C70" i="20"/>
  <c r="AU62" i="22"/>
  <c r="S62" i="28" s="1"/>
  <c r="U62" i="23" s="1"/>
  <c r="AO41" i="22"/>
  <c r="M41" i="28" s="1"/>
  <c r="O41" i="23" s="1"/>
  <c r="N94" i="22"/>
  <c r="B32" i="20"/>
  <c r="B32" i="21"/>
  <c r="I108" i="22"/>
  <c r="H131" i="22"/>
  <c r="B114" i="21"/>
  <c r="B114" i="20"/>
  <c r="L89" i="22"/>
  <c r="V18" i="21"/>
  <c r="V18" i="20"/>
  <c r="AM79" i="22"/>
  <c r="K79" i="28" s="1"/>
  <c r="M79" i="23" s="1"/>
  <c r="AK106" i="22"/>
  <c r="I106" i="28" s="1"/>
  <c r="K106" i="23" s="1"/>
  <c r="O95" i="22"/>
  <c r="K53" i="22"/>
  <c r="G43" i="21"/>
  <c r="G43" i="20"/>
  <c r="Q18" i="21"/>
  <c r="Q18" i="20"/>
  <c r="S9" i="22"/>
  <c r="B8" i="21"/>
  <c r="B8" i="20"/>
  <c r="Y78" i="21"/>
  <c r="Y78" i="20"/>
  <c r="X88" i="21"/>
  <c r="X88" i="20"/>
  <c r="AR70" i="22"/>
  <c r="P70" i="28" s="1"/>
  <c r="R70" i="23" s="1"/>
  <c r="F39" i="21"/>
  <c r="F39" i="20"/>
  <c r="Z23" i="21"/>
  <c r="Z23" i="20"/>
  <c r="X16" i="21"/>
  <c r="X16" i="20"/>
  <c r="X99" i="21"/>
  <c r="X99" i="20"/>
  <c r="X43" i="21"/>
  <c r="X43" i="20"/>
  <c r="S112" i="22"/>
  <c r="C104" i="21"/>
  <c r="C104" i="20"/>
  <c r="Y95" i="21"/>
  <c r="Y95" i="20"/>
  <c r="W88" i="21"/>
  <c r="W88" i="20"/>
  <c r="AK81" i="22"/>
  <c r="I81" i="28" s="1"/>
  <c r="K81" i="23" s="1"/>
  <c r="K72" i="22"/>
  <c r="AK65" i="22"/>
  <c r="I65" i="28" s="1"/>
  <c r="K65" i="23" s="1"/>
  <c r="AM56" i="22"/>
  <c r="K56" i="28" s="1"/>
  <c r="M56" i="23" s="1"/>
  <c r="W44" i="20"/>
  <c r="W44" i="21"/>
  <c r="AS29" i="22"/>
  <c r="Q29" i="28" s="1"/>
  <c r="S29" i="23" s="1"/>
  <c r="K8" i="22"/>
  <c r="AL116" i="22"/>
  <c r="J116" i="28" s="1"/>
  <c r="L116" i="23" s="1"/>
  <c r="AU75" i="22"/>
  <c r="S75" i="28" s="1"/>
  <c r="U75" i="23" s="1"/>
  <c r="L112" i="22"/>
  <c r="L68" i="22"/>
  <c r="AT108" i="22"/>
  <c r="R108" i="28" s="1"/>
  <c r="T108" i="23" s="1"/>
  <c r="AU124" i="22"/>
  <c r="S124" i="28" s="1"/>
  <c r="U124" i="23" s="1"/>
  <c r="G86" i="21"/>
  <c r="G86" i="20"/>
  <c r="AA54" i="21"/>
  <c r="AA54" i="20"/>
  <c r="C40" i="20"/>
  <c r="C40" i="21"/>
  <c r="I13" i="21"/>
  <c r="I13" i="20"/>
  <c r="E112" i="21"/>
  <c r="E112" i="20"/>
  <c r="G19" i="20"/>
  <c r="G19" i="21"/>
  <c r="E90" i="21"/>
  <c r="E90" i="20"/>
  <c r="D103" i="21"/>
  <c r="D103" i="20"/>
  <c r="Z98" i="21"/>
  <c r="Z98" i="20"/>
  <c r="F100" i="21"/>
  <c r="F100" i="20"/>
  <c r="Z99" i="20"/>
  <c r="Z99" i="21"/>
  <c r="C92" i="21"/>
  <c r="C92" i="20"/>
  <c r="AA85" i="21"/>
  <c r="AA85" i="20"/>
  <c r="Z57" i="21"/>
  <c r="Z57" i="20"/>
  <c r="Z90" i="21"/>
  <c r="Z90" i="20"/>
  <c r="C60" i="21"/>
  <c r="C60" i="20"/>
  <c r="E130" i="21"/>
  <c r="E130" i="20"/>
  <c r="AA44" i="21"/>
  <c r="AA44" i="20"/>
  <c r="Y12" i="21"/>
  <c r="Y12" i="20"/>
  <c r="X7" i="21"/>
  <c r="X7" i="20"/>
  <c r="E82" i="21"/>
  <c r="E82" i="20"/>
  <c r="AK40" i="22"/>
  <c r="I40" i="28" s="1"/>
  <c r="K40" i="23" s="1"/>
  <c r="N101" i="22"/>
  <c r="P92" i="20"/>
  <c r="P92" i="21"/>
  <c r="AN66" i="22"/>
  <c r="L66" i="28" s="1"/>
  <c r="N66" i="23" s="1"/>
  <c r="AT55" i="22"/>
  <c r="R55" i="28" s="1"/>
  <c r="T55" i="23" s="1"/>
  <c r="V47" i="21"/>
  <c r="V47" i="20"/>
  <c r="X38" i="21"/>
  <c r="X38" i="20"/>
  <c r="B31" i="21"/>
  <c r="B31" i="20"/>
  <c r="X22" i="21"/>
  <c r="X22" i="20"/>
  <c r="V15" i="21"/>
  <c r="V15" i="20"/>
  <c r="Z130" i="21"/>
  <c r="Z130" i="20"/>
  <c r="V68" i="21"/>
  <c r="V68" i="20"/>
  <c r="O121" i="22"/>
  <c r="AP4" i="22"/>
  <c r="E125" i="21"/>
  <c r="E125" i="20"/>
  <c r="W118" i="21"/>
  <c r="W118" i="20"/>
  <c r="AM98" i="22"/>
  <c r="K98" i="28" s="1"/>
  <c r="M98" i="23" s="1"/>
  <c r="M89" i="22"/>
  <c r="O80" i="22"/>
  <c r="AO73" i="22"/>
  <c r="M73" i="28" s="1"/>
  <c r="O73" i="23" s="1"/>
  <c r="S62" i="22"/>
  <c r="K50" i="22"/>
  <c r="G40" i="21"/>
  <c r="G40" i="20"/>
  <c r="Y33" i="21"/>
  <c r="Y33" i="20"/>
  <c r="G24" i="21"/>
  <c r="G24" i="20"/>
  <c r="AO17" i="22"/>
  <c r="M17" i="28" s="1"/>
  <c r="O17" i="23" s="1"/>
  <c r="AM10" i="22"/>
  <c r="K10" i="28" s="1"/>
  <c r="M10" i="23" s="1"/>
  <c r="AJ121" i="22"/>
  <c r="AT60" i="22"/>
  <c r="R60" i="28" s="1"/>
  <c r="T60" i="23" s="1"/>
  <c r="Z10" i="20"/>
  <c r="Z10" i="21"/>
  <c r="AQ85" i="22"/>
  <c r="O85" i="28" s="1"/>
  <c r="Q85" i="23" s="1"/>
  <c r="Z128" i="20"/>
  <c r="Z128" i="21"/>
  <c r="X121" i="21"/>
  <c r="X121" i="20"/>
  <c r="F76" i="21"/>
  <c r="F76" i="20"/>
  <c r="B50" i="21"/>
  <c r="B50" i="20"/>
  <c r="AJ39" i="22"/>
  <c r="AL30" i="22"/>
  <c r="J30" i="28" s="1"/>
  <c r="L30" i="23" s="1"/>
  <c r="H23" i="22"/>
  <c r="F16" i="21"/>
  <c r="F16" i="20"/>
  <c r="D9" i="21"/>
  <c r="D9" i="20"/>
  <c r="F102" i="21"/>
  <c r="F102" i="20"/>
  <c r="C121" i="20"/>
  <c r="C121" i="21"/>
  <c r="AU97" i="22"/>
  <c r="S97" i="28" s="1"/>
  <c r="U97" i="23" s="1"/>
  <c r="AA59" i="21"/>
  <c r="AA59" i="20"/>
  <c r="K41" i="22"/>
  <c r="G35" i="20"/>
  <c r="G35" i="21"/>
  <c r="E28" i="21"/>
  <c r="E28" i="20"/>
  <c r="W21" i="21"/>
  <c r="W21" i="20"/>
  <c r="W5" i="21"/>
  <c r="W5" i="20"/>
  <c r="AR33" i="22"/>
  <c r="P33" i="28" s="1"/>
  <c r="R33" i="23" s="1"/>
  <c r="AA101" i="21"/>
  <c r="AA101" i="20"/>
  <c r="P114" i="21"/>
  <c r="P114" i="20"/>
  <c r="D104" i="21"/>
  <c r="D104" i="20"/>
  <c r="AN88" i="22"/>
  <c r="L88" i="28" s="1"/>
  <c r="N88" i="23" s="1"/>
  <c r="AL81" i="22"/>
  <c r="J81" i="28" s="1"/>
  <c r="L81" i="23" s="1"/>
  <c r="AL65" i="22"/>
  <c r="J65" i="28" s="1"/>
  <c r="L65" i="23" s="1"/>
  <c r="L56" i="22"/>
  <c r="D32" i="21"/>
  <c r="D32" i="20"/>
  <c r="I120" i="22"/>
  <c r="E127" i="21"/>
  <c r="E127" i="20"/>
  <c r="E51" i="21"/>
  <c r="E51" i="20"/>
  <c r="G42" i="21"/>
  <c r="G42" i="20"/>
  <c r="E35" i="21"/>
  <c r="E35" i="20"/>
  <c r="AA26" i="21"/>
  <c r="AA26" i="20"/>
  <c r="Y19" i="21"/>
  <c r="Y19" i="20"/>
  <c r="AO31" i="22"/>
  <c r="M31" i="28" s="1"/>
  <c r="O31" i="23" s="1"/>
  <c r="AO15" i="22"/>
  <c r="M15" i="28" s="1"/>
  <c r="O15" i="23" s="1"/>
  <c r="C113" i="20"/>
  <c r="C113" i="21"/>
  <c r="Q38" i="22"/>
  <c r="R36" i="22"/>
  <c r="AR106" i="22"/>
  <c r="P106" i="28" s="1"/>
  <c r="R106" i="23" s="1"/>
  <c r="D68" i="21"/>
  <c r="D68" i="20"/>
  <c r="AT41" i="22"/>
  <c r="R41" i="28" s="1"/>
  <c r="T41" i="23" s="1"/>
  <c r="AL13" i="22"/>
  <c r="J13" i="28" s="1"/>
  <c r="L13" i="23" s="1"/>
  <c r="E102" i="21"/>
  <c r="E102" i="20"/>
  <c r="Y103" i="21"/>
  <c r="Y103" i="20"/>
  <c r="K92" i="22"/>
  <c r="AM48" i="22"/>
  <c r="K48" i="28" s="1"/>
  <c r="M48" i="23" s="1"/>
  <c r="D13" i="21"/>
  <c r="D13" i="20"/>
  <c r="O55" i="22"/>
  <c r="X87" i="21"/>
  <c r="X87" i="20"/>
  <c r="N111" i="22"/>
  <c r="H74" i="22"/>
  <c r="P46" i="22"/>
  <c r="AM60" i="22"/>
  <c r="K60" i="28" s="1"/>
  <c r="M60" i="23" s="1"/>
  <c r="I5" i="22"/>
  <c r="AN91" i="22"/>
  <c r="L91" i="28" s="1"/>
  <c r="N91" i="23" s="1"/>
  <c r="AN39" i="22"/>
  <c r="L39" i="28" s="1"/>
  <c r="N39" i="23" s="1"/>
  <c r="G117" i="20"/>
  <c r="G117" i="21"/>
  <c r="AO70" i="22"/>
  <c r="M70" i="28" s="1"/>
  <c r="O70" i="23" s="1"/>
  <c r="AU63" i="22"/>
  <c r="S63" i="28" s="1"/>
  <c r="U63" i="23" s="1"/>
  <c r="W55" i="21"/>
  <c r="W55" i="20"/>
  <c r="K43" i="22"/>
  <c r="M34" i="22"/>
  <c r="AS16" i="22"/>
  <c r="Q16" i="28" s="1"/>
  <c r="S16" i="23" s="1"/>
  <c r="S7" i="22"/>
  <c r="N90" i="22"/>
  <c r="F30" i="21"/>
  <c r="F30" i="20"/>
  <c r="AA109" i="21"/>
  <c r="AA109" i="20"/>
  <c r="AL131" i="22"/>
  <c r="J131" i="28" s="1"/>
  <c r="L131" i="23" s="1"/>
  <c r="L122" i="22"/>
  <c r="AT115" i="22"/>
  <c r="R115" i="28" s="1"/>
  <c r="T115" i="23" s="1"/>
  <c r="F105" i="21"/>
  <c r="F105" i="20"/>
  <c r="X98" i="21"/>
  <c r="X98" i="20"/>
  <c r="AL87" i="22"/>
  <c r="J87" i="28" s="1"/>
  <c r="L87" i="23" s="1"/>
  <c r="N53" i="22"/>
  <c r="P44" i="22"/>
  <c r="P28" i="22"/>
  <c r="R19" i="22"/>
  <c r="AN31" i="22"/>
  <c r="L31" i="28" s="1"/>
  <c r="N31" i="23" s="1"/>
  <c r="W111" i="21"/>
  <c r="W111" i="20"/>
  <c r="AM126" i="22"/>
  <c r="K126" i="28" s="1"/>
  <c r="M126" i="23" s="1"/>
  <c r="G116" i="21"/>
  <c r="G116" i="20"/>
  <c r="E109" i="21"/>
  <c r="E109" i="20"/>
  <c r="C102" i="20"/>
  <c r="C102" i="21"/>
  <c r="Y93" i="21"/>
  <c r="Y93" i="20"/>
  <c r="W86" i="21"/>
  <c r="W86" i="20"/>
  <c r="G68" i="21"/>
  <c r="G68" i="20"/>
  <c r="Y61" i="20"/>
  <c r="Y61" i="21"/>
  <c r="W54" i="21"/>
  <c r="W54" i="20"/>
  <c r="S46" i="22"/>
  <c r="Q39" i="22"/>
  <c r="K6" i="22"/>
  <c r="AR81" i="22"/>
  <c r="P81" i="28" s="1"/>
  <c r="R81" i="23" s="1"/>
  <c r="V20" i="20"/>
  <c r="V20" i="21"/>
  <c r="I96" i="22"/>
  <c r="V114" i="21"/>
  <c r="V114" i="20"/>
  <c r="Z96" i="21"/>
  <c r="Z96" i="20"/>
  <c r="P87" i="22"/>
  <c r="AT70" i="22"/>
  <c r="R70" i="28" s="1"/>
  <c r="T70" i="23" s="1"/>
  <c r="AR63" i="22"/>
  <c r="P63" i="28" s="1"/>
  <c r="R63" i="23" s="1"/>
  <c r="AJ23" i="22"/>
  <c r="AL14" i="22"/>
  <c r="J14" i="28" s="1"/>
  <c r="L14" i="23" s="1"/>
  <c r="F126" i="20"/>
  <c r="F126" i="21"/>
  <c r="P65" i="22"/>
  <c r="Q52" i="22"/>
  <c r="AK122" i="22"/>
  <c r="I122" i="28" s="1"/>
  <c r="K122" i="23" s="1"/>
  <c r="AQ111" i="22"/>
  <c r="O111" i="28" s="1"/>
  <c r="Q111" i="23" s="1"/>
  <c r="M104" i="22"/>
  <c r="Q74" i="22"/>
  <c r="I62" i="22"/>
  <c r="O51" i="22"/>
  <c r="AS34" i="22"/>
  <c r="Q34" i="28" s="1"/>
  <c r="S34" i="23" s="1"/>
  <c r="S25" i="22"/>
  <c r="W17" i="21"/>
  <c r="W17" i="20"/>
  <c r="I6" i="22"/>
  <c r="V8" i="21"/>
  <c r="V8" i="20"/>
  <c r="E78" i="21"/>
  <c r="E78" i="20"/>
  <c r="D88" i="21"/>
  <c r="D88" i="20"/>
  <c r="AD77" i="20"/>
  <c r="AD77" i="21"/>
  <c r="AT61" i="22"/>
  <c r="R61" i="28" s="1"/>
  <c r="T61" i="23" s="1"/>
  <c r="Z39" i="21"/>
  <c r="Z39" i="20"/>
  <c r="F23" i="20"/>
  <c r="F23" i="21"/>
  <c r="D16" i="21"/>
  <c r="D16" i="20"/>
  <c r="F7" i="20"/>
  <c r="F7" i="21"/>
  <c r="D99" i="21"/>
  <c r="D99" i="20"/>
  <c r="D43" i="20"/>
  <c r="D43" i="21"/>
  <c r="Q108" i="22"/>
  <c r="W104" i="21"/>
  <c r="W104" i="20"/>
  <c r="E95" i="20"/>
  <c r="E95" i="21"/>
  <c r="C88" i="21"/>
  <c r="C88" i="20"/>
  <c r="C44" i="20"/>
  <c r="C44" i="21"/>
  <c r="L80" i="22"/>
  <c r="AR66" i="22"/>
  <c r="P66" i="28" s="1"/>
  <c r="R66" i="23" s="1"/>
  <c r="Z51" i="20"/>
  <c r="Z51" i="21"/>
  <c r="K96" i="22"/>
  <c r="AM84" i="22"/>
  <c r="K84" i="28" s="1"/>
  <c r="M84" i="23" s="1"/>
  <c r="Y63" i="21"/>
  <c r="Y63" i="20"/>
  <c r="AM52" i="22"/>
  <c r="K52" i="28" s="1"/>
  <c r="M52" i="23" s="1"/>
  <c r="G38" i="20"/>
  <c r="G38" i="21"/>
  <c r="W24" i="21"/>
  <c r="W24" i="20"/>
  <c r="AG11" i="21"/>
  <c r="AG11" i="20"/>
  <c r="AU86" i="22"/>
  <c r="S86" i="28" s="1"/>
  <c r="U86" i="23" s="1"/>
  <c r="AU70" i="22"/>
  <c r="S70" i="28" s="1"/>
  <c r="U70" i="23" s="1"/>
  <c r="AO49" i="22"/>
  <c r="M49" i="28" s="1"/>
  <c r="O49" i="23" s="1"/>
  <c r="I35" i="22"/>
  <c r="K14" i="22"/>
  <c r="O113" i="22"/>
  <c r="P39" i="21"/>
  <c r="P39" i="20"/>
  <c r="X81" i="21"/>
  <c r="X81" i="20"/>
  <c r="G103" i="21"/>
  <c r="G103" i="20"/>
  <c r="D23" i="21"/>
  <c r="D23" i="20"/>
  <c r="X48" i="20"/>
  <c r="X48" i="21"/>
  <c r="AA84" i="21"/>
  <c r="AA84" i="20"/>
  <c r="N34" i="28"/>
  <c r="P34" i="23" s="1"/>
  <c r="C77" i="21"/>
  <c r="C77" i="20"/>
  <c r="Y115" i="21"/>
  <c r="Y115" i="20"/>
  <c r="G74" i="21"/>
  <c r="G74" i="20"/>
  <c r="O107" i="21"/>
  <c r="O107" i="20"/>
  <c r="X124" i="20"/>
  <c r="X124" i="21"/>
  <c r="B57" i="21"/>
  <c r="B57" i="20"/>
  <c r="H65" i="28"/>
  <c r="J65" i="23" s="1"/>
  <c r="B75" i="21"/>
  <c r="B75" i="20"/>
  <c r="AB48" i="20"/>
  <c r="AB48" i="21"/>
  <c r="Z6" i="21"/>
  <c r="Z6" i="20"/>
  <c r="F111" i="21"/>
  <c r="F111" i="20"/>
  <c r="G99" i="21"/>
  <c r="G99" i="20"/>
  <c r="R104" i="22"/>
  <c r="AU119" i="22"/>
  <c r="S119" i="28" s="1"/>
  <c r="U119" i="23" s="1"/>
  <c r="C71" i="21"/>
  <c r="C71" i="20"/>
  <c r="S63" i="22"/>
  <c r="AA57" i="21"/>
  <c r="AA57" i="20"/>
  <c r="AO38" i="22"/>
  <c r="M38" i="28" s="1"/>
  <c r="O38" i="23" s="1"/>
  <c r="AQ29" i="22"/>
  <c r="O29" i="28" s="1"/>
  <c r="Q29" i="23" s="1"/>
  <c r="AO22" i="22"/>
  <c r="M22" i="28" s="1"/>
  <c r="O22" i="23" s="1"/>
  <c r="O13" i="22"/>
  <c r="AO6" i="22"/>
  <c r="M6" i="28" s="1"/>
  <c r="O6" i="23" s="1"/>
  <c r="P93" i="22"/>
  <c r="AR124" i="22"/>
  <c r="P124" i="28" s="1"/>
  <c r="R124" i="23" s="1"/>
  <c r="N117" i="22"/>
  <c r="L110" i="21"/>
  <c r="L110" i="20"/>
  <c r="AJ92" i="20"/>
  <c r="AJ92" i="21"/>
  <c r="R83" i="22"/>
  <c r="P76" i="22"/>
  <c r="B47" i="21"/>
  <c r="B47" i="20"/>
  <c r="D38" i="21"/>
  <c r="D38" i="20"/>
  <c r="V31" i="21"/>
  <c r="V31" i="20"/>
  <c r="D22" i="21"/>
  <c r="D22" i="20"/>
  <c r="B15" i="21"/>
  <c r="B15" i="20"/>
  <c r="F130" i="21"/>
  <c r="F130" i="20"/>
  <c r="B68" i="21"/>
  <c r="B68" i="20"/>
  <c r="Y125" i="21"/>
  <c r="Y125" i="20"/>
  <c r="C118" i="20"/>
  <c r="C118" i="21"/>
  <c r="AA40" i="20"/>
  <c r="AA40" i="21"/>
  <c r="E33" i="21"/>
  <c r="E33" i="20"/>
  <c r="AA24" i="21"/>
  <c r="AA24" i="20"/>
  <c r="F10" i="20"/>
  <c r="F10" i="21"/>
  <c r="F128" i="20"/>
  <c r="F128" i="21"/>
  <c r="D121" i="20"/>
  <c r="D121" i="21"/>
  <c r="AT110" i="22"/>
  <c r="R110" i="28" s="1"/>
  <c r="T110" i="23" s="1"/>
  <c r="V102" i="21"/>
  <c r="V102" i="20"/>
  <c r="AT94" i="22"/>
  <c r="R94" i="28" s="1"/>
  <c r="T94" i="23" s="1"/>
  <c r="F88" i="21"/>
  <c r="F88" i="20"/>
  <c r="D81" i="21"/>
  <c r="D81" i="20"/>
  <c r="AL74" i="22"/>
  <c r="J74" i="28" s="1"/>
  <c r="L74" i="23" s="1"/>
  <c r="L65" i="22"/>
  <c r="V50" i="21"/>
  <c r="V50" i="20"/>
  <c r="J14" i="22"/>
  <c r="N78" i="22"/>
  <c r="AJ17" i="22"/>
  <c r="AM83" i="22"/>
  <c r="K83" i="28" s="1"/>
  <c r="M83" i="23" s="1"/>
  <c r="I126" i="22"/>
  <c r="AA119" i="21"/>
  <c r="AA119" i="20"/>
  <c r="Y112" i="21"/>
  <c r="Y112" i="20"/>
  <c r="AA103" i="20"/>
  <c r="AA103" i="21"/>
  <c r="Y96" i="21"/>
  <c r="Y96" i="20"/>
  <c r="AA87" i="21"/>
  <c r="AA87" i="20"/>
  <c r="AS78" i="22"/>
  <c r="Q78" i="28" s="1"/>
  <c r="S78" i="23" s="1"/>
  <c r="AQ71" i="22"/>
  <c r="O71" i="28" s="1"/>
  <c r="Q71" i="23" s="1"/>
  <c r="AM57" i="22"/>
  <c r="K57" i="28" s="1"/>
  <c r="M57" i="23" s="1"/>
  <c r="M48" i="22"/>
  <c r="Y40" i="21"/>
  <c r="Y40" i="20"/>
  <c r="AM33" i="22"/>
  <c r="K33" i="28" s="1"/>
  <c r="M33" i="23" s="1"/>
  <c r="AK26" i="22"/>
  <c r="I26" i="28" s="1"/>
  <c r="K26" i="23" s="1"/>
  <c r="AA19" i="21"/>
  <c r="AA19" i="20"/>
  <c r="AR121" i="22"/>
  <c r="P121" i="28" s="1"/>
  <c r="R121" i="23" s="1"/>
  <c r="G101" i="21"/>
  <c r="G101" i="20"/>
  <c r="Z127" i="21"/>
  <c r="Z127" i="20"/>
  <c r="X120" i="21"/>
  <c r="X120" i="20"/>
  <c r="J109" i="22"/>
  <c r="AP79" i="22"/>
  <c r="N63" i="22"/>
  <c r="Z55" i="21"/>
  <c r="Z55" i="20"/>
  <c r="D48" i="21"/>
  <c r="D48" i="20"/>
  <c r="X32" i="20"/>
  <c r="X32" i="21"/>
  <c r="J21" i="22"/>
  <c r="AN12" i="22"/>
  <c r="L12" i="28" s="1"/>
  <c r="N12" i="23" s="1"/>
  <c r="P29" i="22"/>
  <c r="AS108" i="22"/>
  <c r="Q108" i="28" s="1"/>
  <c r="S108" i="23" s="1"/>
  <c r="AN4" i="22"/>
  <c r="L4" i="28" s="1"/>
  <c r="N4" i="23" s="1"/>
  <c r="I125" i="22"/>
  <c r="AU116" i="22"/>
  <c r="S116" i="28" s="1"/>
  <c r="U116" i="23" s="1"/>
  <c r="Q109" i="22"/>
  <c r="AU100" i="22"/>
  <c r="S100" i="28" s="1"/>
  <c r="U100" i="23" s="1"/>
  <c r="AS93" i="22"/>
  <c r="Q93" i="28" s="1"/>
  <c r="S93" i="23" s="1"/>
  <c r="O86" i="22"/>
  <c r="AS77" i="22"/>
  <c r="Q77" i="28" s="1"/>
  <c r="S77" i="23" s="1"/>
  <c r="K56" i="22"/>
  <c r="I49" i="22"/>
  <c r="AM40" i="22"/>
  <c r="K40" i="28" s="1"/>
  <c r="M40" i="23" s="1"/>
  <c r="AC17" i="20"/>
  <c r="AC17" i="21"/>
  <c r="AU8" i="22"/>
  <c r="S8" i="28" s="1"/>
  <c r="U8" i="23" s="1"/>
  <c r="AK49" i="22"/>
  <c r="I49" i="28" s="1"/>
  <c r="K49" i="23" s="1"/>
  <c r="W28" i="21"/>
  <c r="W28" i="20"/>
  <c r="O6" i="22"/>
  <c r="K109" i="22"/>
  <c r="W97" i="21"/>
  <c r="W97" i="20"/>
  <c r="AU101" i="22"/>
  <c r="S101" i="28" s="1"/>
  <c r="U101" i="23" s="1"/>
  <c r="AQ19" i="22"/>
  <c r="O19" i="28" s="1"/>
  <c r="Q19" i="23" s="1"/>
  <c r="I104" i="22"/>
  <c r="X68" i="21"/>
  <c r="X68" i="20"/>
  <c r="Y102" i="21"/>
  <c r="Y102" i="20"/>
  <c r="E103" i="20"/>
  <c r="E103" i="21"/>
  <c r="X13" i="21"/>
  <c r="X13" i="20"/>
  <c r="D87" i="21"/>
  <c r="D87" i="20"/>
  <c r="AA117" i="21"/>
  <c r="AA117" i="20"/>
  <c r="C55" i="21"/>
  <c r="C55" i="20"/>
  <c r="Z30" i="21"/>
  <c r="Z30" i="20"/>
  <c r="G109" i="21"/>
  <c r="G109" i="20"/>
  <c r="AJ112" i="22"/>
  <c r="AL103" i="22"/>
  <c r="J103" i="28" s="1"/>
  <c r="L103" i="23" s="1"/>
  <c r="AJ96" i="22"/>
  <c r="AR76" i="22"/>
  <c r="P76" i="28" s="1"/>
  <c r="R76" i="23" s="1"/>
  <c r="N69" i="22"/>
  <c r="AJ60" i="21"/>
  <c r="AJ60" i="20"/>
  <c r="R35" i="22"/>
  <c r="Z9" i="21"/>
  <c r="Z9" i="20"/>
  <c r="D91" i="21"/>
  <c r="D91" i="20"/>
  <c r="C111" i="21"/>
  <c r="C111" i="20"/>
  <c r="AA116" i="20"/>
  <c r="AA116" i="21"/>
  <c r="Y109" i="21"/>
  <c r="Y109" i="20"/>
  <c r="W102" i="21"/>
  <c r="W102" i="20"/>
  <c r="E93" i="21"/>
  <c r="E93" i="20"/>
  <c r="C86" i="20"/>
  <c r="C86" i="21"/>
  <c r="AA68" i="21"/>
  <c r="AA68" i="20"/>
  <c r="E61" i="21"/>
  <c r="E61" i="20"/>
  <c r="C54" i="21"/>
  <c r="C54" i="20"/>
  <c r="B20" i="21"/>
  <c r="B20" i="20"/>
  <c r="AJ119" i="22"/>
  <c r="Z112" i="21"/>
  <c r="Z112" i="20"/>
  <c r="H103" i="22"/>
  <c r="F96" i="20"/>
  <c r="F96" i="21"/>
  <c r="J42" i="22"/>
  <c r="L33" i="22"/>
  <c r="Z126" i="21"/>
  <c r="Z126" i="20"/>
  <c r="C17" i="20"/>
  <c r="C17" i="21"/>
  <c r="M122" i="22"/>
  <c r="AO4" i="22"/>
  <c r="M4" i="28" s="1"/>
  <c r="O4" i="23" s="1"/>
  <c r="AP123" i="22"/>
  <c r="V113" i="21"/>
  <c r="V113" i="20"/>
  <c r="J93" i="22"/>
  <c r="AB86" i="21"/>
  <c r="AB86" i="20"/>
  <c r="J77" i="21"/>
  <c r="J77" i="20"/>
  <c r="Z67" i="21"/>
  <c r="Z67" i="20"/>
  <c r="D60" i="21"/>
  <c r="D60" i="20"/>
  <c r="V53" i="21"/>
  <c r="V53" i="20"/>
  <c r="J37" i="22"/>
  <c r="AN28" i="22"/>
  <c r="L28" i="28" s="1"/>
  <c r="N28" i="23" s="1"/>
  <c r="AL21" i="22"/>
  <c r="J21" i="28" s="1"/>
  <c r="L21" i="23" s="1"/>
  <c r="H14" i="22"/>
  <c r="Z7" i="21"/>
  <c r="Z7" i="20"/>
  <c r="F86" i="20"/>
  <c r="F86" i="21"/>
  <c r="AM95" i="22"/>
  <c r="K95" i="28" s="1"/>
  <c r="M95" i="23" s="1"/>
  <c r="K128" i="22"/>
  <c r="Q121" i="22"/>
  <c r="I109" i="22"/>
  <c r="K100" i="22"/>
  <c r="AC93" i="21"/>
  <c r="AC93" i="20"/>
  <c r="AQ86" i="22"/>
  <c r="O86" i="28" s="1"/>
  <c r="Q86" i="23" s="1"/>
  <c r="AO79" i="22"/>
  <c r="M79" i="28" s="1"/>
  <c r="O79" i="23" s="1"/>
  <c r="Q61" i="22"/>
  <c r="AT22" i="22"/>
  <c r="R22" i="28" s="1"/>
  <c r="T22" i="23" s="1"/>
  <c r="AN79" i="22"/>
  <c r="L79" i="28" s="1"/>
  <c r="N79" i="23" s="1"/>
  <c r="AJ130" i="22"/>
  <c r="F51" i="20"/>
  <c r="F51" i="21"/>
  <c r="AP31" i="22"/>
  <c r="AT13" i="22"/>
  <c r="R13" i="28" s="1"/>
  <c r="T13" i="23" s="1"/>
  <c r="L51" i="22"/>
  <c r="E63" i="21"/>
  <c r="E63" i="20"/>
  <c r="AA38" i="21"/>
  <c r="AA38" i="20"/>
  <c r="C24" i="20"/>
  <c r="C24" i="21"/>
  <c r="M11" i="21"/>
  <c r="M11" i="20"/>
  <c r="AR107" i="22"/>
  <c r="P107" i="28" s="1"/>
  <c r="R107" i="23" s="1"/>
  <c r="Z92" i="21"/>
  <c r="Z92" i="20"/>
  <c r="B70" i="21"/>
  <c r="B70" i="20"/>
  <c r="J34" i="22"/>
  <c r="AN13" i="22"/>
  <c r="L13" i="28" s="1"/>
  <c r="N13" i="23" s="1"/>
  <c r="L35" i="22"/>
  <c r="AI103" i="21"/>
  <c r="AI103" i="20"/>
  <c r="Y44" i="21"/>
  <c r="Y44" i="20"/>
  <c r="K21" i="22"/>
  <c r="R112" i="22"/>
  <c r="AL117" i="22"/>
  <c r="J117" i="28" s="1"/>
  <c r="L117" i="23" s="1"/>
  <c r="J85" i="22"/>
  <c r="Z47" i="21"/>
  <c r="Z47" i="20"/>
  <c r="Z15" i="21"/>
  <c r="Z15" i="20"/>
  <c r="AL36" i="22"/>
  <c r="J36" i="28" s="1"/>
  <c r="L36" i="23" s="1"/>
  <c r="AK25" i="22"/>
  <c r="I25" i="28" s="1"/>
  <c r="K25" i="23" s="1"/>
  <c r="AK110" i="22"/>
  <c r="I110" i="28" s="1"/>
  <c r="K110" i="23" s="1"/>
  <c r="S53" i="22"/>
  <c r="P118" i="22"/>
  <c r="P86" i="22"/>
  <c r="AR14" i="22"/>
  <c r="P14" i="28" s="1"/>
  <c r="R14" i="23" s="1"/>
  <c r="AU111" i="22"/>
  <c r="S111" i="28" s="1"/>
  <c r="U111" i="23" s="1"/>
  <c r="AA62" i="21"/>
  <c r="AA62" i="20"/>
  <c r="AM28" i="22"/>
  <c r="K28" i="28" s="1"/>
  <c r="M28" i="23" s="1"/>
  <c r="P61" i="22"/>
  <c r="M70" i="22"/>
  <c r="O61" i="22"/>
  <c r="AS48" i="22"/>
  <c r="Q48" i="28" s="1"/>
  <c r="S48" i="23" s="1"/>
  <c r="S39" i="22"/>
  <c r="Q32" i="22"/>
  <c r="AU23" i="22"/>
  <c r="S23" i="28" s="1"/>
  <c r="U23" i="23" s="1"/>
  <c r="Q16" i="22"/>
  <c r="D126" i="21"/>
  <c r="D126" i="20"/>
  <c r="B119" i="21"/>
  <c r="B119" i="20"/>
  <c r="X66" i="21"/>
  <c r="X66" i="20"/>
  <c r="X127" i="21"/>
  <c r="X127" i="20"/>
  <c r="C87" i="20"/>
  <c r="C87" i="21"/>
  <c r="G128" i="21"/>
  <c r="G128" i="20"/>
  <c r="Y121" i="21"/>
  <c r="Y121" i="20"/>
  <c r="E17" i="21"/>
  <c r="E17" i="20"/>
  <c r="W10" i="21"/>
  <c r="W10" i="20"/>
  <c r="Z118" i="20"/>
  <c r="Z118" i="21"/>
  <c r="Z70" i="20"/>
  <c r="Z70" i="21"/>
  <c r="V126" i="21"/>
  <c r="V126" i="20"/>
  <c r="B52" i="21"/>
  <c r="B52" i="20"/>
  <c r="G129" i="21"/>
  <c r="G129" i="20"/>
  <c r="W73" i="21"/>
  <c r="W73" i="20"/>
  <c r="D119" i="21"/>
  <c r="D119" i="20"/>
  <c r="D71" i="21"/>
  <c r="D71" i="20"/>
  <c r="AP90" i="22"/>
  <c r="Z117" i="21"/>
  <c r="Z117" i="20"/>
  <c r="D66" i="21"/>
  <c r="D66" i="20"/>
  <c r="AN46" i="22"/>
  <c r="L46" i="28" s="1"/>
  <c r="N46" i="23" s="1"/>
  <c r="AP37" i="22"/>
  <c r="D127" i="21"/>
  <c r="D127" i="20"/>
  <c r="W87" i="21"/>
  <c r="W87" i="20"/>
  <c r="AA128" i="21"/>
  <c r="AA128" i="20"/>
  <c r="E121" i="21"/>
  <c r="E121" i="20"/>
  <c r="AS39" i="22"/>
  <c r="Q39" i="28" s="1"/>
  <c r="S39" i="23" s="1"/>
  <c r="M25" i="22"/>
  <c r="Y17" i="21"/>
  <c r="Y17" i="20"/>
  <c r="C10" i="21"/>
  <c r="C10" i="20"/>
  <c r="F118" i="21"/>
  <c r="F118" i="20"/>
  <c r="F70" i="20"/>
  <c r="F70" i="21"/>
  <c r="B126" i="21"/>
  <c r="B126" i="20"/>
  <c r="AJ115" i="22"/>
  <c r="L17" i="22"/>
  <c r="AA131" i="21"/>
  <c r="AA131" i="20"/>
  <c r="E124" i="20"/>
  <c r="E124" i="21"/>
  <c r="W117" i="21"/>
  <c r="W117" i="20"/>
  <c r="C101" i="21"/>
  <c r="C101" i="20"/>
  <c r="AA71" i="21"/>
  <c r="AA71" i="20"/>
  <c r="Y64" i="20"/>
  <c r="Y64" i="21"/>
  <c r="C57" i="20"/>
  <c r="C57" i="21"/>
  <c r="AA15" i="21"/>
  <c r="AA15" i="20"/>
  <c r="Y8" i="21"/>
  <c r="Y8" i="20"/>
  <c r="B108" i="21"/>
  <c r="B108" i="20"/>
  <c r="L128" i="22"/>
  <c r="R117" i="20"/>
  <c r="R117" i="21"/>
  <c r="V109" i="21"/>
  <c r="V109" i="20"/>
  <c r="V37" i="21"/>
  <c r="V37" i="20"/>
  <c r="W119" i="21"/>
  <c r="W119" i="20"/>
  <c r="W120" i="21"/>
  <c r="W120" i="20"/>
  <c r="W72" i="21"/>
  <c r="W72" i="20"/>
  <c r="AE20" i="21"/>
  <c r="AE20" i="20"/>
  <c r="B14" i="21"/>
  <c r="B14" i="20"/>
  <c r="AB4" i="21"/>
  <c r="AB4" i="20"/>
  <c r="N119" i="28"/>
  <c r="P119" i="23" s="1"/>
  <c r="Z107" i="20"/>
  <c r="Z107" i="21"/>
  <c r="X56" i="20"/>
  <c r="X56" i="21"/>
  <c r="D28" i="21"/>
  <c r="D28" i="20"/>
  <c r="N15" i="28"/>
  <c r="P15" i="23" s="1"/>
  <c r="V96" i="21"/>
  <c r="V96" i="20"/>
  <c r="G98" i="20"/>
  <c r="G98" i="21"/>
  <c r="E79" i="21"/>
  <c r="E79" i="20"/>
  <c r="E47" i="21"/>
  <c r="E47" i="20"/>
  <c r="C78" i="21"/>
  <c r="C78" i="20"/>
  <c r="C62" i="20"/>
  <c r="C62" i="21"/>
  <c r="W18" i="21"/>
  <c r="W18" i="20"/>
  <c r="B76" i="20"/>
  <c r="B76" i="21"/>
  <c r="Z120" i="21"/>
  <c r="Z120" i="20"/>
  <c r="R86" i="22"/>
  <c r="C75" i="21"/>
  <c r="C75" i="20"/>
  <c r="N83" i="22"/>
  <c r="C68" i="21"/>
  <c r="C68" i="20"/>
  <c r="Y11" i="21"/>
  <c r="Y11" i="20"/>
  <c r="V48" i="21"/>
  <c r="V48" i="20"/>
  <c r="Y86" i="21"/>
  <c r="Y86" i="20"/>
  <c r="N74" i="28"/>
  <c r="P74" i="23" s="1"/>
  <c r="W27" i="21"/>
  <c r="W27" i="20"/>
  <c r="Z4" i="21"/>
  <c r="Z4" i="20"/>
  <c r="E4" i="21"/>
  <c r="E4" i="20"/>
  <c r="X110" i="21"/>
  <c r="X110" i="20"/>
  <c r="V103" i="21"/>
  <c r="V103" i="20"/>
  <c r="AH65" i="21"/>
  <c r="AH65" i="20"/>
  <c r="AL31" i="20"/>
  <c r="AL31" i="21"/>
  <c r="R15" i="22"/>
  <c r="G124" i="21"/>
  <c r="G124" i="20"/>
  <c r="G96" i="21"/>
  <c r="G96" i="20"/>
  <c r="E89" i="21"/>
  <c r="E89" i="20"/>
  <c r="C82" i="21"/>
  <c r="C82" i="20"/>
  <c r="AS67" i="22"/>
  <c r="Q67" i="28" s="1"/>
  <c r="S67" i="23" s="1"/>
  <c r="O60" i="22"/>
  <c r="AQ16" i="22"/>
  <c r="O16" i="28" s="1"/>
  <c r="Q16" i="23" s="1"/>
  <c r="X79" i="21"/>
  <c r="X79" i="20"/>
  <c r="J28" i="22"/>
  <c r="D89" i="21"/>
  <c r="D89" i="20"/>
  <c r="AD78" i="21"/>
  <c r="AD78" i="20"/>
  <c r="Z72" i="21"/>
  <c r="Z72" i="20"/>
  <c r="H63" i="28"/>
  <c r="J63" i="23" s="1"/>
  <c r="Z56" i="21"/>
  <c r="Z56" i="20"/>
  <c r="D49" i="21"/>
  <c r="D49" i="20"/>
  <c r="F40" i="21"/>
  <c r="F40" i="20"/>
  <c r="X33" i="20"/>
  <c r="X33" i="21"/>
  <c r="V36" i="21"/>
  <c r="V36" i="20"/>
  <c r="P84" i="21"/>
  <c r="P84" i="20"/>
  <c r="W115" i="21"/>
  <c r="W115" i="20"/>
  <c r="W110" i="21"/>
  <c r="W110" i="20"/>
  <c r="Y41" i="21"/>
  <c r="Y41" i="20"/>
  <c r="AA32" i="21"/>
  <c r="AA32" i="20"/>
  <c r="Y25" i="21"/>
  <c r="Y25" i="20"/>
  <c r="V116" i="21"/>
  <c r="V116" i="20"/>
  <c r="AU131" i="22"/>
  <c r="S131" i="28" s="1"/>
  <c r="U131" i="23" s="1"/>
  <c r="AK80" i="22"/>
  <c r="I80" i="28" s="1"/>
  <c r="K80" i="23" s="1"/>
  <c r="L125" i="22"/>
  <c r="N116" i="22"/>
  <c r="AL106" i="22"/>
  <c r="J106" i="28" s="1"/>
  <c r="L106" i="23" s="1"/>
  <c r="AJ99" i="22"/>
  <c r="J90" i="22"/>
  <c r="V82" i="21"/>
  <c r="V82" i="20"/>
  <c r="AR71" i="22"/>
  <c r="P71" i="28" s="1"/>
  <c r="R71" i="23" s="1"/>
  <c r="L13" i="22"/>
  <c r="N118" i="22"/>
  <c r="O125" i="22"/>
  <c r="G111" i="21"/>
  <c r="G111" i="20"/>
  <c r="E76" i="21"/>
  <c r="E76" i="20"/>
  <c r="C69" i="21"/>
  <c r="C69" i="20"/>
  <c r="W53" i="21"/>
  <c r="W53" i="20"/>
  <c r="AU45" i="22"/>
  <c r="S45" i="28" s="1"/>
  <c r="U45" i="23" s="1"/>
  <c r="G27" i="21"/>
  <c r="G27" i="20"/>
  <c r="E20" i="21"/>
  <c r="E20" i="20"/>
  <c r="C13" i="21"/>
  <c r="C13" i="20"/>
  <c r="AJ93" i="22"/>
  <c r="G121" i="21"/>
  <c r="G121" i="20"/>
  <c r="I72" i="22"/>
  <c r="F119" i="21"/>
  <c r="F119" i="20"/>
  <c r="D112" i="21"/>
  <c r="D112" i="20"/>
  <c r="AT101" i="22"/>
  <c r="R101" i="28" s="1"/>
  <c r="T101" i="23" s="1"/>
  <c r="Z91" i="21"/>
  <c r="Z91" i="20"/>
  <c r="X84" i="20"/>
  <c r="X84" i="21"/>
  <c r="F59" i="21"/>
  <c r="F59" i="20"/>
  <c r="AJ22" i="22"/>
  <c r="B60" i="21"/>
  <c r="B60" i="20"/>
  <c r="B12" i="21"/>
  <c r="B12" i="20"/>
  <c r="AA66" i="21"/>
  <c r="AA66" i="20"/>
  <c r="Y59" i="21"/>
  <c r="Y59" i="20"/>
  <c r="G50" i="21"/>
  <c r="G50" i="20"/>
  <c r="Y43" i="21"/>
  <c r="Y43" i="20"/>
  <c r="AA34" i="21"/>
  <c r="AA34" i="20"/>
  <c r="Y27" i="21"/>
  <c r="Y27" i="20"/>
  <c r="AA18" i="21"/>
  <c r="AA18" i="20"/>
  <c r="C8" i="21"/>
  <c r="C8" i="20"/>
  <c r="F46" i="21"/>
  <c r="F46" i="20"/>
  <c r="C23" i="21"/>
  <c r="C23" i="20"/>
  <c r="X111" i="21"/>
  <c r="X111" i="20"/>
  <c r="F14" i="21"/>
  <c r="F14" i="20"/>
  <c r="AO78" i="22"/>
  <c r="M78" i="28" s="1"/>
  <c r="O78" i="23" s="1"/>
  <c r="F125" i="21"/>
  <c r="F125" i="20"/>
  <c r="Z65" i="21"/>
  <c r="Z65" i="20"/>
  <c r="AN38" i="22"/>
  <c r="L38" i="28" s="1"/>
  <c r="N38" i="23" s="1"/>
  <c r="J31" i="20"/>
  <c r="J31" i="21"/>
  <c r="L22" i="22"/>
  <c r="N13" i="22"/>
  <c r="AR37" i="22"/>
  <c r="P37" i="28" s="1"/>
  <c r="R37" i="23" s="1"/>
  <c r="S79" i="22"/>
  <c r="AS123" i="22"/>
  <c r="Q123" i="28" s="1"/>
  <c r="S123" i="23" s="1"/>
  <c r="AO113" i="22"/>
  <c r="M113" i="28" s="1"/>
  <c r="O113" i="23" s="1"/>
  <c r="AQ104" i="22"/>
  <c r="O104" i="28" s="1"/>
  <c r="Q104" i="23" s="1"/>
  <c r="AO97" i="22"/>
  <c r="M97" i="28" s="1"/>
  <c r="O97" i="23" s="1"/>
  <c r="AM58" i="22"/>
  <c r="K58" i="28" s="1"/>
  <c r="M58" i="23" s="1"/>
  <c r="O12" i="22"/>
  <c r="AL130" i="22"/>
  <c r="J130" i="28" s="1"/>
  <c r="L130" i="23" s="1"/>
  <c r="AB95" i="21"/>
  <c r="AB95" i="20"/>
  <c r="N20" i="22"/>
  <c r="AN95" i="22"/>
  <c r="L95" i="28" s="1"/>
  <c r="N95" i="23" s="1"/>
  <c r="R4" i="20"/>
  <c r="R4" i="21"/>
  <c r="O75" i="22"/>
  <c r="Q92" i="22"/>
  <c r="H110" i="22"/>
  <c r="AT69" i="22"/>
  <c r="R69" i="28" s="1"/>
  <c r="T69" i="23" s="1"/>
  <c r="AN36" i="22"/>
  <c r="L36" i="28" s="1"/>
  <c r="N36" i="23" s="1"/>
  <c r="AJ6" i="22"/>
  <c r="M127" i="22"/>
  <c r="S104" i="22"/>
  <c r="AM80" i="22"/>
  <c r="K80" i="28" s="1"/>
  <c r="M80" i="23" s="1"/>
  <c r="AO55" i="22"/>
  <c r="M55" i="28" s="1"/>
  <c r="O55" i="23" s="1"/>
  <c r="W36" i="21"/>
  <c r="W36" i="20"/>
  <c r="AJ11" i="22"/>
  <c r="AQ31" i="22"/>
  <c r="O31" i="28" s="1"/>
  <c r="Q31" i="23" s="1"/>
  <c r="M114" i="21"/>
  <c r="M114" i="20"/>
  <c r="F115" i="20"/>
  <c r="F115" i="21"/>
  <c r="R77" i="22"/>
  <c r="AJ50" i="22"/>
  <c r="AP23" i="22"/>
  <c r="F58" i="21"/>
  <c r="F58" i="20"/>
  <c r="I113" i="22"/>
  <c r="Q81" i="22"/>
  <c r="Z22" i="21"/>
  <c r="Z22" i="20"/>
  <c r="AS96" i="22"/>
  <c r="Q96" i="28" s="1"/>
  <c r="S96" i="23" s="1"/>
  <c r="AU67" i="22"/>
  <c r="S67" i="28" s="1"/>
  <c r="U67" i="23" s="1"/>
  <c r="Q60" i="22"/>
  <c r="AQ49" i="22"/>
  <c r="O49" i="28" s="1"/>
  <c r="Q49" i="23" s="1"/>
  <c r="AS40" i="22"/>
  <c r="Q40" i="28" s="1"/>
  <c r="S40" i="23" s="1"/>
  <c r="Y30" i="21"/>
  <c r="Y30" i="20"/>
  <c r="AA21" i="20"/>
  <c r="AA21" i="21"/>
  <c r="Y14" i="21"/>
  <c r="Y14" i="20"/>
  <c r="AA5" i="21"/>
  <c r="AA5" i="20"/>
  <c r="AT20" i="22"/>
  <c r="R20" i="28" s="1"/>
  <c r="T20" i="23" s="1"/>
  <c r="Q100" i="22"/>
  <c r="AL123" i="22"/>
  <c r="J123" i="28" s="1"/>
  <c r="L123" i="23" s="1"/>
  <c r="AJ116" i="22"/>
  <c r="AL107" i="22"/>
  <c r="J107" i="28" s="1"/>
  <c r="L107" i="23" s="1"/>
  <c r="L98" i="22"/>
  <c r="N89" i="22"/>
  <c r="R71" i="22"/>
  <c r="D26" i="21"/>
  <c r="D26" i="20"/>
  <c r="B19" i="21"/>
  <c r="B19" i="20"/>
  <c r="D10" i="21"/>
  <c r="D10" i="20"/>
  <c r="AS107" i="22"/>
  <c r="Q107" i="28" s="1"/>
  <c r="S107" i="23" s="1"/>
  <c r="AM54" i="22"/>
  <c r="K54" i="28" s="1"/>
  <c r="M54" i="23" s="1"/>
  <c r="E37" i="21"/>
  <c r="E37" i="20"/>
  <c r="W30" i="21"/>
  <c r="W30" i="20"/>
  <c r="F26" i="21"/>
  <c r="F26" i="20"/>
  <c r="C103" i="21"/>
  <c r="C103" i="20"/>
  <c r="F116" i="20"/>
  <c r="F116" i="21"/>
  <c r="N88" i="22"/>
  <c r="AN81" i="22"/>
  <c r="L81" i="28" s="1"/>
  <c r="N81" i="23" s="1"/>
  <c r="R74" i="22"/>
  <c r="L25" i="22"/>
  <c r="AT14" i="22"/>
  <c r="R14" i="28" s="1"/>
  <c r="T14" i="23" s="1"/>
  <c r="J92" i="22"/>
  <c r="Y114" i="21"/>
  <c r="Y114" i="20"/>
  <c r="AM105" i="22"/>
  <c r="K105" i="28" s="1"/>
  <c r="M105" i="23" s="1"/>
  <c r="AK82" i="22"/>
  <c r="I82" i="28" s="1"/>
  <c r="K82" i="23" s="1"/>
  <c r="Q50" i="22"/>
  <c r="W37" i="20"/>
  <c r="W37" i="21"/>
  <c r="G23" i="21"/>
  <c r="G23" i="20"/>
  <c r="E16" i="20"/>
  <c r="E16" i="21"/>
  <c r="C9" i="20"/>
  <c r="C9" i="21"/>
  <c r="G81" i="21"/>
  <c r="G81" i="20"/>
  <c r="R125" i="22"/>
  <c r="B117" i="21"/>
  <c r="B117" i="20"/>
  <c r="H106" i="22"/>
  <c r="AT97" i="22"/>
  <c r="R97" i="28" s="1"/>
  <c r="T97" i="23" s="1"/>
  <c r="V89" i="21"/>
  <c r="V89" i="20"/>
  <c r="AR46" i="22"/>
  <c r="P46" i="28" s="1"/>
  <c r="R46" i="23" s="1"/>
  <c r="V29" i="21"/>
  <c r="V29" i="20"/>
  <c r="X20" i="21"/>
  <c r="X20" i="20"/>
  <c r="V13" i="21"/>
  <c r="V13" i="20"/>
  <c r="AT8" i="22"/>
  <c r="R8" i="28" s="1"/>
  <c r="T8" i="23" s="1"/>
  <c r="AS125" i="22"/>
  <c r="Q125" i="28" s="1"/>
  <c r="S125" i="23" s="1"/>
  <c r="AO115" i="22"/>
  <c r="M115" i="28" s="1"/>
  <c r="O115" i="23" s="1"/>
  <c r="O26" i="22"/>
  <c r="N30" i="22"/>
  <c r="C19" i="21"/>
  <c r="C19" i="20"/>
  <c r="I8" i="22"/>
  <c r="F109" i="21"/>
  <c r="F109" i="20"/>
  <c r="D102" i="21"/>
  <c r="D102" i="20"/>
  <c r="F93" i="20"/>
  <c r="F93" i="21"/>
  <c r="D86" i="21"/>
  <c r="D86" i="20"/>
  <c r="V79" i="21"/>
  <c r="V79" i="20"/>
  <c r="P64" i="21"/>
  <c r="P64" i="20"/>
  <c r="F29" i="21"/>
  <c r="F29" i="20"/>
  <c r="Y113" i="21"/>
  <c r="Y113" i="20"/>
  <c r="C106" i="21"/>
  <c r="C106" i="20"/>
  <c r="AU82" i="22"/>
  <c r="S82" i="28" s="1"/>
  <c r="U82" i="23" s="1"/>
  <c r="K54" i="22"/>
  <c r="E21" i="21"/>
  <c r="E21" i="20"/>
  <c r="AP112" i="22"/>
  <c r="L105" i="22"/>
  <c r="AL62" i="22"/>
  <c r="J62" i="28" s="1"/>
  <c r="L62" i="23" s="1"/>
  <c r="X36" i="21"/>
  <c r="X36" i="20"/>
  <c r="Y55" i="21"/>
  <c r="Y55" i="20"/>
  <c r="AP88" i="22"/>
  <c r="AL66" i="22"/>
  <c r="J66" i="28" s="1"/>
  <c r="L66" i="23" s="1"/>
  <c r="AP48" i="22"/>
  <c r="N32" i="22"/>
  <c r="M86" i="22"/>
  <c r="M96" i="22"/>
  <c r="K77" i="22"/>
  <c r="AK42" i="22"/>
  <c r="I42" i="28" s="1"/>
  <c r="K42" i="23" s="1"/>
  <c r="S17" i="22"/>
  <c r="B105" i="21"/>
  <c r="B105" i="20"/>
  <c r="H78" i="22"/>
  <c r="X40" i="21"/>
  <c r="X40" i="20"/>
  <c r="AT9" i="22"/>
  <c r="R9" i="28" s="1"/>
  <c r="T9" i="23" s="1"/>
  <c r="E75" i="21"/>
  <c r="E75" i="20"/>
  <c r="I9" i="22"/>
  <c r="E12" i="21"/>
  <c r="E12" i="20"/>
  <c r="J81" i="22"/>
  <c r="V128" i="21"/>
  <c r="V128" i="20"/>
  <c r="G106" i="21"/>
  <c r="G106" i="20"/>
  <c r="M19" i="22"/>
  <c r="R100" i="22"/>
  <c r="AU103" i="22"/>
  <c r="S103" i="28" s="1"/>
  <c r="U103" i="23" s="1"/>
  <c r="Q68" i="22"/>
  <c r="AU59" i="22"/>
  <c r="S59" i="28" s="1"/>
  <c r="U59" i="23" s="1"/>
  <c r="AA45" i="21"/>
  <c r="AA45" i="20"/>
  <c r="Y38" i="21"/>
  <c r="Y38" i="20"/>
  <c r="AA29" i="21"/>
  <c r="AA29" i="20"/>
  <c r="Y22" i="21"/>
  <c r="Y22" i="20"/>
  <c r="G13" i="21"/>
  <c r="G13" i="20"/>
  <c r="E6" i="21"/>
  <c r="E6" i="20"/>
  <c r="AT76" i="22"/>
  <c r="R76" i="28" s="1"/>
  <c r="T76" i="23" s="1"/>
  <c r="H124" i="22"/>
  <c r="F117" i="21"/>
  <c r="F117" i="20"/>
  <c r="P88" i="22"/>
  <c r="AJ64" i="22"/>
  <c r="AP53" i="22"/>
  <c r="AR44" i="22"/>
  <c r="P44" i="28" s="1"/>
  <c r="R44" i="23" s="1"/>
  <c r="AR28" i="22"/>
  <c r="P28" i="28" s="1"/>
  <c r="R28" i="23" s="1"/>
  <c r="V11" i="21"/>
  <c r="V11" i="20"/>
  <c r="AR113" i="22"/>
  <c r="P113" i="28" s="1"/>
  <c r="R113" i="23" s="1"/>
  <c r="AT64" i="22"/>
  <c r="R64" i="28" s="1"/>
  <c r="T64" i="23" s="1"/>
  <c r="B16" i="21"/>
  <c r="B16" i="20"/>
  <c r="K126" i="22"/>
  <c r="O108" i="22"/>
  <c r="AK87" i="22"/>
  <c r="I87" i="28" s="1"/>
  <c r="K87" i="23" s="1"/>
  <c r="AQ76" i="22"/>
  <c r="O76" i="28" s="1"/>
  <c r="Q76" i="23" s="1"/>
  <c r="I55" i="22"/>
  <c r="C38" i="21"/>
  <c r="C38" i="20"/>
  <c r="S30" i="22"/>
  <c r="AS23" i="22"/>
  <c r="Q23" i="28" s="1"/>
  <c r="S23" i="23" s="1"/>
  <c r="AK15" i="22"/>
  <c r="I15" i="28" s="1"/>
  <c r="K15" i="23" s="1"/>
  <c r="AA8" i="21"/>
  <c r="AA8" i="20"/>
  <c r="AP106" i="22"/>
  <c r="AT56" i="22"/>
  <c r="R56" i="28" s="1"/>
  <c r="T56" i="23" s="1"/>
  <c r="AS120" i="22"/>
  <c r="Q120" i="28" s="1"/>
  <c r="S120" i="23" s="1"/>
  <c r="AJ131" i="22"/>
  <c r="J122" i="22"/>
  <c r="X105" i="21"/>
  <c r="X105" i="20"/>
  <c r="B98" i="21"/>
  <c r="B98" i="20"/>
  <c r="AR87" i="22"/>
  <c r="P87" i="28" s="1"/>
  <c r="R87" i="23" s="1"/>
  <c r="N80" i="22"/>
  <c r="N68" i="22"/>
  <c r="Z60" i="21"/>
  <c r="Z60" i="20"/>
  <c r="D53" i="21"/>
  <c r="D53" i="20"/>
  <c r="V46" i="21"/>
  <c r="V46" i="20"/>
  <c r="AT38" i="22"/>
  <c r="R38" i="28" s="1"/>
  <c r="T38" i="23" s="1"/>
  <c r="N24" i="22"/>
  <c r="AJ15" i="21"/>
  <c r="AJ15" i="20"/>
  <c r="M118" i="22"/>
  <c r="G131" i="21"/>
  <c r="G131" i="20"/>
  <c r="Y124" i="21"/>
  <c r="Y124" i="20"/>
  <c r="C117" i="20"/>
  <c r="C117" i="21"/>
  <c r="AU109" i="22"/>
  <c r="S109" i="28" s="1"/>
  <c r="U109" i="23" s="1"/>
  <c r="W101" i="21"/>
  <c r="W101" i="20"/>
  <c r="AU93" i="22"/>
  <c r="S93" i="28" s="1"/>
  <c r="U93" i="23" s="1"/>
  <c r="AS86" i="22"/>
  <c r="Q86" i="28" s="1"/>
  <c r="S86" i="23" s="1"/>
  <c r="I78" i="22"/>
  <c r="G71" i="20"/>
  <c r="G71" i="21"/>
  <c r="E64" i="20"/>
  <c r="E64" i="21"/>
  <c r="W57" i="21"/>
  <c r="W57" i="20"/>
  <c r="AU25" i="22"/>
  <c r="S25" i="28" s="1"/>
  <c r="U25" i="23" s="1"/>
  <c r="G15" i="21"/>
  <c r="G15" i="20"/>
  <c r="E8" i="21"/>
  <c r="E8" i="20"/>
  <c r="V108" i="21"/>
  <c r="V108" i="20"/>
  <c r="AO122" i="22"/>
  <c r="M122" i="28" s="1"/>
  <c r="O122" i="23" s="1"/>
  <c r="S75" i="22"/>
  <c r="AR126" i="22"/>
  <c r="P126" i="28" s="1"/>
  <c r="R126" i="23" s="1"/>
  <c r="AL117" i="21"/>
  <c r="AL117" i="20"/>
  <c r="B109" i="21"/>
  <c r="B109" i="20"/>
  <c r="L100" i="22"/>
  <c r="B37" i="21"/>
  <c r="B37" i="20"/>
  <c r="N15" i="22"/>
  <c r="AR6" i="22"/>
  <c r="P6" i="28" s="1"/>
  <c r="R6" i="23" s="1"/>
  <c r="C119" i="20"/>
  <c r="C119" i="21"/>
  <c r="C120" i="21"/>
  <c r="C120" i="20"/>
  <c r="AS105" i="22"/>
  <c r="Q105" i="28" s="1"/>
  <c r="S105" i="23" s="1"/>
  <c r="S80" i="22"/>
  <c r="C72" i="20"/>
  <c r="C72" i="21"/>
  <c r="M43" i="22"/>
  <c r="K20" i="21"/>
  <c r="K20" i="20"/>
  <c r="X21" i="21"/>
  <c r="X21" i="20"/>
  <c r="F12" i="21"/>
  <c r="F12" i="20"/>
  <c r="D5" i="21"/>
  <c r="D5" i="20"/>
  <c r="H4" i="20"/>
  <c r="H4" i="21"/>
  <c r="F107" i="21"/>
  <c r="F107" i="20"/>
  <c r="D56" i="20"/>
  <c r="D56" i="21"/>
  <c r="X28" i="21"/>
  <c r="X28" i="20"/>
  <c r="B96" i="21"/>
  <c r="B96" i="20"/>
  <c r="M131" i="22"/>
  <c r="O94" i="22"/>
  <c r="AK77" i="22"/>
  <c r="I77" i="28" s="1"/>
  <c r="K77" i="23" s="1"/>
  <c r="AU64" i="22"/>
  <c r="S64" i="28" s="1"/>
  <c r="U64" i="23" s="1"/>
  <c r="AK45" i="22"/>
  <c r="I45" i="28" s="1"/>
  <c r="K45" i="23" s="1"/>
  <c r="M27" i="22"/>
  <c r="W94" i="21"/>
  <c r="W94" i="20"/>
  <c r="O72" i="22"/>
  <c r="AA60" i="21"/>
  <c r="AA60" i="20"/>
  <c r="S10" i="22"/>
  <c r="H13" i="22"/>
  <c r="AP116" i="22"/>
  <c r="H83" i="22"/>
  <c r="AP64" i="22"/>
  <c r="L41" i="22"/>
  <c r="V84" i="21"/>
  <c r="V84" i="20"/>
  <c r="I98" i="22"/>
  <c r="M40" i="22"/>
  <c r="AH102" i="21"/>
  <c r="AH102" i="20"/>
  <c r="AN108" i="22"/>
  <c r="L108" i="28" s="1"/>
  <c r="N108" i="23" s="1"/>
  <c r="AR34" i="22"/>
  <c r="W68" i="21"/>
  <c r="W68" i="20"/>
  <c r="AO39" i="22"/>
  <c r="M39" i="28" s="1"/>
  <c r="O39" i="23" s="1"/>
  <c r="E11" i="21"/>
  <c r="E11" i="20"/>
  <c r="B48" i="21"/>
  <c r="B48" i="20"/>
  <c r="H90" i="22"/>
  <c r="E86" i="21"/>
  <c r="E86" i="20"/>
  <c r="Q44" i="22"/>
  <c r="C27" i="20"/>
  <c r="C27" i="21"/>
  <c r="I16" i="22"/>
  <c r="H101" i="22"/>
  <c r="F4" i="21"/>
  <c r="F4" i="20"/>
  <c r="Y4" i="20"/>
  <c r="Y4" i="21"/>
  <c r="AP125" i="22"/>
  <c r="AN118" i="22"/>
  <c r="L118" i="28" s="1"/>
  <c r="N118" i="23" s="1"/>
  <c r="D110" i="21"/>
  <c r="D110" i="20"/>
  <c r="B103" i="21"/>
  <c r="B103" i="20"/>
  <c r="N65" i="21"/>
  <c r="N65" i="20"/>
  <c r="R47" i="22"/>
  <c r="R31" i="21"/>
  <c r="R31" i="20"/>
  <c r="F21" i="21"/>
  <c r="F21" i="20"/>
  <c r="H12" i="22"/>
  <c r="AP5" i="22"/>
  <c r="M129" i="22"/>
  <c r="K122" i="22"/>
  <c r="AS115" i="22"/>
  <c r="Q115" i="28" s="1"/>
  <c r="S115" i="23" s="1"/>
  <c r="AQ108" i="22"/>
  <c r="O108" i="28" s="1"/>
  <c r="Q108" i="23" s="1"/>
  <c r="AO101" i="22"/>
  <c r="M101" i="28" s="1"/>
  <c r="O101" i="23" s="1"/>
  <c r="K94" i="22"/>
  <c r="I87" i="22"/>
  <c r="AA80" i="21"/>
  <c r="AA80" i="20"/>
  <c r="Y73" i="21"/>
  <c r="Y73" i="20"/>
  <c r="C66" i="20"/>
  <c r="C66" i="21"/>
  <c r="W50" i="21"/>
  <c r="W50" i="20"/>
  <c r="AU42" i="22"/>
  <c r="S42" i="28" s="1"/>
  <c r="U42" i="23" s="1"/>
  <c r="W34" i="21"/>
  <c r="W34" i="20"/>
  <c r="I23" i="22"/>
  <c r="AU14" i="22"/>
  <c r="S14" i="28" s="1"/>
  <c r="U14" i="23" s="1"/>
  <c r="N66" i="22"/>
  <c r="AN125" i="22"/>
  <c r="L125" i="28" s="1"/>
  <c r="N125" i="23" s="1"/>
  <c r="R118" i="22"/>
  <c r="P111" i="22"/>
  <c r="H87" i="22"/>
  <c r="J78" i="21"/>
  <c r="J78" i="20"/>
  <c r="F72" i="20"/>
  <c r="F72" i="21"/>
  <c r="J54" i="22"/>
  <c r="H47" i="22"/>
  <c r="Z40" i="20"/>
  <c r="Z40" i="21"/>
  <c r="D33" i="20"/>
  <c r="D33" i="21"/>
  <c r="J124" i="22"/>
  <c r="AS112" i="22"/>
  <c r="Q112" i="28" s="1"/>
  <c r="S112" i="23" s="1"/>
  <c r="Y70" i="21"/>
  <c r="Y70" i="20"/>
  <c r="AO46" i="22"/>
  <c r="M46" i="28" s="1"/>
  <c r="O46" i="23" s="1"/>
  <c r="M30" i="22"/>
  <c r="R72" i="22"/>
  <c r="AN23" i="22"/>
  <c r="L23" i="28" s="1"/>
  <c r="N23" i="23" s="1"/>
  <c r="K91" i="22"/>
  <c r="AJ128" i="21"/>
  <c r="AJ128" i="20"/>
  <c r="R91" i="22"/>
  <c r="R75" i="22"/>
  <c r="AP49" i="22"/>
  <c r="AN42" i="22"/>
  <c r="L42" i="28" s="1"/>
  <c r="N42" i="23" s="1"/>
  <c r="AP33" i="22"/>
  <c r="C115" i="20"/>
  <c r="C115" i="21"/>
  <c r="C110" i="20"/>
  <c r="C110" i="21"/>
  <c r="E41" i="21"/>
  <c r="E41" i="20"/>
  <c r="G32" i="21"/>
  <c r="G32" i="20"/>
  <c r="E25" i="21"/>
  <c r="E25" i="20"/>
  <c r="B116" i="21"/>
  <c r="B116" i="20"/>
  <c r="B82" i="21"/>
  <c r="B82" i="20"/>
  <c r="AN61" i="22"/>
  <c r="L61" i="28" s="1"/>
  <c r="N61" i="23" s="1"/>
  <c r="AP52" i="22"/>
  <c r="AR43" i="22"/>
  <c r="P43" i="28" s="1"/>
  <c r="R43" i="23" s="1"/>
  <c r="AT34" i="22"/>
  <c r="R34" i="28" s="1"/>
  <c r="T34" i="23" s="1"/>
  <c r="V26" i="21"/>
  <c r="V26" i="20"/>
  <c r="R18" i="22"/>
  <c r="P11" i="21"/>
  <c r="P11" i="20"/>
  <c r="X39" i="20"/>
  <c r="X39" i="21"/>
  <c r="S115" i="22"/>
  <c r="W129" i="21"/>
  <c r="W129" i="20"/>
  <c r="AK118" i="22"/>
  <c r="I118" i="28" s="1"/>
  <c r="K118" i="23" s="1"/>
  <c r="AM109" i="22"/>
  <c r="K109" i="28" s="1"/>
  <c r="M109" i="23" s="1"/>
  <c r="AA95" i="21"/>
  <c r="AA95" i="20"/>
  <c r="Y88" i="20"/>
  <c r="Y88" i="21"/>
  <c r="W81" i="21"/>
  <c r="W81" i="20"/>
  <c r="G67" i="20"/>
  <c r="G67" i="21"/>
  <c r="Y60" i="20"/>
  <c r="Y60" i="21"/>
  <c r="AA51" i="21"/>
  <c r="AA51" i="20"/>
  <c r="AO32" i="22"/>
  <c r="M32" i="28" s="1"/>
  <c r="O32" i="23" s="1"/>
  <c r="AM25" i="22"/>
  <c r="K25" i="28" s="1"/>
  <c r="M25" i="23" s="1"/>
  <c r="AK18" i="22"/>
  <c r="I18" i="28" s="1"/>
  <c r="K18" i="23" s="1"/>
  <c r="G11" i="21"/>
  <c r="G11" i="20"/>
  <c r="AT128" i="22"/>
  <c r="R128" i="28" s="1"/>
  <c r="T128" i="23" s="1"/>
  <c r="L79" i="22"/>
  <c r="AN27" i="22"/>
  <c r="L27" i="28" s="1"/>
  <c r="N27" i="23" s="1"/>
  <c r="N131" i="22"/>
  <c r="J117" i="22"/>
  <c r="AJ110" i="22"/>
  <c r="D100" i="21"/>
  <c r="D100" i="20"/>
  <c r="F91" i="21"/>
  <c r="F91" i="20"/>
  <c r="D84" i="21"/>
  <c r="D84" i="20"/>
  <c r="AL73" i="22"/>
  <c r="J73" i="28" s="1"/>
  <c r="L73" i="23" s="1"/>
  <c r="AN64" i="22"/>
  <c r="L64" i="28" s="1"/>
  <c r="N64" i="23" s="1"/>
  <c r="J57" i="22"/>
  <c r="N27" i="22"/>
  <c r="L20" i="22"/>
  <c r="H105" i="22"/>
  <c r="AL48" i="22"/>
  <c r="J48" i="28" s="1"/>
  <c r="L48" i="23" s="1"/>
  <c r="M126" i="22"/>
  <c r="AM112" i="22"/>
  <c r="K112" i="28" s="1"/>
  <c r="M112" i="23" s="1"/>
  <c r="S76" i="22"/>
  <c r="G66" i="21"/>
  <c r="G66" i="20"/>
  <c r="E59" i="21"/>
  <c r="E59" i="20"/>
  <c r="AA50" i="20"/>
  <c r="AA50" i="21"/>
  <c r="E43" i="21"/>
  <c r="E43" i="20"/>
  <c r="G34" i="21"/>
  <c r="G34" i="20"/>
  <c r="E27" i="20"/>
  <c r="E27" i="21"/>
  <c r="G18" i="21"/>
  <c r="G18" i="20"/>
  <c r="W8" i="20"/>
  <c r="W8" i="21"/>
  <c r="P97" i="22"/>
  <c r="Z46" i="21"/>
  <c r="Z46" i="20"/>
  <c r="AU31" i="22"/>
  <c r="S31" i="28" s="1"/>
  <c r="U31" i="23" s="1"/>
  <c r="W23" i="20"/>
  <c r="W23" i="21"/>
  <c r="D111" i="21"/>
  <c r="D111" i="20"/>
  <c r="AK4" i="22"/>
  <c r="I4" i="28" s="1"/>
  <c r="K4" i="23" s="1"/>
  <c r="J123" i="22"/>
  <c r="AN86" i="22"/>
  <c r="L86" i="28" s="1"/>
  <c r="N86" i="23" s="1"/>
  <c r="F65" i="20"/>
  <c r="F65" i="21"/>
  <c r="N29" i="22"/>
  <c r="P20" i="22"/>
  <c r="H95" i="21"/>
  <c r="H95" i="20"/>
  <c r="AL4" i="20"/>
  <c r="AL4" i="21"/>
  <c r="C36" i="21"/>
  <c r="C36" i="20"/>
  <c r="AG114" i="20"/>
  <c r="AG114" i="21"/>
  <c r="Z115" i="20"/>
  <c r="Z115" i="21"/>
  <c r="Z58" i="21"/>
  <c r="Z58" i="20"/>
  <c r="F22" i="20"/>
  <c r="F22" i="21"/>
  <c r="E30" i="20"/>
  <c r="E30" i="21"/>
  <c r="G21" i="21"/>
  <c r="G21" i="20"/>
  <c r="E14" i="21"/>
  <c r="E14" i="20"/>
  <c r="G5" i="21"/>
  <c r="G5" i="20"/>
  <c r="AR68" i="22"/>
  <c r="P68" i="28" s="1"/>
  <c r="R68" i="23" s="1"/>
  <c r="P52" i="22"/>
  <c r="X42" i="21"/>
  <c r="X42" i="20"/>
  <c r="V35" i="21"/>
  <c r="V35" i="20"/>
  <c r="H24" i="22"/>
  <c r="AL15" i="22"/>
  <c r="J15" i="28" s="1"/>
  <c r="L15" i="23" s="1"/>
  <c r="H8" i="22"/>
  <c r="P105" i="22"/>
  <c r="J20" i="22"/>
  <c r="AA93" i="20"/>
  <c r="AA93" i="21"/>
  <c r="Y129" i="21"/>
  <c r="Y129" i="20"/>
  <c r="W122" i="21"/>
  <c r="W122" i="20"/>
  <c r="S114" i="22"/>
  <c r="K102" i="22"/>
  <c r="M93" i="22"/>
  <c r="O84" i="22"/>
  <c r="Q75" i="22"/>
  <c r="I63" i="22"/>
  <c r="O52" i="22"/>
  <c r="Q43" i="22"/>
  <c r="AK35" i="22"/>
  <c r="I35" i="28" s="1"/>
  <c r="K35" i="23" s="1"/>
  <c r="AA28" i="21"/>
  <c r="AA28" i="20"/>
  <c r="I19" i="22"/>
  <c r="AU10" i="22"/>
  <c r="S10" i="28" s="1"/>
  <c r="U10" i="23" s="1"/>
  <c r="AT124" i="22"/>
  <c r="R124" i="28" s="1"/>
  <c r="T124" i="23" s="1"/>
  <c r="AJ13" i="22"/>
  <c r="Q88" i="22"/>
  <c r="AP128" i="22"/>
  <c r="L121" i="22"/>
  <c r="J114" i="22"/>
  <c r="B106" i="20"/>
  <c r="B106" i="21"/>
  <c r="R98" i="22"/>
  <c r="Z64" i="21"/>
  <c r="Z64" i="20"/>
  <c r="V54" i="21"/>
  <c r="V54" i="20"/>
  <c r="R46" i="22"/>
  <c r="V38" i="21"/>
  <c r="V38" i="20"/>
  <c r="AT30" i="22"/>
  <c r="R30" i="28" s="1"/>
  <c r="T30" i="23" s="1"/>
  <c r="P23" i="22"/>
  <c r="J128" i="22"/>
  <c r="AJ69" i="22"/>
  <c r="AJ21" i="22"/>
  <c r="AU99" i="22"/>
  <c r="S99" i="28" s="1"/>
  <c r="U99" i="23" s="1"/>
  <c r="W125" i="21"/>
  <c r="W125" i="20"/>
  <c r="AU117" i="22"/>
  <c r="S117" i="28" s="1"/>
  <c r="U117" i="23" s="1"/>
  <c r="S101" i="22"/>
  <c r="AQ87" i="22"/>
  <c r="O87" i="28" s="1"/>
  <c r="Q87" i="23" s="1"/>
  <c r="AU73" i="22"/>
  <c r="S73" i="28" s="1"/>
  <c r="U73" i="23" s="1"/>
  <c r="W65" i="21"/>
  <c r="W65" i="20"/>
  <c r="W49" i="21"/>
  <c r="W49" i="20"/>
  <c r="O35" i="22"/>
  <c r="M28" i="22"/>
  <c r="AM21" i="22"/>
  <c r="K21" i="28" s="1"/>
  <c r="M21" i="23" s="1"/>
  <c r="AK14" i="22"/>
  <c r="I14" i="28" s="1"/>
  <c r="K14" i="23" s="1"/>
  <c r="AA7" i="21"/>
  <c r="AA7" i="20"/>
  <c r="AR89" i="22"/>
  <c r="P89" i="28" s="1"/>
  <c r="R89" i="23" s="1"/>
  <c r="AT36" i="22"/>
  <c r="R36" i="28" s="1"/>
  <c r="T36" i="23" s="1"/>
  <c r="Y118" i="21"/>
  <c r="Y118" i="20"/>
  <c r="F131" i="20"/>
  <c r="F131" i="21"/>
  <c r="H122" i="22"/>
  <c r="J113" i="22"/>
  <c r="AN104" i="22"/>
  <c r="L104" i="28" s="1"/>
  <c r="N104" i="23" s="1"/>
  <c r="AJ94" i="22"/>
  <c r="Z87" i="21"/>
  <c r="Z87" i="20"/>
  <c r="X80" i="21"/>
  <c r="X80" i="20"/>
  <c r="V73" i="21"/>
  <c r="V73" i="20"/>
  <c r="R65" i="22"/>
  <c r="B29" i="21"/>
  <c r="B29" i="20"/>
  <c r="D20" i="21"/>
  <c r="D20" i="20"/>
  <c r="B13" i="21"/>
  <c r="B13" i="20"/>
  <c r="P45" i="22"/>
  <c r="K123" i="22"/>
  <c r="E131" i="20"/>
  <c r="E131" i="21"/>
  <c r="AQ122" i="22"/>
  <c r="O122" i="28" s="1"/>
  <c r="Q122" i="23" s="1"/>
  <c r="AO99" i="22"/>
  <c r="M99" i="28" s="1"/>
  <c r="O99" i="23" s="1"/>
  <c r="AQ90" i="22"/>
  <c r="O90" i="28" s="1"/>
  <c r="Q90" i="23" s="1"/>
  <c r="AS81" i="22"/>
  <c r="Q81" i="28" s="1"/>
  <c r="S81" i="23" s="1"/>
  <c r="S72" i="22"/>
  <c r="S56" i="22"/>
  <c r="AM44" i="22"/>
  <c r="K44" i="28" s="1"/>
  <c r="M44" i="23" s="1"/>
  <c r="AM24" i="21"/>
  <c r="AM24" i="20"/>
  <c r="W16" i="21"/>
  <c r="W16" i="20"/>
  <c r="AS5" i="22"/>
  <c r="Q5" i="28" s="1"/>
  <c r="S5" i="23" s="1"/>
  <c r="AL68" i="22"/>
  <c r="J68" i="28" s="1"/>
  <c r="L68" i="23" s="1"/>
  <c r="N18" i="22"/>
  <c r="K67" i="22"/>
  <c r="K55" i="22"/>
  <c r="AU43" i="22"/>
  <c r="S43" i="28" s="1"/>
  <c r="U43" i="23" s="1"/>
  <c r="C35" i="20"/>
  <c r="C35" i="21"/>
  <c r="I24" i="22"/>
  <c r="AM15" i="22"/>
  <c r="K15" i="28" s="1"/>
  <c r="M15" i="23" s="1"/>
  <c r="H116" i="22"/>
  <c r="J107" i="22"/>
  <c r="AJ100" i="22"/>
  <c r="AL91" i="22"/>
  <c r="J91" i="28" s="1"/>
  <c r="L91" i="23" s="1"/>
  <c r="AJ84" i="22"/>
  <c r="F77" i="21"/>
  <c r="F77" i="20"/>
  <c r="X70" i="20"/>
  <c r="X70" i="21"/>
  <c r="R55" i="22"/>
  <c r="Z45" i="21"/>
  <c r="Z45" i="20"/>
  <c r="H36" i="22"/>
  <c r="J27" i="22"/>
  <c r="AP9" i="22"/>
  <c r="X59" i="20"/>
  <c r="X59" i="21"/>
  <c r="AR9" i="22"/>
  <c r="P9" i="28" s="1"/>
  <c r="R9" i="23" s="1"/>
  <c r="O89" i="22"/>
  <c r="AM118" i="22"/>
  <c r="K118" i="28" s="1"/>
  <c r="M118" i="23" s="1"/>
  <c r="AK111" i="22"/>
  <c r="I111" i="28" s="1"/>
  <c r="K111" i="23" s="1"/>
  <c r="AA104" i="20"/>
  <c r="AA104" i="21"/>
  <c r="Y97" i="21"/>
  <c r="Y97" i="20"/>
  <c r="AA88" i="21"/>
  <c r="AA88" i="20"/>
  <c r="Y81" i="21"/>
  <c r="Y81" i="20"/>
  <c r="W74" i="21"/>
  <c r="W74" i="20"/>
  <c r="Q59" i="22"/>
  <c r="AQ52" i="22"/>
  <c r="O52" i="28" s="1"/>
  <c r="Q52" i="23" s="1"/>
  <c r="O36" i="22"/>
  <c r="AK19" i="22"/>
  <c r="I19" i="28" s="1"/>
  <c r="K19" i="23" s="1"/>
  <c r="AQ8" i="22"/>
  <c r="O8" i="28" s="1"/>
  <c r="Q8" i="23" s="1"/>
  <c r="AP22" i="22"/>
  <c r="Q72" i="22"/>
  <c r="AN121" i="22"/>
  <c r="L121" i="28" s="1"/>
  <c r="N121" i="23" s="1"/>
  <c r="P103" i="22"/>
  <c r="AN93" i="22"/>
  <c r="L93" i="28" s="1"/>
  <c r="N93" i="23" s="1"/>
  <c r="N84" i="22"/>
  <c r="D73" i="21"/>
  <c r="D73" i="20"/>
  <c r="AP60" i="22"/>
  <c r="AL56" i="22"/>
  <c r="J56" i="28" s="1"/>
  <c r="L56" i="23" s="1"/>
  <c r="AK126" i="22"/>
  <c r="I126" i="28" s="1"/>
  <c r="K126" i="23" s="1"/>
  <c r="N95" i="22"/>
  <c r="D36" i="20"/>
  <c r="D36" i="21"/>
  <c r="E55" i="21"/>
  <c r="E55" i="20"/>
  <c r="N100" i="22"/>
  <c r="N76" i="22"/>
  <c r="H43" i="22"/>
  <c r="X107" i="21"/>
  <c r="X107" i="20"/>
  <c r="Q94" i="22"/>
  <c r="AC54" i="20"/>
  <c r="AC54" i="21"/>
  <c r="AQ35" i="22"/>
  <c r="O35" i="28" s="1"/>
  <c r="Q35" i="23" s="1"/>
  <c r="AS10" i="22"/>
  <c r="Q10" i="28" s="1"/>
  <c r="S10" i="23" s="1"/>
  <c r="AP131" i="22"/>
  <c r="J101" i="22"/>
  <c r="AJ66" i="22"/>
  <c r="AJ38" i="22"/>
  <c r="AN119" i="22"/>
  <c r="L119" i="28" s="1"/>
  <c r="N119" i="23" s="1"/>
  <c r="W79" i="21"/>
  <c r="W79" i="20"/>
  <c r="AM64" i="22"/>
  <c r="K64" i="28" s="1"/>
  <c r="M64" i="23" s="1"/>
  <c r="AP16" i="22"/>
  <c r="AK94" i="22"/>
  <c r="I94" i="28" s="1"/>
  <c r="K94" i="23" s="1"/>
  <c r="AU29" i="22"/>
  <c r="S29" i="28" s="1"/>
  <c r="U29" i="23" s="1"/>
  <c r="P121" i="22"/>
  <c r="V101" i="21"/>
  <c r="V101" i="20"/>
  <c r="AJ62" i="22"/>
  <c r="AR101" i="22"/>
  <c r="P101" i="28" s="1"/>
  <c r="R101" i="23" s="1"/>
  <c r="S100" i="22"/>
  <c r="C48" i="21"/>
  <c r="C48" i="20"/>
  <c r="AB37" i="20"/>
  <c r="AB37" i="21"/>
  <c r="AO90" i="22"/>
  <c r="M90" i="28" s="1"/>
  <c r="O90" i="23" s="1"/>
  <c r="G65" i="21"/>
  <c r="G65" i="20"/>
  <c r="AS56" i="22"/>
  <c r="Q56" i="28" s="1"/>
  <c r="S56" i="23" s="1"/>
  <c r="AM43" i="22"/>
  <c r="K43" i="28" s="1"/>
  <c r="M43" i="23" s="1"/>
  <c r="AM27" i="22"/>
  <c r="K27" i="28" s="1"/>
  <c r="M27" i="23" s="1"/>
  <c r="AK20" i="22"/>
  <c r="I20" i="28" s="1"/>
  <c r="K20" i="23" s="1"/>
  <c r="K11" i="22"/>
  <c r="AP126" i="22"/>
  <c r="K119" i="22"/>
  <c r="L106" i="22"/>
  <c r="R95" i="22"/>
  <c r="X78" i="21"/>
  <c r="X78" i="20"/>
  <c r="AP69" i="22"/>
  <c r="AT51" i="22"/>
  <c r="R51" i="28" s="1"/>
  <c r="T51" i="23" s="1"/>
  <c r="V43" i="20"/>
  <c r="V43" i="21"/>
  <c r="D34" i="21"/>
  <c r="D34" i="20"/>
  <c r="V27" i="21"/>
  <c r="V27" i="20"/>
  <c r="X18" i="21"/>
  <c r="X18" i="20"/>
  <c r="AL7" i="22"/>
  <c r="J7" i="28" s="1"/>
  <c r="L7" i="23" s="1"/>
  <c r="AS131" i="22"/>
  <c r="Q131" i="28" s="1"/>
  <c r="S131" i="23" s="1"/>
  <c r="M117" i="22"/>
  <c r="S106" i="22"/>
  <c r="AM94" i="22"/>
  <c r="K94" i="28" s="1"/>
  <c r="M94" i="23" s="1"/>
  <c r="M85" i="22"/>
  <c r="K62" i="22"/>
  <c r="M53" i="22"/>
  <c r="G36" i="20"/>
  <c r="G36" i="21"/>
  <c r="Y29" i="21"/>
  <c r="Y29" i="20"/>
  <c r="W22" i="21"/>
  <c r="W22" i="20"/>
  <c r="AO13" i="22"/>
  <c r="M13" i="28" s="1"/>
  <c r="O13" i="23" s="1"/>
  <c r="AP94" i="22"/>
  <c r="L43" i="22"/>
  <c r="AK108" i="22"/>
  <c r="I108" i="28" s="1"/>
  <c r="K108" i="23" s="1"/>
  <c r="N120" i="22"/>
  <c r="AL110" i="22"/>
  <c r="J110" i="28" s="1"/>
  <c r="L110" i="23" s="1"/>
  <c r="AJ103" i="22"/>
  <c r="AL94" i="22"/>
  <c r="J94" i="28" s="1"/>
  <c r="L94" i="23" s="1"/>
  <c r="R66" i="22"/>
  <c r="AL58" i="22"/>
  <c r="J58" i="28" s="1"/>
  <c r="L58" i="23" s="1"/>
  <c r="H51" i="22"/>
  <c r="Z44" i="21"/>
  <c r="Z44" i="20"/>
  <c r="X37" i="21"/>
  <c r="X37" i="20"/>
  <c r="B30" i="20"/>
  <c r="B30" i="21"/>
  <c r="R22" i="22"/>
  <c r="AF75" i="21"/>
  <c r="AF75" i="20"/>
  <c r="E106" i="21"/>
  <c r="E106" i="20"/>
  <c r="I122" i="22"/>
  <c r="G115" i="20"/>
  <c r="G115" i="21"/>
  <c r="I106" i="22"/>
  <c r="AA99" i="21"/>
  <c r="AA99" i="20"/>
  <c r="E92" i="21"/>
  <c r="E92" i="20"/>
  <c r="C85" i="20"/>
  <c r="C85" i="21"/>
  <c r="AK62" i="22"/>
  <c r="I62" i="28" s="1"/>
  <c r="K62" i="23" s="1"/>
  <c r="G55" i="21"/>
  <c r="G55" i="20"/>
  <c r="E48" i="21"/>
  <c r="E48" i="20"/>
  <c r="W41" i="21"/>
  <c r="W41" i="20"/>
  <c r="G31" i="20"/>
  <c r="G31" i="21"/>
  <c r="Y24" i="21"/>
  <c r="Y24" i="20"/>
  <c r="AM111" i="22"/>
  <c r="K111" i="28" s="1"/>
  <c r="M111" i="23" s="1"/>
  <c r="Q4" i="22"/>
  <c r="B81" i="21"/>
  <c r="B81" i="20"/>
  <c r="D72" i="21"/>
  <c r="D72" i="20"/>
  <c r="J61" i="22"/>
  <c r="J33" i="22"/>
  <c r="L24" i="22"/>
  <c r="R13" i="22"/>
  <c r="B40" i="21"/>
  <c r="B40" i="20"/>
  <c r="P4" i="22"/>
  <c r="G118" i="21"/>
  <c r="G118" i="20"/>
  <c r="E111" i="20"/>
  <c r="E111" i="21"/>
  <c r="G102" i="21"/>
  <c r="G102" i="20"/>
  <c r="O50" i="22"/>
  <c r="AK29" i="22"/>
  <c r="I29" i="28" s="1"/>
  <c r="K29" i="23" s="1"/>
  <c r="W12" i="21"/>
  <c r="W12" i="20"/>
  <c r="AJ19" i="22"/>
  <c r="N122" i="22"/>
  <c r="E120" i="21"/>
  <c r="E120" i="20"/>
  <c r="M56" i="21"/>
  <c r="M56" i="20"/>
  <c r="E36" i="21"/>
  <c r="E36" i="20"/>
  <c r="K25" i="22"/>
  <c r="D116" i="21"/>
  <c r="D116" i="20"/>
  <c r="B93" i="21"/>
  <c r="B93" i="20"/>
  <c r="B65" i="21"/>
  <c r="B65" i="20"/>
  <c r="AL49" i="22"/>
  <c r="J49" i="28" s="1"/>
  <c r="L49" i="23" s="1"/>
  <c r="F35" i="20"/>
  <c r="F35" i="21"/>
  <c r="D12" i="20"/>
  <c r="D12" i="21"/>
  <c r="B72" i="20"/>
  <c r="B72" i="21"/>
  <c r="AC105" i="20"/>
  <c r="AC105" i="21"/>
  <c r="Y91" i="20"/>
  <c r="Y91" i="21"/>
  <c r="AS73" i="22"/>
  <c r="Q73" i="28" s="1"/>
  <c r="S73" i="23" s="1"/>
  <c r="M59" i="22"/>
  <c r="AS41" i="22"/>
  <c r="Q41" i="28" s="1"/>
  <c r="S41" i="23" s="1"/>
  <c r="AS25" i="22"/>
  <c r="Q25" i="28" s="1"/>
  <c r="S25" i="23" s="1"/>
  <c r="Y69" i="20"/>
  <c r="Y69" i="21"/>
  <c r="AU54" i="22"/>
  <c r="S54" i="28" s="1"/>
  <c r="U54" i="23" s="1"/>
  <c r="AO5" i="22"/>
  <c r="M5" i="28" s="1"/>
  <c r="O5" i="23" s="1"/>
  <c r="S4" i="22"/>
  <c r="L109" i="22"/>
  <c r="AB59" i="20"/>
  <c r="AB59" i="21"/>
  <c r="AN59" i="22"/>
  <c r="L59" i="28" s="1"/>
  <c r="N59" i="23" s="1"/>
  <c r="S85" i="22"/>
  <c r="AP50" i="22"/>
  <c r="N99" i="22"/>
  <c r="AC101" i="20"/>
  <c r="AC101" i="21"/>
  <c r="H9" i="22"/>
  <c r="O102" i="22"/>
  <c r="S127" i="22"/>
  <c r="C43" i="20"/>
  <c r="C43" i="21"/>
  <c r="I32" i="22"/>
  <c r="AO14" i="22"/>
  <c r="M14" i="28" s="1"/>
  <c r="O14" i="23" s="1"/>
  <c r="B88" i="21"/>
  <c r="B88" i="20"/>
  <c r="B131" i="20"/>
  <c r="B131" i="21"/>
  <c r="AT123" i="22"/>
  <c r="R123" i="28" s="1"/>
  <c r="T123" i="23" s="1"/>
  <c r="AL115" i="22"/>
  <c r="J115" i="28" s="1"/>
  <c r="L115" i="23" s="1"/>
  <c r="Z101" i="20"/>
  <c r="Z101" i="21"/>
  <c r="X94" i="20"/>
  <c r="X94" i="21"/>
  <c r="B87" i="21"/>
  <c r="B87" i="20"/>
  <c r="AT79" i="22"/>
  <c r="R79" i="28" s="1"/>
  <c r="T79" i="23" s="1"/>
  <c r="B71" i="21"/>
  <c r="B71" i="20"/>
  <c r="R63" i="22"/>
  <c r="Z53" i="20"/>
  <c r="Z53" i="21"/>
  <c r="H44" i="22"/>
  <c r="F37" i="20"/>
  <c r="F37" i="21"/>
  <c r="J19" i="22"/>
  <c r="P113" i="22"/>
  <c r="AO130" i="22"/>
  <c r="M130" i="28" s="1"/>
  <c r="O130" i="23" s="1"/>
  <c r="S83" i="22"/>
  <c r="AK127" i="20"/>
  <c r="AK127" i="21"/>
  <c r="O120" i="20"/>
  <c r="O120" i="21"/>
  <c r="W114" i="20"/>
  <c r="W114" i="21"/>
  <c r="AU106" i="22"/>
  <c r="S106" i="28" s="1"/>
  <c r="U106" i="23" s="1"/>
  <c r="AS99" i="22"/>
  <c r="Q99" i="28" s="1"/>
  <c r="S99" i="23" s="1"/>
  <c r="AQ92" i="22"/>
  <c r="O92" i="28" s="1"/>
  <c r="Q92" i="23" s="1"/>
  <c r="AO85" i="22"/>
  <c r="M85" i="28" s="1"/>
  <c r="O85" i="23" s="1"/>
  <c r="AM78" i="22"/>
  <c r="K78" i="28" s="1"/>
  <c r="M78" i="23" s="1"/>
  <c r="AK71" i="22"/>
  <c r="I71" i="28" s="1"/>
  <c r="K71" i="23" s="1"/>
  <c r="AA64" i="21"/>
  <c r="AA64" i="20"/>
  <c r="Y57" i="21"/>
  <c r="Y57" i="20"/>
  <c r="AA48" i="21"/>
  <c r="AA48" i="20"/>
  <c r="AK39" i="22"/>
  <c r="I39" i="28" s="1"/>
  <c r="K39" i="23" s="1"/>
  <c r="K30" i="22"/>
  <c r="AA20" i="21"/>
  <c r="AA20" i="20"/>
  <c r="I11" i="22"/>
  <c r="P53" i="22"/>
  <c r="S131" i="22"/>
  <c r="C4" i="21"/>
  <c r="C4" i="20"/>
  <c r="F124" i="21"/>
  <c r="F124" i="20"/>
  <c r="X117" i="21"/>
  <c r="X117" i="20"/>
  <c r="AP92" i="22"/>
  <c r="L85" i="22"/>
  <c r="X77" i="21"/>
  <c r="X77" i="20"/>
  <c r="L61" i="22"/>
  <c r="N52" i="22"/>
  <c r="K99" i="22"/>
  <c r="AS44" i="22"/>
  <c r="Q44" i="28" s="1"/>
  <c r="S44" i="23" s="1"/>
  <c r="AS28" i="22"/>
  <c r="Q28" i="28" s="1"/>
  <c r="S28" i="23" s="1"/>
  <c r="AS12" i="22"/>
  <c r="Q12" i="28" s="1"/>
  <c r="S12" i="23" s="1"/>
  <c r="AL60" i="22"/>
  <c r="J60" i="28" s="1"/>
  <c r="L60" i="23" s="1"/>
  <c r="O129" i="21"/>
  <c r="O129" i="20"/>
  <c r="M78" i="22"/>
  <c r="AP109" i="22"/>
  <c r="AJ88" i="22"/>
  <c r="F81" i="21"/>
  <c r="F81" i="20"/>
  <c r="D74" i="21"/>
  <c r="D74" i="20"/>
  <c r="D30" i="21"/>
  <c r="D30" i="20"/>
  <c r="B23" i="21"/>
  <c r="B23" i="20"/>
  <c r="D14" i="21"/>
  <c r="D14" i="20"/>
  <c r="B7" i="21"/>
  <c r="B7" i="20"/>
  <c r="I115" i="22"/>
  <c r="I39" i="22"/>
  <c r="AS7" i="22"/>
  <c r="Q7" i="28" s="1"/>
  <c r="S7" i="23" s="1"/>
  <c r="Q116" i="22"/>
  <c r="R114" i="22"/>
  <c r="F80" i="20"/>
  <c r="F80" i="21"/>
  <c r="J66" i="22"/>
  <c r="AR59" i="22"/>
  <c r="P59" i="28" s="1"/>
  <c r="R59" i="23" s="1"/>
  <c r="AT50" i="22"/>
  <c r="R50" i="28" s="1"/>
  <c r="T50" i="23" s="1"/>
  <c r="B42" i="21"/>
  <c r="B42" i="20"/>
  <c r="AJ31" i="22"/>
  <c r="Z24" i="20"/>
  <c r="Z24" i="21"/>
  <c r="X17" i="20"/>
  <c r="X17" i="21"/>
  <c r="L95" i="22"/>
  <c r="AT24" i="22"/>
  <c r="R24" i="28" s="1"/>
  <c r="T24" i="23" s="1"/>
  <c r="AO102" i="22"/>
  <c r="M102" i="28" s="1"/>
  <c r="O102" i="23" s="1"/>
  <c r="G127" i="20"/>
  <c r="G127" i="21"/>
  <c r="AO116" i="22"/>
  <c r="M116" i="28" s="1"/>
  <c r="O116" i="23" s="1"/>
  <c r="AU105" i="22"/>
  <c r="S105" i="28" s="1"/>
  <c r="U105" i="23" s="1"/>
  <c r="AM93" i="22"/>
  <c r="K93" i="28" s="1"/>
  <c r="M93" i="23" s="1"/>
  <c r="AK86" i="22"/>
  <c r="I86" i="28" s="1"/>
  <c r="K86" i="23" s="1"/>
  <c r="AQ79" i="22"/>
  <c r="O79" i="28" s="1"/>
  <c r="Q79" i="23" s="1"/>
  <c r="AO72" i="22"/>
  <c r="M72" i="28" s="1"/>
  <c r="O72" i="23" s="1"/>
  <c r="AK58" i="22"/>
  <c r="I58" i="28" s="1"/>
  <c r="K58" i="23" s="1"/>
  <c r="G39" i="21"/>
  <c r="G39" i="20"/>
  <c r="AS30" i="22"/>
  <c r="Q30" i="28" s="1"/>
  <c r="S30" i="23" s="1"/>
  <c r="AQ23" i="22"/>
  <c r="O23" i="28" s="1"/>
  <c r="Q23" i="23" s="1"/>
  <c r="AO16" i="22"/>
  <c r="M16" i="28" s="1"/>
  <c r="O16" i="23" s="1"/>
  <c r="AM9" i="22"/>
  <c r="K9" i="28" s="1"/>
  <c r="M9" i="23" s="1"/>
  <c r="J116" i="22"/>
  <c r="AN67" i="22"/>
  <c r="L67" i="28" s="1"/>
  <c r="N67" i="23" s="1"/>
  <c r="AL16" i="22"/>
  <c r="J16" i="28" s="1"/>
  <c r="L16" i="23" s="1"/>
  <c r="C95" i="21"/>
  <c r="C95" i="20"/>
  <c r="AT129" i="22"/>
  <c r="R129" i="28" s="1"/>
  <c r="T129" i="23" s="1"/>
  <c r="N115" i="22"/>
  <c r="L108" i="22"/>
  <c r="AJ98" i="22"/>
  <c r="AP71" i="22"/>
  <c r="P62" i="22"/>
  <c r="H54" i="22"/>
  <c r="J45" i="21"/>
  <c r="J45" i="20"/>
  <c r="L36" i="22"/>
  <c r="P18" i="22"/>
  <c r="J36" i="22"/>
  <c r="K115" i="22"/>
  <c r="C128" i="21"/>
  <c r="C128" i="20"/>
  <c r="W84" i="21"/>
  <c r="W84" i="20"/>
  <c r="I57" i="22"/>
  <c r="K32" i="22"/>
  <c r="AA6" i="20"/>
  <c r="AA6" i="21"/>
  <c r="F34" i="20"/>
  <c r="F34" i="21"/>
  <c r="W63" i="21"/>
  <c r="W63" i="20"/>
  <c r="S55" i="22"/>
  <c r="Y46" i="20"/>
  <c r="Y46" i="21"/>
  <c r="C39" i="21"/>
  <c r="C39" i="20"/>
  <c r="AJ97" i="22"/>
  <c r="AN130" i="22"/>
  <c r="L130" i="28" s="1"/>
  <c r="N130" i="23" s="1"/>
  <c r="N121" i="22"/>
  <c r="F113" i="21"/>
  <c r="F113" i="20"/>
  <c r="D106" i="21"/>
  <c r="D106" i="20"/>
  <c r="B99" i="21"/>
  <c r="B99" i="20"/>
  <c r="B83" i="20"/>
  <c r="B83" i="21"/>
  <c r="N45" i="21"/>
  <c r="N45" i="20"/>
  <c r="R27" i="22"/>
  <c r="P123" i="22"/>
  <c r="I130" i="21"/>
  <c r="I130" i="20"/>
  <c r="F103" i="20"/>
  <c r="F103" i="21"/>
  <c r="AK73" i="22"/>
  <c r="I73" i="28" s="1"/>
  <c r="K73" i="23" s="1"/>
  <c r="W52" i="21"/>
  <c r="W52" i="20"/>
  <c r="I26" i="22"/>
  <c r="AA53" i="21"/>
  <c r="AA53" i="20"/>
  <c r="X108" i="21"/>
  <c r="X108" i="20"/>
  <c r="Z43" i="21"/>
  <c r="Z43" i="20"/>
  <c r="F11" i="21"/>
  <c r="F11" i="20"/>
  <c r="K104" i="22"/>
  <c r="K76" i="22"/>
  <c r="E39" i="21"/>
  <c r="E39" i="20"/>
  <c r="J68" i="22"/>
  <c r="E66" i="21"/>
  <c r="E66" i="20"/>
  <c r="C59" i="20"/>
  <c r="C59" i="21"/>
  <c r="S47" i="22"/>
  <c r="G37" i="21"/>
  <c r="G37" i="20"/>
  <c r="AK28" i="22"/>
  <c r="I28" i="28" s="1"/>
  <c r="K28" i="23" s="1"/>
  <c r="AK12" i="22"/>
  <c r="I12" i="28" s="1"/>
  <c r="K12" i="23" s="1"/>
  <c r="F122" i="21"/>
  <c r="F122" i="20"/>
  <c r="L114" i="22"/>
  <c r="R87" i="22"/>
  <c r="V67" i="21"/>
  <c r="V67" i="20"/>
  <c r="X58" i="21"/>
  <c r="X58" i="20"/>
  <c r="V51" i="20"/>
  <c r="V51" i="21"/>
  <c r="H40" i="28"/>
  <c r="J40" i="23" s="1"/>
  <c r="N29" i="28"/>
  <c r="P29" i="23" s="1"/>
  <c r="N13" i="28"/>
  <c r="P13" i="23" s="1"/>
  <c r="AH82" i="21"/>
  <c r="AH82" i="20"/>
  <c r="AA120" i="20"/>
  <c r="AA120" i="21"/>
  <c r="AA16" i="21"/>
  <c r="AA16" i="20"/>
  <c r="E9" i="20"/>
  <c r="E9" i="21"/>
  <c r="Z114" i="21"/>
  <c r="Z114" i="20"/>
  <c r="F50" i="20"/>
  <c r="F50" i="21"/>
  <c r="Z104" i="21"/>
  <c r="Z104" i="20"/>
  <c r="Z52" i="21"/>
  <c r="Z52" i="20"/>
  <c r="X45" i="21"/>
  <c r="X45" i="20"/>
  <c r="F36" i="21"/>
  <c r="F36" i="20"/>
  <c r="X29" i="21"/>
  <c r="X29" i="20"/>
  <c r="AA123" i="20"/>
  <c r="AA123" i="21"/>
  <c r="Y116" i="20"/>
  <c r="Y116" i="21"/>
  <c r="W109" i="21"/>
  <c r="W109" i="20"/>
  <c r="Y100" i="21"/>
  <c r="Y100" i="20"/>
  <c r="W93" i="21"/>
  <c r="W93" i="20"/>
  <c r="AA79" i="21"/>
  <c r="AA79" i="20"/>
  <c r="Y72" i="21"/>
  <c r="Y72" i="20"/>
  <c r="AA63" i="21"/>
  <c r="AA63" i="20"/>
  <c r="Y56" i="20"/>
  <c r="Y56" i="21"/>
  <c r="AA47" i="21"/>
  <c r="AA47" i="20"/>
  <c r="AO40" i="22"/>
  <c r="M40" i="28" s="1"/>
  <c r="O40" i="23" s="1"/>
  <c r="AU33" i="22"/>
  <c r="S33" i="28" s="1"/>
  <c r="U33" i="23" s="1"/>
  <c r="AS26" i="22"/>
  <c r="Q26" i="28" s="1"/>
  <c r="S26" i="23" s="1"/>
  <c r="AO12" i="22"/>
  <c r="M12" i="28" s="1"/>
  <c r="O12" i="23" s="1"/>
  <c r="AM5" i="22"/>
  <c r="K5" i="28" s="1"/>
  <c r="M5" i="23" s="1"/>
  <c r="AK104" i="22"/>
  <c r="I104" i="28" s="1"/>
  <c r="K104" i="23" s="1"/>
  <c r="AL129" i="22"/>
  <c r="J129" i="28" s="1"/>
  <c r="L129" i="23" s="1"/>
  <c r="L120" i="22"/>
  <c r="AL101" i="22"/>
  <c r="J101" i="28" s="1"/>
  <c r="L101" i="23" s="1"/>
  <c r="AL85" i="22"/>
  <c r="J85" i="28" s="1"/>
  <c r="L85" i="23" s="1"/>
  <c r="Z71" i="21"/>
  <c r="Z71" i="20"/>
  <c r="H62" i="22"/>
  <c r="B45" i="21"/>
  <c r="B45" i="20"/>
  <c r="H34" i="22"/>
  <c r="H18" i="21"/>
  <c r="H18" i="20"/>
  <c r="AT92" i="22"/>
  <c r="R92" i="28" s="1"/>
  <c r="T92" i="23" s="1"/>
  <c r="AJ33" i="22"/>
  <c r="S111" i="22"/>
  <c r="I129" i="22"/>
  <c r="AA110" i="21"/>
  <c r="AA110" i="20"/>
  <c r="Q97" i="22"/>
  <c r="AU88" i="22"/>
  <c r="S88" i="28" s="1"/>
  <c r="U88" i="23" s="1"/>
  <c r="W80" i="21"/>
  <c r="W80" i="20"/>
  <c r="Y71" i="21"/>
  <c r="Y71" i="20"/>
  <c r="W64" i="21"/>
  <c r="W64" i="20"/>
  <c r="O42" i="22"/>
  <c r="Q33" i="22"/>
  <c r="AK21" i="22"/>
  <c r="I21" i="28" s="1"/>
  <c r="K21" i="23" s="1"/>
  <c r="S12" i="22"/>
  <c r="AT120" i="22"/>
  <c r="R120" i="28" s="1"/>
  <c r="T120" i="23" s="1"/>
  <c r="L55" i="22"/>
  <c r="S119" i="22"/>
  <c r="W51" i="21"/>
  <c r="W51" i="20"/>
  <c r="I40" i="22"/>
  <c r="K31" i="22"/>
  <c r="M22" i="22"/>
  <c r="AQ13" i="22"/>
  <c r="O13" i="28" s="1"/>
  <c r="Q13" i="23" s="1"/>
  <c r="P129" i="22"/>
  <c r="E74" i="21"/>
  <c r="E74" i="20"/>
  <c r="AN114" i="22"/>
  <c r="L114" i="28" s="1"/>
  <c r="N114" i="23" s="1"/>
  <c r="N105" i="22"/>
  <c r="AN98" i="22"/>
  <c r="L98" i="28" s="1"/>
  <c r="N98" i="23" s="1"/>
  <c r="AP89" i="22"/>
  <c r="AN82" i="22"/>
  <c r="L82" i="28" s="1"/>
  <c r="N82" i="23" s="1"/>
  <c r="J75" i="22"/>
  <c r="H68" i="22"/>
  <c r="F61" i="21"/>
  <c r="F61" i="20"/>
  <c r="AL43" i="22"/>
  <c r="J43" i="28" s="1"/>
  <c r="L43" i="23" s="1"/>
  <c r="L34" i="22"/>
  <c r="N25" i="22"/>
  <c r="P16" i="22"/>
  <c r="R7" i="22"/>
  <c r="AR105" i="22"/>
  <c r="P105" i="28" s="1"/>
  <c r="R105" i="23" s="1"/>
  <c r="AN47" i="22"/>
  <c r="L47" i="28" s="1"/>
  <c r="N47" i="23" s="1"/>
  <c r="AS124" i="22"/>
  <c r="Q124" i="28" s="1"/>
  <c r="S124" i="23" s="1"/>
  <c r="AU126" i="22"/>
  <c r="S126" i="28" s="1"/>
  <c r="U126" i="23" s="1"/>
  <c r="O116" i="22"/>
  <c r="AO109" i="22"/>
  <c r="M109" i="28" s="1"/>
  <c r="O109" i="23" s="1"/>
  <c r="K86" i="22"/>
  <c r="I79" i="22"/>
  <c r="AA72" i="21"/>
  <c r="AA72" i="20"/>
  <c r="Y65" i="21"/>
  <c r="Y65" i="20"/>
  <c r="W58" i="21"/>
  <c r="W58" i="20"/>
  <c r="AU50" i="22"/>
  <c r="S50" i="28" s="1"/>
  <c r="U50" i="23" s="1"/>
  <c r="AS43" i="22"/>
  <c r="Q43" i="28" s="1"/>
  <c r="S43" i="23" s="1"/>
  <c r="W26" i="21"/>
  <c r="W26" i="20"/>
  <c r="M17" i="22"/>
  <c r="S6" i="22"/>
  <c r="H73" i="21"/>
  <c r="H73" i="20"/>
  <c r="M110" i="22"/>
  <c r="P131" i="22"/>
  <c r="P119" i="22"/>
  <c r="D109" i="21"/>
  <c r="D109" i="20"/>
  <c r="J98" i="22"/>
  <c r="AR91" i="22"/>
  <c r="P91" i="28" s="1"/>
  <c r="R91" i="23" s="1"/>
  <c r="AT82" i="22"/>
  <c r="R82" i="28" s="1"/>
  <c r="T82" i="23" s="1"/>
  <c r="AT58" i="22"/>
  <c r="R58" i="28" s="1"/>
  <c r="T58" i="23" s="1"/>
  <c r="P51" i="22"/>
  <c r="B22" i="21"/>
  <c r="B22" i="20"/>
  <c r="Q122" i="22"/>
  <c r="B85" i="20"/>
  <c r="B85" i="21"/>
  <c r="AA46" i="21"/>
  <c r="AA46" i="20"/>
  <c r="F44" i="21"/>
  <c r="F44" i="20"/>
  <c r="D37" i="21"/>
  <c r="D37" i="20"/>
  <c r="V30" i="21"/>
  <c r="V30" i="20"/>
  <c r="AA83" i="21"/>
  <c r="AA83" i="20"/>
  <c r="X31" i="21"/>
  <c r="X31" i="20"/>
  <c r="B97" i="21"/>
  <c r="B97" i="20"/>
  <c r="Z79" i="21"/>
  <c r="Z79" i="20"/>
  <c r="V28" i="21"/>
  <c r="V28" i="20"/>
  <c r="AA130" i="20"/>
  <c r="AA130" i="21"/>
  <c r="Q98" i="21"/>
  <c r="Q98" i="20"/>
  <c r="Z75" i="21"/>
  <c r="Z75" i="20"/>
  <c r="Z63" i="21"/>
  <c r="Z63" i="20"/>
  <c r="V21" i="21"/>
  <c r="V21" i="20"/>
  <c r="X63" i="21"/>
  <c r="X63" i="20"/>
  <c r="I105" i="21"/>
  <c r="I105" i="20"/>
  <c r="E91" i="21"/>
  <c r="E91" i="20"/>
  <c r="E69" i="21"/>
  <c r="E69" i="20"/>
  <c r="H59" i="21"/>
  <c r="H59" i="20"/>
  <c r="C20" i="21"/>
  <c r="C20" i="20"/>
  <c r="Z110" i="21"/>
  <c r="Z110" i="20"/>
  <c r="W124" i="20"/>
  <c r="W124" i="21"/>
  <c r="AC68" i="21"/>
  <c r="AC68" i="20"/>
  <c r="V124" i="20"/>
  <c r="V124" i="21"/>
  <c r="X27" i="21"/>
  <c r="X27" i="20"/>
  <c r="Z129" i="21"/>
  <c r="Z129" i="20"/>
  <c r="D122" i="21"/>
  <c r="D122" i="20"/>
  <c r="F85" i="20"/>
  <c r="F85" i="21"/>
  <c r="F69" i="20"/>
  <c r="F69" i="21"/>
  <c r="F53" i="21"/>
  <c r="F53" i="20"/>
  <c r="Q127" i="21"/>
  <c r="Q127" i="20"/>
  <c r="AI120" i="21"/>
  <c r="AI120" i="20"/>
  <c r="C114" i="20"/>
  <c r="C114" i="21"/>
  <c r="G64" i="21"/>
  <c r="G64" i="20"/>
  <c r="E57" i="21"/>
  <c r="E57" i="20"/>
  <c r="G48" i="21"/>
  <c r="G48" i="20"/>
  <c r="G20" i="21"/>
  <c r="G20" i="20"/>
  <c r="W4" i="20"/>
  <c r="W4" i="21"/>
  <c r="Z124" i="21"/>
  <c r="Z124" i="20"/>
  <c r="D117" i="21"/>
  <c r="D117" i="20"/>
  <c r="Z108" i="21"/>
  <c r="Z108" i="20"/>
  <c r="H113" i="28"/>
  <c r="J113" i="23" s="1"/>
  <c r="AI129" i="21"/>
  <c r="AI129" i="20"/>
  <c r="X62" i="21"/>
  <c r="X62" i="20"/>
  <c r="V55" i="21"/>
  <c r="V55" i="20"/>
  <c r="X46" i="21"/>
  <c r="X46" i="20"/>
  <c r="V39" i="21"/>
  <c r="V39" i="20"/>
  <c r="F5" i="20"/>
  <c r="F5" i="21"/>
  <c r="AJ13" i="21"/>
  <c r="AJ13" i="20"/>
  <c r="Y13" i="21"/>
  <c r="Y13" i="20"/>
  <c r="W6" i="21"/>
  <c r="W6" i="20"/>
  <c r="V92" i="21"/>
  <c r="V92" i="20"/>
  <c r="AA105" i="20"/>
  <c r="AA105" i="21"/>
  <c r="D129" i="21"/>
  <c r="D129" i="20"/>
  <c r="B122" i="20"/>
  <c r="B122" i="21"/>
  <c r="V42" i="21"/>
  <c r="V42" i="20"/>
  <c r="F24" i="21"/>
  <c r="F24" i="20"/>
  <c r="D17" i="21"/>
  <c r="D17" i="20"/>
  <c r="Z8" i="21"/>
  <c r="Z8" i="20"/>
  <c r="AA127" i="21"/>
  <c r="AA127" i="20"/>
  <c r="AA39" i="21"/>
  <c r="AA39" i="20"/>
  <c r="W95" i="21"/>
  <c r="W95" i="20"/>
  <c r="X83" i="21"/>
  <c r="X83" i="20"/>
  <c r="W100" i="21"/>
  <c r="W100" i="20"/>
  <c r="AI30" i="21"/>
  <c r="AI30" i="20"/>
  <c r="AG23" i="20"/>
  <c r="AG23" i="21"/>
  <c r="Y15" i="21"/>
  <c r="Y15" i="20"/>
  <c r="AA61" i="20"/>
  <c r="AA61" i="21"/>
  <c r="E54" i="20"/>
  <c r="E54" i="21"/>
  <c r="Z97" i="21"/>
  <c r="Z97" i="20"/>
  <c r="D90" i="20"/>
  <c r="D90" i="21"/>
  <c r="Z17" i="21"/>
  <c r="Z17" i="20"/>
  <c r="Z62" i="21"/>
  <c r="Z62" i="20"/>
  <c r="E117" i="21"/>
  <c r="E117" i="20"/>
  <c r="AA108" i="21"/>
  <c r="AA108" i="20"/>
  <c r="Y101" i="21"/>
  <c r="Y101" i="20"/>
  <c r="AA76" i="21"/>
  <c r="AA76" i="20"/>
  <c r="V64" i="21"/>
  <c r="V64" i="20"/>
  <c r="V10" i="20"/>
  <c r="V10" i="21"/>
  <c r="W89" i="21"/>
  <c r="W89" i="20"/>
  <c r="X64" i="21"/>
  <c r="X64" i="20"/>
  <c r="G73" i="21"/>
  <c r="G73" i="20"/>
  <c r="B44" i="21"/>
  <c r="B44" i="20"/>
  <c r="C127" i="20"/>
  <c r="C127" i="21"/>
  <c r="V95" i="21"/>
  <c r="V95" i="20"/>
  <c r="B67" i="21"/>
  <c r="B67" i="20"/>
  <c r="D58" i="20"/>
  <c r="D58" i="21"/>
  <c r="B51" i="21"/>
  <c r="B51" i="20"/>
  <c r="L6" i="22"/>
  <c r="N82" i="21"/>
  <c r="N82" i="20"/>
  <c r="P9" i="22"/>
  <c r="G120" i="20"/>
  <c r="G120" i="21"/>
  <c r="G16" i="21"/>
  <c r="G16" i="20"/>
  <c r="Y9" i="21"/>
  <c r="Y9" i="20"/>
  <c r="F114" i="21"/>
  <c r="F114" i="20"/>
  <c r="Z50" i="21"/>
  <c r="Z50" i="20"/>
  <c r="F104" i="21"/>
  <c r="F104" i="20"/>
  <c r="X85" i="20"/>
  <c r="X85" i="21"/>
  <c r="V78" i="21"/>
  <c r="V78" i="20"/>
  <c r="AF69" i="21"/>
  <c r="AF69" i="20"/>
  <c r="F52" i="21"/>
  <c r="F52" i="20"/>
  <c r="D45" i="21"/>
  <c r="D45" i="20"/>
  <c r="Z36" i="21"/>
  <c r="Z36" i="20"/>
  <c r="D29" i="21"/>
  <c r="D29" i="20"/>
  <c r="AN115" i="22"/>
  <c r="L115" i="28" s="1"/>
  <c r="N115" i="23" s="1"/>
  <c r="G123" i="21"/>
  <c r="G123" i="20"/>
  <c r="E116" i="21"/>
  <c r="E116" i="20"/>
  <c r="C109" i="20"/>
  <c r="C109" i="21"/>
  <c r="E100" i="21"/>
  <c r="E100" i="20"/>
  <c r="C93" i="21"/>
  <c r="C93" i="20"/>
  <c r="G79" i="20"/>
  <c r="G79" i="21"/>
  <c r="E72" i="20"/>
  <c r="E72" i="21"/>
  <c r="G63" i="20"/>
  <c r="G63" i="21"/>
  <c r="E56" i="21"/>
  <c r="E56" i="20"/>
  <c r="G47" i="20"/>
  <c r="G47" i="21"/>
  <c r="F71" i="21"/>
  <c r="F71" i="20"/>
  <c r="G110" i="21"/>
  <c r="G110" i="20"/>
  <c r="C80" i="21"/>
  <c r="C80" i="20"/>
  <c r="E71" i="20"/>
  <c r="E71" i="21"/>
  <c r="C64" i="21"/>
  <c r="C64" i="20"/>
  <c r="C51" i="21"/>
  <c r="C51" i="20"/>
  <c r="G72" i="21"/>
  <c r="G72" i="20"/>
  <c r="E65" i="21"/>
  <c r="E65" i="20"/>
  <c r="C58" i="21"/>
  <c r="C58" i="20"/>
  <c r="C26" i="20"/>
  <c r="C26" i="21"/>
  <c r="AB73" i="21"/>
  <c r="AB73" i="20"/>
  <c r="X109" i="21"/>
  <c r="X109" i="20"/>
  <c r="Z20" i="21"/>
  <c r="Z20" i="20"/>
  <c r="V6" i="20"/>
  <c r="V6" i="21"/>
  <c r="F82" i="20"/>
  <c r="F82" i="21"/>
  <c r="AA97" i="21"/>
  <c r="AA97" i="20"/>
  <c r="Q95" i="22"/>
  <c r="Y53" i="21"/>
  <c r="Y53" i="20"/>
  <c r="AT114" i="22"/>
  <c r="R114" i="28" s="1"/>
  <c r="T114" i="23" s="1"/>
  <c r="AT98" i="22"/>
  <c r="R98" i="28" s="1"/>
  <c r="T98" i="23" s="1"/>
  <c r="AN73" i="22"/>
  <c r="L73" i="28" s="1"/>
  <c r="N73" i="23" s="1"/>
  <c r="AJ39" i="21"/>
  <c r="AJ39" i="20"/>
  <c r="AT18" i="22"/>
  <c r="R18" i="28" s="1"/>
  <c r="T18" i="23" s="1"/>
  <c r="AK114" i="22"/>
  <c r="I114" i="28" s="1"/>
  <c r="K114" i="23" s="1"/>
  <c r="AS50" i="22"/>
  <c r="Q50" i="28" s="1"/>
  <c r="S50" i="23" s="1"/>
  <c r="AO28" i="22"/>
  <c r="M28" i="28" s="1"/>
  <c r="O28" i="23" s="1"/>
  <c r="K5" i="22"/>
  <c r="AN124" i="22"/>
  <c r="L124" i="28" s="1"/>
  <c r="N124" i="23" s="1"/>
  <c r="L92" i="22"/>
  <c r="AL53" i="21"/>
  <c r="AL53" i="20"/>
  <c r="F31" i="21"/>
  <c r="F31" i="20"/>
  <c r="R80" i="22"/>
  <c r="E119" i="21"/>
  <c r="E119" i="20"/>
  <c r="AK57" i="22"/>
  <c r="I57" i="28" s="1"/>
  <c r="K57" i="23" s="1"/>
  <c r="Q22" i="22"/>
  <c r="AT125" i="22"/>
  <c r="R125" i="28" s="1"/>
  <c r="T125" i="23" s="1"/>
  <c r="R93" i="22"/>
  <c r="AR45" i="22"/>
  <c r="P45" i="28" s="1"/>
  <c r="R45" i="23" s="1"/>
  <c r="I69" i="22"/>
  <c r="C32" i="20"/>
  <c r="C32" i="21"/>
  <c r="N74" i="22"/>
  <c r="K63" i="22"/>
  <c r="M50" i="22"/>
  <c r="AQ41" i="22"/>
  <c r="O41" i="28" s="1"/>
  <c r="Q41" i="23" s="1"/>
  <c r="AO34" i="22"/>
  <c r="M34" i="28" s="1"/>
  <c r="O34" i="23" s="1"/>
  <c r="M18" i="22"/>
  <c r="AQ9" i="22"/>
  <c r="O9" i="28" s="1"/>
  <c r="Q9" i="23" s="1"/>
  <c r="AT116" i="22"/>
  <c r="R116" i="28" s="1"/>
  <c r="T116" i="23" s="1"/>
  <c r="P49" i="22"/>
  <c r="W107" i="21"/>
  <c r="W107" i="20"/>
  <c r="AJ92" i="22"/>
  <c r="J83" i="22"/>
  <c r="AT67" i="22"/>
  <c r="R67" i="28" s="1"/>
  <c r="T67" i="23" s="1"/>
  <c r="V59" i="21"/>
  <c r="V59" i="20"/>
  <c r="X50" i="20"/>
  <c r="X50" i="21"/>
  <c r="J39" i="22"/>
  <c r="J23" i="22"/>
  <c r="AN14" i="22"/>
  <c r="L14" i="28" s="1"/>
  <c r="N14" i="23" s="1"/>
  <c r="J88" i="22"/>
  <c r="P41" i="22"/>
  <c r="O117" i="22"/>
  <c r="W130" i="21"/>
  <c r="W130" i="20"/>
  <c r="AU122" i="22"/>
  <c r="S122" i="28" s="1"/>
  <c r="U122" i="23" s="1"/>
  <c r="Q115" i="22"/>
  <c r="AK103" i="22"/>
  <c r="I103" i="28" s="1"/>
  <c r="K103" i="23" s="1"/>
  <c r="O92" i="22"/>
  <c r="I71" i="22"/>
  <c r="AQ60" i="22"/>
  <c r="O60" i="28" s="1"/>
  <c r="Q60" i="23" s="1"/>
  <c r="AK51" i="20"/>
  <c r="AK51" i="21"/>
  <c r="M41" i="22"/>
  <c r="AK27" i="22"/>
  <c r="I27" i="28" s="1"/>
  <c r="K27" i="23" s="1"/>
  <c r="AM18" i="22"/>
  <c r="K18" i="28" s="1"/>
  <c r="M18" i="23" s="1"/>
  <c r="AS11" i="22"/>
  <c r="Q11" i="28" s="1"/>
  <c r="S11" i="23" s="1"/>
  <c r="AM4" i="22"/>
  <c r="K4" i="28" s="1"/>
  <c r="M4" i="23" s="1"/>
  <c r="AK96" i="22"/>
  <c r="I96" i="28" s="1"/>
  <c r="K96" i="23" s="1"/>
  <c r="AT118" i="22"/>
  <c r="R118" i="28" s="1"/>
  <c r="T118" i="23" s="1"/>
  <c r="AP108" i="22"/>
  <c r="L101" i="22"/>
  <c r="N92" i="22"/>
  <c r="Z84" i="20"/>
  <c r="Z84" i="21"/>
  <c r="X65" i="21"/>
  <c r="X65" i="20"/>
  <c r="AL42" i="22"/>
  <c r="J42" i="28" s="1"/>
  <c r="L42" i="23" s="1"/>
  <c r="AJ35" i="22"/>
  <c r="Z28" i="21"/>
  <c r="Z28" i="20"/>
  <c r="G83" i="21"/>
  <c r="G83" i="20"/>
  <c r="O39" i="22"/>
  <c r="D31" i="21"/>
  <c r="D31" i="20"/>
  <c r="Y98" i="21"/>
  <c r="Y98" i="20"/>
  <c r="AN112" i="22"/>
  <c r="L112" i="28" s="1"/>
  <c r="N112" i="23" s="1"/>
  <c r="N103" i="22"/>
  <c r="V97" i="21"/>
  <c r="V97" i="20"/>
  <c r="F79" i="21"/>
  <c r="F79" i="20"/>
  <c r="J49" i="22"/>
  <c r="L40" i="22"/>
  <c r="N31" i="22"/>
  <c r="AB10" i="21"/>
  <c r="AB10" i="20"/>
  <c r="R108" i="22"/>
  <c r="B28" i="20"/>
  <c r="B28" i="21"/>
  <c r="G130" i="21"/>
  <c r="G130" i="20"/>
  <c r="K84" i="22"/>
  <c r="Q57" i="22"/>
  <c r="AO27" i="22"/>
  <c r="M27" i="28" s="1"/>
  <c r="O27" i="23" s="1"/>
  <c r="AN17" i="22"/>
  <c r="L17" i="28" s="1"/>
  <c r="N17" i="23" s="1"/>
  <c r="N8" i="22"/>
  <c r="AJ109" i="22"/>
  <c r="AK98" i="21"/>
  <c r="AK98" i="20"/>
  <c r="I34" i="22"/>
  <c r="O23" i="22"/>
  <c r="L67" i="22"/>
  <c r="AJ114" i="22"/>
  <c r="J89" i="22"/>
  <c r="F75" i="21"/>
  <c r="F75" i="20"/>
  <c r="F63" i="20"/>
  <c r="F63" i="21"/>
  <c r="AL33" i="22"/>
  <c r="J33" i="28" s="1"/>
  <c r="L33" i="23" s="1"/>
  <c r="B21" i="21"/>
  <c r="B21" i="20"/>
  <c r="D63" i="21"/>
  <c r="D63" i="20"/>
  <c r="Q117" i="22"/>
  <c r="AO103" i="22"/>
  <c r="M103" i="28" s="1"/>
  <c r="O103" i="23" s="1"/>
  <c r="O82" i="22"/>
  <c r="AA70" i="21"/>
  <c r="AA70" i="20"/>
  <c r="AQ50" i="22"/>
  <c r="O50" i="28" s="1"/>
  <c r="Q50" i="23" s="1"/>
  <c r="AQ18" i="22"/>
  <c r="O18" i="28" s="1"/>
  <c r="Q18" i="23" s="1"/>
  <c r="AO81" i="22"/>
  <c r="M81" i="28" s="1"/>
  <c r="O81" i="23" s="1"/>
  <c r="AO65" i="22"/>
  <c r="M65" i="28" s="1"/>
  <c r="O65" i="23" s="1"/>
  <c r="I51" i="22"/>
  <c r="AQ24" i="22"/>
  <c r="O24" i="28" s="1"/>
  <c r="Q24" i="23" s="1"/>
  <c r="J100" i="22"/>
  <c r="N128" i="22"/>
  <c r="X97" i="21"/>
  <c r="X97" i="20"/>
  <c r="AJ75" i="22"/>
  <c r="L57" i="21"/>
  <c r="L57" i="20"/>
  <c r="AL22" i="22"/>
  <c r="J22" i="28" s="1"/>
  <c r="L22" i="23" s="1"/>
  <c r="H21" i="22"/>
  <c r="Q110" i="22"/>
  <c r="Q26" i="22"/>
  <c r="AM124" i="22"/>
  <c r="K124" i="28" s="1"/>
  <c r="M124" i="23" s="1"/>
  <c r="Q85" i="22"/>
  <c r="W20" i="20"/>
  <c r="W20" i="21"/>
  <c r="K33" i="22"/>
  <c r="F110" i="21"/>
  <c r="F110" i="20"/>
  <c r="AP127" i="22"/>
  <c r="C124" i="21"/>
  <c r="C124" i="20"/>
  <c r="I53" i="22"/>
  <c r="I68" i="20"/>
  <c r="I68" i="21"/>
  <c r="AO30" i="22"/>
  <c r="M30" i="28" s="1"/>
  <c r="O30" i="23" s="1"/>
  <c r="AQ21" i="22"/>
  <c r="O21" i="28" s="1"/>
  <c r="Q21" i="23" s="1"/>
  <c r="B124" i="21"/>
  <c r="B124" i="20"/>
  <c r="D27" i="21"/>
  <c r="D27" i="20"/>
  <c r="F129" i="21"/>
  <c r="F129" i="20"/>
  <c r="X122" i="21"/>
  <c r="X122" i="20"/>
  <c r="Z85" i="21"/>
  <c r="Z85" i="20"/>
  <c r="Z69" i="21"/>
  <c r="Z69" i="20"/>
  <c r="H60" i="22"/>
  <c r="L42" i="22"/>
  <c r="AL35" i="22"/>
  <c r="J35" i="28" s="1"/>
  <c r="L35" i="23" s="1"/>
  <c r="L26" i="22"/>
  <c r="N17" i="22"/>
  <c r="AQ117" i="22"/>
  <c r="O117" i="28" s="1"/>
  <c r="Q117" i="23" s="1"/>
  <c r="I52" i="22"/>
  <c r="C126" i="20"/>
  <c r="C126" i="21"/>
  <c r="AK119" i="22"/>
  <c r="I119" i="28" s="1"/>
  <c r="K119" i="23" s="1"/>
  <c r="AA112" i="21"/>
  <c r="AA112" i="20"/>
  <c r="Y105" i="21"/>
  <c r="Y105" i="20"/>
  <c r="W98" i="21"/>
  <c r="W98" i="20"/>
  <c r="Q83" i="22"/>
  <c r="O76" i="22"/>
  <c r="AO69" i="22"/>
  <c r="M69" i="28" s="1"/>
  <c r="O69" i="23" s="1"/>
  <c r="AM62" i="22"/>
  <c r="K62" i="28" s="1"/>
  <c r="M62" i="23" s="1"/>
  <c r="AK55" i="22"/>
  <c r="AO37" i="22"/>
  <c r="M37" i="28" s="1"/>
  <c r="O37" i="23" s="1"/>
  <c r="O28" i="22"/>
  <c r="M9" i="22"/>
  <c r="J40" i="22"/>
  <c r="AS116" i="22"/>
  <c r="Q116" i="28" s="1"/>
  <c r="S116" i="23" s="1"/>
  <c r="AT130" i="22"/>
  <c r="R130" i="28" s="1"/>
  <c r="T130" i="23" s="1"/>
  <c r="AL122" i="22"/>
  <c r="J122" i="28" s="1"/>
  <c r="L122" i="23" s="1"/>
  <c r="H115" i="22"/>
  <c r="F108" i="21"/>
  <c r="F108" i="20"/>
  <c r="AT90" i="22"/>
  <c r="R90" i="28" s="1"/>
  <c r="T90" i="23" s="1"/>
  <c r="P83" i="22"/>
  <c r="P59" i="22"/>
  <c r="R50" i="22"/>
  <c r="P43" i="22"/>
  <c r="L11" i="22"/>
  <c r="AK88" i="22"/>
  <c r="I88" i="28" s="1"/>
  <c r="K88" i="23" s="1"/>
  <c r="Q64" i="22"/>
  <c r="Y50" i="21"/>
  <c r="Y50" i="20"/>
  <c r="G41" i="21"/>
  <c r="G41" i="20"/>
  <c r="Y34" i="21"/>
  <c r="Y34" i="20"/>
  <c r="AA25" i="21"/>
  <c r="AA25" i="20"/>
  <c r="Y18" i="21"/>
  <c r="Y18" i="20"/>
  <c r="AA9" i="20"/>
  <c r="AA9" i="21"/>
  <c r="AK116" i="22"/>
  <c r="I116" i="28" s="1"/>
  <c r="K116" i="23" s="1"/>
  <c r="I4" i="22"/>
  <c r="R107" i="22"/>
  <c r="J95" i="22"/>
  <c r="D62" i="21"/>
  <c r="D62" i="20"/>
  <c r="B55" i="20"/>
  <c r="B55" i="21"/>
  <c r="D46" i="21"/>
  <c r="D46" i="20"/>
  <c r="B39" i="20"/>
  <c r="B39" i="21"/>
  <c r="Z5" i="20"/>
  <c r="Z5" i="21"/>
  <c r="AR85" i="22"/>
  <c r="P85" i="28" s="1"/>
  <c r="R85" i="23" s="1"/>
  <c r="P13" i="21"/>
  <c r="P13" i="20"/>
  <c r="AO129" i="22"/>
  <c r="M129" i="28" s="1"/>
  <c r="O129" i="23" s="1"/>
  <c r="O104" i="22"/>
  <c r="E13" i="21"/>
  <c r="E13" i="20"/>
  <c r="C6" i="21"/>
  <c r="C6" i="20"/>
  <c r="B92" i="21"/>
  <c r="B92" i="20"/>
  <c r="G105" i="21"/>
  <c r="G105" i="20"/>
  <c r="X129" i="20"/>
  <c r="X129" i="21"/>
  <c r="V122" i="21"/>
  <c r="V122" i="20"/>
  <c r="N64" i="22"/>
  <c r="V58" i="21"/>
  <c r="V58" i="20"/>
  <c r="AN29" i="22"/>
  <c r="L29" i="28" s="1"/>
  <c r="N29" i="23" s="1"/>
  <c r="J22" i="22"/>
  <c r="H15" i="22"/>
  <c r="F8" i="21"/>
  <c r="F8" i="20"/>
  <c r="AL72" i="22"/>
  <c r="J72" i="28" s="1"/>
  <c r="L72" i="23" s="1"/>
  <c r="X11" i="21"/>
  <c r="X11" i="20"/>
  <c r="G77" i="21"/>
  <c r="G77" i="20"/>
  <c r="K125" i="22"/>
  <c r="AS114" i="22"/>
  <c r="Q114" i="28" s="1"/>
  <c r="S114" i="23" s="1"/>
  <c r="AK102" i="22"/>
  <c r="I102" i="28" s="1"/>
  <c r="K102" i="23" s="1"/>
  <c r="AQ91" i="22"/>
  <c r="O91" i="28" s="1"/>
  <c r="Q91" i="23" s="1"/>
  <c r="AO84" i="22"/>
  <c r="M84" i="28" s="1"/>
  <c r="O84" i="23" s="1"/>
  <c r="AU77" i="22"/>
  <c r="S77" i="28" s="1"/>
  <c r="U77" i="23" s="1"/>
  <c r="AS54" i="22"/>
  <c r="Q54" i="28" s="1"/>
  <c r="S54" i="23" s="1"/>
  <c r="O47" i="22"/>
  <c r="C29" i="21"/>
  <c r="C29" i="20"/>
  <c r="AU21" i="22"/>
  <c r="S21" i="28" s="1"/>
  <c r="U21" i="23" s="1"/>
  <c r="AS14" i="22"/>
  <c r="Q14" i="28" s="1"/>
  <c r="S14" i="23" s="1"/>
  <c r="O7" i="22"/>
  <c r="F106" i="20"/>
  <c r="F106" i="21"/>
  <c r="AP54" i="22"/>
  <c r="AS84" i="22"/>
  <c r="Q84" i="28" s="1"/>
  <c r="S84" i="23" s="1"/>
  <c r="X128" i="20"/>
  <c r="X128" i="21"/>
  <c r="V121" i="21"/>
  <c r="V121" i="20"/>
  <c r="P106" i="22"/>
  <c r="L96" i="22"/>
  <c r="V61" i="21"/>
  <c r="V61" i="20"/>
  <c r="N43" i="22"/>
  <c r="X24" i="21"/>
  <c r="X24" i="20"/>
  <c r="V17" i="21"/>
  <c r="V17" i="20"/>
  <c r="H6" i="22"/>
  <c r="D83" i="20"/>
  <c r="D83" i="21"/>
  <c r="H25" i="22"/>
  <c r="AS117" i="22"/>
  <c r="Q117" i="28" s="1"/>
  <c r="S117" i="23" s="1"/>
  <c r="C100" i="21"/>
  <c r="C100" i="20"/>
  <c r="K80" i="22"/>
  <c r="O30" i="21"/>
  <c r="O30" i="20"/>
  <c r="M23" i="21"/>
  <c r="M23" i="20"/>
  <c r="E15" i="21"/>
  <c r="E15" i="20"/>
  <c r="G61" i="21"/>
  <c r="G61" i="20"/>
  <c r="Y54" i="21"/>
  <c r="Y54" i="20"/>
  <c r="I44" i="22"/>
  <c r="AO26" i="22"/>
  <c r="M26" i="28" s="1"/>
  <c r="O26" i="23" s="1"/>
  <c r="AQ17" i="22"/>
  <c r="O17" i="28" s="1"/>
  <c r="Q17" i="23" s="1"/>
  <c r="L23" i="22"/>
  <c r="AM91" i="22"/>
  <c r="K91" i="28" s="1"/>
  <c r="M91" i="23" s="1"/>
  <c r="V127" i="20"/>
  <c r="V127" i="21"/>
  <c r="R119" i="22"/>
  <c r="F97" i="21"/>
  <c r="F97" i="20"/>
  <c r="X90" i="21"/>
  <c r="X90" i="20"/>
  <c r="Z33" i="20"/>
  <c r="Z33" i="21"/>
  <c r="AJ24" i="22"/>
  <c r="F17" i="20"/>
  <c r="F17" i="21"/>
  <c r="AJ8" i="22"/>
  <c r="F62" i="20"/>
  <c r="F62" i="21"/>
  <c r="Y117" i="21"/>
  <c r="Y117" i="20"/>
  <c r="G108" i="20"/>
  <c r="G108" i="21"/>
  <c r="E101" i="21"/>
  <c r="E101" i="20"/>
  <c r="G76" i="20"/>
  <c r="G76" i="21"/>
  <c r="B64" i="21"/>
  <c r="B64" i="20"/>
  <c r="B10" i="21"/>
  <c r="B10" i="20"/>
  <c r="AS69" i="22"/>
  <c r="Q69" i="28" s="1"/>
  <c r="S69" i="23" s="1"/>
  <c r="AU44" i="22"/>
  <c r="S44" i="28" s="1"/>
  <c r="U44" i="23" s="1"/>
  <c r="C89" i="21"/>
  <c r="C89" i="20"/>
  <c r="J129" i="22"/>
  <c r="D64" i="21"/>
  <c r="D64" i="20"/>
  <c r="M95" i="22"/>
  <c r="AS33" i="22"/>
  <c r="Q33" i="28" s="1"/>
  <c r="S33" i="23" s="1"/>
  <c r="AA73" i="20"/>
  <c r="AA73" i="21"/>
  <c r="AQ57" i="22"/>
  <c r="O57" i="28" s="1"/>
  <c r="Q57" i="23" s="1"/>
  <c r="AM35" i="22"/>
  <c r="K35" i="28" s="1"/>
  <c r="M35" i="23" s="1"/>
  <c r="V44" i="20"/>
  <c r="V44" i="21"/>
  <c r="W127" i="21"/>
  <c r="W127" i="20"/>
  <c r="B95" i="21"/>
  <c r="B95" i="20"/>
  <c r="H84" i="22"/>
  <c r="AL63" i="22"/>
  <c r="J63" i="28" s="1"/>
  <c r="L63" i="23" s="1"/>
  <c r="AJ56" i="22"/>
  <c r="AL47" i="22"/>
  <c r="J47" i="28" s="1"/>
  <c r="L47" i="23" s="1"/>
  <c r="AR20" i="22"/>
  <c r="P20" i="28" s="1"/>
  <c r="R20" i="23" s="1"/>
  <c r="AT11" i="22"/>
  <c r="R11" i="28" s="1"/>
  <c r="T11" i="23" s="1"/>
  <c r="AQ4" i="22"/>
  <c r="O4" i="28" s="1"/>
  <c r="Q4" i="23" s="1"/>
  <c r="N70" i="22"/>
  <c r="Q124" i="22"/>
  <c r="X4" i="21"/>
  <c r="X4" i="20"/>
  <c r="M125" i="22"/>
  <c r="K118" i="22"/>
  <c r="M109" i="22"/>
  <c r="AU98" i="22"/>
  <c r="S98" i="28" s="1"/>
  <c r="U98" i="23" s="1"/>
  <c r="W90" i="21"/>
  <c r="W90" i="20"/>
  <c r="AK79" i="22"/>
  <c r="I79" i="28" s="1"/>
  <c r="K79" i="23" s="1"/>
  <c r="AU38" i="22"/>
  <c r="S38" i="28" s="1"/>
  <c r="U38" i="23" s="1"/>
  <c r="Q31" i="22"/>
  <c r="O24" i="22"/>
  <c r="AM14" i="22"/>
  <c r="K14" i="28" s="1"/>
  <c r="M14" i="23" s="1"/>
  <c r="I7" i="22"/>
  <c r="Z38" i="21"/>
  <c r="Z38" i="20"/>
  <c r="AQ113" i="22"/>
  <c r="O113" i="28" s="1"/>
  <c r="Q113" i="23" s="1"/>
  <c r="AU4" i="22"/>
  <c r="S4" i="28" s="1"/>
  <c r="U4" i="23" s="1"/>
  <c r="X125" i="21"/>
  <c r="X125" i="20"/>
  <c r="V118" i="21"/>
  <c r="V118" i="20"/>
  <c r="AN109" i="22"/>
  <c r="L109" i="28" s="1"/>
  <c r="N109" i="23" s="1"/>
  <c r="AL102" i="22"/>
  <c r="J102" i="28" s="1"/>
  <c r="L102" i="23" s="1"/>
  <c r="P91" i="22"/>
  <c r="D85" i="21"/>
  <c r="D85" i="20"/>
  <c r="B78" i="21"/>
  <c r="B78" i="20"/>
  <c r="L69" i="20"/>
  <c r="L69" i="21"/>
  <c r="X61" i="21"/>
  <c r="X61" i="20"/>
  <c r="AL50" i="22"/>
  <c r="J50" i="28" s="1"/>
  <c r="L50" i="23" s="1"/>
  <c r="B104" i="21"/>
  <c r="B104" i="20"/>
  <c r="AT48" i="22"/>
  <c r="R48" i="28" s="1"/>
  <c r="T48" i="23" s="1"/>
  <c r="W123" i="21"/>
  <c r="W123" i="20"/>
  <c r="AO128" i="22"/>
  <c r="M128" i="28" s="1"/>
  <c r="O128" i="23" s="1"/>
  <c r="AM121" i="22"/>
  <c r="K121" i="28" s="1"/>
  <c r="M121" i="23" s="1"/>
  <c r="I114" i="22"/>
  <c r="AA107" i="21"/>
  <c r="AA107" i="20"/>
  <c r="AK98" i="22"/>
  <c r="I98" i="28" s="1"/>
  <c r="K98" i="23" s="1"/>
  <c r="G91" i="20"/>
  <c r="G91" i="21"/>
  <c r="Y84" i="20"/>
  <c r="Y84" i="21"/>
  <c r="AM77" i="22"/>
  <c r="K77" i="28" s="1"/>
  <c r="M77" i="23" s="1"/>
  <c r="M68" i="22"/>
  <c r="AM61" i="22"/>
  <c r="K61" i="28" s="1"/>
  <c r="M61" i="23" s="1"/>
  <c r="AO52" i="22"/>
  <c r="M52" i="28" s="1"/>
  <c r="O52" i="23" s="1"/>
  <c r="AM45" i="22"/>
  <c r="K45" i="28" s="1"/>
  <c r="M45" i="23" s="1"/>
  <c r="AS38" i="22"/>
  <c r="Q38" i="28" s="1"/>
  <c r="S38" i="23" s="1"/>
  <c r="E32" i="21"/>
  <c r="E32" i="20"/>
  <c r="W25" i="21"/>
  <c r="W25" i="20"/>
  <c r="AU17" i="22"/>
  <c r="S17" i="28" s="1"/>
  <c r="U17" i="23" s="1"/>
  <c r="Q10" i="22"/>
  <c r="AJ125" i="22"/>
  <c r="AL64" i="22"/>
  <c r="J64" i="28" s="1"/>
  <c r="L64" i="23" s="1"/>
  <c r="AL12" i="22"/>
  <c r="J12" i="28" s="1"/>
  <c r="L12" i="23" s="1"/>
  <c r="N127" i="22"/>
  <c r="AR118" i="22"/>
  <c r="P118" i="28" s="1"/>
  <c r="R118" i="23" s="1"/>
  <c r="R109" i="22"/>
  <c r="AR90" i="22"/>
  <c r="P90" i="28" s="1"/>
  <c r="R90" i="23" s="1"/>
  <c r="AP83" i="22"/>
  <c r="AN76" i="22"/>
  <c r="L76" i="28" s="1"/>
  <c r="N76" i="23" s="1"/>
  <c r="AL69" i="22"/>
  <c r="J69" i="28" s="1"/>
  <c r="L69" i="23" s="1"/>
  <c r="J41" i="22"/>
  <c r="L32" i="22"/>
  <c r="L16" i="22"/>
  <c r="AT80" i="22"/>
  <c r="R80" i="28" s="1"/>
  <c r="T80" i="23" s="1"/>
  <c r="P21" i="22"/>
  <c r="AO127" i="22"/>
  <c r="M127" i="28" s="1"/>
  <c r="O127" i="23" s="1"/>
  <c r="AK117" i="22"/>
  <c r="I117" i="28" s="1"/>
  <c r="K117" i="23" s="1"/>
  <c r="AM108" i="22"/>
  <c r="K108" i="28" s="1"/>
  <c r="M108" i="23" s="1"/>
  <c r="AA94" i="20"/>
  <c r="AA94" i="21"/>
  <c r="AK85" i="22"/>
  <c r="I85" i="28" s="1"/>
  <c r="K85" i="23" s="1"/>
  <c r="AM76" i="22"/>
  <c r="K76" i="28" s="1"/>
  <c r="M76" i="23" s="1"/>
  <c r="AK69" i="22"/>
  <c r="I69" i="28" s="1"/>
  <c r="K69" i="23" s="1"/>
  <c r="K60" i="22"/>
  <c r="M51" i="22"/>
  <c r="S40" i="21"/>
  <c r="S40" i="20"/>
  <c r="K28" i="22"/>
  <c r="AO19" i="22"/>
  <c r="M19" i="28" s="1"/>
  <c r="O19" i="23" s="1"/>
  <c r="AK9" i="22"/>
  <c r="I9" i="28" s="1"/>
  <c r="K9" i="23" s="1"/>
  <c r="AL108" i="22"/>
  <c r="J108" i="28" s="1"/>
  <c r="L108" i="23" s="1"/>
  <c r="M106" i="22"/>
  <c r="AO62" i="22"/>
  <c r="M62" i="28" s="1"/>
  <c r="O62" i="23" s="1"/>
  <c r="M38" i="22"/>
  <c r="O29" i="22"/>
  <c r="AS20" i="22"/>
  <c r="Q20" i="28" s="1"/>
  <c r="S20" i="23" s="1"/>
  <c r="S11" i="22"/>
  <c r="P124" i="22"/>
  <c r="AR112" i="22"/>
  <c r="P112" i="28" s="1"/>
  <c r="R112" i="23" s="1"/>
  <c r="AT103" i="22"/>
  <c r="R103" i="28" s="1"/>
  <c r="T103" i="23" s="1"/>
  <c r="P96" i="22"/>
  <c r="AT87" i="22"/>
  <c r="R87" i="28" s="1"/>
  <c r="T87" i="23" s="1"/>
  <c r="AR80" i="22"/>
  <c r="P80" i="28" s="1"/>
  <c r="R80" i="23" s="1"/>
  <c r="AP73" i="22"/>
  <c r="AP41" i="22"/>
  <c r="AR32" i="22"/>
  <c r="P32" i="28" s="1"/>
  <c r="R32" i="23" s="1"/>
  <c r="F13" i="21"/>
  <c r="F13" i="20"/>
  <c r="AN6" i="22"/>
  <c r="L6" i="28" s="1"/>
  <c r="N6" i="23" s="1"/>
  <c r="Z94" i="21"/>
  <c r="Z94" i="20"/>
  <c r="X35" i="20"/>
  <c r="X35" i="21"/>
  <c r="G113" i="21"/>
  <c r="G113" i="20"/>
  <c r="N4" i="22"/>
  <c r="I123" i="22"/>
  <c r="AU114" i="22"/>
  <c r="S114" i="28" s="1"/>
  <c r="U114" i="23" s="1"/>
  <c r="Q107" i="22"/>
  <c r="O100" i="22"/>
  <c r="AO93" i="22"/>
  <c r="M93" i="28" s="1"/>
  <c r="O93" i="23" s="1"/>
  <c r="AQ84" i="22"/>
  <c r="O84" i="28" s="1"/>
  <c r="Q84" i="23" s="1"/>
  <c r="AM70" i="22"/>
  <c r="K70" i="28" s="1"/>
  <c r="M70" i="23" s="1"/>
  <c r="AK63" i="22"/>
  <c r="I63" i="28" s="1"/>
  <c r="K63" i="23" s="1"/>
  <c r="G56" i="21"/>
  <c r="G56" i="20"/>
  <c r="Y49" i="21"/>
  <c r="Y49" i="20"/>
  <c r="W42" i="20"/>
  <c r="W42" i="21"/>
  <c r="AK31" i="22"/>
  <c r="I31" i="28" s="1"/>
  <c r="K31" i="23" s="1"/>
  <c r="AM22" i="22"/>
  <c r="K22" i="28" s="1"/>
  <c r="M22" i="23" s="1"/>
  <c r="Q15" i="22"/>
  <c r="H121" i="22"/>
  <c r="R60" i="22"/>
  <c r="I100" i="22"/>
  <c r="J126" i="22"/>
  <c r="AL114" i="22"/>
  <c r="J114" i="28" s="1"/>
  <c r="L114" i="23" s="1"/>
  <c r="H107" i="22"/>
  <c r="AP96" i="22"/>
  <c r="V90" i="20"/>
  <c r="V90" i="21"/>
  <c r="H79" i="22"/>
  <c r="V66" i="21"/>
  <c r="V66" i="20"/>
  <c r="X57" i="21"/>
  <c r="X57" i="20"/>
  <c r="R42" i="22"/>
  <c r="F20" i="21"/>
  <c r="F20" i="20"/>
  <c r="B6" i="21"/>
  <c r="B6" i="20"/>
  <c r="Z82" i="21"/>
  <c r="Z82" i="20"/>
  <c r="G97" i="21"/>
  <c r="G97" i="20"/>
  <c r="AU129" i="22"/>
  <c r="S129" i="28" s="1"/>
  <c r="U129" i="23" s="1"/>
  <c r="R53" i="20"/>
  <c r="R53" i="21"/>
  <c r="Z31" i="21"/>
  <c r="Z31" i="20"/>
  <c r="Y119" i="21"/>
  <c r="Y119" i="20"/>
  <c r="W32" i="21"/>
  <c r="W32" i="20"/>
  <c r="C107" i="20"/>
  <c r="C107" i="21"/>
  <c r="X126" i="21"/>
  <c r="X126" i="20"/>
  <c r="V119" i="21"/>
  <c r="V119" i="20"/>
  <c r="R111" i="22"/>
  <c r="N81" i="22"/>
  <c r="L74" i="22"/>
  <c r="B59" i="21"/>
  <c r="B59" i="20"/>
  <c r="D50" i="20"/>
  <c r="D50" i="21"/>
  <c r="H32" i="28"/>
  <c r="J32" i="23" s="1"/>
  <c r="C130" i="21"/>
  <c r="C130" i="20"/>
  <c r="Q51" i="21"/>
  <c r="Q51" i="20"/>
  <c r="J82" i="22"/>
  <c r="D65" i="21"/>
  <c r="D65" i="20"/>
  <c r="F28" i="21"/>
  <c r="F28" i="20"/>
  <c r="AP8" i="22"/>
  <c r="AP98" i="22"/>
  <c r="V52" i="21"/>
  <c r="V52" i="20"/>
  <c r="AA129" i="20"/>
  <c r="AA129" i="21"/>
  <c r="AS52" i="22"/>
  <c r="Q52" i="28" s="1"/>
  <c r="S52" i="23" s="1"/>
  <c r="S125" i="22"/>
  <c r="AS118" i="22"/>
  <c r="Q118" i="28" s="1"/>
  <c r="S118" i="23" s="1"/>
  <c r="O111" i="22"/>
  <c r="Q102" i="22"/>
  <c r="AO88" i="22"/>
  <c r="M88" i="28" s="1"/>
  <c r="O88" i="23" s="1"/>
  <c r="K81" i="22"/>
  <c r="C73" i="21"/>
  <c r="C73" i="20"/>
  <c r="AU65" i="22"/>
  <c r="S65" i="28" s="1"/>
  <c r="U65" i="23" s="1"/>
  <c r="AS58" i="22"/>
  <c r="Q58" i="28" s="1"/>
  <c r="S58" i="23" s="1"/>
  <c r="AQ51" i="22"/>
  <c r="O51" i="28" s="1"/>
  <c r="Q51" i="23" s="1"/>
  <c r="M44" i="22"/>
  <c r="AU37" i="22"/>
  <c r="S37" i="28" s="1"/>
  <c r="U37" i="23" s="1"/>
  <c r="AQ27" i="22"/>
  <c r="O27" i="28" s="1"/>
  <c r="Q27" i="23" s="1"/>
  <c r="AO20" i="22"/>
  <c r="M20" i="28" s="1"/>
  <c r="O20" i="23" s="1"/>
  <c r="AU9" i="22"/>
  <c r="S9" i="28" s="1"/>
  <c r="U9" i="23" s="1"/>
  <c r="X119" i="21"/>
  <c r="X119" i="20"/>
  <c r="X71" i="20"/>
  <c r="X71" i="21"/>
  <c r="L19" i="22"/>
  <c r="E98" i="21"/>
  <c r="E98" i="20"/>
  <c r="P110" i="22"/>
  <c r="F95" i="21"/>
  <c r="F95" i="20"/>
  <c r="N75" i="22"/>
  <c r="AN68" i="22"/>
  <c r="L68" i="28" s="1"/>
  <c r="N68" i="23" s="1"/>
  <c r="N47" i="22"/>
  <c r="AR38" i="22"/>
  <c r="P38" i="28" s="1"/>
  <c r="R38" i="23" s="1"/>
  <c r="AT29" i="22"/>
  <c r="R29" i="28" s="1"/>
  <c r="T29" i="23" s="1"/>
  <c r="H10" i="21"/>
  <c r="H10" i="20"/>
  <c r="D75" i="20"/>
  <c r="D75" i="21"/>
  <c r="D15" i="21"/>
  <c r="D15" i="20"/>
  <c r="Q80" i="21"/>
  <c r="Q80" i="20"/>
  <c r="AM128" i="22"/>
  <c r="AS121" i="22"/>
  <c r="Q121" i="28" s="1"/>
  <c r="S121" i="23" s="1"/>
  <c r="O114" i="22"/>
  <c r="AO107" i="22"/>
  <c r="M107" i="28" s="1"/>
  <c r="O107" i="23" s="1"/>
  <c r="AQ98" i="22"/>
  <c r="O98" i="28" s="1"/>
  <c r="Q98" i="23" s="1"/>
  <c r="W56" i="21"/>
  <c r="W56" i="20"/>
  <c r="I45" i="22"/>
  <c r="Q25" i="22"/>
  <c r="M15" i="22"/>
  <c r="AQ6" i="22"/>
  <c r="O6" i="28" s="1"/>
  <c r="Q6" i="23" s="1"/>
  <c r="R24" i="22"/>
  <c r="W91" i="20"/>
  <c r="W91" i="21"/>
  <c r="AI123" i="21"/>
  <c r="AI123" i="20"/>
  <c r="Q114" i="22"/>
  <c r="O91" i="22"/>
  <c r="M72" i="22"/>
  <c r="S61" i="22"/>
  <c r="K49" i="22"/>
  <c r="AS42" i="22"/>
  <c r="Q42" i="28" s="1"/>
  <c r="S42" i="23" s="1"/>
  <c r="M32" i="22"/>
  <c r="AQ7" i="22"/>
  <c r="O7" i="28" s="1"/>
  <c r="Q7" i="23" s="1"/>
  <c r="Q84" i="22"/>
  <c r="Z123" i="21"/>
  <c r="Z123" i="20"/>
  <c r="H98" i="22"/>
  <c r="AT85" i="22"/>
  <c r="R85" i="28" s="1"/>
  <c r="T85" i="23" s="1"/>
  <c r="AP59" i="22"/>
  <c r="AJ42" i="22"/>
  <c r="R29" i="22"/>
  <c r="Z19" i="21"/>
  <c r="Z19" i="20"/>
  <c r="X123" i="21"/>
  <c r="X123" i="20"/>
  <c r="G70" i="21"/>
  <c r="G70" i="20"/>
  <c r="D97" i="21"/>
  <c r="D97" i="20"/>
  <c r="AF57" i="20"/>
  <c r="AF57" i="21"/>
  <c r="D131" i="21"/>
  <c r="D131" i="20"/>
  <c r="M115" i="22"/>
  <c r="AU76" i="22"/>
  <c r="S76" i="28" s="1"/>
  <c r="U76" i="23" s="1"/>
  <c r="AQ46" i="22"/>
  <c r="O46" i="28" s="1"/>
  <c r="Q46" i="23" s="1"/>
  <c r="AI14" i="21"/>
  <c r="AI14" i="20"/>
  <c r="C105" i="20"/>
  <c r="C105" i="21"/>
  <c r="M24" i="22"/>
  <c r="AB61" i="21"/>
  <c r="AB61" i="20"/>
  <c r="L104" i="22"/>
  <c r="AL41" i="22"/>
  <c r="J41" i="28" s="1"/>
  <c r="L41" i="23" s="1"/>
  <c r="H33" i="22"/>
  <c r="E87" i="21"/>
  <c r="E87" i="20"/>
  <c r="K44" i="22"/>
  <c r="S8" i="22"/>
  <c r="AN87" i="22"/>
  <c r="L87" i="28" s="1"/>
  <c r="N87" i="23" s="1"/>
  <c r="V24" i="20"/>
  <c r="V24" i="21"/>
  <c r="M66" i="22"/>
  <c r="E58" i="21"/>
  <c r="E58" i="20"/>
  <c r="M46" i="22"/>
  <c r="Q28" i="22"/>
  <c r="C11" i="21"/>
  <c r="C11" i="20"/>
  <c r="H113" i="22"/>
  <c r="AN63" i="22"/>
  <c r="L63" i="28" s="1"/>
  <c r="N63" i="23" s="1"/>
  <c r="AN15" i="22"/>
  <c r="L15" i="28" s="1"/>
  <c r="N15" i="23" s="1"/>
  <c r="AQ81" i="22"/>
  <c r="O81" i="28" s="1"/>
  <c r="Q81" i="23" s="1"/>
  <c r="AJ120" i="22"/>
  <c r="AT111" i="22"/>
  <c r="R111" i="28" s="1"/>
  <c r="T111" i="23" s="1"/>
  <c r="AR104" i="22"/>
  <c r="P104" i="28" s="1"/>
  <c r="R104" i="23" s="1"/>
  <c r="AP97" i="22"/>
  <c r="AN90" i="22"/>
  <c r="L90" i="28" s="1"/>
  <c r="N90" i="23" s="1"/>
  <c r="AN74" i="22"/>
  <c r="L74" i="28" s="1"/>
  <c r="N74" i="23" s="1"/>
  <c r="J67" i="22"/>
  <c r="AL88" i="22"/>
  <c r="J88" i="28" s="1"/>
  <c r="L88" i="23" s="1"/>
  <c r="AR41" i="22"/>
  <c r="P41" i="28" s="1"/>
  <c r="R41" i="23" s="1"/>
  <c r="W126" i="21"/>
  <c r="W126" i="20"/>
  <c r="G112" i="21"/>
  <c r="G112" i="20"/>
  <c r="E105" i="21"/>
  <c r="E105" i="20"/>
  <c r="C98" i="21"/>
  <c r="C98" i="20"/>
  <c r="J106" i="22"/>
  <c r="V74" i="21"/>
  <c r="V74" i="20"/>
  <c r="AT66" i="22"/>
  <c r="R66" i="28" s="1"/>
  <c r="T66" i="23" s="1"/>
  <c r="R34" i="22"/>
  <c r="P27" i="22"/>
  <c r="R84" i="22"/>
  <c r="E50" i="21"/>
  <c r="E50" i="20"/>
  <c r="AA41" i="21"/>
  <c r="AA41" i="20"/>
  <c r="E34" i="21"/>
  <c r="E34" i="20"/>
  <c r="G25" i="21"/>
  <c r="G25" i="20"/>
  <c r="E18" i="21"/>
  <c r="E18" i="20"/>
  <c r="G9" i="21"/>
  <c r="G9" i="20"/>
  <c r="AJ101" i="22"/>
  <c r="V115" i="21"/>
  <c r="V115" i="20"/>
  <c r="N77" i="22"/>
  <c r="AN70" i="22"/>
  <c r="L70" i="28" s="1"/>
  <c r="N70" i="23" s="1"/>
  <c r="AJ60" i="22"/>
  <c r="AL51" i="22"/>
  <c r="J51" i="28" s="1"/>
  <c r="L51" i="23" s="1"/>
  <c r="AN26" i="22"/>
  <c r="L26" i="28" s="1"/>
  <c r="N26" i="23" s="1"/>
  <c r="AN10" i="22"/>
  <c r="L10" i="28" s="1"/>
  <c r="N10" i="23" s="1"/>
  <c r="AM127" i="22"/>
  <c r="K127" i="28" s="1"/>
  <c r="M127" i="23" s="1"/>
  <c r="AU83" i="22"/>
  <c r="S83" i="28" s="1"/>
  <c r="U83" i="23" s="1"/>
  <c r="AM122" i="22"/>
  <c r="K122" i="28" s="1"/>
  <c r="M122" i="23" s="1"/>
  <c r="Q111" i="22"/>
  <c r="S102" i="22"/>
  <c r="AA92" i="20"/>
  <c r="AA92" i="21"/>
  <c r="Y85" i="21"/>
  <c r="Y85" i="20"/>
  <c r="M65" i="22"/>
  <c r="S54" i="22"/>
  <c r="K42" i="22"/>
  <c r="AS35" i="22"/>
  <c r="Q35" i="28" s="1"/>
  <c r="S35" i="23" s="1"/>
  <c r="Q19" i="22"/>
  <c r="AK11" i="22"/>
  <c r="I11" i="28" s="1"/>
  <c r="K11" i="23" s="1"/>
  <c r="AJ129" i="22"/>
  <c r="AP66" i="22"/>
  <c r="AT16" i="22"/>
  <c r="R16" i="28" s="1"/>
  <c r="T16" i="23" s="1"/>
  <c r="AU91" i="22"/>
  <c r="S91" i="28" s="1"/>
  <c r="U91" i="23" s="1"/>
  <c r="AJ127" i="22"/>
  <c r="J118" i="22"/>
  <c r="B110" i="21"/>
  <c r="B110" i="20"/>
  <c r="D101" i="21"/>
  <c r="D101" i="20"/>
  <c r="V94" i="20"/>
  <c r="V94" i="21"/>
  <c r="AR83" i="22"/>
  <c r="P83" i="28" s="1"/>
  <c r="R83" i="23" s="1"/>
  <c r="B58" i="21"/>
  <c r="B58" i="20"/>
  <c r="H47" i="28"/>
  <c r="J47" i="23" s="1"/>
  <c r="J6" i="22"/>
  <c r="D11" i="20"/>
  <c r="D11" i="21"/>
  <c r="AA77" i="21"/>
  <c r="AA77" i="20"/>
  <c r="W29" i="20"/>
  <c r="W29" i="21"/>
  <c r="Z106" i="21"/>
  <c r="Z106" i="20"/>
  <c r="D128" i="21"/>
  <c r="D128" i="20"/>
  <c r="B121" i="21"/>
  <c r="B121" i="20"/>
  <c r="R85" i="22"/>
  <c r="P78" i="22"/>
  <c r="B61" i="21"/>
  <c r="B61" i="20"/>
  <c r="R41" i="22"/>
  <c r="D24" i="21"/>
  <c r="D24" i="20"/>
  <c r="B17" i="21"/>
  <c r="B17" i="20"/>
  <c r="AO131" i="22"/>
  <c r="M131" i="28" s="1"/>
  <c r="O131" i="23" s="1"/>
  <c r="Y123" i="20"/>
  <c r="Y123" i="21"/>
  <c r="AA114" i="21"/>
  <c r="AA114" i="20"/>
  <c r="E107" i="21"/>
  <c r="E107" i="20"/>
  <c r="AM96" i="22"/>
  <c r="K96" i="28" s="1"/>
  <c r="M96" i="23" s="1"/>
  <c r="AO87" i="22"/>
  <c r="M87" i="28" s="1"/>
  <c r="O87" i="23" s="1"/>
  <c r="O78" i="22"/>
  <c r="Q69" i="22"/>
  <c r="S60" i="22"/>
  <c r="AS53" i="22"/>
  <c r="Q53" i="28" s="1"/>
  <c r="S53" i="23" s="1"/>
  <c r="S44" i="22"/>
  <c r="Q37" i="22"/>
  <c r="AU28" i="22"/>
  <c r="S28" i="28" s="1"/>
  <c r="U28" i="23" s="1"/>
  <c r="Q21" i="22"/>
  <c r="AS9" i="22"/>
  <c r="Q9" i="28" s="1"/>
  <c r="S9" i="23" s="1"/>
  <c r="AN111" i="22"/>
  <c r="L111" i="28" s="1"/>
  <c r="N111" i="23" s="1"/>
  <c r="AP58" i="22"/>
  <c r="I124" i="22"/>
  <c r="S67" i="22"/>
  <c r="K59" i="22"/>
  <c r="AI33" i="20"/>
  <c r="AI33" i="21"/>
  <c r="AS24" i="22"/>
  <c r="Q24" i="28" s="1"/>
  <c r="S24" i="23" s="1"/>
  <c r="W7" i="20"/>
  <c r="W7" i="21"/>
  <c r="AR69" i="22"/>
  <c r="P69" i="28" s="1"/>
  <c r="R69" i="23" s="1"/>
  <c r="B127" i="20"/>
  <c r="B127" i="21"/>
  <c r="N109" i="22"/>
  <c r="L102" i="22"/>
  <c r="AL95" i="22"/>
  <c r="J95" i="28" s="1"/>
  <c r="L95" i="23" s="1"/>
  <c r="H88" i="22"/>
  <c r="AP77" i="22"/>
  <c r="AT59" i="22"/>
  <c r="R59" i="28" s="1"/>
  <c r="T59" i="23" s="1"/>
  <c r="Z49" i="21"/>
  <c r="Z49" i="20"/>
  <c r="H40" i="22"/>
  <c r="F33" i="21"/>
  <c r="F33" i="20"/>
  <c r="J15" i="22"/>
  <c r="AL96" i="22"/>
  <c r="J96" i="28" s="1"/>
  <c r="L96" i="23" s="1"/>
  <c r="X51" i="21"/>
  <c r="X51" i="20"/>
  <c r="Q104" i="22"/>
  <c r="AO125" i="22"/>
  <c r="M125" i="28" s="1"/>
  <c r="O125" i="23" s="1"/>
  <c r="AM106" i="22"/>
  <c r="K106" i="28" s="1"/>
  <c r="M106" i="23" s="1"/>
  <c r="AK99" i="22"/>
  <c r="I99" i="28" s="1"/>
  <c r="K99" i="23" s="1"/>
  <c r="AK67" i="22"/>
  <c r="AO21" i="22"/>
  <c r="M21" i="28" s="1"/>
  <c r="O21" i="23" s="1"/>
  <c r="AB111" i="21"/>
  <c r="AB111" i="20"/>
  <c r="Z68" i="21"/>
  <c r="Z68" i="20"/>
  <c r="AA4" i="21"/>
  <c r="AA4" i="20"/>
  <c r="S99" i="22"/>
  <c r="M112" i="22"/>
  <c r="I30" i="22"/>
  <c r="Q128" i="22"/>
  <c r="AP115" i="22"/>
  <c r="V49" i="20"/>
  <c r="V49" i="21"/>
  <c r="AP11" i="22"/>
  <c r="V4" i="21"/>
  <c r="V4" i="20"/>
  <c r="O106" i="21"/>
  <c r="O106" i="20"/>
  <c r="AA82" i="21"/>
  <c r="AA82" i="20"/>
  <c r="AQ62" i="22"/>
  <c r="O62" i="28" s="1"/>
  <c r="Q62" i="23" s="1"/>
  <c r="AS37" i="22"/>
  <c r="Q37" i="28" s="1"/>
  <c r="S37" i="23" s="1"/>
  <c r="Q5" i="22"/>
  <c r="Q78" i="22"/>
  <c r="I38" i="22"/>
  <c r="AO8" i="22"/>
  <c r="M8" i="28" s="1"/>
  <c r="O8" i="23" s="1"/>
  <c r="AJ122" i="22"/>
  <c r="L88" i="22"/>
  <c r="AR58" i="22"/>
  <c r="P58" i="28" s="1"/>
  <c r="R58" i="23" s="1"/>
  <c r="AN32" i="22"/>
  <c r="L32" i="28" s="1"/>
  <c r="N32" i="23" s="1"/>
  <c r="D115" i="21"/>
  <c r="D115" i="20"/>
  <c r="S128" i="22"/>
  <c r="K88" i="22"/>
  <c r="AQ58" i="22"/>
  <c r="O58" i="28" s="1"/>
  <c r="Q58" i="23" s="1"/>
  <c r="X95" i="21"/>
  <c r="X95" i="20"/>
  <c r="N42" i="22"/>
  <c r="Y110" i="21"/>
  <c r="Y110" i="20"/>
  <c r="M62" i="22"/>
  <c r="AU55" i="22"/>
  <c r="S55" i="28" s="1"/>
  <c r="U55" i="23" s="1"/>
  <c r="M42" i="22"/>
  <c r="Q24" i="22"/>
  <c r="AU15" i="22"/>
  <c r="S15" i="28" s="1"/>
  <c r="U15" i="23" s="1"/>
  <c r="AS8" i="22"/>
  <c r="Q8" i="28" s="1"/>
  <c r="S8" i="23" s="1"/>
  <c r="J84" i="22"/>
  <c r="AT32" i="22"/>
  <c r="R32" i="28" s="1"/>
  <c r="T32" i="23" s="1"/>
  <c r="I112" i="22"/>
  <c r="X118" i="21"/>
  <c r="X118" i="20"/>
  <c r="V111" i="21"/>
  <c r="V111" i="20"/>
  <c r="L82" i="22"/>
  <c r="D4" i="20"/>
  <c r="D4" i="21"/>
  <c r="C90" i="20"/>
  <c r="C90" i="21"/>
  <c r="F38" i="21"/>
  <c r="F38" i="20"/>
  <c r="D125" i="21"/>
  <c r="D125" i="20"/>
  <c r="B118" i="21"/>
  <c r="B118" i="20"/>
  <c r="AJ83" i="22"/>
  <c r="AJ67" i="21"/>
  <c r="AJ67" i="20"/>
  <c r="D61" i="21"/>
  <c r="D61" i="20"/>
  <c r="H43" i="28"/>
  <c r="J43" i="23" s="1"/>
  <c r="N16" i="22"/>
  <c r="X16" i="22" s="1"/>
  <c r="V104" i="21"/>
  <c r="V104" i="20"/>
  <c r="C123" i="20"/>
  <c r="C123" i="21"/>
  <c r="G107" i="20"/>
  <c r="G107" i="21"/>
  <c r="AA91" i="21"/>
  <c r="AA91" i="20"/>
  <c r="E84" i="21"/>
  <c r="E84" i="20"/>
  <c r="Y32" i="21"/>
  <c r="Y32" i="20"/>
  <c r="C25" i="21"/>
  <c r="C25" i="20"/>
  <c r="N99" i="28"/>
  <c r="P99" i="23" s="1"/>
  <c r="AN48" i="22"/>
  <c r="L48" i="28" s="1"/>
  <c r="N48" i="23" s="1"/>
  <c r="N39" i="22"/>
  <c r="P30" i="22"/>
  <c r="R21" i="22"/>
  <c r="R5" i="22"/>
  <c r="G94" i="20"/>
  <c r="G94" i="21"/>
  <c r="AM40" i="21"/>
  <c r="AM40" i="20"/>
  <c r="N42" i="28"/>
  <c r="P42" i="23" s="1"/>
  <c r="L107" i="22"/>
  <c r="AS100" i="22"/>
  <c r="Q100" i="28" s="1"/>
  <c r="S100" i="23" s="1"/>
  <c r="X130" i="20"/>
  <c r="X130" i="21"/>
  <c r="AJ48" i="21"/>
  <c r="AJ48" i="20"/>
  <c r="Z13" i="20"/>
  <c r="Z13" i="21"/>
  <c r="F94" i="20"/>
  <c r="F94" i="21"/>
  <c r="D35" i="21"/>
  <c r="D35" i="20"/>
  <c r="AA113" i="21"/>
  <c r="AA113" i="20"/>
  <c r="AA56" i="21"/>
  <c r="AA56" i="20"/>
  <c r="E49" i="21"/>
  <c r="E49" i="20"/>
  <c r="C42" i="20"/>
  <c r="C42" i="21"/>
  <c r="B90" i="20"/>
  <c r="B90" i="21"/>
  <c r="B66" i="21"/>
  <c r="B66" i="20"/>
  <c r="D57" i="21"/>
  <c r="D57" i="20"/>
  <c r="Z48" i="21"/>
  <c r="Z48" i="20"/>
  <c r="D41" i="21"/>
  <c r="D41" i="20"/>
  <c r="Z32" i="21"/>
  <c r="Z32" i="20"/>
  <c r="E128" i="21"/>
  <c r="E128" i="20"/>
  <c r="Y23" i="21"/>
  <c r="Y23" i="20"/>
  <c r="Z95" i="21"/>
  <c r="Z95" i="20"/>
  <c r="X75" i="21"/>
  <c r="X75" i="20"/>
  <c r="X15" i="21"/>
  <c r="X15" i="20"/>
  <c r="AK80" i="21"/>
  <c r="AK80" i="20"/>
  <c r="C56" i="20"/>
  <c r="C56" i="21"/>
  <c r="V14" i="21"/>
  <c r="V14" i="20"/>
  <c r="C91" i="20"/>
  <c r="C91" i="21"/>
  <c r="O123" i="21"/>
  <c r="O123" i="20"/>
  <c r="F123" i="20"/>
  <c r="F123" i="21"/>
  <c r="F19" i="20"/>
  <c r="F19" i="21"/>
  <c r="D123" i="21"/>
  <c r="D123" i="20"/>
  <c r="AA98" i="21"/>
  <c r="AA98" i="20"/>
  <c r="Y79" i="21"/>
  <c r="Y79" i="20"/>
  <c r="Y47" i="21"/>
  <c r="Y47" i="20"/>
  <c r="W78" i="21"/>
  <c r="W78" i="20"/>
  <c r="W62" i="21"/>
  <c r="W62" i="20"/>
  <c r="C18" i="21"/>
  <c r="C18" i="20"/>
  <c r="V76" i="21"/>
  <c r="V76" i="20"/>
  <c r="F120" i="20"/>
  <c r="F120" i="21"/>
  <c r="N118" i="28"/>
  <c r="P118" i="23" s="1"/>
  <c r="W75" i="21"/>
  <c r="W75" i="20"/>
  <c r="N43" i="28"/>
  <c r="P43" i="23" s="1"/>
  <c r="X131" i="21"/>
  <c r="X131" i="20"/>
  <c r="O14" i="20"/>
  <c r="O14" i="21"/>
  <c r="W105" i="21"/>
  <c r="W105" i="20"/>
  <c r="H61" i="21"/>
  <c r="H61" i="20"/>
  <c r="Y87" i="21"/>
  <c r="Y87" i="20"/>
  <c r="B24" i="21"/>
  <c r="B24" i="20"/>
  <c r="Y58" i="21"/>
  <c r="Y58" i="20"/>
  <c r="W11" i="20"/>
  <c r="W11" i="21"/>
  <c r="AA124" i="20"/>
  <c r="AA124" i="21"/>
  <c r="AA96" i="20"/>
  <c r="AA96" i="21"/>
  <c r="Y89" i="20"/>
  <c r="Y89" i="21"/>
  <c r="W82" i="21"/>
  <c r="W82" i="20"/>
  <c r="D79" i="21"/>
  <c r="D79" i="20"/>
  <c r="N120" i="28"/>
  <c r="P120" i="23" s="1"/>
  <c r="X89" i="21"/>
  <c r="X89" i="20"/>
  <c r="B74" i="21"/>
  <c r="B74" i="20"/>
  <c r="F56" i="21"/>
  <c r="F56" i="20"/>
  <c r="X49" i="21"/>
  <c r="X49" i="20"/>
  <c r="B36" i="21"/>
  <c r="B36" i="20"/>
  <c r="B115" i="21"/>
  <c r="B115" i="20"/>
  <c r="H104" i="28"/>
  <c r="J104" i="23" s="1"/>
  <c r="AJ84" i="21"/>
  <c r="AJ84" i="20"/>
  <c r="N17" i="28"/>
  <c r="P17" i="23" s="1"/>
  <c r="G92" i="21"/>
  <c r="G92" i="20"/>
  <c r="E85" i="21"/>
  <c r="E85" i="20"/>
  <c r="V110" i="21"/>
  <c r="V110" i="20"/>
  <c r="X101" i="21"/>
  <c r="X101" i="20"/>
  <c r="B94" i="20"/>
  <c r="B94" i="21"/>
  <c r="N36" i="28"/>
  <c r="P36" i="23" s="1"/>
  <c r="N20" i="28"/>
  <c r="P20" i="23" s="1"/>
  <c r="AA111" i="21"/>
  <c r="AA111" i="20"/>
  <c r="Y76" i="21"/>
  <c r="Y76" i="20"/>
  <c r="W69" i="21"/>
  <c r="W69" i="20"/>
  <c r="C53" i="20"/>
  <c r="C53" i="21"/>
  <c r="AA27" i="20"/>
  <c r="AA27" i="21"/>
  <c r="Y20" i="21"/>
  <c r="Y20" i="20"/>
  <c r="W13" i="21"/>
  <c r="W13" i="20"/>
  <c r="AA121" i="21"/>
  <c r="AA121" i="20"/>
  <c r="H126" i="28"/>
  <c r="J126" i="23" s="1"/>
  <c r="Z119" i="21"/>
  <c r="Z119" i="20"/>
  <c r="X112" i="21"/>
  <c r="X112" i="20"/>
  <c r="Z59" i="21"/>
  <c r="Z59" i="20"/>
  <c r="V60" i="21"/>
  <c r="V60" i="20"/>
  <c r="V12" i="21"/>
  <c r="V12" i="20"/>
  <c r="E123" i="21"/>
  <c r="E123" i="20"/>
  <c r="G114" i="21"/>
  <c r="G114" i="20"/>
  <c r="Y107" i="21"/>
  <c r="Y107" i="20"/>
  <c r="O33" i="21"/>
  <c r="O33" i="20"/>
  <c r="C7" i="21"/>
  <c r="C7" i="20"/>
  <c r="Z14" i="21"/>
  <c r="Z14" i="20"/>
  <c r="Z125" i="21"/>
  <c r="Z125" i="20"/>
  <c r="F49" i="21"/>
  <c r="F49" i="20"/>
  <c r="AD31" i="21"/>
  <c r="AD31" i="20"/>
  <c r="D51" i="21"/>
  <c r="D51" i="20"/>
  <c r="H111" i="21"/>
  <c r="H111" i="20"/>
  <c r="F68" i="21"/>
  <c r="F68" i="20"/>
  <c r="G4" i="20"/>
  <c r="G4" i="21"/>
  <c r="B49" i="21"/>
  <c r="B49" i="20"/>
  <c r="B4" i="20"/>
  <c r="B4" i="21"/>
  <c r="AI106" i="21"/>
  <c r="AI106" i="20"/>
  <c r="G82" i="21"/>
  <c r="G82" i="20"/>
  <c r="X115" i="21"/>
  <c r="X115" i="20"/>
  <c r="D95" i="21"/>
  <c r="D95" i="20"/>
  <c r="E110" i="21"/>
  <c r="E110" i="20"/>
  <c r="D118" i="21"/>
  <c r="D118" i="20"/>
  <c r="B111" i="21"/>
  <c r="B111" i="20"/>
  <c r="X26" i="21"/>
  <c r="X26" i="20"/>
  <c r="V19" i="21"/>
  <c r="V19" i="20"/>
  <c r="X10" i="21"/>
  <c r="X10" i="20"/>
  <c r="Y37" i="21"/>
  <c r="Y37" i="20"/>
  <c r="C30" i="20"/>
  <c r="C30" i="21"/>
  <c r="Z26" i="21"/>
  <c r="Z26" i="20"/>
  <c r="W103" i="21"/>
  <c r="W103" i="20"/>
  <c r="Z116" i="21"/>
  <c r="Z116" i="20"/>
  <c r="N100" i="28"/>
  <c r="P100" i="23" s="1"/>
  <c r="P67" i="21"/>
  <c r="P67" i="20"/>
  <c r="N32" i="28"/>
  <c r="P32" i="23" s="1"/>
  <c r="E114" i="21"/>
  <c r="E114" i="20"/>
  <c r="C37" i="20"/>
  <c r="C37" i="21"/>
  <c r="AA23" i="21"/>
  <c r="AA23" i="20"/>
  <c r="Y16" i="21"/>
  <c r="Y16" i="20"/>
  <c r="W9" i="20"/>
  <c r="W9" i="21"/>
  <c r="AA81" i="21"/>
  <c r="AA81" i="20"/>
  <c r="V117" i="21"/>
  <c r="V117" i="20"/>
  <c r="B89" i="21"/>
  <c r="B89" i="20"/>
  <c r="N67" i="28"/>
  <c r="P67" i="23" s="1"/>
  <c r="H81" i="28"/>
  <c r="J81" i="23" s="1"/>
  <c r="W19" i="21"/>
  <c r="W19" i="20"/>
  <c r="D130" i="21"/>
  <c r="D130" i="20"/>
  <c r="Z109" i="21"/>
  <c r="Z109" i="20"/>
  <c r="X102" i="21"/>
  <c r="X102" i="20"/>
  <c r="Z93" i="21"/>
  <c r="Z93" i="20"/>
  <c r="X86" i="20"/>
  <c r="X86" i="21"/>
  <c r="B79" i="21"/>
  <c r="B79" i="20"/>
  <c r="AJ64" i="20"/>
  <c r="AJ64" i="21"/>
  <c r="P48" i="21"/>
  <c r="P48" i="20"/>
  <c r="Z29" i="21"/>
  <c r="Z29" i="20"/>
  <c r="N70" i="28"/>
  <c r="P70" i="23" s="1"/>
  <c r="E113" i="20"/>
  <c r="E113" i="21"/>
  <c r="W106" i="21"/>
  <c r="W106" i="20"/>
  <c r="Y21" i="20"/>
  <c r="Y21" i="21"/>
  <c r="F48" i="21"/>
  <c r="F48" i="20"/>
  <c r="X41" i="21"/>
  <c r="X41" i="20"/>
  <c r="F32" i="21"/>
  <c r="F32" i="20"/>
  <c r="Y128" i="20"/>
  <c r="Y128" i="21"/>
  <c r="E23" i="21"/>
  <c r="E23" i="20"/>
  <c r="W96" i="22" l="1"/>
  <c r="X68" i="22"/>
  <c r="X96" i="22"/>
  <c r="W47" i="22"/>
  <c r="W99" i="22"/>
  <c r="B125" i="22"/>
  <c r="F103" i="22"/>
  <c r="B83" i="22"/>
  <c r="AH128" i="22"/>
  <c r="F128" i="28" s="1"/>
  <c r="H128" i="23" s="1"/>
  <c r="Z128" i="23" s="1"/>
  <c r="F129" i="27" s="1"/>
  <c r="X119" i="22"/>
  <c r="AY113" i="22"/>
  <c r="X62" i="22"/>
  <c r="AE103" i="22"/>
  <c r="C103" i="28" s="1"/>
  <c r="E103" i="23" s="1"/>
  <c r="AF10" i="22"/>
  <c r="D10" i="28" s="1"/>
  <c r="F10" i="23" s="1"/>
  <c r="X10" i="23" s="1"/>
  <c r="D11" i="27" s="1"/>
  <c r="W81" i="22"/>
  <c r="B129" i="22"/>
  <c r="G122" i="22"/>
  <c r="AZ70" i="22"/>
  <c r="W90" i="22"/>
  <c r="AZ95" i="22"/>
  <c r="AZ72" i="22"/>
  <c r="F15" i="22"/>
  <c r="C62" i="22"/>
  <c r="G98" i="22"/>
  <c r="AY44" i="22"/>
  <c r="X37" i="22"/>
  <c r="AY126" i="22"/>
  <c r="W53" i="22"/>
  <c r="G120" i="22"/>
  <c r="F10" i="22"/>
  <c r="C118" i="22"/>
  <c r="AD20" i="22"/>
  <c r="AG61" i="22"/>
  <c r="E61" i="28" s="1"/>
  <c r="G61" i="23" s="1"/>
  <c r="C102" i="22"/>
  <c r="C121" i="22"/>
  <c r="D107" i="22"/>
  <c r="B41" i="22"/>
  <c r="D92" i="22"/>
  <c r="X9" i="22"/>
  <c r="B101" i="22"/>
  <c r="B18" i="22"/>
  <c r="AH37" i="22"/>
  <c r="F37" i="28" s="1"/>
  <c r="H37" i="23" s="1"/>
  <c r="Z37" i="23" s="1"/>
  <c r="F38" i="27" s="1"/>
  <c r="F101" i="22"/>
  <c r="AD70" i="22"/>
  <c r="AH47" i="22"/>
  <c r="F47" i="28" s="1"/>
  <c r="H47" i="23" s="1"/>
  <c r="Z47" i="23" s="1"/>
  <c r="F48" i="27" s="1"/>
  <c r="AQ103" i="22"/>
  <c r="O103" i="28" s="1"/>
  <c r="Q103" i="23" s="1"/>
  <c r="E63" i="22"/>
  <c r="AH67" i="22"/>
  <c r="F67" i="28" s="1"/>
  <c r="H67" i="23" s="1"/>
  <c r="F112" i="22"/>
  <c r="AF17" i="22"/>
  <c r="D17" i="28" s="1"/>
  <c r="F17" i="23" s="1"/>
  <c r="X17" i="23" s="1"/>
  <c r="D18" i="27" s="1"/>
  <c r="AI37" i="22"/>
  <c r="G37" i="28" s="1"/>
  <c r="I37" i="23" s="1"/>
  <c r="AH11" i="22"/>
  <c r="F11" i="28" s="1"/>
  <c r="H11" i="23" s="1"/>
  <c r="P15" i="22"/>
  <c r="X15" i="22" s="1"/>
  <c r="AD16" i="22"/>
  <c r="B16" i="28" s="1"/>
  <c r="D16" i="23" s="1"/>
  <c r="AI13" i="22"/>
  <c r="G13" i="28" s="1"/>
  <c r="I13" i="23" s="1"/>
  <c r="AA13" i="23" s="1"/>
  <c r="G14" i="27" s="1"/>
  <c r="F18" i="22"/>
  <c r="E122" i="22"/>
  <c r="AD23" i="22"/>
  <c r="B23" i="28" s="1"/>
  <c r="D23" i="23" s="1"/>
  <c r="P128" i="22"/>
  <c r="AH21" i="22"/>
  <c r="F21" i="28" s="1"/>
  <c r="H21" i="23" s="1"/>
  <c r="Z21" i="23" s="1"/>
  <c r="F22" i="27" s="1"/>
  <c r="E80" i="22"/>
  <c r="AG16" i="22"/>
  <c r="E16" i="28" s="1"/>
  <c r="G16" i="23" s="1"/>
  <c r="Y16" i="23" s="1"/>
  <c r="E17" i="27" s="1"/>
  <c r="G112" i="22"/>
  <c r="AH82" i="22"/>
  <c r="F82" i="28" s="1"/>
  <c r="H82" i="23" s="1"/>
  <c r="AE25" i="22"/>
  <c r="C25" i="28" s="1"/>
  <c r="E25" i="23" s="1"/>
  <c r="W25" i="23" s="1"/>
  <c r="C26" i="27" s="1"/>
  <c r="D85" i="22"/>
  <c r="D64" i="22"/>
  <c r="G108" i="22"/>
  <c r="B39" i="22"/>
  <c r="B28" i="22"/>
  <c r="H4" i="22"/>
  <c r="W4" i="22" s="1"/>
  <c r="AJ48" i="22"/>
  <c r="AH51" i="22"/>
  <c r="F51" i="28" s="1"/>
  <c r="H51" i="23" s="1"/>
  <c r="E95" i="22"/>
  <c r="H37" i="22"/>
  <c r="C65" i="22"/>
  <c r="W14" i="22"/>
  <c r="W97" i="22"/>
  <c r="W66" i="22"/>
  <c r="X73" i="22"/>
  <c r="X34" i="22"/>
  <c r="W19" i="22"/>
  <c r="AZ119" i="22"/>
  <c r="D126" i="22"/>
  <c r="AE121" i="22"/>
  <c r="C121" i="28" s="1"/>
  <c r="E121" i="23" s="1"/>
  <c r="W121" i="23" s="1"/>
  <c r="C122" i="27" s="1"/>
  <c r="AO56" i="22"/>
  <c r="M56" i="28" s="1"/>
  <c r="O56" i="23" s="1"/>
  <c r="W118" i="22"/>
  <c r="X46" i="22"/>
  <c r="P48" i="22"/>
  <c r="X48" i="22" s="1"/>
  <c r="AE70" i="22"/>
  <c r="C70" i="28" s="1"/>
  <c r="E70" i="23" s="1"/>
  <c r="AH25" i="22"/>
  <c r="F25" i="28" s="1"/>
  <c r="H25" i="23" s="1"/>
  <c r="Z25" i="23" s="1"/>
  <c r="F26" i="27" s="1"/>
  <c r="G119" i="22"/>
  <c r="W12" i="22"/>
  <c r="AD83" i="22"/>
  <c r="B83" i="28" s="1"/>
  <c r="D83" i="23" s="1"/>
  <c r="C41" i="22"/>
  <c r="W127" i="22"/>
  <c r="AF66" i="22"/>
  <c r="D66" i="28" s="1"/>
  <c r="F66" i="23" s="1"/>
  <c r="X66" i="23" s="1"/>
  <c r="D67" i="27" s="1"/>
  <c r="AH76" i="22"/>
  <c r="F76" i="28" s="1"/>
  <c r="H76" i="23" s="1"/>
  <c r="Z76" i="23" s="1"/>
  <c r="F77" i="27" s="1"/>
  <c r="AH111" i="22"/>
  <c r="F111" i="28" s="1"/>
  <c r="H111" i="23" s="1"/>
  <c r="D69" i="22"/>
  <c r="C83" i="22"/>
  <c r="F25" i="22"/>
  <c r="AI74" i="22"/>
  <c r="G74" i="28" s="1"/>
  <c r="I74" i="23" s="1"/>
  <c r="AA74" i="23" s="1"/>
  <c r="G75" i="27" s="1"/>
  <c r="E115" i="22"/>
  <c r="AD100" i="22"/>
  <c r="B100" i="28" s="1"/>
  <c r="D100" i="23" s="1"/>
  <c r="AD6" i="22"/>
  <c r="F116" i="22"/>
  <c r="AZ74" i="22"/>
  <c r="AH107" i="22"/>
  <c r="F107" i="28" s="1"/>
  <c r="H107" i="23" s="1"/>
  <c r="Z107" i="23" s="1"/>
  <c r="F108" i="27" s="1"/>
  <c r="AH118" i="22"/>
  <c r="F118" i="28" s="1"/>
  <c r="H118" i="23" s="1"/>
  <c r="Z118" i="23" s="1"/>
  <c r="F119" i="27" s="1"/>
  <c r="AD71" i="22"/>
  <c r="B71" i="28" s="1"/>
  <c r="D71" i="23" s="1"/>
  <c r="C42" i="22"/>
  <c r="F5" i="22"/>
  <c r="X75" i="22"/>
  <c r="R53" i="22"/>
  <c r="G76" i="22"/>
  <c r="F62" i="22"/>
  <c r="AD51" i="22"/>
  <c r="B51" i="28" s="1"/>
  <c r="D51" i="23" s="1"/>
  <c r="AI6" i="22"/>
  <c r="G6" i="28" s="1"/>
  <c r="I6" i="23" s="1"/>
  <c r="AK101" i="22"/>
  <c r="I101" i="28" s="1"/>
  <c r="K101" i="23" s="1"/>
  <c r="D12" i="22"/>
  <c r="AI104" i="22"/>
  <c r="G104" i="28" s="1"/>
  <c r="I104" i="23" s="1"/>
  <c r="AA104" i="23" s="1"/>
  <c r="G105" i="27" s="1"/>
  <c r="AE8" i="22"/>
  <c r="C8" i="28" s="1"/>
  <c r="E8" i="23" s="1"/>
  <c r="B76" i="22"/>
  <c r="F70" i="22"/>
  <c r="I54" i="22"/>
  <c r="W54" i="22" s="1"/>
  <c r="D70" i="22"/>
  <c r="X38" i="22"/>
  <c r="W100" i="22"/>
  <c r="X49" i="22"/>
  <c r="W72" i="22"/>
  <c r="W25" i="22"/>
  <c r="W119" i="22"/>
  <c r="W29" i="22"/>
  <c r="W67" i="22"/>
  <c r="W120" i="22"/>
  <c r="AI94" i="22"/>
  <c r="G94" i="28" s="1"/>
  <c r="I94" i="23" s="1"/>
  <c r="AA94" i="23" s="1"/>
  <c r="G95" i="27" s="1"/>
  <c r="X57" i="22"/>
  <c r="C26" i="22"/>
  <c r="D11" i="22"/>
  <c r="W52" i="22"/>
  <c r="E71" i="22"/>
  <c r="F65" i="22"/>
  <c r="AG88" i="22"/>
  <c r="E88" i="28" s="1"/>
  <c r="G88" i="23" s="1"/>
  <c r="Y88" i="23" s="1"/>
  <c r="E89" i="27" s="1"/>
  <c r="AF56" i="22"/>
  <c r="D56" i="28" s="1"/>
  <c r="F56" i="23" s="1"/>
  <c r="X56" i="23" s="1"/>
  <c r="D57" i="27" s="1"/>
  <c r="AI62" i="22"/>
  <c r="G62" i="28" s="1"/>
  <c r="I62" i="23" s="1"/>
  <c r="AA62" i="23" s="1"/>
  <c r="G63" i="27" s="1"/>
  <c r="W103" i="22"/>
  <c r="AH84" i="22"/>
  <c r="F84" i="28" s="1"/>
  <c r="H84" i="23" s="1"/>
  <c r="Z84" i="23" s="1"/>
  <c r="F85" i="27" s="1"/>
  <c r="X104" i="22"/>
  <c r="AG84" i="22"/>
  <c r="E84" i="28" s="1"/>
  <c r="G84" i="23" s="1"/>
  <c r="Y84" i="23" s="1"/>
  <c r="E85" i="27" s="1"/>
  <c r="AF26" i="22"/>
  <c r="D26" i="28" s="1"/>
  <c r="F26" i="23" s="1"/>
  <c r="X26" i="23" s="1"/>
  <c r="D27" i="27" s="1"/>
  <c r="B110" i="22"/>
  <c r="AF126" i="22"/>
  <c r="D126" i="28" s="1"/>
  <c r="F126" i="23" s="1"/>
  <c r="X126" i="23" s="1"/>
  <c r="D127" i="27" s="1"/>
  <c r="X26" i="22"/>
  <c r="AD92" i="22"/>
  <c r="W76" i="22"/>
  <c r="B131" i="22"/>
  <c r="G31" i="22"/>
  <c r="G115" i="22"/>
  <c r="B30" i="22"/>
  <c r="D36" i="22"/>
  <c r="X56" i="22"/>
  <c r="B106" i="22"/>
  <c r="E21" i="22"/>
  <c r="F29" i="22"/>
  <c r="AD103" i="22"/>
  <c r="B103" i="28" s="1"/>
  <c r="D103" i="23" s="1"/>
  <c r="AE27" i="22"/>
  <c r="C27" i="28" s="1"/>
  <c r="E27" i="23" s="1"/>
  <c r="W27" i="23" s="1"/>
  <c r="C28" i="27" s="1"/>
  <c r="AH117" i="22"/>
  <c r="F117" i="28" s="1"/>
  <c r="H117" i="23" s="1"/>
  <c r="I13" i="22"/>
  <c r="W13" i="22" s="1"/>
  <c r="AG95" i="22"/>
  <c r="E95" i="28" s="1"/>
  <c r="G95" i="23" s="1"/>
  <c r="Y95" i="23" s="1"/>
  <c r="E96" i="27" s="1"/>
  <c r="F9" i="22"/>
  <c r="D120" i="22"/>
  <c r="AZ20" i="22"/>
  <c r="X42" i="22"/>
  <c r="AG123" i="22"/>
  <c r="E123" i="28" s="1"/>
  <c r="G123" i="23" s="1"/>
  <c r="Y123" i="23" s="1"/>
  <c r="E124" i="27" s="1"/>
  <c r="D50" i="22"/>
  <c r="W71" i="22"/>
  <c r="AZ61" i="22"/>
  <c r="AO114" i="22"/>
  <c r="M114" i="28" s="1"/>
  <c r="O114" i="23" s="1"/>
  <c r="E4" i="22"/>
  <c r="C40" i="22"/>
  <c r="F41" i="22"/>
  <c r="AG126" i="22"/>
  <c r="E126" i="28" s="1"/>
  <c r="G126" i="23" s="1"/>
  <c r="Y126" i="23" s="1"/>
  <c r="E127" i="27" s="1"/>
  <c r="AR94" i="22"/>
  <c r="P94" i="28" s="1"/>
  <c r="R94" i="23" s="1"/>
  <c r="G7" i="22"/>
  <c r="B38" i="22"/>
  <c r="D96" i="22"/>
  <c r="G94" i="22"/>
  <c r="C96" i="22"/>
  <c r="B69" i="22"/>
  <c r="AI100" i="22"/>
  <c r="G100" i="28" s="1"/>
  <c r="I100" i="23" s="1"/>
  <c r="AA100" i="23" s="1"/>
  <c r="G101" i="27" s="1"/>
  <c r="AF106" i="22"/>
  <c r="D106" i="28" s="1"/>
  <c r="F106" i="23" s="1"/>
  <c r="E44" i="22"/>
  <c r="AF130" i="22"/>
  <c r="D130" i="28" s="1"/>
  <c r="F130" i="23" s="1"/>
  <c r="X130" i="23" s="1"/>
  <c r="D131" i="27" s="1"/>
  <c r="X5" i="22"/>
  <c r="AG32" i="22"/>
  <c r="E32" i="28" s="1"/>
  <c r="G32" i="23" s="1"/>
  <c r="Y32" i="23" s="1"/>
  <c r="E33" i="27" s="1"/>
  <c r="AI82" i="22"/>
  <c r="G82" i="28" s="1"/>
  <c r="I82" i="23" s="1"/>
  <c r="AA82" i="23" s="1"/>
  <c r="G83" i="27" s="1"/>
  <c r="AH68" i="22"/>
  <c r="F68" i="28" s="1"/>
  <c r="H68" i="23" s="1"/>
  <c r="Z68" i="23" s="1"/>
  <c r="F69" i="27" s="1"/>
  <c r="W55" i="22"/>
  <c r="X93" i="22"/>
  <c r="C44" i="22"/>
  <c r="X90" i="22"/>
  <c r="AH29" i="22"/>
  <c r="F29" i="28" s="1"/>
  <c r="H29" i="23" s="1"/>
  <c r="Z29" i="23" s="1"/>
  <c r="F30" i="27" s="1"/>
  <c r="AI77" i="22"/>
  <c r="G77" i="28" s="1"/>
  <c r="I77" i="23" s="1"/>
  <c r="AA77" i="23" s="1"/>
  <c r="G78" i="27" s="1"/>
  <c r="X61" i="22"/>
  <c r="F20" i="22"/>
  <c r="W121" i="22"/>
  <c r="G56" i="22"/>
  <c r="AE123" i="22"/>
  <c r="C123" i="28" s="1"/>
  <c r="E123" i="23" s="1"/>
  <c r="B95" i="22"/>
  <c r="F8" i="22"/>
  <c r="AD122" i="22"/>
  <c r="B122" i="28" s="1"/>
  <c r="D122" i="23" s="1"/>
  <c r="C6" i="22"/>
  <c r="O120" i="22"/>
  <c r="X120" i="22" s="1"/>
  <c r="F37" i="22"/>
  <c r="AG69" i="22"/>
  <c r="E69" i="28" s="1"/>
  <c r="G69" i="23" s="1"/>
  <c r="W128" i="22"/>
  <c r="AD53" i="22"/>
  <c r="AJ86" i="22"/>
  <c r="AD7" i="22"/>
  <c r="B7" i="28" s="1"/>
  <c r="D7" i="23" s="1"/>
  <c r="V7" i="23" s="1"/>
  <c r="E24" i="22"/>
  <c r="AF53" i="22"/>
  <c r="D53" i="28" s="1"/>
  <c r="F53" i="23" s="1"/>
  <c r="X53" i="23" s="1"/>
  <c r="D54" i="27" s="1"/>
  <c r="G29" i="22"/>
  <c r="X58" i="22"/>
  <c r="AY40" i="22"/>
  <c r="X79" i="22"/>
  <c r="X71" i="22"/>
  <c r="W28" i="22"/>
  <c r="X126" i="22"/>
  <c r="AG89" i="22"/>
  <c r="E89" i="28" s="1"/>
  <c r="G89" i="23" s="1"/>
  <c r="X91" i="22"/>
  <c r="D121" i="22"/>
  <c r="AR92" i="22"/>
  <c r="P92" i="28" s="1"/>
  <c r="R92" i="23" s="1"/>
  <c r="B32" i="22"/>
  <c r="I70" i="22"/>
  <c r="W70" i="22" s="1"/>
  <c r="F83" i="22"/>
  <c r="AF14" i="22"/>
  <c r="D14" i="28" s="1"/>
  <c r="F14" i="23" s="1"/>
  <c r="W94" i="22"/>
  <c r="AZ118" i="22"/>
  <c r="O123" i="22"/>
  <c r="X123" i="22" s="1"/>
  <c r="AI91" i="22"/>
  <c r="G91" i="28" s="1"/>
  <c r="I91" i="23" s="1"/>
  <c r="AA91" i="23" s="1"/>
  <c r="G92" i="27" s="1"/>
  <c r="C73" i="22"/>
  <c r="D58" i="22"/>
  <c r="AY89" i="22"/>
  <c r="X105" i="22"/>
  <c r="E90" i="22"/>
  <c r="G88" i="22"/>
  <c r="AG74" i="22"/>
  <c r="E74" i="28" s="1"/>
  <c r="G74" i="23" s="1"/>
  <c r="Y74" i="23" s="1"/>
  <c r="E75" i="27" s="1"/>
  <c r="AE71" i="22"/>
  <c r="C71" i="28" s="1"/>
  <c r="E71" i="23" s="1"/>
  <c r="W71" i="23" s="1"/>
  <c r="C72" i="27" s="1"/>
  <c r="AD125" i="22"/>
  <c r="W22" i="22"/>
  <c r="E45" i="22"/>
  <c r="E52" i="22"/>
  <c r="E99" i="22"/>
  <c r="AG90" i="22"/>
  <c r="E90" i="28" s="1"/>
  <c r="G90" i="23" s="1"/>
  <c r="Y90" i="23" s="1"/>
  <c r="E91" i="27" s="1"/>
  <c r="AF93" i="22"/>
  <c r="D93" i="28" s="1"/>
  <c r="F93" i="23" s="1"/>
  <c r="X93" i="23" s="1"/>
  <c r="D94" i="27" s="1"/>
  <c r="G69" i="22"/>
  <c r="C90" i="22"/>
  <c r="O106" i="22"/>
  <c r="X106" i="22" s="1"/>
  <c r="AJ111" i="22"/>
  <c r="AY111" i="22" s="1"/>
  <c r="AF51" i="22"/>
  <c r="D51" i="28" s="1"/>
  <c r="F51" i="23" s="1"/>
  <c r="X51" i="23" s="1"/>
  <c r="D52" i="27" s="1"/>
  <c r="B127" i="22"/>
  <c r="D24" i="22"/>
  <c r="W98" i="22"/>
  <c r="Q51" i="22"/>
  <c r="X51" i="22" s="1"/>
  <c r="G47" i="22"/>
  <c r="G79" i="22"/>
  <c r="AD124" i="22"/>
  <c r="B124" i="28" s="1"/>
  <c r="D124" i="23" s="1"/>
  <c r="V124" i="23" s="1"/>
  <c r="AH115" i="22"/>
  <c r="F115" i="28" s="1"/>
  <c r="H115" i="23" s="1"/>
  <c r="Z115" i="23" s="1"/>
  <c r="F116" i="27" s="1"/>
  <c r="P84" i="22"/>
  <c r="X84" i="22" s="1"/>
  <c r="F51" i="22"/>
  <c r="E19" i="22"/>
  <c r="AD80" i="22"/>
  <c r="B80" i="28" s="1"/>
  <c r="D80" i="23" s="1"/>
  <c r="AG104" i="22"/>
  <c r="E104" i="28" s="1"/>
  <c r="G104" i="23" s="1"/>
  <c r="Y104" i="23" s="1"/>
  <c r="E105" i="27" s="1"/>
  <c r="AD9" i="22"/>
  <c r="B9" i="28" s="1"/>
  <c r="D9" i="23" s="1"/>
  <c r="AI75" i="22"/>
  <c r="G75" i="28" s="1"/>
  <c r="I75" i="23" s="1"/>
  <c r="AA75" i="23" s="1"/>
  <c r="G76" i="27" s="1"/>
  <c r="G49" i="22"/>
  <c r="G46" i="22"/>
  <c r="AZ47" i="22"/>
  <c r="F54" i="22"/>
  <c r="X8" i="22"/>
  <c r="AE91" i="22"/>
  <c r="C91" i="28" s="1"/>
  <c r="E91" i="23" s="1"/>
  <c r="B33" i="22"/>
  <c r="D47" i="22"/>
  <c r="AZ36" i="22"/>
  <c r="D79" i="22"/>
  <c r="W112" i="22"/>
  <c r="W30" i="22"/>
  <c r="W21" i="22"/>
  <c r="X23" i="22"/>
  <c r="E56" i="22"/>
  <c r="C93" i="22"/>
  <c r="G123" i="22"/>
  <c r="AF85" i="22"/>
  <c r="D85" i="28" s="1"/>
  <c r="F85" i="23" s="1"/>
  <c r="X85" i="23" s="1"/>
  <c r="D86" i="27" s="1"/>
  <c r="AD64" i="22"/>
  <c r="B64" i="28" s="1"/>
  <c r="D64" i="23" s="1"/>
  <c r="E117" i="22"/>
  <c r="F115" i="22"/>
  <c r="F125" i="22"/>
  <c r="AG102" i="22"/>
  <c r="E102" i="28" s="1"/>
  <c r="G102" i="23" s="1"/>
  <c r="Y102" i="23" s="1"/>
  <c r="E103" i="27" s="1"/>
  <c r="AK17" i="22"/>
  <c r="I17" i="28" s="1"/>
  <c r="K17" i="23" s="1"/>
  <c r="C33" i="22"/>
  <c r="X125" i="22"/>
  <c r="X81" i="22"/>
  <c r="X70" i="22"/>
  <c r="B55" i="22"/>
  <c r="AI9" i="22"/>
  <c r="G9" i="28" s="1"/>
  <c r="I9" i="23" s="1"/>
  <c r="AA9" i="23" s="1"/>
  <c r="G10" i="27" s="1"/>
  <c r="X59" i="22"/>
  <c r="W108" i="22"/>
  <c r="W35" i="22"/>
  <c r="AH99" i="22"/>
  <c r="F99" i="28" s="1"/>
  <c r="H99" i="23" s="1"/>
  <c r="Z99" i="23" s="1"/>
  <c r="F100" i="27" s="1"/>
  <c r="B107" i="22"/>
  <c r="E10" i="22"/>
  <c r="E42" i="22"/>
  <c r="AI105" i="22"/>
  <c r="G105" i="28" s="1"/>
  <c r="I105" i="23" s="1"/>
  <c r="AA105" i="23" s="1"/>
  <c r="G106" i="27" s="1"/>
  <c r="AZ99" i="22"/>
  <c r="AD76" i="22"/>
  <c r="AN57" i="22"/>
  <c r="L57" i="28" s="1"/>
  <c r="N57" i="23" s="1"/>
  <c r="W123" i="22"/>
  <c r="W7" i="22"/>
  <c r="W50" i="22"/>
  <c r="C127" i="22"/>
  <c r="B122" i="22"/>
  <c r="AY49" i="22"/>
  <c r="AG116" i="22"/>
  <c r="E116" i="28" s="1"/>
  <c r="G116" i="23" s="1"/>
  <c r="X32" i="22"/>
  <c r="R4" i="22"/>
  <c r="X4" i="22" s="1"/>
  <c r="C86" i="22"/>
  <c r="AI116" i="22"/>
  <c r="G116" i="28" s="1"/>
  <c r="I116" i="23" s="1"/>
  <c r="F128" i="22"/>
  <c r="AI40" i="22"/>
  <c r="G40" i="28" s="1"/>
  <c r="I40" i="23" s="1"/>
  <c r="F100" i="22"/>
  <c r="W58" i="22"/>
  <c r="X130" i="22"/>
  <c r="Y66" i="23"/>
  <c r="E67" i="27" s="1"/>
  <c r="AZ42" i="22"/>
  <c r="AF48" i="22"/>
  <c r="D48" i="28" s="1"/>
  <c r="F48" i="23" s="1"/>
  <c r="AY81" i="22"/>
  <c r="X10" i="22"/>
  <c r="W129" i="22"/>
  <c r="C115" i="22"/>
  <c r="C66" i="22"/>
  <c r="E64" i="22"/>
  <c r="AF84" i="22"/>
  <c r="D84" i="28" s="1"/>
  <c r="F84" i="23" s="1"/>
  <c r="G74" i="22"/>
  <c r="B9" i="22"/>
  <c r="E31" i="22"/>
  <c r="AD25" i="22"/>
  <c r="B25" i="28" s="1"/>
  <c r="D25" i="23" s="1"/>
  <c r="D124" i="22"/>
  <c r="C61" i="22"/>
  <c r="E118" i="22"/>
  <c r="X17" i="22"/>
  <c r="AI21" i="22"/>
  <c r="G21" i="28" s="1"/>
  <c r="I21" i="23" s="1"/>
  <c r="AA21" i="23" s="1"/>
  <c r="G22" i="27" s="1"/>
  <c r="C47" i="22"/>
  <c r="AF30" i="22"/>
  <c r="D30" i="28" s="1"/>
  <c r="F30" i="23" s="1"/>
  <c r="X30" i="23" s="1"/>
  <c r="D31" i="27" s="1"/>
  <c r="AY123" i="22"/>
  <c r="AG128" i="22"/>
  <c r="E128" i="28" s="1"/>
  <c r="G128" i="23" s="1"/>
  <c r="E113" i="22"/>
  <c r="AR64" i="22"/>
  <c r="P64" i="28" s="1"/>
  <c r="R64" i="23" s="1"/>
  <c r="AI111" i="22"/>
  <c r="G111" i="28" s="1"/>
  <c r="I111" i="23" s="1"/>
  <c r="AA111" i="23" s="1"/>
  <c r="G112" i="27" s="1"/>
  <c r="AF101" i="22"/>
  <c r="D101" i="28" s="1"/>
  <c r="F101" i="23" s="1"/>
  <c r="X101" i="23" s="1"/>
  <c r="D102" i="27" s="1"/>
  <c r="X74" i="22"/>
  <c r="W92" i="22"/>
  <c r="AE89" i="22"/>
  <c r="C89" i="28" s="1"/>
  <c r="E89" i="23" s="1"/>
  <c r="W89" i="23" s="1"/>
  <c r="C90" i="27" s="1"/>
  <c r="AG101" i="22"/>
  <c r="E101" i="28" s="1"/>
  <c r="G101" i="23" s="1"/>
  <c r="Y101" i="23" s="1"/>
  <c r="E102" i="27" s="1"/>
  <c r="AH17" i="22"/>
  <c r="F17" i="28" s="1"/>
  <c r="H17" i="23" s="1"/>
  <c r="Z17" i="23" s="1"/>
  <c r="F18" i="27" s="1"/>
  <c r="AQ30" i="22"/>
  <c r="O30" i="28" s="1"/>
  <c r="Q30" i="23" s="1"/>
  <c r="AK105" i="22"/>
  <c r="I105" i="28" s="1"/>
  <c r="K105" i="23" s="1"/>
  <c r="AJ37" i="22"/>
  <c r="X36" i="22"/>
  <c r="E131" i="22"/>
  <c r="E27" i="22"/>
  <c r="AF39" i="22"/>
  <c r="D39" i="28" s="1"/>
  <c r="F39" i="23" s="1"/>
  <c r="C119" i="22"/>
  <c r="AD13" i="22"/>
  <c r="B13" i="28" s="1"/>
  <c r="D13" i="23" s="1"/>
  <c r="AI54" i="22"/>
  <c r="G54" i="28" s="1"/>
  <c r="I54" i="23" s="1"/>
  <c r="AA54" i="23" s="1"/>
  <c r="G55" i="27" s="1"/>
  <c r="C70" i="22"/>
  <c r="D55" i="22"/>
  <c r="F89" i="22"/>
  <c r="AF47" i="22"/>
  <c r="D47" i="28" s="1"/>
  <c r="F47" i="23" s="1"/>
  <c r="X47" i="23" s="1"/>
  <c r="D48" i="27" s="1"/>
  <c r="W64" i="22"/>
  <c r="G4" i="22"/>
  <c r="AG21" i="22"/>
  <c r="E21" i="28" s="1"/>
  <c r="G21" i="23" s="1"/>
  <c r="Y21" i="23" s="1"/>
  <c r="E22" i="27" s="1"/>
  <c r="AF86" i="22"/>
  <c r="D86" i="28" s="1"/>
  <c r="F86" i="23" s="1"/>
  <c r="X86" i="23" s="1"/>
  <c r="D87" i="27" s="1"/>
  <c r="AI23" i="22"/>
  <c r="G23" i="28" s="1"/>
  <c r="I23" i="23" s="1"/>
  <c r="AH119" i="22"/>
  <c r="F119" i="28" s="1"/>
  <c r="H119" i="23" s="1"/>
  <c r="Z119" i="23" s="1"/>
  <c r="F120" i="27" s="1"/>
  <c r="AG20" i="22"/>
  <c r="E20" i="28" s="1"/>
  <c r="G20" i="23" s="1"/>
  <c r="AG76" i="22"/>
  <c r="E76" i="28" s="1"/>
  <c r="G76" i="23" s="1"/>
  <c r="Y76" i="23" s="1"/>
  <c r="E77" i="27" s="1"/>
  <c r="G92" i="22"/>
  <c r="AI124" i="22"/>
  <c r="G124" i="28" s="1"/>
  <c r="I124" i="23" s="1"/>
  <c r="AA124" i="23" s="1"/>
  <c r="G125" i="27" s="1"/>
  <c r="F120" i="22"/>
  <c r="AH13" i="22"/>
  <c r="F13" i="28" s="1"/>
  <c r="H13" i="23" s="1"/>
  <c r="Z13" i="23" s="1"/>
  <c r="F14" i="27" s="1"/>
  <c r="X21" i="22"/>
  <c r="X28" i="22"/>
  <c r="X85" i="22"/>
  <c r="E100" i="22"/>
  <c r="AE6" i="22"/>
  <c r="C6" i="28" s="1"/>
  <c r="E6" i="23" s="1"/>
  <c r="W6" i="23" s="1"/>
  <c r="C7" i="27" s="1"/>
  <c r="AZ68" i="22"/>
  <c r="AI16" i="22"/>
  <c r="G16" i="28" s="1"/>
  <c r="I16" i="23" s="1"/>
  <c r="AA16" i="23" s="1"/>
  <c r="G17" i="27" s="1"/>
  <c r="X121" i="22"/>
  <c r="W63" i="22"/>
  <c r="W82" i="22"/>
  <c r="G105" i="22"/>
  <c r="AG105" i="22"/>
  <c r="E105" i="28" s="1"/>
  <c r="G105" i="23" s="1"/>
  <c r="Y105" i="23" s="1"/>
  <c r="E106" i="27" s="1"/>
  <c r="AH85" i="22"/>
  <c r="F85" i="28" s="1"/>
  <c r="H85" i="23" s="1"/>
  <c r="Z85" i="23" s="1"/>
  <c r="F86" i="27" s="1"/>
  <c r="B124" i="22"/>
  <c r="AF97" i="22"/>
  <c r="D97" i="28" s="1"/>
  <c r="F97" i="23" s="1"/>
  <c r="X97" i="23" s="1"/>
  <c r="D98" i="27" s="1"/>
  <c r="AF65" i="22"/>
  <c r="D65" i="28" s="1"/>
  <c r="F65" i="23" s="1"/>
  <c r="AD59" i="22"/>
  <c r="B59" i="28" s="1"/>
  <c r="D59" i="23" s="1"/>
  <c r="E119" i="22"/>
  <c r="G64" i="22"/>
  <c r="F53" i="22"/>
  <c r="B97" i="22"/>
  <c r="AD30" i="22"/>
  <c r="B30" i="28" s="1"/>
  <c r="D30" i="23" s="1"/>
  <c r="AH46" i="22"/>
  <c r="F46" i="28" s="1"/>
  <c r="H46" i="23" s="1"/>
  <c r="Z46" i="23" s="1"/>
  <c r="F47" i="27" s="1"/>
  <c r="AI95" i="22"/>
  <c r="G95" i="28" s="1"/>
  <c r="I95" i="23" s="1"/>
  <c r="AA95" i="23" s="1"/>
  <c r="G96" i="27" s="1"/>
  <c r="G32" i="22"/>
  <c r="J78" i="22"/>
  <c r="W78" i="22" s="1"/>
  <c r="AG73" i="22"/>
  <c r="E73" i="28" s="1"/>
  <c r="G73" i="23" s="1"/>
  <c r="Y73" i="23" s="1"/>
  <c r="E74" i="27" s="1"/>
  <c r="I55" i="28"/>
  <c r="K55" i="23" s="1"/>
  <c r="AY55" i="22"/>
  <c r="W116" i="22"/>
  <c r="B4" i="22"/>
  <c r="C37" i="22"/>
  <c r="AH26" i="22"/>
  <c r="F26" i="28" s="1"/>
  <c r="H26" i="23" s="1"/>
  <c r="Z26" i="23" s="1"/>
  <c r="F27" i="27" s="1"/>
  <c r="AD19" i="22"/>
  <c r="B19" i="28" s="1"/>
  <c r="D19" i="23" s="1"/>
  <c r="F19" i="22"/>
  <c r="E128" i="22"/>
  <c r="AG110" i="22"/>
  <c r="E110" i="28" s="1"/>
  <c r="G110" i="23" s="1"/>
  <c r="Y110" i="23" s="1"/>
  <c r="E111" i="27" s="1"/>
  <c r="D115" i="22"/>
  <c r="AD4" i="22"/>
  <c r="B4" i="28" s="1"/>
  <c r="D4" i="23" s="1"/>
  <c r="AD94" i="22"/>
  <c r="E105" i="22"/>
  <c r="C105" i="22"/>
  <c r="AH123" i="22"/>
  <c r="F123" i="28" s="1"/>
  <c r="H123" i="23" s="1"/>
  <c r="Z123" i="23" s="1"/>
  <c r="F124" i="27" s="1"/>
  <c r="D75" i="22"/>
  <c r="AF119" i="22"/>
  <c r="D119" i="28" s="1"/>
  <c r="F119" i="23" s="1"/>
  <c r="X119" i="23" s="1"/>
  <c r="D120" i="27" s="1"/>
  <c r="AF35" i="22"/>
  <c r="D35" i="28" s="1"/>
  <c r="F35" i="23" s="1"/>
  <c r="X35" i="23" s="1"/>
  <c r="D36" i="27" s="1"/>
  <c r="AH33" i="22"/>
  <c r="F33" i="28" s="1"/>
  <c r="H33" i="23" s="1"/>
  <c r="Z33" i="23" s="1"/>
  <c r="F34" i="27" s="1"/>
  <c r="X7" i="22"/>
  <c r="AD39" i="22"/>
  <c r="B39" i="28" s="1"/>
  <c r="D39" i="23" s="1"/>
  <c r="AQ129" i="22"/>
  <c r="O129" i="28" s="1"/>
  <c r="Q129" i="23" s="1"/>
  <c r="AH108" i="22"/>
  <c r="F108" i="28" s="1"/>
  <c r="H108" i="23" s="1"/>
  <c r="Z108" i="23" s="1"/>
  <c r="F109" i="27" s="1"/>
  <c r="G20" i="22"/>
  <c r="C114" i="22"/>
  <c r="AI130" i="22"/>
  <c r="G130" i="28" s="1"/>
  <c r="I130" i="23" s="1"/>
  <c r="AA130" i="23" s="1"/>
  <c r="G131" i="27" s="1"/>
  <c r="AF31" i="22"/>
  <c r="D31" i="28" s="1"/>
  <c r="F31" i="23" s="1"/>
  <c r="D37" i="22"/>
  <c r="D109" i="22"/>
  <c r="F61" i="22"/>
  <c r="AE51" i="22"/>
  <c r="C51" i="28" s="1"/>
  <c r="E51" i="23" s="1"/>
  <c r="W51" i="23" s="1"/>
  <c r="C52" i="27" s="1"/>
  <c r="AI120" i="22"/>
  <c r="G120" i="28" s="1"/>
  <c r="I120" i="23" s="1"/>
  <c r="AA120" i="23" s="1"/>
  <c r="G121" i="27" s="1"/>
  <c r="C39" i="22"/>
  <c r="F34" i="22"/>
  <c r="AH24" i="22"/>
  <c r="F24" i="28" s="1"/>
  <c r="H24" i="23" s="1"/>
  <c r="Z24" i="23" s="1"/>
  <c r="F25" i="27" s="1"/>
  <c r="F80" i="22"/>
  <c r="D14" i="22"/>
  <c r="F81" i="22"/>
  <c r="AS127" i="22"/>
  <c r="Q127" i="28" s="1"/>
  <c r="S127" i="23" s="1"/>
  <c r="B88" i="22"/>
  <c r="W9" i="22"/>
  <c r="AJ59" i="22"/>
  <c r="AY59" i="22" s="1"/>
  <c r="B72" i="22"/>
  <c r="B93" i="22"/>
  <c r="X50" i="22"/>
  <c r="B40" i="22"/>
  <c r="B90" i="22"/>
  <c r="AZ100" i="22"/>
  <c r="AI121" i="22"/>
  <c r="G121" i="28" s="1"/>
  <c r="I121" i="23" s="1"/>
  <c r="AA121" i="23" s="1"/>
  <c r="G122" i="27" s="1"/>
  <c r="AD110" i="22"/>
  <c r="B110" i="28" s="1"/>
  <c r="D110" i="23" s="1"/>
  <c r="AG58" i="22"/>
  <c r="E58" i="28" s="1"/>
  <c r="G58" i="23" s="1"/>
  <c r="Y58" i="23" s="1"/>
  <c r="E59" i="27" s="1"/>
  <c r="C25" i="22"/>
  <c r="D61" i="22"/>
  <c r="I67" i="28"/>
  <c r="K67" i="23" s="1"/>
  <c r="AY67" i="22"/>
  <c r="D101" i="22"/>
  <c r="AG85" i="22"/>
  <c r="E85" i="28" s="1"/>
  <c r="G85" i="23" s="1"/>
  <c r="F28" i="22"/>
  <c r="W79" i="22"/>
  <c r="C51" i="22"/>
  <c r="AI108" i="22"/>
  <c r="G108" i="28" s="1"/>
  <c r="I108" i="23" s="1"/>
  <c r="AA108" i="23" s="1"/>
  <c r="G109" i="27" s="1"/>
  <c r="AE100" i="22"/>
  <c r="C100" i="28" s="1"/>
  <c r="E100" i="23" s="1"/>
  <c r="W100" i="23" s="1"/>
  <c r="C101" i="27" s="1"/>
  <c r="W26" i="22"/>
  <c r="X113" i="22"/>
  <c r="K128" i="28"/>
  <c r="M128" i="23" s="1"/>
  <c r="AY128" i="22"/>
  <c r="W38" i="22"/>
  <c r="F129" i="22"/>
  <c r="AH28" i="22"/>
  <c r="F28" i="28" s="1"/>
  <c r="H28" i="23" s="1"/>
  <c r="Z28" i="23" s="1"/>
  <c r="F29" i="27" s="1"/>
  <c r="AH20" i="22"/>
  <c r="F20" i="28" s="1"/>
  <c r="H20" i="23" s="1"/>
  <c r="AF46" i="22"/>
  <c r="D46" i="28" s="1"/>
  <c r="F46" i="23" s="1"/>
  <c r="X46" i="23" s="1"/>
  <c r="D47" i="27" s="1"/>
  <c r="D117" i="22"/>
  <c r="G48" i="22"/>
  <c r="AQ120" i="22"/>
  <c r="O120" i="28" s="1"/>
  <c r="Q120" i="23" s="1"/>
  <c r="AP82" i="22"/>
  <c r="N82" i="28" s="1"/>
  <c r="P82" i="23" s="1"/>
  <c r="E66" i="22"/>
  <c r="AE52" i="22"/>
  <c r="C52" i="28" s="1"/>
  <c r="E52" i="23" s="1"/>
  <c r="W52" i="23" s="1"/>
  <c r="C53" i="27" s="1"/>
  <c r="B42" i="22"/>
  <c r="B23" i="22"/>
  <c r="AF117" i="22"/>
  <c r="D117" i="28" s="1"/>
  <c r="F117" i="23" s="1"/>
  <c r="X117" i="23" s="1"/>
  <c r="D118" i="27" s="1"/>
  <c r="D116" i="22"/>
  <c r="E48" i="22"/>
  <c r="AH44" i="22"/>
  <c r="F44" i="28" s="1"/>
  <c r="H44" i="23" s="1"/>
  <c r="Z44" i="23" s="1"/>
  <c r="F45" i="27" s="1"/>
  <c r="G65" i="22"/>
  <c r="AE16" i="22"/>
  <c r="C16" i="28" s="1"/>
  <c r="E16" i="23" s="1"/>
  <c r="W16" i="23" s="1"/>
  <c r="C17" i="27" s="1"/>
  <c r="AF80" i="22"/>
  <c r="D80" i="28" s="1"/>
  <c r="F80" i="23" s="1"/>
  <c r="X80" i="23" s="1"/>
  <c r="D81" i="27" s="1"/>
  <c r="W117" i="22"/>
  <c r="AE81" i="22"/>
  <c r="C81" i="28" s="1"/>
  <c r="E81" i="23" s="1"/>
  <c r="W81" i="23" s="1"/>
  <c r="C82" i="27" s="1"/>
  <c r="AE129" i="22"/>
  <c r="C129" i="28" s="1"/>
  <c r="E129" i="23" s="1"/>
  <c r="AD26" i="22"/>
  <c r="B26" i="28" s="1"/>
  <c r="D26" i="23" s="1"/>
  <c r="B116" i="22"/>
  <c r="AG70" i="22"/>
  <c r="E70" i="28" s="1"/>
  <c r="G70" i="23" s="1"/>
  <c r="Y70" i="23" s="1"/>
  <c r="E71" i="27" s="1"/>
  <c r="AE50" i="22"/>
  <c r="C50" i="28" s="1"/>
  <c r="E50" i="23" s="1"/>
  <c r="W50" i="23" s="1"/>
  <c r="C51" i="27" s="1"/>
  <c r="B103" i="22"/>
  <c r="AI96" i="22"/>
  <c r="G96" i="28" s="1"/>
  <c r="I96" i="23" s="1"/>
  <c r="AA96" i="23" s="1"/>
  <c r="G97" i="27" s="1"/>
  <c r="C56" i="22"/>
  <c r="P34" i="28"/>
  <c r="R34" i="23" s="1"/>
  <c r="AZ34" i="22"/>
  <c r="AZ32" i="22"/>
  <c r="O14" i="22"/>
  <c r="X14" i="22" s="1"/>
  <c r="AD49" i="22"/>
  <c r="B49" i="28" s="1"/>
  <c r="D49" i="23" s="1"/>
  <c r="W40" i="22"/>
  <c r="X109" i="22"/>
  <c r="AQ33" i="22"/>
  <c r="O33" i="28" s="1"/>
  <c r="Q33" i="23" s="1"/>
  <c r="B17" i="22"/>
  <c r="AE29" i="22"/>
  <c r="C29" i="28" s="1"/>
  <c r="E29" i="23" s="1"/>
  <c r="W29" i="23" s="1"/>
  <c r="C30" i="27" s="1"/>
  <c r="AE126" i="22"/>
  <c r="C126" i="28" s="1"/>
  <c r="E126" i="23" s="1"/>
  <c r="W126" i="23" s="1"/>
  <c r="C127" i="27" s="1"/>
  <c r="AJ61" i="22"/>
  <c r="H61" i="28" s="1"/>
  <c r="J61" i="23" s="1"/>
  <c r="AE56" i="22"/>
  <c r="C56" i="28" s="1"/>
  <c r="E56" i="23" s="1"/>
  <c r="W56" i="23" s="1"/>
  <c r="C57" i="27" s="1"/>
  <c r="AI129" i="22"/>
  <c r="G129" i="28" s="1"/>
  <c r="I129" i="23" s="1"/>
  <c r="AA129" i="23" s="1"/>
  <c r="G130" i="27" s="1"/>
  <c r="D65" i="22"/>
  <c r="AD119" i="22"/>
  <c r="B119" i="28" s="1"/>
  <c r="D119" i="23" s="1"/>
  <c r="G97" i="22"/>
  <c r="F13" i="22"/>
  <c r="B78" i="22"/>
  <c r="AE127" i="22"/>
  <c r="C127" i="28" s="1"/>
  <c r="E127" i="23" s="1"/>
  <c r="W127" i="23" s="1"/>
  <c r="C128" i="27" s="1"/>
  <c r="AD61" i="22"/>
  <c r="B61" i="28" s="1"/>
  <c r="D61" i="23" s="1"/>
  <c r="W125" i="22"/>
  <c r="E13" i="22"/>
  <c r="AH5" i="22"/>
  <c r="F5" i="28" s="1"/>
  <c r="H5" i="23" s="1"/>
  <c r="Z5" i="23" s="1"/>
  <c r="F6" i="27" s="1"/>
  <c r="AE98" i="22"/>
  <c r="C98" i="28" s="1"/>
  <c r="E98" i="23" s="1"/>
  <c r="C126" i="22"/>
  <c r="AH69" i="22"/>
  <c r="F69" i="28" s="1"/>
  <c r="H69" i="23" s="1"/>
  <c r="D27" i="22"/>
  <c r="AE20" i="22"/>
  <c r="C20" i="28" s="1"/>
  <c r="E20" i="23" s="1"/>
  <c r="W20" i="23" s="1"/>
  <c r="C21" i="27" s="1"/>
  <c r="F75" i="22"/>
  <c r="AE130" i="22"/>
  <c r="C130" i="28" s="1"/>
  <c r="E130" i="23" s="1"/>
  <c r="AR39" i="22"/>
  <c r="AI97" i="22"/>
  <c r="G97" i="28" s="1"/>
  <c r="I97" i="23" s="1"/>
  <c r="AA97" i="23" s="1"/>
  <c r="G98" i="27" s="1"/>
  <c r="AF64" i="22"/>
  <c r="D64" i="28" s="1"/>
  <c r="F64" i="23" s="1"/>
  <c r="D90" i="22"/>
  <c r="AD55" i="22"/>
  <c r="B55" i="28" s="1"/>
  <c r="D55" i="23" s="1"/>
  <c r="V55" i="23" s="1"/>
  <c r="F85" i="22"/>
  <c r="AE124" i="22"/>
  <c r="C124" i="28" s="1"/>
  <c r="E124" i="23" s="1"/>
  <c r="W124" i="23" s="1"/>
  <c r="C125" i="27" s="1"/>
  <c r="AI46" i="22"/>
  <c r="G46" i="28" s="1"/>
  <c r="I46" i="23" s="1"/>
  <c r="AA46" i="23" s="1"/>
  <c r="G47" i="27" s="1"/>
  <c r="AG56" i="22"/>
  <c r="E56" i="28" s="1"/>
  <c r="G56" i="23" s="1"/>
  <c r="Y56" i="23" s="1"/>
  <c r="E57" i="27" s="1"/>
  <c r="AI123" i="22"/>
  <c r="G123" i="28" s="1"/>
  <c r="I123" i="23" s="1"/>
  <c r="AA123" i="23" s="1"/>
  <c r="G124" i="27" s="1"/>
  <c r="W39" i="22"/>
  <c r="D30" i="22"/>
  <c r="F124" i="22"/>
  <c r="AE114" i="22"/>
  <c r="C114" i="28" s="1"/>
  <c r="E114" i="23" s="1"/>
  <c r="W114" i="23" s="1"/>
  <c r="C115" i="27" s="1"/>
  <c r="AG91" i="22"/>
  <c r="E91" i="28" s="1"/>
  <c r="G91" i="23" s="1"/>
  <c r="Y91" i="23" s="1"/>
  <c r="E92" i="27" s="1"/>
  <c r="F35" i="22"/>
  <c r="E111" i="22"/>
  <c r="AG113" i="22"/>
  <c r="E113" i="28" s="1"/>
  <c r="G113" i="23" s="1"/>
  <c r="Y113" i="23" s="1"/>
  <c r="E114" i="27" s="1"/>
  <c r="D86" i="22"/>
  <c r="G81" i="22"/>
  <c r="F58" i="22"/>
  <c r="J31" i="22"/>
  <c r="W31" i="22" s="1"/>
  <c r="AF110" i="22"/>
  <c r="D110" i="28" s="1"/>
  <c r="F110" i="23" s="1"/>
  <c r="X110" i="23" s="1"/>
  <c r="D111" i="27" s="1"/>
  <c r="X63" i="22"/>
  <c r="AG40" i="22"/>
  <c r="E40" i="28" s="1"/>
  <c r="G40" i="23" s="1"/>
  <c r="Y40" i="23" s="1"/>
  <c r="E41" i="27" s="1"/>
  <c r="AG96" i="22"/>
  <c r="E96" i="28" s="1"/>
  <c r="G96" i="23" s="1"/>
  <c r="Y96" i="23" s="1"/>
  <c r="E97" i="27" s="1"/>
  <c r="C71" i="22"/>
  <c r="AG115" i="22"/>
  <c r="E115" i="28" s="1"/>
  <c r="G115" i="23" s="1"/>
  <c r="Y115" i="23" s="1"/>
  <c r="E116" i="27" s="1"/>
  <c r="AH98" i="22"/>
  <c r="F98" i="28" s="1"/>
  <c r="H98" i="23" s="1"/>
  <c r="AE131" i="22"/>
  <c r="C131" i="28" s="1"/>
  <c r="E131" i="23" s="1"/>
  <c r="W131" i="23" s="1"/>
  <c r="C132" i="27" s="1"/>
  <c r="AD32" i="22"/>
  <c r="B32" i="28" s="1"/>
  <c r="D32" i="23" s="1"/>
  <c r="V32" i="23" s="1"/>
  <c r="B91" i="22"/>
  <c r="B120" i="22"/>
  <c r="G33" i="22"/>
  <c r="B123" i="22"/>
  <c r="E97" i="22"/>
  <c r="AH61" i="22"/>
  <c r="F61" i="28" s="1"/>
  <c r="H61" i="23" s="1"/>
  <c r="Z61" i="23" s="1"/>
  <c r="F62" i="27" s="1"/>
  <c r="AH122" i="22"/>
  <c r="F122" i="28" s="1"/>
  <c r="H122" i="23" s="1"/>
  <c r="Z122" i="23" s="1"/>
  <c r="F123" i="27" s="1"/>
  <c r="AG39" i="22"/>
  <c r="E39" i="28" s="1"/>
  <c r="G39" i="23" s="1"/>
  <c r="Y39" i="23" s="1"/>
  <c r="E40" i="27" s="1"/>
  <c r="AD99" i="22"/>
  <c r="B99" i="28" s="1"/>
  <c r="D99" i="23" s="1"/>
  <c r="AI31" i="22"/>
  <c r="G31" i="28" s="1"/>
  <c r="I31" i="23" s="1"/>
  <c r="AA31" i="23" s="1"/>
  <c r="G32" i="27" s="1"/>
  <c r="AE85" i="22"/>
  <c r="C85" i="28" s="1"/>
  <c r="E85" i="23" s="1"/>
  <c r="W85" i="23" s="1"/>
  <c r="C86" i="27" s="1"/>
  <c r="F60" i="22"/>
  <c r="AE38" i="22"/>
  <c r="C38" i="28" s="1"/>
  <c r="E38" i="23" s="1"/>
  <c r="W38" i="23" s="1"/>
  <c r="C39" i="27" s="1"/>
  <c r="AG6" i="22"/>
  <c r="E6" i="28" s="1"/>
  <c r="G6" i="23" s="1"/>
  <c r="Y6" i="23" s="1"/>
  <c r="E7" i="27" s="1"/>
  <c r="E38" i="22"/>
  <c r="AN110" i="22"/>
  <c r="L110" i="28" s="1"/>
  <c r="N110" i="23" s="1"/>
  <c r="AI22" i="22"/>
  <c r="G22" i="28" s="1"/>
  <c r="I22" i="23" s="1"/>
  <c r="AA22" i="23" s="1"/>
  <c r="G23" i="27" s="1"/>
  <c r="AD77" i="22"/>
  <c r="AH54" i="22"/>
  <c r="F54" i="28" s="1"/>
  <c r="H54" i="23" s="1"/>
  <c r="Z54" i="23" s="1"/>
  <c r="F55" i="27" s="1"/>
  <c r="B86" i="22"/>
  <c r="AE92" i="22"/>
  <c r="C92" i="28" s="1"/>
  <c r="E92" i="23" s="1"/>
  <c r="W92" i="23" s="1"/>
  <c r="C93" i="27" s="1"/>
  <c r="AI122" i="22"/>
  <c r="G122" i="28" s="1"/>
  <c r="I122" i="23" s="1"/>
  <c r="AA122" i="23" s="1"/>
  <c r="G123" i="27" s="1"/>
  <c r="AD123" i="22"/>
  <c r="B123" i="28" s="1"/>
  <c r="D123" i="23" s="1"/>
  <c r="AG62" i="22"/>
  <c r="E62" i="28" s="1"/>
  <c r="G62" i="23" s="1"/>
  <c r="Y62" i="23" s="1"/>
  <c r="E63" i="27" s="1"/>
  <c r="O103" i="22"/>
  <c r="X103" i="22" s="1"/>
  <c r="AF91" i="22"/>
  <c r="D91" i="28" s="1"/>
  <c r="F91" i="23" s="1"/>
  <c r="X91" i="23" s="1"/>
  <c r="D92" i="27" s="1"/>
  <c r="P60" i="22"/>
  <c r="X60" i="22" s="1"/>
  <c r="I17" i="22"/>
  <c r="W17" i="22" s="1"/>
  <c r="E11" i="22"/>
  <c r="W27" i="22"/>
  <c r="AF28" i="22"/>
  <c r="D28" i="28" s="1"/>
  <c r="F28" i="23" s="1"/>
  <c r="X28" i="23" s="1"/>
  <c r="D29" i="27" s="1"/>
  <c r="D5" i="22"/>
  <c r="AT117" i="22"/>
  <c r="R117" i="28" s="1"/>
  <c r="T117" i="23" s="1"/>
  <c r="Z117" i="23" s="1"/>
  <c r="F118" i="27" s="1"/>
  <c r="E6" i="22"/>
  <c r="AG38" i="22"/>
  <c r="E38" i="28" s="1"/>
  <c r="G38" i="23" s="1"/>
  <c r="Y38" i="23" s="1"/>
  <c r="E39" i="27" s="1"/>
  <c r="G27" i="22"/>
  <c r="AD116" i="22"/>
  <c r="B116" i="28" s="1"/>
  <c r="D116" i="23" s="1"/>
  <c r="E89" i="22"/>
  <c r="AD109" i="22"/>
  <c r="B109" i="28" s="1"/>
  <c r="D109" i="23" s="1"/>
  <c r="P39" i="22"/>
  <c r="X39" i="22" s="1"/>
  <c r="AO11" i="22"/>
  <c r="M11" i="28" s="1"/>
  <c r="O11" i="23" s="1"/>
  <c r="X87" i="22"/>
  <c r="G68" i="22"/>
  <c r="E109" i="22"/>
  <c r="AG19" i="22"/>
  <c r="E19" i="28" s="1"/>
  <c r="G19" i="23" s="1"/>
  <c r="Y19" i="23" s="1"/>
  <c r="E20" i="27" s="1"/>
  <c r="E51" i="22"/>
  <c r="F102" i="22"/>
  <c r="G24" i="22"/>
  <c r="AF22" i="22"/>
  <c r="D22" i="28" s="1"/>
  <c r="F22" i="23" s="1"/>
  <c r="X22" i="23" s="1"/>
  <c r="D23" i="27" s="1"/>
  <c r="AF7" i="22"/>
  <c r="D7" i="28" s="1"/>
  <c r="F7" i="23" s="1"/>
  <c r="X7" i="23" s="1"/>
  <c r="D8" i="27" s="1"/>
  <c r="AG78" i="22"/>
  <c r="E78" i="28" s="1"/>
  <c r="G78" i="23" s="1"/>
  <c r="Y78" i="23" s="1"/>
  <c r="E79" i="27" s="1"/>
  <c r="G12" i="22"/>
  <c r="AI36" i="22"/>
  <c r="G36" i="28" s="1"/>
  <c r="I36" i="23" s="1"/>
  <c r="AA36" i="23" s="1"/>
  <c r="G37" i="27" s="1"/>
  <c r="B43" i="22"/>
  <c r="G54" i="22"/>
  <c r="AE47" i="22"/>
  <c r="C47" i="28" s="1"/>
  <c r="E47" i="23" s="1"/>
  <c r="W47" i="23" s="1"/>
  <c r="C48" i="27" s="1"/>
  <c r="AH27" i="22"/>
  <c r="F27" i="28" s="1"/>
  <c r="H27" i="23" s="1"/>
  <c r="Z27" i="23" s="1"/>
  <c r="F28" i="27" s="1"/>
  <c r="AH83" i="22"/>
  <c r="F83" i="28" s="1"/>
  <c r="H83" i="23" s="1"/>
  <c r="Z83" i="23" s="1"/>
  <c r="F84" i="27" s="1"/>
  <c r="AE45" i="22"/>
  <c r="C45" i="28" s="1"/>
  <c r="E45" i="23" s="1"/>
  <c r="W45" i="23" s="1"/>
  <c r="C46" i="27" s="1"/>
  <c r="X97" i="22"/>
  <c r="AE35" i="22"/>
  <c r="C35" i="28" s="1"/>
  <c r="E35" i="23" s="1"/>
  <c r="W35" i="23" s="1"/>
  <c r="C36" i="27" s="1"/>
  <c r="AJ18" i="22"/>
  <c r="AY18" i="22" s="1"/>
  <c r="E46" i="22"/>
  <c r="C84" i="22"/>
  <c r="AI11" i="22"/>
  <c r="G11" i="28" s="1"/>
  <c r="I11" i="23" s="1"/>
  <c r="AA11" i="23" s="1"/>
  <c r="G12" i="27" s="1"/>
  <c r="C81" i="22"/>
  <c r="D39" i="22"/>
  <c r="AD88" i="22"/>
  <c r="B88" i="28" s="1"/>
  <c r="D88" i="23" s="1"/>
  <c r="B84" i="22"/>
  <c r="AF12" i="22"/>
  <c r="D12" i="28" s="1"/>
  <c r="F12" i="23" s="1"/>
  <c r="X12" i="23" s="1"/>
  <c r="D13" i="27" s="1"/>
  <c r="AF116" i="22"/>
  <c r="D116" i="28" s="1"/>
  <c r="F116" i="23" s="1"/>
  <c r="X116" i="23" s="1"/>
  <c r="D117" i="27" s="1"/>
  <c r="AF72" i="22"/>
  <c r="D72" i="28" s="1"/>
  <c r="F72" i="23" s="1"/>
  <c r="X72" i="23" s="1"/>
  <c r="D73" i="27" s="1"/>
  <c r="I93" i="22"/>
  <c r="W93" i="22" s="1"/>
  <c r="AG80" i="22"/>
  <c r="E80" i="28" s="1"/>
  <c r="G80" i="23" s="1"/>
  <c r="B63" i="22"/>
  <c r="W109" i="22"/>
  <c r="Z67" i="23"/>
  <c r="F68" i="27" s="1"/>
  <c r="X112" i="22"/>
  <c r="Z11" i="23"/>
  <c r="F12" i="27" s="1"/>
  <c r="B81" i="22"/>
  <c r="AE41" i="22"/>
  <c r="C41" i="28" s="1"/>
  <c r="E41" i="23" s="1"/>
  <c r="W41" i="23" s="1"/>
  <c r="C42" i="27" s="1"/>
  <c r="C85" i="22"/>
  <c r="AF37" i="22"/>
  <c r="D37" i="28" s="1"/>
  <c r="F37" i="23" s="1"/>
  <c r="X95" i="22"/>
  <c r="AF59" i="22"/>
  <c r="D59" i="28" s="1"/>
  <c r="F59" i="23" s="1"/>
  <c r="X59" i="23" s="1"/>
  <c r="D60" i="27" s="1"/>
  <c r="AF70" i="22"/>
  <c r="D70" i="28" s="1"/>
  <c r="F70" i="23" s="1"/>
  <c r="X70" i="23" s="1"/>
  <c r="D71" i="27" s="1"/>
  <c r="AD73" i="22"/>
  <c r="B73" i="28" s="1"/>
  <c r="D73" i="23" s="1"/>
  <c r="AI7" i="22"/>
  <c r="G7" i="28" s="1"/>
  <c r="I7" i="23" s="1"/>
  <c r="AA7" i="23" s="1"/>
  <c r="G8" i="27" s="1"/>
  <c r="AE65" i="22"/>
  <c r="C65" i="28" s="1"/>
  <c r="E65" i="23" s="1"/>
  <c r="W65" i="23" s="1"/>
  <c r="C66" i="27" s="1"/>
  <c r="AI28" i="22"/>
  <c r="G28" i="28" s="1"/>
  <c r="I28" i="23" s="1"/>
  <c r="AA28" i="23" s="1"/>
  <c r="G29" i="27" s="1"/>
  <c r="AI93" i="22"/>
  <c r="G93" i="28" s="1"/>
  <c r="I93" i="23" s="1"/>
  <c r="AA93" i="23" s="1"/>
  <c r="G94" i="27" s="1"/>
  <c r="AF42" i="22"/>
  <c r="D42" i="28" s="1"/>
  <c r="F42" i="23" s="1"/>
  <c r="X42" i="23" s="1"/>
  <c r="D43" i="27" s="1"/>
  <c r="G21" i="22"/>
  <c r="H95" i="22"/>
  <c r="W95" i="22" s="1"/>
  <c r="B82" i="22"/>
  <c r="E41" i="22"/>
  <c r="AI80" i="22"/>
  <c r="G80" i="28" s="1"/>
  <c r="I80" i="23" s="1"/>
  <c r="AA80" i="23" s="1"/>
  <c r="G81" i="27" s="1"/>
  <c r="N65" i="22"/>
  <c r="X65" i="22" s="1"/>
  <c r="F12" i="22"/>
  <c r="C72" i="22"/>
  <c r="AG124" i="22"/>
  <c r="E124" i="28" s="1"/>
  <c r="G124" i="23" s="1"/>
  <c r="Y124" i="23" s="1"/>
  <c r="E125" i="27" s="1"/>
  <c r="C38" i="22"/>
  <c r="G13" i="22"/>
  <c r="AI45" i="22"/>
  <c r="G45" i="28" s="1"/>
  <c r="I45" i="23" s="1"/>
  <c r="AA45" i="23" s="1"/>
  <c r="G46" i="27" s="1"/>
  <c r="AG55" i="22"/>
  <c r="E55" i="28" s="1"/>
  <c r="G55" i="23" s="1"/>
  <c r="Y55" i="23" s="1"/>
  <c r="E56" i="27" s="1"/>
  <c r="AH65" i="22"/>
  <c r="F65" i="28" s="1"/>
  <c r="H65" i="23" s="1"/>
  <c r="Z65" i="23" s="1"/>
  <c r="F66" i="27" s="1"/>
  <c r="AF33" i="22"/>
  <c r="D33" i="28" s="1"/>
  <c r="F33" i="23" s="1"/>
  <c r="G96" i="22"/>
  <c r="AP65" i="22"/>
  <c r="AZ65" i="22" s="1"/>
  <c r="AE120" i="22"/>
  <c r="C120" i="28" s="1"/>
  <c r="E120" i="23" s="1"/>
  <c r="C87" i="22"/>
  <c r="W42" i="22"/>
  <c r="B20" i="22"/>
  <c r="AF124" i="22"/>
  <c r="D124" i="28" s="1"/>
  <c r="F124" i="23" s="1"/>
  <c r="X124" i="23" s="1"/>
  <c r="D125" i="27" s="1"/>
  <c r="AE24" i="22"/>
  <c r="C24" i="28" s="1"/>
  <c r="E24" i="23" s="1"/>
  <c r="D99" i="22"/>
  <c r="AH39" i="22"/>
  <c r="F39" i="28" s="1"/>
  <c r="H39" i="23" s="1"/>
  <c r="Z39" i="23" s="1"/>
  <c r="F40" i="27" s="1"/>
  <c r="AE86" i="22"/>
  <c r="C86" i="28" s="1"/>
  <c r="E86" i="23" s="1"/>
  <c r="W86" i="23" s="1"/>
  <c r="C87" i="27" s="1"/>
  <c r="G116" i="22"/>
  <c r="X44" i="22"/>
  <c r="G117" i="22"/>
  <c r="AF87" i="22"/>
  <c r="D87" i="28" s="1"/>
  <c r="F87" i="23" s="1"/>
  <c r="X87" i="23" s="1"/>
  <c r="D88" i="27" s="1"/>
  <c r="AI26" i="22"/>
  <c r="G26" i="28" s="1"/>
  <c r="I26" i="23" s="1"/>
  <c r="AA26" i="23" s="1"/>
  <c r="G27" i="27" s="1"/>
  <c r="E127" i="22"/>
  <c r="AE5" i="22"/>
  <c r="C5" i="28" s="1"/>
  <c r="E5" i="23" s="1"/>
  <c r="W5" i="23" s="1"/>
  <c r="C6" i="27" s="1"/>
  <c r="D9" i="22"/>
  <c r="AG33" i="22"/>
  <c r="E33" i="28" s="1"/>
  <c r="G33" i="23" s="1"/>
  <c r="AD68" i="22"/>
  <c r="B68" i="28" s="1"/>
  <c r="D68" i="23" s="1"/>
  <c r="V68" i="23" s="1"/>
  <c r="P92" i="22"/>
  <c r="X92" i="22" s="1"/>
  <c r="AG12" i="22"/>
  <c r="E12" i="28" s="1"/>
  <c r="G12" i="23" s="1"/>
  <c r="Y12" i="23" s="1"/>
  <c r="E13" i="27" s="1"/>
  <c r="AH90" i="22"/>
  <c r="F90" i="28" s="1"/>
  <c r="H90" i="23" s="1"/>
  <c r="F39" i="22"/>
  <c r="B8" i="22"/>
  <c r="AG82" i="22"/>
  <c r="E82" i="28" s="1"/>
  <c r="G82" i="23" s="1"/>
  <c r="Y82" i="23" s="1"/>
  <c r="E83" i="27" s="1"/>
  <c r="AP12" i="22"/>
  <c r="AZ12" i="22" s="1"/>
  <c r="E53" i="22"/>
  <c r="AF52" i="22"/>
  <c r="D52" i="28" s="1"/>
  <c r="F52" i="23" s="1"/>
  <c r="X52" i="23" s="1"/>
  <c r="D53" i="27" s="1"/>
  <c r="AG130" i="22"/>
  <c r="E130" i="28" s="1"/>
  <c r="G130" i="23" s="1"/>
  <c r="Y130" i="23" s="1"/>
  <c r="E131" i="27" s="1"/>
  <c r="P94" i="22"/>
  <c r="X94" i="22" s="1"/>
  <c r="E67" i="22"/>
  <c r="E108" i="22"/>
  <c r="AK70" i="22"/>
  <c r="I70" i="28" s="1"/>
  <c r="K70" i="23" s="1"/>
  <c r="AG77" i="22"/>
  <c r="E77" i="28" s="1"/>
  <c r="G77" i="23" s="1"/>
  <c r="Y77" i="23" s="1"/>
  <c r="E78" i="27" s="1"/>
  <c r="AD85" i="22"/>
  <c r="B85" i="28" s="1"/>
  <c r="D85" i="23" s="1"/>
  <c r="V85" i="23" s="1"/>
  <c r="C16" i="22"/>
  <c r="AD45" i="22"/>
  <c r="B45" i="28" s="1"/>
  <c r="D45" i="23" s="1"/>
  <c r="AP45" i="22"/>
  <c r="C63" i="22"/>
  <c r="G51" i="22"/>
  <c r="E88" i="22"/>
  <c r="AR11" i="22"/>
  <c r="P11" i="28" s="1"/>
  <c r="R11" i="23" s="1"/>
  <c r="AE43" i="22"/>
  <c r="C43" i="28" s="1"/>
  <c r="E43" i="23" s="1"/>
  <c r="W43" i="23" s="1"/>
  <c r="C44" i="27" s="1"/>
  <c r="G60" i="22"/>
  <c r="AH35" i="22"/>
  <c r="F35" i="28" s="1"/>
  <c r="H35" i="23" s="1"/>
  <c r="Z35" i="23" s="1"/>
  <c r="F36" i="27" s="1"/>
  <c r="AH12" i="22"/>
  <c r="F12" i="28" s="1"/>
  <c r="H12" i="23" s="1"/>
  <c r="AD81" i="22"/>
  <c r="B81" i="28" s="1"/>
  <c r="D81" i="23" s="1"/>
  <c r="V81" i="23" s="1"/>
  <c r="H86" i="22"/>
  <c r="W86" i="22" s="1"/>
  <c r="AF19" i="22"/>
  <c r="D19" i="28" s="1"/>
  <c r="F19" i="23" s="1"/>
  <c r="X19" i="23" s="1"/>
  <c r="D20" i="27" s="1"/>
  <c r="G57" i="22"/>
  <c r="P64" i="22"/>
  <c r="X64" i="22" s="1"/>
  <c r="D102" i="22"/>
  <c r="AF20" i="22"/>
  <c r="D20" i="28" s="1"/>
  <c r="F20" i="23" s="1"/>
  <c r="X20" i="23" s="1"/>
  <c r="D21" i="27" s="1"/>
  <c r="X88" i="22"/>
  <c r="AH22" i="22"/>
  <c r="F22" i="28" s="1"/>
  <c r="H22" i="23" s="1"/>
  <c r="Z22" i="23" s="1"/>
  <c r="F23" i="27" s="1"/>
  <c r="X106" i="23"/>
  <c r="D107" i="27" s="1"/>
  <c r="W85" i="22"/>
  <c r="M11" i="22"/>
  <c r="W11" i="22" s="1"/>
  <c r="J77" i="22"/>
  <c r="W77" i="22" s="1"/>
  <c r="AR60" i="22"/>
  <c r="P60" i="28" s="1"/>
  <c r="R60" i="23" s="1"/>
  <c r="D87" i="22"/>
  <c r="AF68" i="22"/>
  <c r="D68" i="28" s="1"/>
  <c r="F68" i="23" s="1"/>
  <c r="X68" i="23" s="1"/>
  <c r="D69" i="27" s="1"/>
  <c r="X6" i="22"/>
  <c r="W49" i="22"/>
  <c r="D48" i="22"/>
  <c r="AI19" i="22"/>
  <c r="G19" i="28" s="1"/>
  <c r="I19" i="23" s="1"/>
  <c r="AA19" i="23" s="1"/>
  <c r="G20" i="27" s="1"/>
  <c r="AG112" i="22"/>
  <c r="E112" i="28" s="1"/>
  <c r="G112" i="23" s="1"/>
  <c r="Y112" i="23" s="1"/>
  <c r="E113" i="27" s="1"/>
  <c r="G99" i="22"/>
  <c r="G86" i="22"/>
  <c r="AE88" i="22"/>
  <c r="C88" i="28" s="1"/>
  <c r="E88" i="23" s="1"/>
  <c r="W88" i="23" s="1"/>
  <c r="C89" i="27" s="1"/>
  <c r="AH105" i="22"/>
  <c r="F105" i="28" s="1"/>
  <c r="H105" i="23" s="1"/>
  <c r="Z105" i="23" s="1"/>
  <c r="F106" i="27" s="1"/>
  <c r="G78" i="22"/>
  <c r="AG28" i="22"/>
  <c r="E28" i="28" s="1"/>
  <c r="G28" i="23" s="1"/>
  <c r="Y28" i="23" s="1"/>
  <c r="E29" i="27" s="1"/>
  <c r="C79" i="22"/>
  <c r="AF6" i="22"/>
  <c r="D6" i="28" s="1"/>
  <c r="F6" i="23" s="1"/>
  <c r="X6" i="23" s="1"/>
  <c r="D7" i="27" s="1"/>
  <c r="G17" i="22"/>
  <c r="AI49" i="22"/>
  <c r="G49" i="28" s="1"/>
  <c r="I49" i="23" s="1"/>
  <c r="AA49" i="23" s="1"/>
  <c r="G50" i="27" s="1"/>
  <c r="E7" i="22"/>
  <c r="AY52" i="22"/>
  <c r="E81" i="22"/>
  <c r="AH77" i="22"/>
  <c r="F77" i="28" s="1"/>
  <c r="H77" i="23" s="1"/>
  <c r="Z77" i="23" s="1"/>
  <c r="F78" i="27" s="1"/>
  <c r="AE59" i="22"/>
  <c r="C59" i="28" s="1"/>
  <c r="E59" i="23" s="1"/>
  <c r="W59" i="23" s="1"/>
  <c r="C60" i="27" s="1"/>
  <c r="F43" i="22"/>
  <c r="AH113" i="22"/>
  <c r="F113" i="28" s="1"/>
  <c r="H113" i="23" s="1"/>
  <c r="Z113" i="23" s="1"/>
  <c r="F114" i="27" s="1"/>
  <c r="D77" i="22"/>
  <c r="AG48" i="22"/>
  <c r="E48" i="28" s="1"/>
  <c r="G48" i="23" s="1"/>
  <c r="Y48" i="23" s="1"/>
  <c r="E49" i="27" s="1"/>
  <c r="AI115" i="22"/>
  <c r="G115" i="28" s="1"/>
  <c r="I115" i="23" s="1"/>
  <c r="AA115" i="23" s="1"/>
  <c r="G116" i="27" s="1"/>
  <c r="B46" i="22"/>
  <c r="D105" i="22"/>
  <c r="B11" i="22"/>
  <c r="E22" i="22"/>
  <c r="B62" i="22"/>
  <c r="G52" i="22"/>
  <c r="AD75" i="22"/>
  <c r="B75" i="28" s="1"/>
  <c r="D75" i="23" s="1"/>
  <c r="C15" i="22"/>
  <c r="AE108" i="22"/>
  <c r="C108" i="28" s="1"/>
  <c r="E108" i="23" s="1"/>
  <c r="W108" i="23" s="1"/>
  <c r="C109" i="27" s="1"/>
  <c r="AF23" i="22"/>
  <c r="D23" i="28" s="1"/>
  <c r="F23" i="23" s="1"/>
  <c r="X23" i="23" s="1"/>
  <c r="D24" i="27" s="1"/>
  <c r="AH100" i="22"/>
  <c r="F100" i="28" s="1"/>
  <c r="H100" i="23" s="1"/>
  <c r="Z100" i="23" s="1"/>
  <c r="F101" i="27" s="1"/>
  <c r="F47" i="22"/>
  <c r="F92" i="22"/>
  <c r="AE99" i="22"/>
  <c r="C99" i="28" s="1"/>
  <c r="E99" i="23" s="1"/>
  <c r="W99" i="23" s="1"/>
  <c r="C100" i="27" s="1"/>
  <c r="AJ16" i="22"/>
  <c r="AY16" i="22" s="1"/>
  <c r="AI89" i="22"/>
  <c r="G89" i="28" s="1"/>
  <c r="I89" i="23" s="1"/>
  <c r="AA89" i="23" s="1"/>
  <c r="G90" i="27" s="1"/>
  <c r="C97" i="22"/>
  <c r="E40" i="22"/>
  <c r="F4" i="22"/>
  <c r="F107" i="22"/>
  <c r="AF21" i="22"/>
  <c r="D21" i="28" s="1"/>
  <c r="F21" i="23" s="1"/>
  <c r="X21" i="23" s="1"/>
  <c r="D22" i="27" s="1"/>
  <c r="AE57" i="22"/>
  <c r="C57" i="28" s="1"/>
  <c r="E57" i="23" s="1"/>
  <c r="G131" i="22"/>
  <c r="B98" i="22"/>
  <c r="F117" i="22"/>
  <c r="AG22" i="22"/>
  <c r="E22" i="28" s="1"/>
  <c r="G22" i="23" s="1"/>
  <c r="Y22" i="23" s="1"/>
  <c r="E23" i="27" s="1"/>
  <c r="AF40" i="22"/>
  <c r="D40" i="28" s="1"/>
  <c r="F40" i="23" s="1"/>
  <c r="X40" i="23" s="1"/>
  <c r="D41" i="27" s="1"/>
  <c r="AF36" i="22"/>
  <c r="D36" i="28" s="1"/>
  <c r="F36" i="23" s="1"/>
  <c r="X36" i="23" s="1"/>
  <c r="D37" i="27" s="1"/>
  <c r="D112" i="22"/>
  <c r="C13" i="22"/>
  <c r="X118" i="22"/>
  <c r="X116" i="22"/>
  <c r="AI32" i="22"/>
  <c r="G32" i="28" s="1"/>
  <c r="I32" i="23" s="1"/>
  <c r="AA32" i="23" s="1"/>
  <c r="G33" i="27" s="1"/>
  <c r="AE119" i="22"/>
  <c r="C119" i="28" s="1"/>
  <c r="E119" i="23" s="1"/>
  <c r="W119" i="23" s="1"/>
  <c r="C120" i="27" s="1"/>
  <c r="F7" i="22"/>
  <c r="AE54" i="22"/>
  <c r="C54" i="28" s="1"/>
  <c r="E54" i="23" s="1"/>
  <c r="AG93" i="22"/>
  <c r="E93" i="28" s="1"/>
  <c r="G93" i="23" s="1"/>
  <c r="Y93" i="23" s="1"/>
  <c r="E94" i="27" s="1"/>
  <c r="AI109" i="22"/>
  <c r="G109" i="28" s="1"/>
  <c r="I109" i="23" s="1"/>
  <c r="AA109" i="23" s="1"/>
  <c r="G110" i="27" s="1"/>
  <c r="X55" i="22"/>
  <c r="E35" i="22"/>
  <c r="AE21" i="22"/>
  <c r="C21" i="28" s="1"/>
  <c r="E21" i="23" s="1"/>
  <c r="W21" i="23" s="1"/>
  <c r="C22" i="27" s="1"/>
  <c r="F16" i="22"/>
  <c r="G40" i="22"/>
  <c r="AE118" i="22"/>
  <c r="C118" i="28" s="1"/>
  <c r="E118" i="23" s="1"/>
  <c r="W118" i="23" s="1"/>
  <c r="C119" i="27" s="1"/>
  <c r="AH130" i="22"/>
  <c r="F130" i="28" s="1"/>
  <c r="H130" i="23" s="1"/>
  <c r="Z130" i="23" s="1"/>
  <c r="F131" i="27" s="1"/>
  <c r="AF38" i="22"/>
  <c r="D38" i="28" s="1"/>
  <c r="F38" i="23" s="1"/>
  <c r="D7" i="22"/>
  <c r="AE14" i="22"/>
  <c r="C14" i="28" s="1"/>
  <c r="E14" i="23" s="1"/>
  <c r="C22" i="22"/>
  <c r="B27" i="22"/>
  <c r="AD5" i="22"/>
  <c r="B5" i="28" s="1"/>
  <c r="D5" i="23" s="1"/>
  <c r="AE76" i="22"/>
  <c r="C76" i="28" s="1"/>
  <c r="E76" i="23" s="1"/>
  <c r="W76" i="23" s="1"/>
  <c r="C77" i="27" s="1"/>
  <c r="AD129" i="22"/>
  <c r="B129" i="28" s="1"/>
  <c r="D129" i="23" s="1"/>
  <c r="E94" i="22"/>
  <c r="F6" i="22"/>
  <c r="AD107" i="22"/>
  <c r="AJ5" i="22"/>
  <c r="AY5" i="22" s="1"/>
  <c r="AD69" i="22"/>
  <c r="B69" i="28" s="1"/>
  <c r="D69" i="23" s="1"/>
  <c r="S24" i="22"/>
  <c r="X24" i="22" s="1"/>
  <c r="C125" i="22"/>
  <c r="AH103" i="22"/>
  <c r="F103" i="28" s="1"/>
  <c r="H103" i="23" s="1"/>
  <c r="E60" i="22"/>
  <c r="G95" i="22"/>
  <c r="B26" i="22"/>
  <c r="AD65" i="22"/>
  <c r="B65" i="28" s="1"/>
  <c r="D65" i="23" s="1"/>
  <c r="D21" i="22"/>
  <c r="B53" i="22"/>
  <c r="B113" i="22"/>
  <c r="AE15" i="22"/>
  <c r="C15" i="28" s="1"/>
  <c r="E15" i="23" s="1"/>
  <c r="W15" i="23" s="1"/>
  <c r="C16" i="27" s="1"/>
  <c r="X14" i="23"/>
  <c r="D15" i="27" s="1"/>
  <c r="AG24" i="22"/>
  <c r="E24" i="28" s="1"/>
  <c r="G24" i="23" s="1"/>
  <c r="Y24" i="23" s="1"/>
  <c r="E25" i="27" s="1"/>
  <c r="G55" i="22"/>
  <c r="G36" i="22"/>
  <c r="AD43" i="22"/>
  <c r="B43" i="28" s="1"/>
  <c r="D43" i="23" s="1"/>
  <c r="V43" i="23" s="1"/>
  <c r="AD101" i="22"/>
  <c r="B101" i="28" s="1"/>
  <c r="D101" i="23" s="1"/>
  <c r="E55" i="22"/>
  <c r="D73" i="22"/>
  <c r="AH45" i="22"/>
  <c r="F45" i="28" s="1"/>
  <c r="H45" i="23" s="1"/>
  <c r="Z45" i="23" s="1"/>
  <c r="F46" i="27" s="1"/>
  <c r="AU24" i="22"/>
  <c r="S24" i="28" s="1"/>
  <c r="U24" i="23" s="1"/>
  <c r="AH87" i="22"/>
  <c r="F87" i="28" s="1"/>
  <c r="H87" i="23" s="1"/>
  <c r="Z87" i="23" s="1"/>
  <c r="F88" i="27" s="1"/>
  <c r="AG118" i="22"/>
  <c r="E118" i="28" s="1"/>
  <c r="G118" i="23" s="1"/>
  <c r="Y118" i="23" s="1"/>
  <c r="E119" i="27" s="1"/>
  <c r="G5" i="22"/>
  <c r="AE23" i="22"/>
  <c r="C23" i="28" s="1"/>
  <c r="E23" i="23" s="1"/>
  <c r="W23" i="23" s="1"/>
  <c r="C24" i="27" s="1"/>
  <c r="G18" i="22"/>
  <c r="AI50" i="22"/>
  <c r="G50" i="28" s="1"/>
  <c r="I50" i="23" s="1"/>
  <c r="F119" i="22"/>
  <c r="E20" i="22"/>
  <c r="AG41" i="22"/>
  <c r="E41" i="28" s="1"/>
  <c r="G41" i="23" s="1"/>
  <c r="Y41" i="23" s="1"/>
  <c r="E42" i="27" s="1"/>
  <c r="C82" i="22"/>
  <c r="AG64" i="22"/>
  <c r="E64" i="28" s="1"/>
  <c r="G64" i="23" s="1"/>
  <c r="Y64" i="23" s="1"/>
  <c r="E65" i="27" s="1"/>
  <c r="E124" i="22"/>
  <c r="AH70" i="22"/>
  <c r="F70" i="28" s="1"/>
  <c r="H70" i="23" s="1"/>
  <c r="X86" i="22"/>
  <c r="AI84" i="22"/>
  <c r="G84" i="28" s="1"/>
  <c r="I84" i="23" s="1"/>
  <c r="AA84" i="23" s="1"/>
  <c r="G85" i="27" s="1"/>
  <c r="AL77" i="22"/>
  <c r="E5" i="22"/>
  <c r="B80" i="22"/>
  <c r="L75" i="22"/>
  <c r="W75" i="22" s="1"/>
  <c r="E29" i="22"/>
  <c r="AF34" i="22"/>
  <c r="D34" i="28" s="1"/>
  <c r="F34" i="23" s="1"/>
  <c r="AE40" i="22"/>
  <c r="C40" i="28" s="1"/>
  <c r="E40" i="23" s="1"/>
  <c r="W40" i="23" s="1"/>
  <c r="C41" i="27" s="1"/>
  <c r="AI78" i="22"/>
  <c r="G78" i="28" s="1"/>
  <c r="I78" i="23" s="1"/>
  <c r="AA78" i="23" s="1"/>
  <c r="G79" i="27" s="1"/>
  <c r="B128" i="22"/>
  <c r="F66" i="22"/>
  <c r="AG83" i="22"/>
  <c r="E83" i="28" s="1"/>
  <c r="G83" i="23" s="1"/>
  <c r="Y83" i="23" s="1"/>
  <c r="E84" i="27" s="1"/>
  <c r="D6" i="22"/>
  <c r="AH73" i="22"/>
  <c r="F73" i="28" s="1"/>
  <c r="H73" i="23" s="1"/>
  <c r="Z73" i="23" s="1"/>
  <c r="F74" i="27" s="1"/>
  <c r="C67" i="22"/>
  <c r="AF76" i="22"/>
  <c r="D76" i="28" s="1"/>
  <c r="F76" i="23" s="1"/>
  <c r="X76" i="23" s="1"/>
  <c r="D77" i="27" s="1"/>
  <c r="AG122" i="22"/>
  <c r="E122" i="28" s="1"/>
  <c r="G122" i="23" s="1"/>
  <c r="Y122" i="23" s="1"/>
  <c r="E123" i="27" s="1"/>
  <c r="C14" i="22"/>
  <c r="AG131" i="22"/>
  <c r="E131" i="28" s="1"/>
  <c r="G131" i="23" s="1"/>
  <c r="Y131" i="23" s="1"/>
  <c r="E132" i="27" s="1"/>
  <c r="G6" i="22"/>
  <c r="AF100" i="22"/>
  <c r="D100" i="28" s="1"/>
  <c r="F100" i="23" s="1"/>
  <c r="X100" i="23" s="1"/>
  <c r="D101" i="27" s="1"/>
  <c r="AI67" i="22"/>
  <c r="G67" i="28" s="1"/>
  <c r="I67" i="23" s="1"/>
  <c r="AA67" i="23" s="1"/>
  <c r="G68" i="27" s="1"/>
  <c r="C129" i="22"/>
  <c r="AH80" i="22"/>
  <c r="F80" i="28" s="1"/>
  <c r="H80" i="23" s="1"/>
  <c r="Z80" i="23" s="1"/>
  <c r="F81" i="27" s="1"/>
  <c r="G80" i="22"/>
  <c r="N102" i="22"/>
  <c r="X102" i="22" s="1"/>
  <c r="AD72" i="22"/>
  <c r="AD93" i="22"/>
  <c r="B93" i="28" s="1"/>
  <c r="D93" i="23" s="1"/>
  <c r="D93" i="22"/>
  <c r="AF60" i="22"/>
  <c r="D60" i="28" s="1"/>
  <c r="F60" i="23" s="1"/>
  <c r="AH78" i="22"/>
  <c r="F78" i="28" s="1"/>
  <c r="H78" i="23" s="1"/>
  <c r="Z78" i="23" s="1"/>
  <c r="F79" i="27" s="1"/>
  <c r="H103" i="28"/>
  <c r="J103" i="23" s="1"/>
  <c r="AY103" i="22"/>
  <c r="N52" i="28"/>
  <c r="P52" i="23" s="1"/>
  <c r="AZ52" i="22"/>
  <c r="N33" i="28"/>
  <c r="P33" i="23" s="1"/>
  <c r="N116" i="28"/>
  <c r="P116" i="23" s="1"/>
  <c r="AZ116" i="22"/>
  <c r="H115" i="28"/>
  <c r="J115" i="23" s="1"/>
  <c r="AY115" i="22"/>
  <c r="H96" i="28"/>
  <c r="J96" i="23" s="1"/>
  <c r="AY96" i="22"/>
  <c r="W74" i="22"/>
  <c r="H39" i="28"/>
  <c r="J39" i="23" s="1"/>
  <c r="AY39" i="22"/>
  <c r="N4" i="28"/>
  <c r="P4" i="23" s="1"/>
  <c r="W65" i="22"/>
  <c r="AA37" i="23"/>
  <c r="G38" i="27" s="1"/>
  <c r="AZ46" i="22"/>
  <c r="AY87" i="22"/>
  <c r="AZ38" i="22"/>
  <c r="B77" i="28"/>
  <c r="D77" i="23" s="1"/>
  <c r="N51" i="28"/>
  <c r="P51" i="23" s="1"/>
  <c r="W32" i="22"/>
  <c r="N101" i="28"/>
  <c r="P101" i="23" s="1"/>
  <c r="AZ101" i="22"/>
  <c r="X19" i="22"/>
  <c r="N107" i="28"/>
  <c r="P107" i="23" s="1"/>
  <c r="Y85" i="23"/>
  <c r="E86" i="27" s="1"/>
  <c r="H79" i="28"/>
  <c r="J79" i="23" s="1"/>
  <c r="AY79" i="22"/>
  <c r="N66" i="28"/>
  <c r="P66" i="23" s="1"/>
  <c r="AZ66" i="22"/>
  <c r="AE106" i="22"/>
  <c r="C106" i="28" s="1"/>
  <c r="E106" i="23" s="1"/>
  <c r="D130" i="22"/>
  <c r="B89" i="22"/>
  <c r="AE9" i="22"/>
  <c r="C9" i="28" s="1"/>
  <c r="E9" i="23" s="1"/>
  <c r="W9" i="23" s="1"/>
  <c r="C10" i="27" s="1"/>
  <c r="E114" i="22"/>
  <c r="AZ76" i="22"/>
  <c r="B111" i="22"/>
  <c r="D95" i="22"/>
  <c r="H111" i="22"/>
  <c r="W111" i="22" s="1"/>
  <c r="AH125" i="22"/>
  <c r="F125" i="28" s="1"/>
  <c r="H125" i="23" s="1"/>
  <c r="Z125" i="23" s="1"/>
  <c r="F126" i="27" s="1"/>
  <c r="AG107" i="22"/>
  <c r="E107" i="28" s="1"/>
  <c r="G107" i="23" s="1"/>
  <c r="Y107" i="23" s="1"/>
  <c r="E108" i="27" s="1"/>
  <c r="AD60" i="22"/>
  <c r="B94" i="22"/>
  <c r="AF49" i="22"/>
  <c r="D49" i="28" s="1"/>
  <c r="F49" i="23" s="1"/>
  <c r="X49" i="23" s="1"/>
  <c r="D50" i="27" s="1"/>
  <c r="AG87" i="22"/>
  <c r="E87" i="28" s="1"/>
  <c r="G87" i="23" s="1"/>
  <c r="Y87" i="23" s="1"/>
  <c r="E88" i="27" s="1"/>
  <c r="AF131" i="22"/>
  <c r="D131" i="28" s="1"/>
  <c r="F131" i="23" s="1"/>
  <c r="X131" i="23" s="1"/>
  <c r="D132" i="27" s="1"/>
  <c r="AE62" i="22"/>
  <c r="C62" i="28" s="1"/>
  <c r="E62" i="23" s="1"/>
  <c r="W62" i="23" s="1"/>
  <c r="C63" i="27" s="1"/>
  <c r="AI98" i="22"/>
  <c r="G98" i="28" s="1"/>
  <c r="I98" i="23" s="1"/>
  <c r="AA98" i="23" s="1"/>
  <c r="G99" i="27" s="1"/>
  <c r="F123" i="22"/>
  <c r="AH95" i="22"/>
  <c r="F95" i="28" s="1"/>
  <c r="H95" i="23" s="1"/>
  <c r="Z95" i="23" s="1"/>
  <c r="F96" i="27" s="1"/>
  <c r="AH48" i="22"/>
  <c r="F48" i="28" s="1"/>
  <c r="H48" i="23" s="1"/>
  <c r="Z48" i="23" s="1"/>
  <c r="F49" i="27" s="1"/>
  <c r="D35" i="22"/>
  <c r="B118" i="22"/>
  <c r="AF118" i="22"/>
  <c r="D118" i="28" s="1"/>
  <c r="F118" i="23" s="1"/>
  <c r="X118" i="23" s="1"/>
  <c r="D119" i="27" s="1"/>
  <c r="H122" i="28"/>
  <c r="J122" i="23" s="1"/>
  <c r="AY122" i="22"/>
  <c r="N115" i="28"/>
  <c r="P115" i="23" s="1"/>
  <c r="AZ115" i="22"/>
  <c r="AH49" i="22"/>
  <c r="F49" i="28" s="1"/>
  <c r="H49" i="23" s="1"/>
  <c r="Z49" i="23" s="1"/>
  <c r="F50" i="27" s="1"/>
  <c r="E107" i="22"/>
  <c r="B121" i="22"/>
  <c r="AY47" i="22"/>
  <c r="H129" i="28"/>
  <c r="J129" i="23" s="1"/>
  <c r="AY129" i="22"/>
  <c r="E34" i="22"/>
  <c r="W33" i="22"/>
  <c r="AQ14" i="22"/>
  <c r="AH19" i="22"/>
  <c r="F19" i="28" s="1"/>
  <c r="H19" i="23" s="1"/>
  <c r="Z19" i="23" s="1"/>
  <c r="F20" i="27" s="1"/>
  <c r="H10" i="22"/>
  <c r="W10" i="22" s="1"/>
  <c r="F95" i="22"/>
  <c r="AF71" i="22"/>
  <c r="D71" i="28" s="1"/>
  <c r="F71" i="23" s="1"/>
  <c r="X71" i="23" s="1"/>
  <c r="D72" i="27" s="1"/>
  <c r="N98" i="28"/>
  <c r="P98" i="23" s="1"/>
  <c r="AY32" i="22"/>
  <c r="AE32" i="22"/>
  <c r="C32" i="28" s="1"/>
  <c r="E32" i="23" s="1"/>
  <c r="W32" i="23" s="1"/>
  <c r="C33" i="27" s="1"/>
  <c r="AD90" i="22"/>
  <c r="H125" i="28"/>
  <c r="J125" i="23" s="1"/>
  <c r="AY125" i="22"/>
  <c r="G91" i="22"/>
  <c r="L69" i="22"/>
  <c r="W69" i="22" s="1"/>
  <c r="AD118" i="22"/>
  <c r="AI73" i="22"/>
  <c r="G73" i="28" s="1"/>
  <c r="I73" i="23" s="1"/>
  <c r="AA73" i="23" s="1"/>
  <c r="G74" i="27" s="1"/>
  <c r="E101" i="22"/>
  <c r="H8" i="28"/>
  <c r="J8" i="23" s="1"/>
  <c r="AY8" i="22"/>
  <c r="F97" i="22"/>
  <c r="M23" i="22"/>
  <c r="W23" i="22" s="1"/>
  <c r="X43" i="22"/>
  <c r="AF128" i="22"/>
  <c r="D128" i="28" s="1"/>
  <c r="F128" i="23" s="1"/>
  <c r="C29" i="22"/>
  <c r="D62" i="22"/>
  <c r="AG18" i="22"/>
  <c r="E18" i="28" s="1"/>
  <c r="G18" i="23" s="1"/>
  <c r="AG50" i="22"/>
  <c r="E50" i="28" s="1"/>
  <c r="G50" i="23" s="1"/>
  <c r="Y50" i="23" s="1"/>
  <c r="E51" i="27" s="1"/>
  <c r="W60" i="22"/>
  <c r="I68" i="22"/>
  <c r="W68" i="22" s="1"/>
  <c r="L57" i="22"/>
  <c r="W57" i="22" s="1"/>
  <c r="F63" i="22"/>
  <c r="AS98" i="22"/>
  <c r="Q98" i="28" s="1"/>
  <c r="S98" i="23" s="1"/>
  <c r="G130" i="22"/>
  <c r="AG98" i="22"/>
  <c r="E98" i="28" s="1"/>
  <c r="G98" i="23" s="1"/>
  <c r="AE107" i="22"/>
  <c r="C107" i="28" s="1"/>
  <c r="E107" i="23" s="1"/>
  <c r="AT53" i="22"/>
  <c r="R53" i="28" s="1"/>
  <c r="T53" i="23" s="1"/>
  <c r="C58" i="22"/>
  <c r="G110" i="22"/>
  <c r="F52" i="22"/>
  <c r="F104" i="22"/>
  <c r="G16" i="22"/>
  <c r="B51" i="22"/>
  <c r="AO23" i="22"/>
  <c r="M23" i="28" s="1"/>
  <c r="O23" i="23" s="1"/>
  <c r="AA23" i="23" s="1"/>
  <c r="G24" i="27" s="1"/>
  <c r="AZ87" i="22"/>
  <c r="AH8" i="22"/>
  <c r="F8" i="28" s="1"/>
  <c r="H8" i="23" s="1"/>
  <c r="Z8" i="23" s="1"/>
  <c r="F9" i="27" s="1"/>
  <c r="AR13" i="22"/>
  <c r="P13" i="28" s="1"/>
  <c r="R13" i="23" s="1"/>
  <c r="AE4" i="22"/>
  <c r="C4" i="28" s="1"/>
  <c r="E4" i="23" s="1"/>
  <c r="W4" i="23" s="1"/>
  <c r="AZ113" i="22"/>
  <c r="H59" i="22"/>
  <c r="W59" i="22" s="1"/>
  <c r="AF63" i="22"/>
  <c r="D63" i="28" s="1"/>
  <c r="F63" i="23" s="1"/>
  <c r="X63" i="23" s="1"/>
  <c r="D64" i="27" s="1"/>
  <c r="Q98" i="22"/>
  <c r="X98" i="22" s="1"/>
  <c r="H73" i="22"/>
  <c r="W73" i="22" s="1"/>
  <c r="AE58" i="22"/>
  <c r="C58" i="28" s="1"/>
  <c r="E58" i="23" s="1"/>
  <c r="W58" i="23" s="1"/>
  <c r="C59" i="27" s="1"/>
  <c r="X25" i="22"/>
  <c r="N89" i="28"/>
  <c r="P89" i="23" s="1"/>
  <c r="AE80" i="22"/>
  <c r="C80" i="28" s="1"/>
  <c r="E80" i="23" s="1"/>
  <c r="W80" i="23" s="1"/>
  <c r="C81" i="27" s="1"/>
  <c r="H33" i="28"/>
  <c r="J33" i="23" s="1"/>
  <c r="AY33" i="22"/>
  <c r="AH71" i="22"/>
  <c r="F71" i="28" s="1"/>
  <c r="H71" i="23" s="1"/>
  <c r="Z71" i="23" s="1"/>
  <c r="F72" i="27" s="1"/>
  <c r="AI63" i="22"/>
  <c r="G63" i="28" s="1"/>
  <c r="I63" i="23" s="1"/>
  <c r="AA63" i="23" s="1"/>
  <c r="G64" i="27" s="1"/>
  <c r="AG100" i="22"/>
  <c r="E100" i="28" s="1"/>
  <c r="G100" i="23" s="1"/>
  <c r="Y100" i="23" s="1"/>
  <c r="E101" i="27" s="1"/>
  <c r="AF29" i="22"/>
  <c r="D29" i="28" s="1"/>
  <c r="F29" i="23" s="1"/>
  <c r="X29" i="23" s="1"/>
  <c r="D30" i="27" s="1"/>
  <c r="AH104" i="22"/>
  <c r="F104" i="28" s="1"/>
  <c r="H104" i="23" s="1"/>
  <c r="Z104" i="23" s="1"/>
  <c r="F105" i="27" s="1"/>
  <c r="E9" i="22"/>
  <c r="F122" i="22"/>
  <c r="C59" i="22"/>
  <c r="F11" i="22"/>
  <c r="D106" i="22"/>
  <c r="N71" i="28"/>
  <c r="P71" i="23" s="1"/>
  <c r="AZ71" i="22"/>
  <c r="G127" i="22"/>
  <c r="H31" i="28"/>
  <c r="J31" i="23" s="1"/>
  <c r="N92" i="28"/>
  <c r="P92" i="23" s="1"/>
  <c r="AZ92" i="22"/>
  <c r="AG57" i="22"/>
  <c r="E57" i="28" s="1"/>
  <c r="G57" i="23" s="1"/>
  <c r="Y57" i="23" s="1"/>
  <c r="E58" i="27" s="1"/>
  <c r="AH53" i="22"/>
  <c r="F53" i="28" s="1"/>
  <c r="H53" i="23" s="1"/>
  <c r="AF94" i="22"/>
  <c r="D94" i="28" s="1"/>
  <c r="F94" i="23" s="1"/>
  <c r="X94" i="23" s="1"/>
  <c r="D95" i="27" s="1"/>
  <c r="E120" i="22"/>
  <c r="G102" i="22"/>
  <c r="E92" i="22"/>
  <c r="E106" i="22"/>
  <c r="AG29" i="22"/>
  <c r="E29" i="28" s="1"/>
  <c r="G29" i="23" s="1"/>
  <c r="Y29" i="23" s="1"/>
  <c r="E30" i="27" s="1"/>
  <c r="D34" i="22"/>
  <c r="N16" i="28"/>
  <c r="P16" i="23" s="1"/>
  <c r="AZ16" i="22"/>
  <c r="N131" i="28"/>
  <c r="P131" i="23" s="1"/>
  <c r="AZ131" i="22"/>
  <c r="W43" i="22"/>
  <c r="AE74" i="22"/>
  <c r="C74" i="28" s="1"/>
  <c r="E74" i="23" s="1"/>
  <c r="W74" i="23" s="1"/>
  <c r="C75" i="27" s="1"/>
  <c r="N9" i="28"/>
  <c r="P9" i="23" s="1"/>
  <c r="AZ9" i="22"/>
  <c r="F77" i="22"/>
  <c r="B13" i="22"/>
  <c r="W122" i="22"/>
  <c r="H21" i="28"/>
  <c r="J21" i="23" s="1"/>
  <c r="AY21" i="22"/>
  <c r="AD54" i="22"/>
  <c r="AT4" i="22"/>
  <c r="R4" i="28" s="1"/>
  <c r="T4" i="23" s="1"/>
  <c r="G34" i="22"/>
  <c r="G66" i="22"/>
  <c r="X27" i="22"/>
  <c r="D100" i="22"/>
  <c r="G11" i="22"/>
  <c r="AG60" i="22"/>
  <c r="E60" i="28" s="1"/>
  <c r="G60" i="23" s="1"/>
  <c r="Y60" i="23" s="1"/>
  <c r="E61" i="27" s="1"/>
  <c r="P11" i="22"/>
  <c r="X11" i="22" s="1"/>
  <c r="D33" i="22"/>
  <c r="AE34" i="22"/>
  <c r="C34" i="28" s="1"/>
  <c r="E34" i="23" s="1"/>
  <c r="W34" i="23" s="1"/>
  <c r="C35" i="27" s="1"/>
  <c r="N125" i="28"/>
  <c r="P125" i="23" s="1"/>
  <c r="AZ125" i="22"/>
  <c r="C27" i="22"/>
  <c r="G15" i="22"/>
  <c r="G71" i="22"/>
  <c r="C117" i="22"/>
  <c r="H131" i="28"/>
  <c r="J131" i="23" s="1"/>
  <c r="AY131" i="22"/>
  <c r="B16" i="22"/>
  <c r="N53" i="28"/>
  <c r="P53" i="23" s="1"/>
  <c r="G106" i="22"/>
  <c r="E75" i="22"/>
  <c r="N88" i="28"/>
  <c r="P88" i="23" s="1"/>
  <c r="AZ88" i="22"/>
  <c r="N112" i="28"/>
  <c r="P112" i="23" s="1"/>
  <c r="AZ112" i="22"/>
  <c r="AD89" i="22"/>
  <c r="AE37" i="22"/>
  <c r="C37" i="28" s="1"/>
  <c r="E37" i="23" s="1"/>
  <c r="W37" i="23" s="1"/>
  <c r="C38" i="27" s="1"/>
  <c r="F26" i="22"/>
  <c r="D10" i="22"/>
  <c r="AG14" i="22"/>
  <c r="E14" i="28" s="1"/>
  <c r="G14" i="23" s="1"/>
  <c r="Y14" i="23" s="1"/>
  <c r="E15" i="27" s="1"/>
  <c r="H6" i="28"/>
  <c r="J6" i="23" s="1"/>
  <c r="AY6" i="22"/>
  <c r="F46" i="22"/>
  <c r="AI34" i="22"/>
  <c r="G34" i="28" s="1"/>
  <c r="I34" i="23" s="1"/>
  <c r="AA34" i="23" s="1"/>
  <c r="G35" i="27" s="1"/>
  <c r="AI66" i="22"/>
  <c r="G66" i="28" s="1"/>
  <c r="I66" i="23" s="1"/>
  <c r="AA66" i="23" s="1"/>
  <c r="G67" i="27" s="1"/>
  <c r="F59" i="22"/>
  <c r="C69" i="22"/>
  <c r="AE115" i="22"/>
  <c r="C115" i="28" s="1"/>
  <c r="E115" i="23" s="1"/>
  <c r="W115" i="23" s="1"/>
  <c r="C116" i="27" s="1"/>
  <c r="AY63" i="22"/>
  <c r="AG11" i="22"/>
  <c r="E11" i="28" s="1"/>
  <c r="G11" i="23" s="1"/>
  <c r="Y11" i="23" s="1"/>
  <c r="E12" i="27" s="1"/>
  <c r="AH120" i="22"/>
  <c r="F120" i="28" s="1"/>
  <c r="H120" i="23" s="1"/>
  <c r="Z120" i="23" s="1"/>
  <c r="F121" i="27" s="1"/>
  <c r="C78" i="22"/>
  <c r="AD96" i="22"/>
  <c r="AY70" i="22"/>
  <c r="AJ4" i="22"/>
  <c r="AG8" i="22"/>
  <c r="E8" i="28" s="1"/>
  <c r="G8" i="23" s="1"/>
  <c r="Y8" i="23" s="1"/>
  <c r="E9" i="27" s="1"/>
  <c r="AI71" i="22"/>
  <c r="G71" i="28" s="1"/>
  <c r="I71" i="23" s="1"/>
  <c r="AA71" i="23" s="1"/>
  <c r="G72" i="27" s="1"/>
  <c r="AI131" i="22"/>
  <c r="G131" i="28" s="1"/>
  <c r="I131" i="23" s="1"/>
  <c r="AA131" i="23" s="1"/>
  <c r="G132" i="27" s="1"/>
  <c r="B126" i="22"/>
  <c r="AG17" i="22"/>
  <c r="E17" i="28" s="1"/>
  <c r="G17" i="23" s="1"/>
  <c r="Y17" i="23" s="1"/>
  <c r="E18" i="27" s="1"/>
  <c r="AE87" i="22"/>
  <c r="C87" i="28" s="1"/>
  <c r="E87" i="23" s="1"/>
  <c r="W87" i="23" s="1"/>
  <c r="C88" i="27" s="1"/>
  <c r="AE73" i="22"/>
  <c r="C73" i="28" s="1"/>
  <c r="E73" i="23" s="1"/>
  <c r="W73" i="23" s="1"/>
  <c r="C74" i="27" s="1"/>
  <c r="AD126" i="22"/>
  <c r="E17" i="22"/>
  <c r="AF127" i="22"/>
  <c r="D127" i="28" s="1"/>
  <c r="F127" i="23" s="1"/>
  <c r="X127" i="23" s="1"/>
  <c r="D128" i="27" s="1"/>
  <c r="N123" i="28"/>
  <c r="P123" i="23" s="1"/>
  <c r="H119" i="28"/>
  <c r="J119" i="23" s="1"/>
  <c r="AY119" i="22"/>
  <c r="AI68" i="22"/>
  <c r="G68" i="28" s="1"/>
  <c r="I68" i="23" s="1"/>
  <c r="AA68" i="23" s="1"/>
  <c r="G69" i="27" s="1"/>
  <c r="AG109" i="22"/>
  <c r="E109" i="28" s="1"/>
  <c r="G109" i="23" s="1"/>
  <c r="Y109" i="23" s="1"/>
  <c r="E110" i="27" s="1"/>
  <c r="AH9" i="22"/>
  <c r="F9" i="28" s="1"/>
  <c r="H9" i="23" s="1"/>
  <c r="Z9" i="23" s="1"/>
  <c r="F10" i="27" s="1"/>
  <c r="AI117" i="22"/>
  <c r="G117" i="28" s="1"/>
  <c r="I117" i="23" s="1"/>
  <c r="AA117" i="23" s="1"/>
  <c r="G118" i="27" s="1"/>
  <c r="E103" i="22"/>
  <c r="AE97" i="22"/>
  <c r="C97" i="28" s="1"/>
  <c r="E97" i="23" s="1"/>
  <c r="W97" i="23" s="1"/>
  <c r="C98" i="27" s="1"/>
  <c r="N79" i="28"/>
  <c r="P79" i="23" s="1"/>
  <c r="AZ79" i="22"/>
  <c r="G101" i="22"/>
  <c r="D81" i="22"/>
  <c r="E33" i="22"/>
  <c r="B68" i="22"/>
  <c r="AD31" i="22"/>
  <c r="AH6" i="22"/>
  <c r="F6" i="28" s="1"/>
  <c r="H6" i="23" s="1"/>
  <c r="Z6" i="23" s="1"/>
  <c r="F7" i="27" s="1"/>
  <c r="B57" i="22"/>
  <c r="D23" i="22"/>
  <c r="C88" i="22"/>
  <c r="D43" i="22"/>
  <c r="F23" i="22"/>
  <c r="E78" i="22"/>
  <c r="AH96" i="22"/>
  <c r="F96" i="28" s="1"/>
  <c r="H96" i="23" s="1"/>
  <c r="Z96" i="23" s="1"/>
  <c r="F97" i="27" s="1"/>
  <c r="X111" i="22"/>
  <c r="AG103" i="22"/>
  <c r="E103" i="28" s="1"/>
  <c r="G103" i="23" s="1"/>
  <c r="Y103" i="23" s="1"/>
  <c r="E104" i="27" s="1"/>
  <c r="G35" i="22"/>
  <c r="B50" i="22"/>
  <c r="C60" i="22"/>
  <c r="AI85" i="22"/>
  <c r="G85" i="28" s="1"/>
  <c r="I85" i="23" s="1"/>
  <c r="AA85" i="23" s="1"/>
  <c r="G86" i="27" s="1"/>
  <c r="AF43" i="22"/>
  <c r="D43" i="28" s="1"/>
  <c r="F43" i="23" s="1"/>
  <c r="X43" i="23" s="1"/>
  <c r="D44" i="27" s="1"/>
  <c r="G43" i="22"/>
  <c r="AY117" i="22"/>
  <c r="AE96" i="22"/>
  <c r="C96" i="28" s="1"/>
  <c r="E96" i="23" s="1"/>
  <c r="W96" i="23" s="1"/>
  <c r="C97" i="27" s="1"/>
  <c r="AG51" i="22"/>
  <c r="E51" i="28" s="1"/>
  <c r="G51" i="23" s="1"/>
  <c r="AF104" i="22"/>
  <c r="D104" i="28" s="1"/>
  <c r="F104" i="23" s="1"/>
  <c r="G59" i="22"/>
  <c r="AH16" i="22"/>
  <c r="F16" i="28" s="1"/>
  <c r="H16" i="23" s="1"/>
  <c r="Z16" i="23" s="1"/>
  <c r="F17" i="27" s="1"/>
  <c r="AY30" i="22"/>
  <c r="AD56" i="22"/>
  <c r="AY27" i="22"/>
  <c r="C76" i="22"/>
  <c r="B25" i="22"/>
  <c r="AS18" i="22"/>
  <c r="Q18" i="28" s="1"/>
  <c r="S18" i="23" s="1"/>
  <c r="J104" i="22"/>
  <c r="W104" i="22" s="1"/>
  <c r="C112" i="22"/>
  <c r="AI90" i="22"/>
  <c r="G90" i="28" s="1"/>
  <c r="I90" i="23" s="1"/>
  <c r="AA90" i="23" s="1"/>
  <c r="G91" i="27" s="1"/>
  <c r="D76" i="22"/>
  <c r="AH74" i="22"/>
  <c r="F74" i="28" s="1"/>
  <c r="H74" i="23" s="1"/>
  <c r="Z74" i="23" s="1"/>
  <c r="F75" i="27" s="1"/>
  <c r="G75" i="22"/>
  <c r="AD130" i="22"/>
  <c r="AI126" i="22"/>
  <c r="G126" i="28" s="1"/>
  <c r="I126" i="23" s="1"/>
  <c r="AA126" i="23" s="1"/>
  <c r="G127" i="27" s="1"/>
  <c r="AG108" i="22"/>
  <c r="E108" i="28" s="1"/>
  <c r="G108" i="23" s="1"/>
  <c r="Y108" i="23" s="1"/>
  <c r="E109" i="27" s="1"/>
  <c r="E96" i="22"/>
  <c r="H118" i="28"/>
  <c r="J118" i="23" s="1"/>
  <c r="AY118" i="22"/>
  <c r="X108" i="22"/>
  <c r="F57" i="22"/>
  <c r="C31" i="22"/>
  <c r="AF92" i="22"/>
  <c r="D92" i="28" s="1"/>
  <c r="F92" i="23" s="1"/>
  <c r="F74" i="22"/>
  <c r="G84" i="22"/>
  <c r="AF114" i="22"/>
  <c r="D114" i="28" s="1"/>
  <c r="F114" i="23" s="1"/>
  <c r="AD120" i="22"/>
  <c r="AI33" i="22"/>
  <c r="G33" i="28" s="1"/>
  <c r="I33" i="23" s="1"/>
  <c r="AA33" i="23" s="1"/>
  <c r="G34" i="27" s="1"/>
  <c r="D59" i="22"/>
  <c r="F87" i="22"/>
  <c r="C49" i="22"/>
  <c r="AD106" i="22"/>
  <c r="G93" i="22"/>
  <c r="AZ121" i="22"/>
  <c r="C52" i="22"/>
  <c r="AY15" i="22"/>
  <c r="AH34" i="22"/>
  <c r="F34" i="28" s="1"/>
  <c r="H34" i="23" s="1"/>
  <c r="Z34" i="23" s="1"/>
  <c r="F35" i="27" s="1"/>
  <c r="AE128" i="22"/>
  <c r="C128" i="28" s="1"/>
  <c r="E128" i="23" s="1"/>
  <c r="W128" i="23" s="1"/>
  <c r="C129" i="27" s="1"/>
  <c r="E73" i="22"/>
  <c r="AG36" i="22"/>
  <c r="E36" i="28" s="1"/>
  <c r="G36" i="23" s="1"/>
  <c r="Y36" i="23" s="1"/>
  <c r="E37" i="27" s="1"/>
  <c r="AF5" i="22"/>
  <c r="D5" i="28" s="1"/>
  <c r="F5" i="23" s="1"/>
  <c r="X5" i="23" s="1"/>
  <c r="D6" i="27" s="1"/>
  <c r="AI102" i="22"/>
  <c r="G102" i="28" s="1"/>
  <c r="I102" i="23" s="1"/>
  <c r="AA102" i="23" s="1"/>
  <c r="G103" i="27" s="1"/>
  <c r="AD98" i="22"/>
  <c r="D40" i="22"/>
  <c r="AY91" i="22"/>
  <c r="AZ55" i="22"/>
  <c r="G87" i="22"/>
  <c r="AE60" i="22"/>
  <c r="C60" i="28" s="1"/>
  <c r="E60" i="23" s="1"/>
  <c r="W60" i="23" s="1"/>
  <c r="C61" i="27" s="1"/>
  <c r="H58" i="28"/>
  <c r="J58" i="23" s="1"/>
  <c r="AY58" i="22"/>
  <c r="AH18" i="22"/>
  <c r="F18" i="28" s="1"/>
  <c r="H18" i="23" s="1"/>
  <c r="Z18" i="23" s="1"/>
  <c r="F19" i="27" s="1"/>
  <c r="AH41" i="22"/>
  <c r="F41" i="28" s="1"/>
  <c r="H41" i="23" s="1"/>
  <c r="Z41" i="23" s="1"/>
  <c r="F42" i="27" s="1"/>
  <c r="G14" i="22"/>
  <c r="W46" i="22"/>
  <c r="N12" i="22"/>
  <c r="X12" i="22" s="1"/>
  <c r="AD63" i="22"/>
  <c r="AE46" i="22"/>
  <c r="C46" i="28" s="1"/>
  <c r="E46" i="23" s="1"/>
  <c r="W46" i="23" s="1"/>
  <c r="C47" i="27" s="1"/>
  <c r="B77" i="22"/>
  <c r="AH86" i="22"/>
  <c r="F86" i="28" s="1"/>
  <c r="H86" i="23" s="1"/>
  <c r="Z86" i="23" s="1"/>
  <c r="F87" i="27" s="1"/>
  <c r="AF69" i="22"/>
  <c r="D69" i="28" s="1"/>
  <c r="F69" i="23" s="1"/>
  <c r="X69" i="23" s="1"/>
  <c r="D70" i="27" s="1"/>
  <c r="AG45" i="22"/>
  <c r="E45" i="28" s="1"/>
  <c r="G45" i="23" s="1"/>
  <c r="Y45" i="23" s="1"/>
  <c r="E46" i="27" s="1"/>
  <c r="AG52" i="22"/>
  <c r="E52" i="28" s="1"/>
  <c r="G52" i="23" s="1"/>
  <c r="Y52" i="23" s="1"/>
  <c r="E53" i="27" s="1"/>
  <c r="AF96" i="22"/>
  <c r="D96" i="28" s="1"/>
  <c r="F96" i="23" s="1"/>
  <c r="X96" i="23" s="1"/>
  <c r="D97" i="27" s="1"/>
  <c r="AZ17" i="22"/>
  <c r="AY43" i="22"/>
  <c r="H101" i="28"/>
  <c r="J101" i="23" s="1"/>
  <c r="AY101" i="22"/>
  <c r="W113" i="22"/>
  <c r="N8" i="28"/>
  <c r="P8" i="23" s="1"/>
  <c r="AZ8" i="22"/>
  <c r="N96" i="28"/>
  <c r="P96" i="23" s="1"/>
  <c r="AZ96" i="22"/>
  <c r="N83" i="28"/>
  <c r="P83" i="23" s="1"/>
  <c r="AZ83" i="22"/>
  <c r="W98" i="23"/>
  <c r="C99" i="27" s="1"/>
  <c r="W15" i="22"/>
  <c r="H35" i="28"/>
  <c r="J35" i="23" s="1"/>
  <c r="AY35" i="22"/>
  <c r="N108" i="28"/>
  <c r="P108" i="23" s="1"/>
  <c r="AZ108" i="22"/>
  <c r="AZ111" i="22"/>
  <c r="AZ7" i="22"/>
  <c r="B92" i="28"/>
  <c r="D92" i="23" s="1"/>
  <c r="AZ13" i="22"/>
  <c r="AA6" i="23"/>
  <c r="G7" i="27" s="1"/>
  <c r="H98" i="28"/>
  <c r="J98" i="23" s="1"/>
  <c r="AY98" i="22"/>
  <c r="H88" i="28"/>
  <c r="J88" i="23" s="1"/>
  <c r="AY88" i="22"/>
  <c r="X76" i="22"/>
  <c r="H69" i="28"/>
  <c r="J69" i="23" s="1"/>
  <c r="N128" i="28"/>
  <c r="P128" i="23" s="1"/>
  <c r="N49" i="28"/>
  <c r="P49" i="23" s="1"/>
  <c r="AZ49" i="22"/>
  <c r="W87" i="22"/>
  <c r="H64" i="28"/>
  <c r="J64" i="23" s="1"/>
  <c r="AY64" i="22"/>
  <c r="N23" i="28"/>
  <c r="P23" i="23" s="1"/>
  <c r="AZ23" i="22"/>
  <c r="H11" i="28"/>
  <c r="J11" i="23" s="1"/>
  <c r="X20" i="22"/>
  <c r="X33" i="23"/>
  <c r="D34" i="27" s="1"/>
  <c r="H112" i="28"/>
  <c r="J112" i="23" s="1"/>
  <c r="AY112" i="22"/>
  <c r="H17" i="28"/>
  <c r="J17" i="23" s="1"/>
  <c r="AY17" i="22"/>
  <c r="W24" i="23"/>
  <c r="C25" i="27" s="1"/>
  <c r="Y33" i="23"/>
  <c r="E34" i="27" s="1"/>
  <c r="N57" i="28"/>
  <c r="P57" i="23" s="1"/>
  <c r="AZ57" i="22"/>
  <c r="AZ56" i="22"/>
  <c r="B107" i="28"/>
  <c r="D107" i="23" s="1"/>
  <c r="AZ124" i="22"/>
  <c r="AY25" i="22"/>
  <c r="AZ104" i="22"/>
  <c r="Z12" i="23"/>
  <c r="F13" i="27" s="1"/>
  <c r="B125" i="28"/>
  <c r="D125" i="23" s="1"/>
  <c r="H83" i="28"/>
  <c r="J83" i="23" s="1"/>
  <c r="AY83" i="22"/>
  <c r="F32" i="22"/>
  <c r="AH93" i="22"/>
  <c r="F93" i="28" s="1"/>
  <c r="H93" i="23" s="1"/>
  <c r="Z93" i="23" s="1"/>
  <c r="F94" i="27" s="1"/>
  <c r="AE19" i="22"/>
  <c r="C19" i="28" s="1"/>
  <c r="E19" i="23" s="1"/>
  <c r="W19" i="23" s="1"/>
  <c r="C20" i="27" s="1"/>
  <c r="AD117" i="22"/>
  <c r="D118" i="22"/>
  <c r="AF115" i="22"/>
  <c r="D115" i="28" s="1"/>
  <c r="F115" i="23" s="1"/>
  <c r="X115" i="23" s="1"/>
  <c r="D116" i="27" s="1"/>
  <c r="B49" i="22"/>
  <c r="D51" i="22"/>
  <c r="AH14" i="22"/>
  <c r="F14" i="28" s="1"/>
  <c r="H14" i="23" s="1"/>
  <c r="Z14" i="23" s="1"/>
  <c r="F15" i="27" s="1"/>
  <c r="G114" i="22"/>
  <c r="AH59" i="22"/>
  <c r="F59" i="28" s="1"/>
  <c r="H59" i="23" s="1"/>
  <c r="Z59" i="23" s="1"/>
  <c r="F60" i="27" s="1"/>
  <c r="AI27" i="22"/>
  <c r="G27" i="28" s="1"/>
  <c r="I27" i="23" s="1"/>
  <c r="AA27" i="23" s="1"/>
  <c r="G28" i="27" s="1"/>
  <c r="B115" i="22"/>
  <c r="F56" i="22"/>
  <c r="AE11" i="22"/>
  <c r="C11" i="28" s="1"/>
  <c r="E11" i="23" s="1"/>
  <c r="W11" i="23" s="1"/>
  <c r="C12" i="27" s="1"/>
  <c r="H61" i="22"/>
  <c r="W61" i="22" s="1"/>
  <c r="AZ43" i="22"/>
  <c r="AE78" i="22"/>
  <c r="C78" i="28" s="1"/>
  <c r="E78" i="23" s="1"/>
  <c r="W78" i="23" s="1"/>
  <c r="C79" i="27" s="1"/>
  <c r="D123" i="22"/>
  <c r="AS80" i="22"/>
  <c r="Q80" i="28" s="1"/>
  <c r="S80" i="23" s="1"/>
  <c r="Y80" i="23" s="1"/>
  <c r="E81" i="27" s="1"/>
  <c r="AY102" i="22"/>
  <c r="D57" i="22"/>
  <c r="E49" i="22"/>
  <c r="F94" i="22"/>
  <c r="G107" i="22"/>
  <c r="D125" i="22"/>
  <c r="D4" i="22"/>
  <c r="AI114" i="22"/>
  <c r="G114" i="28" s="1"/>
  <c r="I114" i="23" s="1"/>
  <c r="AA114" i="23" s="1"/>
  <c r="G115" i="27" s="1"/>
  <c r="D128" i="22"/>
  <c r="B58" i="22"/>
  <c r="AI92" i="22"/>
  <c r="G92" i="28" s="1"/>
  <c r="I92" i="23" s="1"/>
  <c r="AA92" i="23" s="1"/>
  <c r="G93" i="27" s="1"/>
  <c r="G9" i="22"/>
  <c r="AI41" i="22"/>
  <c r="G41" i="28" s="1"/>
  <c r="I41" i="23" s="1"/>
  <c r="AA41" i="23" s="1"/>
  <c r="G42" i="27" s="1"/>
  <c r="AD74" i="22"/>
  <c r="N97" i="28"/>
  <c r="P97" i="23" s="1"/>
  <c r="AZ97" i="22"/>
  <c r="C11" i="22"/>
  <c r="AD24" i="22"/>
  <c r="D97" i="22"/>
  <c r="AQ123" i="22"/>
  <c r="O123" i="28" s="1"/>
  <c r="Q123" i="23" s="1"/>
  <c r="Q80" i="22"/>
  <c r="X80" i="22" s="1"/>
  <c r="AG119" i="22"/>
  <c r="E119" i="28" s="1"/>
  <c r="G119" i="23" s="1"/>
  <c r="Y119" i="23" s="1"/>
  <c r="E120" i="27" s="1"/>
  <c r="AF57" i="22"/>
  <c r="D57" i="28" s="1"/>
  <c r="F57" i="23" s="1"/>
  <c r="X57" i="23" s="1"/>
  <c r="D58" i="27" s="1"/>
  <c r="W107" i="22"/>
  <c r="G113" i="22"/>
  <c r="AI107" i="22"/>
  <c r="G107" i="28" s="1"/>
  <c r="I107" i="23" s="1"/>
  <c r="AA107" i="23" s="1"/>
  <c r="G108" i="27" s="1"/>
  <c r="B104" i="22"/>
  <c r="AF125" i="22"/>
  <c r="D125" i="28" s="1"/>
  <c r="F125" i="23" s="1"/>
  <c r="X125" i="23" s="1"/>
  <c r="D126" i="27" s="1"/>
  <c r="B10" i="22"/>
  <c r="F17" i="22"/>
  <c r="AG54" i="22"/>
  <c r="E54" i="28" s="1"/>
  <c r="G54" i="23" s="1"/>
  <c r="Y54" i="23" s="1"/>
  <c r="E55" i="27" s="1"/>
  <c r="O30" i="22"/>
  <c r="X30" i="22" s="1"/>
  <c r="D83" i="22"/>
  <c r="N54" i="28"/>
  <c r="P54" i="23" s="1"/>
  <c r="AZ54" i="22"/>
  <c r="G77" i="22"/>
  <c r="AF129" i="22"/>
  <c r="D129" i="28" s="1"/>
  <c r="F129" i="23" s="1"/>
  <c r="X129" i="23" s="1"/>
  <c r="D130" i="27" s="1"/>
  <c r="AI25" i="22"/>
  <c r="G25" i="28" s="1"/>
  <c r="I25" i="23" s="1"/>
  <c r="AA25" i="23" s="1"/>
  <c r="G26" i="27" s="1"/>
  <c r="F108" i="22"/>
  <c r="C124" i="22"/>
  <c r="H75" i="28"/>
  <c r="J75" i="23" s="1"/>
  <c r="D63" i="22"/>
  <c r="H109" i="28"/>
  <c r="J109" i="23" s="1"/>
  <c r="AY109" i="22"/>
  <c r="F79" i="22"/>
  <c r="D31" i="22"/>
  <c r="AS51" i="22"/>
  <c r="Q51" i="28" s="1"/>
  <c r="S51" i="23" s="1"/>
  <c r="AF50" i="22"/>
  <c r="D50" i="28" s="1"/>
  <c r="F50" i="23" s="1"/>
  <c r="X50" i="23" s="1"/>
  <c r="D51" i="27" s="1"/>
  <c r="AF109" i="22"/>
  <c r="D109" i="28" s="1"/>
  <c r="F109" i="23" s="1"/>
  <c r="X109" i="23" s="1"/>
  <c r="D110" i="27" s="1"/>
  <c r="E65" i="22"/>
  <c r="C64" i="22"/>
  <c r="G63" i="22"/>
  <c r="D29" i="22"/>
  <c r="AN69" i="22"/>
  <c r="L69" i="28" s="1"/>
  <c r="N69" i="23" s="1"/>
  <c r="AH50" i="22"/>
  <c r="F50" i="28" s="1"/>
  <c r="H50" i="23" s="1"/>
  <c r="Z50" i="23" s="1"/>
  <c r="F51" i="27" s="1"/>
  <c r="B44" i="22"/>
  <c r="AD10" i="22"/>
  <c r="E54" i="22"/>
  <c r="AE95" i="22"/>
  <c r="C95" i="28" s="1"/>
  <c r="E95" i="23" s="1"/>
  <c r="W95" i="23" s="1"/>
  <c r="C96" i="27" s="1"/>
  <c r="D17" i="22"/>
  <c r="F69" i="22"/>
  <c r="D122" i="22"/>
  <c r="AK68" i="22"/>
  <c r="AH110" i="22"/>
  <c r="F110" i="28" s="1"/>
  <c r="H110" i="23" s="1"/>
  <c r="E69" i="22"/>
  <c r="AD21" i="22"/>
  <c r="AD28" i="22"/>
  <c r="B85" i="22"/>
  <c r="AG65" i="22"/>
  <c r="E65" i="28" s="1"/>
  <c r="G65" i="23" s="1"/>
  <c r="Y65" i="23" s="1"/>
  <c r="E66" i="27" s="1"/>
  <c r="H18" i="22"/>
  <c r="W18" i="22" s="1"/>
  <c r="AG72" i="22"/>
  <c r="E72" i="28" s="1"/>
  <c r="G72" i="23" s="1"/>
  <c r="Y72" i="23" s="1"/>
  <c r="E73" i="27" s="1"/>
  <c r="AE109" i="22"/>
  <c r="C109" i="28" s="1"/>
  <c r="E109" i="23" s="1"/>
  <c r="W109" i="23" s="1"/>
  <c r="C110" i="27" s="1"/>
  <c r="F36" i="22"/>
  <c r="AF58" i="22"/>
  <c r="D58" i="28" s="1"/>
  <c r="F58" i="23" s="1"/>
  <c r="X58" i="23" s="1"/>
  <c r="D59" i="27" s="1"/>
  <c r="AH43" i="22"/>
  <c r="F43" i="28" s="1"/>
  <c r="H43" i="23" s="1"/>
  <c r="Z43" i="23" s="1"/>
  <c r="F44" i="27" s="1"/>
  <c r="N45" i="22"/>
  <c r="X45" i="22" s="1"/>
  <c r="F113" i="22"/>
  <c r="AG46" i="22"/>
  <c r="E46" i="28" s="1"/>
  <c r="G46" i="23" s="1"/>
  <c r="Y46" i="23" s="1"/>
  <c r="E47" i="27" s="1"/>
  <c r="N109" i="28"/>
  <c r="P109" i="23" s="1"/>
  <c r="AZ109" i="22"/>
  <c r="AI20" i="22"/>
  <c r="G20" i="28" s="1"/>
  <c r="I20" i="23" s="1"/>
  <c r="AA20" i="23" s="1"/>
  <c r="G21" i="27" s="1"/>
  <c r="AI64" i="22"/>
  <c r="G64" i="28" s="1"/>
  <c r="I64" i="23" s="1"/>
  <c r="AA64" i="23" s="1"/>
  <c r="G65" i="27" s="1"/>
  <c r="B71" i="22"/>
  <c r="AH101" i="22"/>
  <c r="F101" i="28" s="1"/>
  <c r="H101" i="23" s="1"/>
  <c r="Z101" i="23" s="1"/>
  <c r="F102" i="27" s="1"/>
  <c r="X99" i="22"/>
  <c r="X122" i="22"/>
  <c r="AI99" i="22"/>
  <c r="G99" i="28" s="1"/>
  <c r="I99" i="23" s="1"/>
  <c r="AA99" i="23" s="1"/>
  <c r="G100" i="27" s="1"/>
  <c r="AN75" i="22"/>
  <c r="L75" i="28" s="1"/>
  <c r="N75" i="23" s="1"/>
  <c r="H62" i="28"/>
  <c r="J62" i="23" s="1"/>
  <c r="AY62" i="22"/>
  <c r="AE79" i="22"/>
  <c r="C79" i="28" s="1"/>
  <c r="E79" i="23" s="1"/>
  <c r="X100" i="22"/>
  <c r="N60" i="28"/>
  <c r="P60" i="23" s="1"/>
  <c r="AZ60" i="22"/>
  <c r="N22" i="28"/>
  <c r="P22" i="23" s="1"/>
  <c r="AZ22" i="22"/>
  <c r="AG81" i="22"/>
  <c r="E81" i="28" s="1"/>
  <c r="G81" i="23" s="1"/>
  <c r="Y81" i="23" s="1"/>
  <c r="E82" i="27" s="1"/>
  <c r="W36" i="22"/>
  <c r="H84" i="28"/>
  <c r="J84" i="23" s="1"/>
  <c r="AY84" i="22"/>
  <c r="C35" i="22"/>
  <c r="D20" i="22"/>
  <c r="F131" i="22"/>
  <c r="AH64" i="22"/>
  <c r="F64" i="28" s="1"/>
  <c r="H64" i="23" s="1"/>
  <c r="Z64" i="23" s="1"/>
  <c r="F65" i="27" s="1"/>
  <c r="AE122" i="22"/>
  <c r="C122" i="28" s="1"/>
  <c r="E122" i="23" s="1"/>
  <c r="W122" i="23" s="1"/>
  <c r="C123" i="27" s="1"/>
  <c r="W8" i="22"/>
  <c r="E30" i="22"/>
  <c r="D111" i="22"/>
  <c r="E43" i="22"/>
  <c r="H110" i="28"/>
  <c r="J110" i="23" s="1"/>
  <c r="G67" i="22"/>
  <c r="AH40" i="22"/>
  <c r="F40" i="28" s="1"/>
  <c r="H40" i="23" s="1"/>
  <c r="Z40" i="23" s="1"/>
  <c r="F41" i="27" s="1"/>
  <c r="N5" i="28"/>
  <c r="P5" i="23" s="1"/>
  <c r="AZ5" i="22"/>
  <c r="AG4" i="22"/>
  <c r="E4" i="28" s="1"/>
  <c r="G4" i="23" s="1"/>
  <c r="Y4" i="23" s="1"/>
  <c r="E86" i="22"/>
  <c r="AE68" i="22"/>
  <c r="C68" i="28" s="1"/>
  <c r="E68" i="23" s="1"/>
  <c r="AD84" i="22"/>
  <c r="AI60" i="22"/>
  <c r="G60" i="28" s="1"/>
  <c r="I60" i="23" s="1"/>
  <c r="AA60" i="23" s="1"/>
  <c r="G61" i="27" s="1"/>
  <c r="D56" i="22"/>
  <c r="B37" i="22"/>
  <c r="AD46" i="22"/>
  <c r="AD128" i="22"/>
  <c r="F93" i="22"/>
  <c r="C19" i="22"/>
  <c r="C9" i="22"/>
  <c r="AE30" i="22"/>
  <c r="C30" i="28" s="1"/>
  <c r="E30" i="23" s="1"/>
  <c r="B19" i="22"/>
  <c r="H116" i="28"/>
  <c r="J116" i="23" s="1"/>
  <c r="AY116" i="22"/>
  <c r="H50" i="28"/>
  <c r="J50" i="23" s="1"/>
  <c r="AY50" i="22"/>
  <c r="AE36" i="22"/>
  <c r="C36" i="28" s="1"/>
  <c r="E36" i="23" s="1"/>
  <c r="W36" i="23" s="1"/>
  <c r="C37" i="27" s="1"/>
  <c r="AJ95" i="22"/>
  <c r="F14" i="22"/>
  <c r="C8" i="22"/>
  <c r="AG43" i="22"/>
  <c r="E43" i="28" s="1"/>
  <c r="G43" i="23" s="1"/>
  <c r="Y43" i="23" s="1"/>
  <c r="E44" i="27" s="1"/>
  <c r="B12" i="22"/>
  <c r="E76" i="22"/>
  <c r="AD82" i="22"/>
  <c r="F40" i="22"/>
  <c r="AH72" i="22"/>
  <c r="F72" i="28" s="1"/>
  <c r="H72" i="23" s="1"/>
  <c r="Z72" i="23" s="1"/>
  <c r="F73" i="27" s="1"/>
  <c r="AF79" i="22"/>
  <c r="D79" i="28" s="1"/>
  <c r="F79" i="23" s="1"/>
  <c r="X79" i="23" s="1"/>
  <c r="D80" i="27" s="1"/>
  <c r="AT31" i="22"/>
  <c r="R31" i="28" s="1"/>
  <c r="T31" i="23" s="1"/>
  <c r="C68" i="22"/>
  <c r="E47" i="22"/>
  <c r="AY82" i="22"/>
  <c r="B14" i="22"/>
  <c r="AI15" i="22"/>
  <c r="G15" i="28" s="1"/>
  <c r="I15" i="23" s="1"/>
  <c r="AA15" i="23" s="1"/>
  <c r="G16" i="27" s="1"/>
  <c r="C101" i="22"/>
  <c r="AY41" i="22"/>
  <c r="D127" i="22"/>
  <c r="G129" i="22"/>
  <c r="AG121" i="22"/>
  <c r="E121" i="28" s="1"/>
  <c r="G121" i="23" s="1"/>
  <c r="Y121" i="23" s="1"/>
  <c r="E122" i="27" s="1"/>
  <c r="G109" i="22"/>
  <c r="AF32" i="22"/>
  <c r="D32" i="28" s="1"/>
  <c r="F32" i="23" s="1"/>
  <c r="X32" i="23" s="1"/>
  <c r="D33" i="27" s="1"/>
  <c r="AI103" i="22"/>
  <c r="G103" i="28" s="1"/>
  <c r="I103" i="23" s="1"/>
  <c r="AA103" i="23" s="1"/>
  <c r="G104" i="27" s="1"/>
  <c r="X78" i="22"/>
  <c r="F88" i="22"/>
  <c r="F130" i="22"/>
  <c r="D38" i="22"/>
  <c r="L110" i="22"/>
  <c r="G103" i="22"/>
  <c r="AD8" i="22"/>
  <c r="W62" i="22"/>
  <c r="F126" i="22"/>
  <c r="AD114" i="22"/>
  <c r="X53" i="22"/>
  <c r="E102" i="22"/>
  <c r="D104" i="22"/>
  <c r="AI59" i="22"/>
  <c r="G59" i="28" s="1"/>
  <c r="I59" i="23" s="1"/>
  <c r="AA59" i="23" s="1"/>
  <c r="G60" i="27" s="1"/>
  <c r="F76" i="22"/>
  <c r="AH10" i="22"/>
  <c r="F10" i="28" s="1"/>
  <c r="H10" i="23" s="1"/>
  <c r="Z10" i="23" s="1"/>
  <c r="F11" i="27" s="1"/>
  <c r="B31" i="22"/>
  <c r="C92" i="22"/>
  <c r="AF99" i="22"/>
  <c r="D99" i="28" s="1"/>
  <c r="F99" i="23" s="1"/>
  <c r="X99" i="23" s="1"/>
  <c r="D100" i="27" s="1"/>
  <c r="B114" i="22"/>
  <c r="N21" i="28"/>
  <c r="P21" i="23" s="1"/>
  <c r="AZ21" i="22"/>
  <c r="AH42" i="22"/>
  <c r="F42" i="28" s="1"/>
  <c r="H42" i="23" s="1"/>
  <c r="Z42" i="23" s="1"/>
  <c r="F43" i="27" s="1"/>
  <c r="F27" i="22"/>
  <c r="AE112" i="22"/>
  <c r="C112" i="28" s="1"/>
  <c r="E112" i="23" s="1"/>
  <c r="W112" i="23" s="1"/>
  <c r="C113" i="27" s="1"/>
  <c r="G26" i="22"/>
  <c r="AG127" i="22"/>
  <c r="E127" i="28" s="1"/>
  <c r="G127" i="23" s="1"/>
  <c r="AR114" i="22"/>
  <c r="C21" i="22"/>
  <c r="D25" i="22"/>
  <c r="AZ85" i="22"/>
  <c r="AE31" i="22"/>
  <c r="C31" i="28" s="1"/>
  <c r="E31" i="23" s="1"/>
  <c r="W31" i="23" s="1"/>
  <c r="C32" i="27" s="1"/>
  <c r="F127" i="22"/>
  <c r="D54" i="22"/>
  <c r="AI65" i="22"/>
  <c r="G65" i="28" s="1"/>
  <c r="I65" i="23" s="1"/>
  <c r="AA65" i="23" s="1"/>
  <c r="G66" i="27" s="1"/>
  <c r="AI10" i="22"/>
  <c r="G10" i="28" s="1"/>
  <c r="I10" i="23" s="1"/>
  <c r="AA10" i="23" s="1"/>
  <c r="G11" i="27" s="1"/>
  <c r="E83" i="22"/>
  <c r="AI43" i="22"/>
  <c r="G43" i="28" s="1"/>
  <c r="I43" i="23" s="1"/>
  <c r="AA43" i="23" s="1"/>
  <c r="G44" i="27" s="1"/>
  <c r="H5" i="22"/>
  <c r="W5" i="22" s="1"/>
  <c r="C45" i="22"/>
  <c r="AY85" i="22"/>
  <c r="D114" i="22"/>
  <c r="AF44" i="22"/>
  <c r="D44" i="28" s="1"/>
  <c r="F44" i="23" s="1"/>
  <c r="X44" i="23" s="1"/>
  <c r="D45" i="27" s="1"/>
  <c r="AY7" i="22"/>
  <c r="G10" i="22"/>
  <c r="AD41" i="22"/>
  <c r="X124" i="22"/>
  <c r="AF113" i="22"/>
  <c r="D113" i="28" s="1"/>
  <c r="F113" i="23" s="1"/>
  <c r="X113" i="23" s="1"/>
  <c r="D114" i="27" s="1"/>
  <c r="G90" i="22"/>
  <c r="F99" i="22"/>
  <c r="AG68" i="22"/>
  <c r="E68" i="28" s="1"/>
  <c r="G68" i="23" s="1"/>
  <c r="Y68" i="23" s="1"/>
  <c r="E69" i="27" s="1"/>
  <c r="F98" i="22"/>
  <c r="AF103" i="22"/>
  <c r="D103" i="28" s="1"/>
  <c r="F103" i="23" s="1"/>
  <c r="X103" i="23" s="1"/>
  <c r="D104" i="27" s="1"/>
  <c r="AH121" i="22"/>
  <c r="F121" i="28" s="1"/>
  <c r="H121" i="23" s="1"/>
  <c r="Z121" i="23" s="1"/>
  <c r="F122" i="27" s="1"/>
  <c r="AG10" i="22"/>
  <c r="E10" i="28" s="1"/>
  <c r="G10" i="23" s="1"/>
  <c r="Y10" i="23" s="1"/>
  <c r="E11" i="27" s="1"/>
  <c r="AG42" i="22"/>
  <c r="E42" i="28" s="1"/>
  <c r="G42" i="23" s="1"/>
  <c r="Y42" i="23" s="1"/>
  <c r="E43" i="27" s="1"/>
  <c r="AF73" i="22"/>
  <c r="D73" i="28" s="1"/>
  <c r="F73" i="23" s="1"/>
  <c r="X73" i="23" s="1"/>
  <c r="D74" i="27" s="1"/>
  <c r="F45" i="22"/>
  <c r="AH131" i="22"/>
  <c r="F131" i="28" s="1"/>
  <c r="H131" i="23" s="1"/>
  <c r="Z131" i="23" s="1"/>
  <c r="F132" i="27" s="1"/>
  <c r="B54" i="22"/>
  <c r="G28" i="22"/>
  <c r="B35" i="22"/>
  <c r="AE39" i="22"/>
  <c r="C39" i="28" s="1"/>
  <c r="E39" i="23" s="1"/>
  <c r="W39" i="23" s="1"/>
  <c r="C40" i="27" s="1"/>
  <c r="AL45" i="22"/>
  <c r="J45" i="28" s="1"/>
  <c r="L45" i="23" s="1"/>
  <c r="C34" i="22"/>
  <c r="AY108" i="22"/>
  <c r="I101" i="22"/>
  <c r="C94" i="22"/>
  <c r="AG111" i="22"/>
  <c r="E111" i="28" s="1"/>
  <c r="G111" i="23" s="1"/>
  <c r="Y111" i="23" s="1"/>
  <c r="E112" i="27" s="1"/>
  <c r="AI55" i="22"/>
  <c r="G55" i="28" s="1"/>
  <c r="I55" i="23" s="1"/>
  <c r="AA55" i="23" s="1"/>
  <c r="G56" i="27" s="1"/>
  <c r="AG106" i="22"/>
  <c r="E106" i="28" s="1"/>
  <c r="G106" i="23" s="1"/>
  <c r="Y106" i="23" s="1"/>
  <c r="E107" i="27" s="1"/>
  <c r="G45" i="22"/>
  <c r="AD105" i="22"/>
  <c r="AY53" i="22"/>
  <c r="AI14" i="22"/>
  <c r="G14" i="28" s="1"/>
  <c r="I14" i="23" s="1"/>
  <c r="AA14" i="23" s="1"/>
  <c r="G15" i="27" s="1"/>
  <c r="AZ44" i="22"/>
  <c r="B102" i="22"/>
  <c r="AE116" i="22"/>
  <c r="C116" i="28" s="1"/>
  <c r="E116" i="23" s="1"/>
  <c r="W116" i="23" s="1"/>
  <c r="C117" i="27" s="1"/>
  <c r="AH66" i="22"/>
  <c r="F66" i="28" s="1"/>
  <c r="H66" i="23" s="1"/>
  <c r="Z66" i="23" s="1"/>
  <c r="F67" i="27" s="1"/>
  <c r="N75" i="28"/>
  <c r="P75" i="23" s="1"/>
  <c r="AZ75" i="22"/>
  <c r="N40" i="28"/>
  <c r="P40" i="23" s="1"/>
  <c r="D19" i="22"/>
  <c r="AQ107" i="22"/>
  <c r="O107" i="28" s="1"/>
  <c r="Q107" i="23" s="1"/>
  <c r="X110" i="22"/>
  <c r="D82" i="22"/>
  <c r="G62" i="22"/>
  <c r="G22" i="22"/>
  <c r="AD86" i="22"/>
  <c r="AI52" i="22"/>
  <c r="G52" i="28" s="1"/>
  <c r="I52" i="23" s="1"/>
  <c r="AA52" i="23" s="1"/>
  <c r="G53" i="27" s="1"/>
  <c r="B76" i="28"/>
  <c r="D76" i="23" s="1"/>
  <c r="V76" i="23" s="1"/>
  <c r="N77" i="28"/>
  <c r="P77" i="23" s="1"/>
  <c r="AZ77" i="22"/>
  <c r="N58" i="28"/>
  <c r="P58" i="23" s="1"/>
  <c r="AZ58" i="22"/>
  <c r="H60" i="28"/>
  <c r="J60" i="23" s="1"/>
  <c r="AY60" i="22"/>
  <c r="H42" i="28"/>
  <c r="J42" i="23" s="1"/>
  <c r="AY42" i="22"/>
  <c r="Z82" i="23"/>
  <c r="F83" i="27" s="1"/>
  <c r="H24" i="28"/>
  <c r="J24" i="23" s="1"/>
  <c r="AY24" i="22"/>
  <c r="W6" i="22"/>
  <c r="X65" i="23"/>
  <c r="D66" i="27" s="1"/>
  <c r="AY76" i="22"/>
  <c r="AZ62" i="22"/>
  <c r="X115" i="22"/>
  <c r="X52" i="22"/>
  <c r="N50" i="28"/>
  <c r="P50" i="23" s="1"/>
  <c r="AZ50" i="22"/>
  <c r="H19" i="28"/>
  <c r="J19" i="23" s="1"/>
  <c r="AY19" i="22"/>
  <c r="W51" i="22"/>
  <c r="N126" i="28"/>
  <c r="P126" i="23" s="1"/>
  <c r="AZ126" i="22"/>
  <c r="H13" i="28"/>
  <c r="J13" i="23" s="1"/>
  <c r="W8" i="23"/>
  <c r="C9" i="27" s="1"/>
  <c r="W57" i="23"/>
  <c r="C58" i="27" s="1"/>
  <c r="N106" i="28"/>
  <c r="P106" i="23" s="1"/>
  <c r="W106" i="22"/>
  <c r="W110" i="22"/>
  <c r="N90" i="28"/>
  <c r="P90" i="23" s="1"/>
  <c r="AZ90" i="22"/>
  <c r="Z70" i="23"/>
  <c r="F71" i="27" s="1"/>
  <c r="N31" i="28"/>
  <c r="P31" i="23" s="1"/>
  <c r="B53" i="28"/>
  <c r="D53" i="23" s="1"/>
  <c r="AY86" i="22"/>
  <c r="H86" i="28"/>
  <c r="J86" i="23" s="1"/>
  <c r="AA116" i="23"/>
  <c r="G117" i="27" s="1"/>
  <c r="AY48" i="22"/>
  <c r="H48" i="28"/>
  <c r="J48" i="23" s="1"/>
  <c r="AY9" i="22"/>
  <c r="Z51" i="23"/>
  <c r="F52" i="27" s="1"/>
  <c r="X38" i="23"/>
  <c r="D39" i="27" s="1"/>
  <c r="X101" i="22"/>
  <c r="Z90" i="23"/>
  <c r="F91" i="27" s="1"/>
  <c r="Z98" i="23"/>
  <c r="F99" i="27" s="1"/>
  <c r="AY46" i="22"/>
  <c r="W37" i="22"/>
  <c r="AY124" i="22"/>
  <c r="AY36" i="22"/>
  <c r="W41" i="22"/>
  <c r="N117" i="28"/>
  <c r="P117" i="23" s="1"/>
  <c r="AZ117" i="22"/>
  <c r="W89" i="22"/>
  <c r="Z103" i="23"/>
  <c r="F104" i="27" s="1"/>
  <c r="AZ45" i="22"/>
  <c r="N45" i="28"/>
  <c r="P45" i="23" s="1"/>
  <c r="B72" i="28"/>
  <c r="D72" i="23" s="1"/>
  <c r="V72" i="23" s="1"/>
  <c r="AY29" i="22"/>
  <c r="X54" i="22"/>
  <c r="N19" i="28"/>
  <c r="P19" i="23" s="1"/>
  <c r="AZ19" i="22"/>
  <c r="N24" i="28"/>
  <c r="P24" i="23" s="1"/>
  <c r="B70" i="28"/>
  <c r="D70" i="23" s="1"/>
  <c r="V70" i="23" s="1"/>
  <c r="H92" i="28"/>
  <c r="J92" i="23" s="1"/>
  <c r="AY92" i="22"/>
  <c r="AZ82" i="22"/>
  <c r="AF41" i="22"/>
  <c r="D41" i="28" s="1"/>
  <c r="F41" i="23" s="1"/>
  <c r="X41" i="23" s="1"/>
  <c r="D42" i="27" s="1"/>
  <c r="AZ110" i="22"/>
  <c r="AF102" i="22"/>
  <c r="D102" i="28" s="1"/>
  <c r="F102" i="23" s="1"/>
  <c r="X102" i="23" s="1"/>
  <c r="D103" i="27" s="1"/>
  <c r="AI81" i="22"/>
  <c r="G81" i="28" s="1"/>
  <c r="I81" i="23" s="1"/>
  <c r="AA81" i="23" s="1"/>
  <c r="G82" i="27" s="1"/>
  <c r="AH116" i="22"/>
  <c r="F116" i="28" s="1"/>
  <c r="H116" i="23" s="1"/>
  <c r="Z116" i="23" s="1"/>
  <c r="F117" i="27" s="1"/>
  <c r="C30" i="22"/>
  <c r="G82" i="22"/>
  <c r="AL31" i="22"/>
  <c r="J31" i="28" s="1"/>
  <c r="L31" i="23" s="1"/>
  <c r="C7" i="22"/>
  <c r="E123" i="22"/>
  <c r="C53" i="22"/>
  <c r="B74" i="22"/>
  <c r="AE105" i="22"/>
  <c r="C105" i="28" s="1"/>
  <c r="E105" i="23" s="1"/>
  <c r="W105" i="23" s="1"/>
  <c r="C106" i="27" s="1"/>
  <c r="AG47" i="22"/>
  <c r="E47" i="28" s="1"/>
  <c r="G47" i="23" s="1"/>
  <c r="Y47" i="23" s="1"/>
  <c r="E48" i="27" s="1"/>
  <c r="C91" i="22"/>
  <c r="AF15" i="22"/>
  <c r="D15" i="28" s="1"/>
  <c r="F15" i="23" s="1"/>
  <c r="AH32" i="22"/>
  <c r="F32" i="28" s="1"/>
  <c r="H32" i="23" s="1"/>
  <c r="Z32" i="23" s="1"/>
  <c r="F33" i="27" s="1"/>
  <c r="B66" i="22"/>
  <c r="AI56" i="22"/>
  <c r="G56" i="28" s="1"/>
  <c r="I56" i="23" s="1"/>
  <c r="C123" i="22"/>
  <c r="F38" i="22"/>
  <c r="W88" i="22"/>
  <c r="AE7" i="22"/>
  <c r="C7" i="28" s="1"/>
  <c r="E7" i="23" s="1"/>
  <c r="W7" i="23" s="1"/>
  <c r="C8" i="27" s="1"/>
  <c r="B61" i="22"/>
  <c r="AH106" i="22"/>
  <c r="F106" i="28" s="1"/>
  <c r="H106" i="23" s="1"/>
  <c r="Z106" i="23" s="1"/>
  <c r="F107" i="27" s="1"/>
  <c r="H127" i="28"/>
  <c r="J127" i="23" s="1"/>
  <c r="AY127" i="22"/>
  <c r="E18" i="22"/>
  <c r="E50" i="22"/>
  <c r="G70" i="22"/>
  <c r="N59" i="28"/>
  <c r="P59" i="23" s="1"/>
  <c r="AZ59" i="22"/>
  <c r="D15" i="22"/>
  <c r="X47" i="22"/>
  <c r="E98" i="22"/>
  <c r="B59" i="22"/>
  <c r="AH31" i="22"/>
  <c r="F31" i="28" s="1"/>
  <c r="H31" i="23" s="1"/>
  <c r="AD66" i="22"/>
  <c r="AE42" i="22"/>
  <c r="C42" i="28" s="1"/>
  <c r="E42" i="23" s="1"/>
  <c r="W42" i="23" s="1"/>
  <c r="C43" i="27" s="1"/>
  <c r="N41" i="28"/>
  <c r="P41" i="23" s="1"/>
  <c r="AZ41" i="22"/>
  <c r="AF4" i="22"/>
  <c r="D4" i="28" s="1"/>
  <c r="F4" i="23" s="1"/>
  <c r="X4" i="23" s="1"/>
  <c r="H56" i="28"/>
  <c r="J56" i="23" s="1"/>
  <c r="AD44" i="22"/>
  <c r="B64" i="22"/>
  <c r="AG117" i="22"/>
  <c r="E117" i="28" s="1"/>
  <c r="G117" i="23" s="1"/>
  <c r="Y117" i="23" s="1"/>
  <c r="E118" i="27" s="1"/>
  <c r="AD127" i="22"/>
  <c r="G61" i="22"/>
  <c r="AD17" i="22"/>
  <c r="F106" i="22"/>
  <c r="AF11" i="22"/>
  <c r="D11" i="28" s="1"/>
  <c r="F11" i="23" s="1"/>
  <c r="AD58" i="22"/>
  <c r="D46" i="22"/>
  <c r="AG34" i="22"/>
  <c r="E34" i="28" s="1"/>
  <c r="G34" i="23" s="1"/>
  <c r="Y34" i="23" s="1"/>
  <c r="E35" i="27" s="1"/>
  <c r="W115" i="22"/>
  <c r="N127" i="28"/>
  <c r="P127" i="23" s="1"/>
  <c r="B21" i="22"/>
  <c r="H114" i="28"/>
  <c r="J114" i="23" s="1"/>
  <c r="AY114" i="22"/>
  <c r="AD97" i="22"/>
  <c r="C32" i="22"/>
  <c r="F82" i="22"/>
  <c r="AJ73" i="22"/>
  <c r="G72" i="22"/>
  <c r="E72" i="22"/>
  <c r="C109" i="22"/>
  <c r="AH36" i="22"/>
  <c r="F36" i="28" s="1"/>
  <c r="H36" i="23" s="1"/>
  <c r="Z36" i="23" s="1"/>
  <c r="F37" i="27" s="1"/>
  <c r="AD78" i="22"/>
  <c r="F114" i="22"/>
  <c r="B67" i="22"/>
  <c r="AI61" i="22"/>
  <c r="G61" i="28" s="1"/>
  <c r="I61" i="23" s="1"/>
  <c r="AA61" i="23" s="1"/>
  <c r="G62" i="27" s="1"/>
  <c r="AI39" i="22"/>
  <c r="G39" i="28" s="1"/>
  <c r="I39" i="23" s="1"/>
  <c r="AA39" i="23" s="1"/>
  <c r="G40" i="27" s="1"/>
  <c r="F24" i="22"/>
  <c r="D129" i="22"/>
  <c r="AY12" i="22"/>
  <c r="AH129" i="22"/>
  <c r="F129" i="28" s="1"/>
  <c r="H129" i="23" s="1"/>
  <c r="Z129" i="23" s="1"/>
  <c r="F130" i="27" s="1"/>
  <c r="C20" i="22"/>
  <c r="E91" i="22"/>
  <c r="AH63" i="22"/>
  <c r="F63" i="28" s="1"/>
  <c r="H63" i="23" s="1"/>
  <c r="Z63" i="23" s="1"/>
  <c r="F64" i="27" s="1"/>
  <c r="B22" i="22"/>
  <c r="AE26" i="22"/>
  <c r="C26" i="28" s="1"/>
  <c r="E26" i="23" s="1"/>
  <c r="W26" i="23" s="1"/>
  <c r="C27" i="27" s="1"/>
  <c r="AI72" i="22"/>
  <c r="G72" i="28" s="1"/>
  <c r="I72" i="23" s="1"/>
  <c r="AA72" i="23" s="1"/>
  <c r="G73" i="27" s="1"/>
  <c r="E74" i="22"/>
  <c r="AE64" i="22"/>
  <c r="C64" i="28" s="1"/>
  <c r="E64" i="23" s="1"/>
  <c r="W64" i="23" s="1"/>
  <c r="C65" i="27" s="1"/>
  <c r="AI110" i="22"/>
  <c r="G110" i="28" s="1"/>
  <c r="I110" i="23" s="1"/>
  <c r="AA110" i="23" s="1"/>
  <c r="G111" i="27" s="1"/>
  <c r="W34" i="22"/>
  <c r="AI47" i="22"/>
  <c r="G47" i="28" s="1"/>
  <c r="I47" i="23" s="1"/>
  <c r="AA47" i="23" s="1"/>
  <c r="G48" i="27" s="1"/>
  <c r="AI79" i="22"/>
  <c r="G79" i="28" s="1"/>
  <c r="I79" i="23" s="1"/>
  <c r="AA79" i="23" s="1"/>
  <c r="G80" i="27" s="1"/>
  <c r="AF45" i="22"/>
  <c r="D45" i="28" s="1"/>
  <c r="F45" i="23" s="1"/>
  <c r="F50" i="22"/>
  <c r="AZ29" i="22"/>
  <c r="AD67" i="22"/>
  <c r="G37" i="22"/>
  <c r="E39" i="22"/>
  <c r="AF108" i="22"/>
  <c r="D108" i="28" s="1"/>
  <c r="F108" i="23" s="1"/>
  <c r="X108" i="23" s="1"/>
  <c r="D109" i="27" s="1"/>
  <c r="AE63" i="22"/>
  <c r="C63" i="28" s="1"/>
  <c r="E63" i="23" s="1"/>
  <c r="W63" i="23" s="1"/>
  <c r="C64" i="27" s="1"/>
  <c r="AE84" i="22"/>
  <c r="C84" i="28" s="1"/>
  <c r="E84" i="23" s="1"/>
  <c r="W84" i="23" s="1"/>
  <c r="C85" i="27" s="1"/>
  <c r="J45" i="22"/>
  <c r="O129" i="22"/>
  <c r="X129" i="22" s="1"/>
  <c r="C43" i="22"/>
  <c r="E36" i="22"/>
  <c r="AE12" i="22"/>
  <c r="C12" i="28" s="1"/>
  <c r="E12" i="23" s="1"/>
  <c r="W12" i="23" s="1"/>
  <c r="C13" i="27" s="1"/>
  <c r="G118" i="22"/>
  <c r="N94" i="28"/>
  <c r="P94" i="23" s="1"/>
  <c r="AZ94" i="22"/>
  <c r="AF18" i="22"/>
  <c r="D18" i="28" s="1"/>
  <c r="F18" i="23" s="1"/>
  <c r="X18" i="23" s="1"/>
  <c r="D19" i="27" s="1"/>
  <c r="AK54" i="22"/>
  <c r="AI88" i="22"/>
  <c r="G88" i="28" s="1"/>
  <c r="I88" i="23" s="1"/>
  <c r="AA88" i="23" s="1"/>
  <c r="G89" i="27" s="1"/>
  <c r="H100" i="28"/>
  <c r="J100" i="23" s="1"/>
  <c r="AY100" i="22"/>
  <c r="B29" i="22"/>
  <c r="AG129" i="22"/>
  <c r="E129" i="28" s="1"/>
  <c r="G129" i="23" s="1"/>
  <c r="Y129" i="23" s="1"/>
  <c r="E130" i="27" s="1"/>
  <c r="W24" i="22"/>
  <c r="F22" i="22"/>
  <c r="C36" i="22"/>
  <c r="X29" i="22"/>
  <c r="D84" i="22"/>
  <c r="X131" i="22"/>
  <c r="C110" i="22"/>
  <c r="AR128" i="22"/>
  <c r="P128" i="28" s="1"/>
  <c r="R128" i="23" s="1"/>
  <c r="F21" i="22"/>
  <c r="C120" i="22"/>
  <c r="AD108" i="22"/>
  <c r="AE101" i="22"/>
  <c r="C101" i="28" s="1"/>
  <c r="E101" i="23" s="1"/>
  <c r="W101" i="23" s="1"/>
  <c r="C102" i="27" s="1"/>
  <c r="D53" i="22"/>
  <c r="AI8" i="22"/>
  <c r="G8" i="28" s="1"/>
  <c r="I8" i="23" s="1"/>
  <c r="AA8" i="23" s="1"/>
  <c r="G9" i="27" s="1"/>
  <c r="AD11" i="22"/>
  <c r="B117" i="22"/>
  <c r="E16" i="22"/>
  <c r="AG114" i="22"/>
  <c r="E114" i="28" s="1"/>
  <c r="G114" i="23" s="1"/>
  <c r="Y114" i="23" s="1"/>
  <c r="E115" i="27" s="1"/>
  <c r="E37" i="22"/>
  <c r="D26" i="22"/>
  <c r="AG30" i="22"/>
  <c r="E30" i="28" s="1"/>
  <c r="G30" i="23" s="1"/>
  <c r="Y30" i="23" s="1"/>
  <c r="E31" i="27" s="1"/>
  <c r="X37" i="23"/>
  <c r="D38" i="27" s="1"/>
  <c r="AF111" i="22"/>
  <c r="D111" i="28" s="1"/>
  <c r="F111" i="23" s="1"/>
  <c r="X111" i="23" s="1"/>
  <c r="D112" i="27" s="1"/>
  <c r="AI18" i="22"/>
  <c r="G18" i="28" s="1"/>
  <c r="I18" i="23" s="1"/>
  <c r="AA18" i="23" s="1"/>
  <c r="G19" i="27" s="1"/>
  <c r="G50" i="22"/>
  <c r="B60" i="22"/>
  <c r="AH91" i="22"/>
  <c r="F91" i="28" s="1"/>
  <c r="H91" i="23" s="1"/>
  <c r="Z91" i="23" s="1"/>
  <c r="F92" i="27" s="1"/>
  <c r="G121" i="22"/>
  <c r="G111" i="22"/>
  <c r="D49" i="22"/>
  <c r="AL78" i="22"/>
  <c r="AG86" i="22"/>
  <c r="E86" i="28" s="1"/>
  <c r="G86" i="23" s="1"/>
  <c r="Y86" i="23" s="1"/>
  <c r="E87" i="27" s="1"/>
  <c r="X83" i="22"/>
  <c r="AE18" i="22"/>
  <c r="C18" i="28" s="1"/>
  <c r="E18" i="23" s="1"/>
  <c r="W18" i="23" s="1"/>
  <c r="C19" i="27" s="1"/>
  <c r="E79" i="22"/>
  <c r="D28" i="22"/>
  <c r="AM20" i="22"/>
  <c r="K20" i="28" s="1"/>
  <c r="M20" i="23" s="1"/>
  <c r="R117" i="22"/>
  <c r="X117" i="22" s="1"/>
  <c r="C57" i="22"/>
  <c r="AE117" i="22"/>
  <c r="C117" i="28" s="1"/>
  <c r="E117" i="23" s="1"/>
  <c r="W117" i="23" s="1"/>
  <c r="C118" i="27" s="1"/>
  <c r="AZ86" i="22"/>
  <c r="F118" i="22"/>
  <c r="E121" i="22"/>
  <c r="N37" i="28"/>
  <c r="P37" i="23" s="1"/>
  <c r="AZ37" i="22"/>
  <c r="D71" i="22"/>
  <c r="B52" i="22"/>
  <c r="G128" i="22"/>
  <c r="B70" i="22"/>
  <c r="C24" i="22"/>
  <c r="AK93" i="22"/>
  <c r="I93" i="28" s="1"/>
  <c r="K93" i="23" s="1"/>
  <c r="F86" i="22"/>
  <c r="C17" i="22"/>
  <c r="F96" i="22"/>
  <c r="C54" i="22"/>
  <c r="E93" i="22"/>
  <c r="C111" i="22"/>
  <c r="AH30" i="22"/>
  <c r="F30" i="28" s="1"/>
  <c r="H30" i="23" s="1"/>
  <c r="Z30" i="23" s="1"/>
  <c r="F31" i="27" s="1"/>
  <c r="AE28" i="22"/>
  <c r="C28" i="28" s="1"/>
  <c r="E28" i="23" s="1"/>
  <c r="W28" i="23" s="1"/>
  <c r="C29" i="27" s="1"/>
  <c r="AF120" i="22"/>
  <c r="D120" i="28" s="1"/>
  <c r="F120" i="23" s="1"/>
  <c r="X120" i="23" s="1"/>
  <c r="D121" i="27" s="1"/>
  <c r="AD50" i="22"/>
  <c r="B15" i="22"/>
  <c r="B47" i="22"/>
  <c r="AI57" i="22"/>
  <c r="G57" i="28" s="1"/>
  <c r="I57" i="23" s="1"/>
  <c r="AA57" i="23" s="1"/>
  <c r="G58" i="27" s="1"/>
  <c r="B75" i="22"/>
  <c r="G38" i="22"/>
  <c r="AE104" i="22"/>
  <c r="C104" i="28" s="1"/>
  <c r="E104" i="23" s="1"/>
  <c r="W104" i="23" s="1"/>
  <c r="C105" i="27" s="1"/>
  <c r="H23" i="28"/>
  <c r="J23" i="23" s="1"/>
  <c r="AE111" i="22"/>
  <c r="C111" i="28" s="1"/>
  <c r="E111" i="23" s="1"/>
  <c r="W111" i="23" s="1"/>
  <c r="C112" i="27" s="1"/>
  <c r="AF98" i="22"/>
  <c r="D98" i="28" s="1"/>
  <c r="F98" i="23" s="1"/>
  <c r="X98" i="23" s="1"/>
  <c r="D99" i="27" s="1"/>
  <c r="AE55" i="22"/>
  <c r="C55" i="28" s="1"/>
  <c r="E55" i="23" s="1"/>
  <c r="D13" i="22"/>
  <c r="C113" i="22"/>
  <c r="D32" i="22"/>
  <c r="P114" i="22"/>
  <c r="X114" i="22" s="1"/>
  <c r="AF121" i="22"/>
  <c r="D121" i="28" s="1"/>
  <c r="F121" i="23" s="1"/>
  <c r="X121" i="23" s="1"/>
  <c r="D122" i="27" s="1"/>
  <c r="H121" i="28"/>
  <c r="J121" i="23" s="1"/>
  <c r="AY121" i="22"/>
  <c r="AI44" i="22"/>
  <c r="G44" i="28" s="1"/>
  <c r="I44" i="23" s="1"/>
  <c r="AA44" i="23" s="1"/>
  <c r="G45" i="27" s="1"/>
  <c r="AZ35" i="22"/>
  <c r="G19" i="22"/>
  <c r="AE44" i="22"/>
  <c r="C44" i="28" s="1"/>
  <c r="E44" i="23" s="1"/>
  <c r="W44" i="23" s="1"/>
  <c r="C45" i="27" s="1"/>
  <c r="AF16" i="22"/>
  <c r="D16" i="28" s="1"/>
  <c r="F16" i="23" s="1"/>
  <c r="X16" i="23" s="1"/>
  <c r="D17" i="27" s="1"/>
  <c r="W131" i="22"/>
  <c r="AL104" i="22"/>
  <c r="J104" i="28" s="1"/>
  <c r="L104" i="23" s="1"/>
  <c r="D52" i="22"/>
  <c r="AG35" i="22"/>
  <c r="E35" i="28" s="1"/>
  <c r="G35" i="23" s="1"/>
  <c r="Y35" i="23" s="1"/>
  <c r="E36" i="27" s="1"/>
  <c r="AY14" i="22"/>
  <c r="E126" i="22"/>
  <c r="AH102" i="22"/>
  <c r="F102" i="28" s="1"/>
  <c r="H102" i="23" s="1"/>
  <c r="Z102" i="23" s="1"/>
  <c r="F103" i="27" s="1"/>
  <c r="AD34" i="22"/>
  <c r="B130" i="22"/>
  <c r="AE67" i="22"/>
  <c r="C67" i="28" s="1"/>
  <c r="E67" i="23" s="1"/>
  <c r="AZ28" i="22"/>
  <c r="F84" i="22"/>
  <c r="AI86" i="22"/>
  <c r="G86" i="28" s="1"/>
  <c r="I86" i="23" s="1"/>
  <c r="AA86" i="23" s="1"/>
  <c r="G87" i="27" s="1"/>
  <c r="AI58" i="22"/>
  <c r="G58" i="28" s="1"/>
  <c r="I58" i="23" s="1"/>
  <c r="AA58" i="23" s="1"/>
  <c r="G59" i="27" s="1"/>
  <c r="Q89" i="22"/>
  <c r="X89" i="22" s="1"/>
  <c r="AZ63" i="22"/>
  <c r="C131" i="22"/>
  <c r="D113" i="22"/>
  <c r="AY90" i="22"/>
  <c r="AE61" i="22"/>
  <c r="C61" i="28" s="1"/>
  <c r="E61" i="23" s="1"/>
  <c r="W61" i="23" s="1"/>
  <c r="C62" i="27" s="1"/>
  <c r="AF25" i="22"/>
  <c r="D25" i="28" s="1"/>
  <c r="F25" i="23" s="1"/>
  <c r="X25" i="23" s="1"/>
  <c r="D26" i="27" s="1"/>
  <c r="AG5" i="22"/>
  <c r="E5" i="28" s="1"/>
  <c r="G5" i="23" s="1"/>
  <c r="Y5" i="23" s="1"/>
  <c r="E6" i="27" s="1"/>
  <c r="F121" i="22"/>
  <c r="B100" i="22"/>
  <c r="D44" i="22"/>
  <c r="AF55" i="22"/>
  <c r="D55" i="28" s="1"/>
  <c r="F55" i="23" s="1"/>
  <c r="X55" i="23" s="1"/>
  <c r="D56" i="27" s="1"/>
  <c r="F90" i="22"/>
  <c r="G85" i="22"/>
  <c r="W126" i="22"/>
  <c r="N84" i="28"/>
  <c r="P84" i="23" s="1"/>
  <c r="N25" i="28"/>
  <c r="P25" i="23" s="1"/>
  <c r="AZ25" i="22"/>
  <c r="AI17" i="22"/>
  <c r="G17" i="28" s="1"/>
  <c r="I17" i="23" s="1"/>
  <c r="AA17" i="23" s="1"/>
  <c r="G18" i="27" s="1"/>
  <c r="E62" i="22"/>
  <c r="B73" i="22"/>
  <c r="F64" i="22"/>
  <c r="C122" i="22"/>
  <c r="D42" i="22"/>
  <c r="AF74" i="22"/>
  <c r="D74" i="28" s="1"/>
  <c r="F74" i="23" s="1"/>
  <c r="X74" i="23" s="1"/>
  <c r="D75" i="27" s="1"/>
  <c r="E70" i="22"/>
  <c r="C50" i="22"/>
  <c r="AD87" i="22"/>
  <c r="AD131" i="22"/>
  <c r="AG120" i="22"/>
  <c r="E120" i="28" s="1"/>
  <c r="G120" i="23" s="1"/>
  <c r="Y120" i="23" s="1"/>
  <c r="E121" i="27" s="1"/>
  <c r="AI118" i="22"/>
  <c r="G118" i="28" s="1"/>
  <c r="I118" i="23" s="1"/>
  <c r="AA118" i="23" s="1"/>
  <c r="G119" i="27" s="1"/>
  <c r="G8" i="22"/>
  <c r="D78" i="22"/>
  <c r="AI106" i="22"/>
  <c r="G106" i="28" s="1"/>
  <c r="I106" i="23" s="1"/>
  <c r="AA106" i="23" s="1"/>
  <c r="G107" i="27" s="1"/>
  <c r="C108" i="22"/>
  <c r="AI125" i="22"/>
  <c r="G125" i="28" s="1"/>
  <c r="I125" i="23" s="1"/>
  <c r="AA125" i="23" s="1"/>
  <c r="G126" i="27" s="1"/>
  <c r="W102" i="22"/>
  <c r="H16" i="22"/>
  <c r="W16" i="22" s="1"/>
  <c r="G89" i="22"/>
  <c r="AD112" i="22"/>
  <c r="B56" i="22"/>
  <c r="AH89" i="22"/>
  <c r="F89" i="28" s="1"/>
  <c r="H89" i="23" s="1"/>
  <c r="Z89" i="23" s="1"/>
  <c r="F90" i="27" s="1"/>
  <c r="N30" i="28"/>
  <c r="P30" i="23" s="1"/>
  <c r="C116" i="22"/>
  <c r="AE33" i="22"/>
  <c r="C33" i="28" s="1"/>
  <c r="E33" i="23" s="1"/>
  <c r="AY51" i="22"/>
  <c r="AF8" i="22"/>
  <c r="D8" i="28" s="1"/>
  <c r="F8" i="23" s="1"/>
  <c r="X8" i="23" s="1"/>
  <c r="D9" i="27" s="1"/>
  <c r="AG37" i="22"/>
  <c r="E37" i="28" s="1"/>
  <c r="G37" i="23" s="1"/>
  <c r="Y37" i="23" s="1"/>
  <c r="E38" i="27" s="1"/>
  <c r="AF112" i="22"/>
  <c r="D112" i="28" s="1"/>
  <c r="F112" i="23" s="1"/>
  <c r="AE13" i="22"/>
  <c r="C13" i="28" s="1"/>
  <c r="E13" i="23" s="1"/>
  <c r="AE69" i="22"/>
  <c r="C69" i="28" s="1"/>
  <c r="E69" i="23" s="1"/>
  <c r="W69" i="23" s="1"/>
  <c r="C70" i="27" s="1"/>
  <c r="E85" i="22"/>
  <c r="AR84" i="22"/>
  <c r="P84" i="28" s="1"/>
  <c r="R84" i="23" s="1"/>
  <c r="X84" i="23" s="1"/>
  <c r="D85" i="27" s="1"/>
  <c r="B36" i="22"/>
  <c r="AE75" i="22"/>
  <c r="C75" i="28" s="1"/>
  <c r="E75" i="23" s="1"/>
  <c r="W75" i="23" s="1"/>
  <c r="C76" i="27" s="1"/>
  <c r="C18" i="22"/>
  <c r="AG23" i="22"/>
  <c r="E23" i="28" s="1"/>
  <c r="G23" i="23" s="1"/>
  <c r="Y23" i="23" s="1"/>
  <c r="E24" i="27" s="1"/>
  <c r="E84" i="22"/>
  <c r="AD104" i="22"/>
  <c r="AR67" i="22"/>
  <c r="N11" i="28"/>
  <c r="P11" i="23" s="1"/>
  <c r="AI4" i="22"/>
  <c r="G4" i="28" s="1"/>
  <c r="I4" i="23" s="1"/>
  <c r="AA4" i="23" s="1"/>
  <c r="F33" i="22"/>
  <c r="X77" i="22"/>
  <c r="C98" i="22"/>
  <c r="H120" i="28"/>
  <c r="J120" i="23" s="1"/>
  <c r="AY120" i="22"/>
  <c r="D131" i="22"/>
  <c r="W91" i="23"/>
  <c r="C92" i="27" s="1"/>
  <c r="C130" i="22"/>
  <c r="C107" i="22"/>
  <c r="B6" i="22"/>
  <c r="AG49" i="22"/>
  <c r="E49" i="28" s="1"/>
  <c r="G49" i="23" s="1"/>
  <c r="Y49" i="23" s="1"/>
  <c r="E50" i="27" s="1"/>
  <c r="N73" i="28"/>
  <c r="P73" i="23" s="1"/>
  <c r="AZ73" i="22"/>
  <c r="E32" i="22"/>
  <c r="AF61" i="22"/>
  <c r="D61" i="28" s="1"/>
  <c r="F61" i="23" s="1"/>
  <c r="X61" i="23" s="1"/>
  <c r="D62" i="27" s="1"/>
  <c r="W79" i="23"/>
  <c r="C80" i="27" s="1"/>
  <c r="C100" i="22"/>
  <c r="AD121" i="22"/>
  <c r="B92" i="22"/>
  <c r="P13" i="22"/>
  <c r="X13" i="22" s="1"/>
  <c r="AI112" i="22"/>
  <c r="G112" i="28" s="1"/>
  <c r="I112" i="23" s="1"/>
  <c r="AA112" i="23" s="1"/>
  <c r="G113" i="27" s="1"/>
  <c r="AF122" i="22"/>
  <c r="D122" i="28" s="1"/>
  <c r="F122" i="23" s="1"/>
  <c r="X122" i="23" s="1"/>
  <c r="D123" i="27" s="1"/>
  <c r="F110" i="22"/>
  <c r="X128" i="22"/>
  <c r="AI70" i="22"/>
  <c r="G70" i="28" s="1"/>
  <c r="I70" i="23" s="1"/>
  <c r="AA70" i="23" s="1"/>
  <c r="G71" i="27" s="1"/>
  <c r="AJ10" i="22"/>
  <c r="G83" i="22"/>
  <c r="F71" i="22"/>
  <c r="E116" i="22"/>
  <c r="N82" i="22"/>
  <c r="X82" i="22" s="1"/>
  <c r="G73" i="22"/>
  <c r="AY106" i="22"/>
  <c r="AI76" i="22"/>
  <c r="G76" i="28" s="1"/>
  <c r="I76" i="23" s="1"/>
  <c r="AA76" i="23" s="1"/>
  <c r="G77" i="27" s="1"/>
  <c r="AH62" i="22"/>
  <c r="F62" i="28" s="1"/>
  <c r="H62" i="23" s="1"/>
  <c r="Z62" i="23" s="1"/>
  <c r="F63" i="27" s="1"/>
  <c r="AG15" i="22"/>
  <c r="E15" i="28" s="1"/>
  <c r="G15" i="23" s="1"/>
  <c r="Y15" i="23" s="1"/>
  <c r="E16" i="27" s="1"/>
  <c r="AF83" i="22"/>
  <c r="D83" i="28" s="1"/>
  <c r="F83" i="23" s="1"/>
  <c r="X83" i="23" s="1"/>
  <c r="D84" i="27" s="1"/>
  <c r="AG13" i="22"/>
  <c r="E13" i="28" s="1"/>
  <c r="G13" i="23" s="1"/>
  <c r="Y13" i="23" s="1"/>
  <c r="E14" i="27" s="1"/>
  <c r="AF62" i="22"/>
  <c r="D62" i="28" s="1"/>
  <c r="F62" i="23" s="1"/>
  <c r="X62" i="23" s="1"/>
  <c r="D63" i="27" s="1"/>
  <c r="AH124" i="22"/>
  <c r="F124" i="28" s="1"/>
  <c r="H124" i="23" s="1"/>
  <c r="Z124" i="23" s="1"/>
  <c r="F125" i="27" s="1"/>
  <c r="E57" i="22"/>
  <c r="Q127" i="22"/>
  <c r="X127" i="22" s="1"/>
  <c r="AH79" i="22"/>
  <c r="F79" i="28" s="1"/>
  <c r="H79" i="23" s="1"/>
  <c r="Z79" i="23" s="1"/>
  <c r="F80" i="27" s="1"/>
  <c r="AI83" i="22"/>
  <c r="G83" i="28" s="1"/>
  <c r="I83" i="23" s="1"/>
  <c r="AA83" i="23" s="1"/>
  <c r="G84" i="27" s="1"/>
  <c r="F44" i="22"/>
  <c r="B45" i="22"/>
  <c r="Y116" i="23"/>
  <c r="E117" i="27" s="1"/>
  <c r="AH114" i="22"/>
  <c r="F114" i="28" s="1"/>
  <c r="H114" i="23" s="1"/>
  <c r="Z114" i="23" s="1"/>
  <c r="F115" i="27" s="1"/>
  <c r="C95" i="22"/>
  <c r="B7" i="22"/>
  <c r="D74" i="22"/>
  <c r="AF77" i="22"/>
  <c r="D77" i="28" s="1"/>
  <c r="F77" i="23" s="1"/>
  <c r="C4" i="22"/>
  <c r="B87" i="22"/>
  <c r="Y69" i="23"/>
  <c r="E70" i="27" s="1"/>
  <c r="B65" i="22"/>
  <c r="D72" i="22"/>
  <c r="N69" i="28"/>
  <c r="P69" i="23" s="1"/>
  <c r="AZ69" i="22"/>
  <c r="AY37" i="22"/>
  <c r="H37" i="28"/>
  <c r="J37" i="23" s="1"/>
  <c r="H38" i="28"/>
  <c r="J38" i="23" s="1"/>
  <c r="AY38" i="22"/>
  <c r="H94" i="28"/>
  <c r="J94" i="23" s="1"/>
  <c r="AY94" i="22"/>
  <c r="AE49" i="22"/>
  <c r="C49" i="28" s="1"/>
  <c r="E49" i="23" s="1"/>
  <c r="W49" i="23" s="1"/>
  <c r="C50" i="27" s="1"/>
  <c r="AE125" i="22"/>
  <c r="C125" i="28" s="1"/>
  <c r="E125" i="23" s="1"/>
  <c r="W125" i="23" s="1"/>
  <c r="C126" i="27" s="1"/>
  <c r="AD38" i="22"/>
  <c r="AD35" i="22"/>
  <c r="E14" i="22"/>
  <c r="AA50" i="23"/>
  <c r="G51" i="27" s="1"/>
  <c r="AI51" i="22"/>
  <c r="G51" i="28" s="1"/>
  <c r="I51" i="23" s="1"/>
  <c r="AA51" i="23" s="1"/>
  <c r="G52" i="27" s="1"/>
  <c r="E25" i="22"/>
  <c r="F72" i="22"/>
  <c r="X66" i="22"/>
  <c r="D110" i="22"/>
  <c r="W101" i="22"/>
  <c r="B48" i="22"/>
  <c r="N64" i="28"/>
  <c r="P64" i="23" s="1"/>
  <c r="AE94" i="22"/>
  <c r="C94" i="28" s="1"/>
  <c r="E94" i="23" s="1"/>
  <c r="W94" i="23" s="1"/>
  <c r="C95" i="27" s="1"/>
  <c r="B96" i="22"/>
  <c r="K20" i="22"/>
  <c r="W20" i="22" s="1"/>
  <c r="B109" i="22"/>
  <c r="AF105" i="22"/>
  <c r="D105" i="28" s="1"/>
  <c r="F105" i="23" s="1"/>
  <c r="X105" i="23" s="1"/>
  <c r="D106" i="27" s="1"/>
  <c r="W124" i="22"/>
  <c r="AI29" i="22"/>
  <c r="G29" i="28" s="1"/>
  <c r="I29" i="23" s="1"/>
  <c r="AA29" i="23" s="1"/>
  <c r="G30" i="27" s="1"/>
  <c r="E12" i="22"/>
  <c r="C106" i="22"/>
  <c r="AD79" i="22"/>
  <c r="F109" i="22"/>
  <c r="AD29" i="22"/>
  <c r="G23" i="22"/>
  <c r="Z20" i="23"/>
  <c r="F21" i="27" s="1"/>
  <c r="AZ93" i="22"/>
  <c r="H99" i="28"/>
  <c r="J99" i="23" s="1"/>
  <c r="AY99" i="22"/>
  <c r="AG25" i="22"/>
  <c r="E25" i="28" s="1"/>
  <c r="G25" i="23" s="1"/>
  <c r="Y25" i="23" s="1"/>
  <c r="E26" i="27" s="1"/>
  <c r="AE110" i="22"/>
  <c r="C110" i="28" s="1"/>
  <c r="E110" i="23" s="1"/>
  <c r="W110" i="23" s="1"/>
  <c r="C111" i="27" s="1"/>
  <c r="G124" i="22"/>
  <c r="AZ81" i="22"/>
  <c r="AH4" i="22"/>
  <c r="F4" i="28" s="1"/>
  <c r="H4" i="23" s="1"/>
  <c r="C75" i="22"/>
  <c r="B119" i="22"/>
  <c r="AH15" i="22"/>
  <c r="F15" i="28" s="1"/>
  <c r="H15" i="23" s="1"/>
  <c r="Z15" i="23" s="1"/>
  <c r="F16" i="27" s="1"/>
  <c r="AG44" i="22"/>
  <c r="E44" i="28" s="1"/>
  <c r="G44" i="23" s="1"/>
  <c r="Y44" i="23" s="1"/>
  <c r="E45" i="27" s="1"/>
  <c r="AI38" i="22"/>
  <c r="G38" i="28" s="1"/>
  <c r="I38" i="23" s="1"/>
  <c r="AA38" i="23" s="1"/>
  <c r="G39" i="27" s="1"/>
  <c r="AH7" i="22"/>
  <c r="F7" i="28" s="1"/>
  <c r="H7" i="23" s="1"/>
  <c r="Z7" i="23" s="1"/>
  <c r="F8" i="27" s="1"/>
  <c r="D60" i="22"/>
  <c r="X69" i="22"/>
  <c r="AF13" i="22"/>
  <c r="D13" i="28" s="1"/>
  <c r="F13" i="23" s="1"/>
  <c r="AH55" i="22"/>
  <c r="F55" i="28" s="1"/>
  <c r="H55" i="23" s="1"/>
  <c r="Z55" i="23" s="1"/>
  <c r="F56" i="27" s="1"/>
  <c r="AI87" i="22"/>
  <c r="G87" i="28" s="1"/>
  <c r="I87" i="23" s="1"/>
  <c r="AA87" i="23" s="1"/>
  <c r="G88" i="27" s="1"/>
  <c r="AI119" i="22"/>
  <c r="G119" i="28" s="1"/>
  <c r="I119" i="23" s="1"/>
  <c r="AA119" i="23" s="1"/>
  <c r="G120" i="27" s="1"/>
  <c r="AD102" i="22"/>
  <c r="F111" i="22"/>
  <c r="O107" i="22"/>
  <c r="X107" i="22" s="1"/>
  <c r="C77" i="22"/>
  <c r="AF81" i="22"/>
  <c r="D81" i="28" s="1"/>
  <c r="F81" i="23" s="1"/>
  <c r="X81" i="23" s="1"/>
  <c r="D82" i="27" s="1"/>
  <c r="D16" i="22"/>
  <c r="AE17" i="22"/>
  <c r="C17" i="28" s="1"/>
  <c r="E17" i="23" s="1"/>
  <c r="W17" i="23" s="1"/>
  <c r="C18" i="27" s="1"/>
  <c r="F30" i="22"/>
  <c r="G42" i="22"/>
  <c r="E28" i="22"/>
  <c r="E125" i="22"/>
  <c r="AD15" i="22"/>
  <c r="AD47" i="22"/>
  <c r="E82" i="22"/>
  <c r="D103" i="22"/>
  <c r="E112" i="22"/>
  <c r="C104" i="22"/>
  <c r="D98" i="22"/>
  <c r="G30" i="22"/>
  <c r="AE113" i="22"/>
  <c r="C113" i="28" s="1"/>
  <c r="E113" i="23" s="1"/>
  <c r="W113" i="23" s="1"/>
  <c r="C114" i="27" s="1"/>
  <c r="AI35" i="22"/>
  <c r="G35" i="28" s="1"/>
  <c r="I35" i="23" s="1"/>
  <c r="AA35" i="23" s="1"/>
  <c r="G36" i="27" s="1"/>
  <c r="G100" i="22"/>
  <c r="AG31" i="22"/>
  <c r="E31" i="28" s="1"/>
  <c r="G31" i="23" s="1"/>
  <c r="Y31" i="23" s="1"/>
  <c r="E32" i="27" s="1"/>
  <c r="D18" i="22"/>
  <c r="AE48" i="22"/>
  <c r="C48" i="28" s="1"/>
  <c r="E48" i="23" s="1"/>
  <c r="W48" i="23" s="1"/>
  <c r="C49" i="27" s="1"/>
  <c r="AK13" i="22"/>
  <c r="I13" i="28" s="1"/>
  <c r="K13" i="23" s="1"/>
  <c r="W13" i="23" s="1"/>
  <c r="C14" i="27" s="1"/>
  <c r="B5" i="22"/>
  <c r="AZ78" i="22"/>
  <c r="F73" i="22"/>
  <c r="F42" i="22"/>
  <c r="AI30" i="22"/>
  <c r="G30" i="28" s="1"/>
  <c r="I30" i="23" s="1"/>
  <c r="AA30" i="23" s="1"/>
  <c r="G31" i="27" s="1"/>
  <c r="D67" i="22"/>
  <c r="E26" i="22"/>
  <c r="AY105" i="22"/>
  <c r="E77" i="22"/>
  <c r="F55" i="22"/>
  <c r="G44" i="22"/>
  <c r="G126" i="22"/>
  <c r="G58" i="22"/>
  <c r="AS89" i="22"/>
  <c r="Q89" i="28" s="1"/>
  <c r="S89" i="23" s="1"/>
  <c r="H80" i="28"/>
  <c r="J80" i="23" s="1"/>
  <c r="AY80" i="22"/>
  <c r="H34" i="28"/>
  <c r="J34" i="23" s="1"/>
  <c r="AY34" i="22"/>
  <c r="W45" i="22"/>
  <c r="W91" i="22"/>
  <c r="X41" i="22"/>
  <c r="AZ10" i="22"/>
  <c r="AY72" i="22"/>
  <c r="AZ91" i="22"/>
  <c r="AZ122" i="22"/>
  <c r="X35" i="22"/>
  <c r="Z111" i="23"/>
  <c r="F112" i="27" s="1"/>
  <c r="N26" i="28"/>
  <c r="P26" i="23" s="1"/>
  <c r="AZ26" i="22"/>
  <c r="H107" i="28"/>
  <c r="J107" i="23" s="1"/>
  <c r="AY107" i="22"/>
  <c r="AZ130" i="22"/>
  <c r="E23" i="22"/>
  <c r="F48" i="22"/>
  <c r="B79" i="22"/>
  <c r="AH109" i="22"/>
  <c r="F109" i="28" s="1"/>
  <c r="H109" i="23" s="1"/>
  <c r="Z109" i="23" s="1"/>
  <c r="F110" i="27" s="1"/>
  <c r="P67" i="22"/>
  <c r="X67" i="22" s="1"/>
  <c r="E110" i="22"/>
  <c r="AQ106" i="22"/>
  <c r="O106" i="28" s="1"/>
  <c r="Q106" i="23" s="1"/>
  <c r="F68" i="22"/>
  <c r="F49" i="22"/>
  <c r="O33" i="22"/>
  <c r="X33" i="22" s="1"/>
  <c r="AD12" i="22"/>
  <c r="AF89" i="22"/>
  <c r="D89" i="28" s="1"/>
  <c r="F89" i="23" s="1"/>
  <c r="X89" i="23" s="1"/>
  <c r="D90" i="27" s="1"/>
  <c r="AE82" i="22"/>
  <c r="C82" i="28" s="1"/>
  <c r="E82" i="23" s="1"/>
  <c r="W82" i="23" s="1"/>
  <c r="C83" i="27" s="1"/>
  <c r="B24" i="22"/>
  <c r="AG79" i="22"/>
  <c r="E79" i="28" s="1"/>
  <c r="G79" i="23" s="1"/>
  <c r="Y79" i="23" s="1"/>
  <c r="E80" i="27" s="1"/>
  <c r="AD14" i="22"/>
  <c r="AF75" i="22"/>
  <c r="D75" i="28" s="1"/>
  <c r="F75" i="23" s="1"/>
  <c r="X75" i="23" s="1"/>
  <c r="D76" i="27" s="1"/>
  <c r="D41" i="22"/>
  <c r="AI113" i="22"/>
  <c r="G113" i="28" s="1"/>
  <c r="I113" i="23" s="1"/>
  <c r="AA113" i="23" s="1"/>
  <c r="G114" i="27" s="1"/>
  <c r="AR48" i="22"/>
  <c r="P48" i="28" s="1"/>
  <c r="R48" i="23" s="1"/>
  <c r="X48" i="23" s="1"/>
  <c r="D49" i="27" s="1"/>
  <c r="AU40" i="22"/>
  <c r="S40" i="28" s="1"/>
  <c r="U40" i="23" s="1"/>
  <c r="AD111" i="22"/>
  <c r="AF95" i="22"/>
  <c r="D95" i="28" s="1"/>
  <c r="F95" i="23" s="1"/>
  <c r="X95" i="23" s="1"/>
  <c r="D96" i="27" s="1"/>
  <c r="B94" i="28"/>
  <c r="D94" i="23" s="1"/>
  <c r="AD115" i="22"/>
  <c r="G25" i="22"/>
  <c r="E58" i="22"/>
  <c r="E87" i="22"/>
  <c r="AF123" i="22"/>
  <c r="D123" i="28" s="1"/>
  <c r="F123" i="23" s="1"/>
  <c r="X123" i="23" s="1"/>
  <c r="D124" i="27" s="1"/>
  <c r="AD52" i="22"/>
  <c r="AH94" i="22"/>
  <c r="F94" i="28" s="1"/>
  <c r="H94" i="23" s="1"/>
  <c r="Z94" i="23" s="1"/>
  <c r="F95" i="27" s="1"/>
  <c r="S40" i="22"/>
  <c r="X40" i="22" s="1"/>
  <c r="AH38" i="22"/>
  <c r="F38" i="28" s="1"/>
  <c r="H38" i="23" s="1"/>
  <c r="Z38" i="23" s="1"/>
  <c r="F39" i="27" s="1"/>
  <c r="AE90" i="22"/>
  <c r="C90" i="28" s="1"/>
  <c r="E90" i="23" s="1"/>
  <c r="W90" i="23" s="1"/>
  <c r="C91" i="27" s="1"/>
  <c r="W84" i="22"/>
  <c r="C89" i="22"/>
  <c r="AF90" i="22"/>
  <c r="D90" i="28" s="1"/>
  <c r="F90" i="23" s="1"/>
  <c r="X90" i="23" s="1"/>
  <c r="D91" i="27" s="1"/>
  <c r="E15" i="22"/>
  <c r="AF24" i="22"/>
  <c r="D24" i="28" s="1"/>
  <c r="F24" i="23" s="1"/>
  <c r="X24" i="23" s="1"/>
  <c r="D25" i="27" s="1"/>
  <c r="G41" i="22"/>
  <c r="F31" i="22"/>
  <c r="AG53" i="22"/>
  <c r="E53" i="28" s="1"/>
  <c r="G53" i="23" s="1"/>
  <c r="Y53" i="23" s="1"/>
  <c r="E54" i="27" s="1"/>
  <c r="B6" i="28"/>
  <c r="D6" i="23" s="1"/>
  <c r="C80" i="22"/>
  <c r="D45" i="22"/>
  <c r="AG9" i="22"/>
  <c r="E9" i="28" s="1"/>
  <c r="G9" i="23" s="1"/>
  <c r="Y9" i="23" s="1"/>
  <c r="E10" i="27" s="1"/>
  <c r="AD95" i="22"/>
  <c r="AH97" i="22"/>
  <c r="F97" i="28" s="1"/>
  <c r="H97" i="23" s="1"/>
  <c r="Z97" i="23" s="1"/>
  <c r="F98" i="27" s="1"/>
  <c r="AI127" i="22"/>
  <c r="G127" i="28" s="1"/>
  <c r="I127" i="23" s="1"/>
  <c r="AA127" i="23" s="1"/>
  <c r="G128" i="27" s="1"/>
  <c r="AD42" i="22"/>
  <c r="AF27" i="22"/>
  <c r="D27" i="28" s="1"/>
  <c r="F27" i="23" s="1"/>
  <c r="X27" i="23" s="1"/>
  <c r="D28" i="27" s="1"/>
  <c r="I105" i="22"/>
  <c r="W105" i="22" s="1"/>
  <c r="AH75" i="22"/>
  <c r="F75" i="28" s="1"/>
  <c r="H75" i="23" s="1"/>
  <c r="AG71" i="22"/>
  <c r="E71" i="28" s="1"/>
  <c r="G71" i="23" s="1"/>
  <c r="Y71" i="23" s="1"/>
  <c r="E72" i="27" s="1"/>
  <c r="AE93" i="22"/>
  <c r="C93" i="28" s="1"/>
  <c r="E93" i="23" s="1"/>
  <c r="AH52" i="22"/>
  <c r="F52" i="28" s="1"/>
  <c r="H52" i="23" s="1"/>
  <c r="Z52" i="23" s="1"/>
  <c r="F53" i="27" s="1"/>
  <c r="AI53" i="22"/>
  <c r="G53" i="28" s="1"/>
  <c r="I53" i="23" s="1"/>
  <c r="AA53" i="23" s="1"/>
  <c r="G54" i="27" s="1"/>
  <c r="I130" i="22"/>
  <c r="W130" i="22" s="1"/>
  <c r="B99" i="22"/>
  <c r="H97" i="28"/>
  <c r="J97" i="23" s="1"/>
  <c r="AY97" i="22"/>
  <c r="C128" i="22"/>
  <c r="G39" i="22"/>
  <c r="AI48" i="22"/>
  <c r="G48" i="28" s="1"/>
  <c r="I48" i="23" s="1"/>
  <c r="AA48" i="23" s="1"/>
  <c r="G49" i="27" s="1"/>
  <c r="W44" i="22"/>
  <c r="M56" i="22"/>
  <c r="W56" i="22" s="1"/>
  <c r="AE22" i="22"/>
  <c r="C22" i="28" s="1"/>
  <c r="E22" i="23" s="1"/>
  <c r="W22" i="23" s="1"/>
  <c r="C23" i="27" s="1"/>
  <c r="AD27" i="22"/>
  <c r="AF78" i="22"/>
  <c r="D78" i="28" s="1"/>
  <c r="F78" i="23" s="1"/>
  <c r="C48" i="22"/>
  <c r="H66" i="28"/>
  <c r="J66" i="23" s="1"/>
  <c r="AY66" i="22"/>
  <c r="AF107" i="22"/>
  <c r="D107" i="28" s="1"/>
  <c r="F107" i="23" s="1"/>
  <c r="X107" i="23" s="1"/>
  <c r="D108" i="27" s="1"/>
  <c r="AG97" i="22"/>
  <c r="E97" i="28" s="1"/>
  <c r="G97" i="23" s="1"/>
  <c r="Y97" i="23" s="1"/>
  <c r="E98" i="27" s="1"/>
  <c r="AH58" i="22"/>
  <c r="F58" i="28" s="1"/>
  <c r="H58" i="23" s="1"/>
  <c r="Z58" i="23" s="1"/>
  <c r="F59" i="27" s="1"/>
  <c r="E59" i="22"/>
  <c r="F91" i="22"/>
  <c r="R31" i="22"/>
  <c r="X31" i="22" s="1"/>
  <c r="AP102" i="22"/>
  <c r="W83" i="22"/>
  <c r="E8" i="22"/>
  <c r="AR15" i="22"/>
  <c r="AH60" i="22"/>
  <c r="F60" i="28" s="1"/>
  <c r="H60" i="23" s="1"/>
  <c r="Z60" i="23" s="1"/>
  <c r="F61" i="27" s="1"/>
  <c r="B105" i="22"/>
  <c r="N48" i="28"/>
  <c r="P48" i="23" s="1"/>
  <c r="C103" i="22"/>
  <c r="AI5" i="22"/>
  <c r="G5" i="28" s="1"/>
  <c r="I5" i="23" s="1"/>
  <c r="AA5" i="23" s="1"/>
  <c r="G6" i="27" s="1"/>
  <c r="M114" i="22"/>
  <c r="W114" i="22" s="1"/>
  <c r="C23" i="22"/>
  <c r="AG27" i="22"/>
  <c r="E27" i="28" s="1"/>
  <c r="G27" i="23" s="1"/>
  <c r="Y27" i="23" s="1"/>
  <c r="E28" i="27" s="1"/>
  <c r="AG59" i="22"/>
  <c r="E59" i="28" s="1"/>
  <c r="G59" i="23" s="1"/>
  <c r="Y59" i="23" s="1"/>
  <c r="E60" i="27" s="1"/>
  <c r="H22" i="28"/>
  <c r="J22" i="23" s="1"/>
  <c r="AY22" i="22"/>
  <c r="H93" i="28"/>
  <c r="J93" i="23" s="1"/>
  <c r="AE53" i="22"/>
  <c r="C53" i="28" s="1"/>
  <c r="E53" i="23" s="1"/>
  <c r="W53" i="23" s="1"/>
  <c r="C54" i="27" s="1"/>
  <c r="AD36" i="22"/>
  <c r="AH56" i="22"/>
  <c r="F56" i="28" s="1"/>
  <c r="H56" i="23" s="1"/>
  <c r="Z56" i="23" s="1"/>
  <c r="F57" i="27" s="1"/>
  <c r="D89" i="22"/>
  <c r="AD48" i="22"/>
  <c r="AE72" i="22"/>
  <c r="C72" i="28" s="1"/>
  <c r="E72" i="23" s="1"/>
  <c r="W72" i="23" s="1"/>
  <c r="C73" i="27" s="1"/>
  <c r="AD37" i="22"/>
  <c r="B108" i="22"/>
  <c r="C10" i="22"/>
  <c r="AI128" i="22"/>
  <c r="G128" i="28" s="1"/>
  <c r="I128" i="23" s="1"/>
  <c r="AA128" i="23" s="1"/>
  <c r="G129" i="27" s="1"/>
  <c r="D66" i="22"/>
  <c r="D119" i="22"/>
  <c r="AE10" i="22"/>
  <c r="C10" i="28" s="1"/>
  <c r="E10" i="23" s="1"/>
  <c r="W10" i="23" s="1"/>
  <c r="C11" i="27" s="1"/>
  <c r="AH92" i="22"/>
  <c r="F92" i="28" s="1"/>
  <c r="H92" i="23" s="1"/>
  <c r="Z92" i="23" s="1"/>
  <c r="F93" i="27" s="1"/>
  <c r="H130" i="28"/>
  <c r="J130" i="23" s="1"/>
  <c r="AD113" i="22"/>
  <c r="AH126" i="22"/>
  <c r="F126" i="28" s="1"/>
  <c r="H126" i="23" s="1"/>
  <c r="Z126" i="23" s="1"/>
  <c r="F127" i="27" s="1"/>
  <c r="AH112" i="22"/>
  <c r="F112" i="28" s="1"/>
  <c r="H112" i="23" s="1"/>
  <c r="Z112" i="23" s="1"/>
  <c r="F113" i="27" s="1"/>
  <c r="E61" i="22"/>
  <c r="AE102" i="22"/>
  <c r="C102" i="28" s="1"/>
  <c r="E102" i="23" s="1"/>
  <c r="W102" i="23" s="1"/>
  <c r="C103" i="27" s="1"/>
  <c r="D91" i="22"/>
  <c r="C55" i="22"/>
  <c r="AH127" i="22"/>
  <c r="F127" i="28" s="1"/>
  <c r="H127" i="23" s="1"/>
  <c r="Z127" i="23" s="1"/>
  <c r="F128" i="27" s="1"/>
  <c r="AI24" i="22"/>
  <c r="G24" i="28" s="1"/>
  <c r="I24" i="23" s="1"/>
  <c r="AG125" i="22"/>
  <c r="E125" i="28" s="1"/>
  <c r="G125" i="23" s="1"/>
  <c r="Y125" i="23" s="1"/>
  <c r="E126" i="27" s="1"/>
  <c r="D22" i="22"/>
  <c r="AY65" i="22"/>
  <c r="AG63" i="22"/>
  <c r="E63" i="28" s="1"/>
  <c r="G63" i="23" s="1"/>
  <c r="Y63" i="23" s="1"/>
  <c r="E64" i="27" s="1"/>
  <c r="D88" i="22"/>
  <c r="B20" i="28"/>
  <c r="D20" i="23" s="1"/>
  <c r="V20" i="23" s="1"/>
  <c r="Y61" i="23"/>
  <c r="E62" i="27" s="1"/>
  <c r="F105" i="22"/>
  <c r="D68" i="22"/>
  <c r="AI101" i="22"/>
  <c r="G101" i="28" s="1"/>
  <c r="I101" i="23" s="1"/>
  <c r="AA101" i="23" s="1"/>
  <c r="G102" i="27" s="1"/>
  <c r="E130" i="22"/>
  <c r="AH57" i="22"/>
  <c r="F57" i="28" s="1"/>
  <c r="H57" i="23" s="1"/>
  <c r="AH23" i="22"/>
  <c r="F23" i="28" s="1"/>
  <c r="H23" i="23" s="1"/>
  <c r="Z23" i="23" s="1"/>
  <c r="F24" i="27" s="1"/>
  <c r="AF88" i="22"/>
  <c r="D88" i="28" s="1"/>
  <c r="F88" i="23" s="1"/>
  <c r="X88" i="23" s="1"/>
  <c r="D89" i="27" s="1"/>
  <c r="Q18" i="22"/>
  <c r="X18" i="22" s="1"/>
  <c r="AD18" i="22"/>
  <c r="AI42" i="22"/>
  <c r="G42" i="28" s="1"/>
  <c r="I42" i="23" s="1"/>
  <c r="AA42" i="23" s="1"/>
  <c r="G43" i="27" s="1"/>
  <c r="AY74" i="22"/>
  <c r="C5" i="22"/>
  <c r="AF9" i="22"/>
  <c r="D9" i="28" s="1"/>
  <c r="F9" i="23" s="1"/>
  <c r="X9" i="23" s="1"/>
  <c r="D10" i="27" s="1"/>
  <c r="X22" i="22"/>
  <c r="AG99" i="22"/>
  <c r="E99" i="28" s="1"/>
  <c r="G99" i="23" s="1"/>
  <c r="Y99" i="23" s="1"/>
  <c r="E100" i="27" s="1"/>
  <c r="AF82" i="22"/>
  <c r="D82" i="28" s="1"/>
  <c r="F82" i="23" s="1"/>
  <c r="X82" i="23" s="1"/>
  <c r="D83" i="27" s="1"/>
  <c r="AH88" i="22"/>
  <c r="F88" i="28" s="1"/>
  <c r="H88" i="23" s="1"/>
  <c r="Z88" i="23" s="1"/>
  <c r="F89" i="27" s="1"/>
  <c r="AG67" i="22"/>
  <c r="E67" i="28" s="1"/>
  <c r="G67" i="23" s="1"/>
  <c r="Y67" i="23" s="1"/>
  <c r="E68" i="27" s="1"/>
  <c r="E104" i="22"/>
  <c r="E68" i="22"/>
  <c r="B34" i="22"/>
  <c r="AI12" i="22"/>
  <c r="G12" i="28" s="1"/>
  <c r="I12" i="23" s="1"/>
  <c r="AA12" i="23" s="1"/>
  <c r="G13" i="27" s="1"/>
  <c r="H48" i="22"/>
  <c r="W48" i="22" s="1"/>
  <c r="AD91" i="22"/>
  <c r="N6" i="28"/>
  <c r="P6" i="23" s="1"/>
  <c r="AZ6" i="22"/>
  <c r="AD57" i="22"/>
  <c r="X112" i="23"/>
  <c r="D113" i="27" s="1"/>
  <c r="W80" i="22"/>
  <c r="AF67" i="22"/>
  <c r="D67" i="28" s="1"/>
  <c r="F67" i="23" s="1"/>
  <c r="AG26" i="22"/>
  <c r="E26" i="28" s="1"/>
  <c r="G26" i="23" s="1"/>
  <c r="Y26" i="23" s="1"/>
  <c r="E27" i="27" s="1"/>
  <c r="N18" i="28"/>
  <c r="P18" i="23" s="1"/>
  <c r="AZ18" i="22"/>
  <c r="AD22" i="22"/>
  <c r="C74" i="22"/>
  <c r="D80" i="22"/>
  <c r="AY71" i="22"/>
  <c r="E129" i="22"/>
  <c r="AZ105" i="22"/>
  <c r="G53" i="22"/>
  <c r="AK130" i="22"/>
  <c r="I130" i="28" s="1"/>
  <c r="K130" i="23" s="1"/>
  <c r="AH81" i="22"/>
  <c r="F81" i="28" s="1"/>
  <c r="H81" i="23" s="1"/>
  <c r="Z81" i="23" s="1"/>
  <c r="F82" i="27" s="1"/>
  <c r="AE66" i="22"/>
  <c r="C66" i="28" s="1"/>
  <c r="E66" i="23" s="1"/>
  <c r="W66" i="23" s="1"/>
  <c r="C67" i="27" s="1"/>
  <c r="AY28" i="22"/>
  <c r="D94" i="22"/>
  <c r="C12" i="22"/>
  <c r="AD40" i="22"/>
  <c r="AG92" i="22"/>
  <c r="E92" i="28" s="1"/>
  <c r="G92" i="23" s="1"/>
  <c r="Y92" i="23" s="1"/>
  <c r="E93" i="27" s="1"/>
  <c r="AG75" i="22"/>
  <c r="E75" i="28" s="1"/>
  <c r="G75" i="23" s="1"/>
  <c r="Y75" i="23" s="1"/>
  <c r="E76" i="27" s="1"/>
  <c r="AG94" i="22"/>
  <c r="E94" i="28" s="1"/>
  <c r="G94" i="23" s="1"/>
  <c r="Y94" i="23" s="1"/>
  <c r="E95" i="27" s="1"/>
  <c r="AZ27" i="22"/>
  <c r="B112" i="22"/>
  <c r="AI69" i="22"/>
  <c r="G69" i="28" s="1"/>
  <c r="I69" i="23" s="1"/>
  <c r="AA69" i="23" s="1"/>
  <c r="G70" i="27" s="1"/>
  <c r="C46" i="22"/>
  <c r="H26" i="28"/>
  <c r="J26" i="23" s="1"/>
  <c r="AY26" i="22"/>
  <c r="C99" i="22"/>
  <c r="F78" i="22"/>
  <c r="D8" i="22"/>
  <c r="AG7" i="22"/>
  <c r="E7" i="28" s="1"/>
  <c r="G7" i="23" s="1"/>
  <c r="Y7" i="23" s="1"/>
  <c r="E8" i="27" s="1"/>
  <c r="AE77" i="22"/>
  <c r="C77" i="28" s="1"/>
  <c r="E77" i="23" s="1"/>
  <c r="W77" i="23" s="1"/>
  <c r="C78" i="27" s="1"/>
  <c r="X72" i="22"/>
  <c r="G125" i="22"/>
  <c r="AF54" i="22"/>
  <c r="D54" i="28" s="1"/>
  <c r="F54" i="23" s="1"/>
  <c r="X54" i="23" s="1"/>
  <c r="D55" i="27" s="1"/>
  <c r="F67" i="22"/>
  <c r="AD62" i="22"/>
  <c r="AE83" i="22"/>
  <c r="C83" i="28" s="1"/>
  <c r="E83" i="23" s="1"/>
  <c r="W83" i="23" s="1"/>
  <c r="C84" i="27" s="1"/>
  <c r="AD33" i="22"/>
  <c r="C28" i="22"/>
  <c r="X31" i="23" l="1"/>
  <c r="D32" i="27" s="1"/>
  <c r="AY57" i="22"/>
  <c r="AZ33" i="22"/>
  <c r="Y89" i="23"/>
  <c r="E90" i="27" s="1"/>
  <c r="H59" i="28"/>
  <c r="J59" i="23" s="1"/>
  <c r="W103" i="23"/>
  <c r="C104" i="27" s="1"/>
  <c r="Z57" i="23"/>
  <c r="F58" i="27" s="1"/>
  <c r="W55" i="23"/>
  <c r="C56" i="27" s="1"/>
  <c r="V93" i="22"/>
  <c r="V117" i="22"/>
  <c r="Y117" i="22" s="1"/>
  <c r="Z117" i="22" s="1"/>
  <c r="AZ120" i="22"/>
  <c r="W33" i="23"/>
  <c r="C34" i="27" s="1"/>
  <c r="Z4" i="23"/>
  <c r="V100" i="23"/>
  <c r="B103" i="26" s="1"/>
  <c r="Z69" i="23"/>
  <c r="F70" i="27" s="1"/>
  <c r="X92" i="23"/>
  <c r="D93" i="27" s="1"/>
  <c r="W67" i="23"/>
  <c r="C68" i="27" s="1"/>
  <c r="AY45" i="22"/>
  <c r="AZ31" i="22"/>
  <c r="AZ129" i="22"/>
  <c r="V71" i="23"/>
  <c r="B72" i="27" s="1"/>
  <c r="H111" i="28"/>
  <c r="J111" i="23" s="1"/>
  <c r="AX20" i="22"/>
  <c r="W106" i="23"/>
  <c r="C107" i="27" s="1"/>
  <c r="V92" i="22"/>
  <c r="H18" i="28"/>
  <c r="J18" i="23" s="1"/>
  <c r="AA40" i="23"/>
  <c r="G41" i="27" s="1"/>
  <c r="V13" i="23"/>
  <c r="B14" i="27" s="1"/>
  <c r="AY56" i="22"/>
  <c r="AA56" i="23"/>
  <c r="G57" i="27" s="1"/>
  <c r="AZ103" i="22"/>
  <c r="AZ53" i="22"/>
  <c r="AA24" i="23"/>
  <c r="G25" i="27" s="1"/>
  <c r="V122" i="22"/>
  <c r="Y122" i="22" s="1"/>
  <c r="Z122" i="22" s="1"/>
  <c r="AZ127" i="22"/>
  <c r="Y127" i="23"/>
  <c r="E128" i="27" s="1"/>
  <c r="AY11" i="22"/>
  <c r="V90" i="22"/>
  <c r="Y90" i="22" s="1"/>
  <c r="Z90" i="22" s="1"/>
  <c r="V53" i="23"/>
  <c r="W70" i="23"/>
  <c r="C71" i="27" s="1"/>
  <c r="V95" i="22"/>
  <c r="Y95" i="22" s="1"/>
  <c r="Z95" i="22" s="1"/>
  <c r="W130" i="23"/>
  <c r="C131" i="27" s="1"/>
  <c r="V6" i="22"/>
  <c r="Y6" i="22" s="1"/>
  <c r="Z6" i="22" s="1"/>
  <c r="H5" i="28"/>
  <c r="J5" i="23" s="1"/>
  <c r="V5" i="23" s="1"/>
  <c r="W123" i="23"/>
  <c r="C124" i="27" s="1"/>
  <c r="Y128" i="23"/>
  <c r="E129" i="27" s="1"/>
  <c r="AZ24" i="22"/>
  <c r="W107" i="23"/>
  <c r="C108" i="27" s="1"/>
  <c r="AY23" i="22"/>
  <c r="V110" i="23"/>
  <c r="X34" i="23"/>
  <c r="D35" i="27" s="1"/>
  <c r="V35" i="22"/>
  <c r="Y35" i="22" s="1"/>
  <c r="Z35" i="22" s="1"/>
  <c r="N65" i="28"/>
  <c r="P65" i="23" s="1"/>
  <c r="V65" i="23" s="1"/>
  <c r="V36" i="22"/>
  <c r="Y36" i="22" s="1"/>
  <c r="Z36" i="22" s="1"/>
  <c r="X64" i="23"/>
  <c r="D65" i="27" s="1"/>
  <c r="V9" i="23"/>
  <c r="B10" i="27" s="1"/>
  <c r="W93" i="23"/>
  <c r="C94" i="27" s="1"/>
  <c r="V83" i="23"/>
  <c r="B86" i="26" s="1"/>
  <c r="X60" i="23"/>
  <c r="D61" i="27" s="1"/>
  <c r="V84" i="22"/>
  <c r="Y84" i="22" s="1"/>
  <c r="Z84" i="22" s="1"/>
  <c r="V97" i="22"/>
  <c r="Y97" i="22" s="1"/>
  <c r="Z97" i="22" s="1"/>
  <c r="V81" i="22"/>
  <c r="Y81" i="22" s="1"/>
  <c r="Z81" i="22" s="1"/>
  <c r="V61" i="23"/>
  <c r="B64" i="26" s="1"/>
  <c r="V49" i="23"/>
  <c r="B52" i="26" s="1"/>
  <c r="AY93" i="22"/>
  <c r="V77" i="23"/>
  <c r="B78" i="27" s="1"/>
  <c r="Z110" i="23"/>
  <c r="F111" i="27" s="1"/>
  <c r="X104" i="23"/>
  <c r="D105" i="27" s="1"/>
  <c r="AY110" i="22"/>
  <c r="Y51" i="23"/>
  <c r="E52" i="27" s="1"/>
  <c r="V8" i="22"/>
  <c r="Y8" i="22" s="1"/>
  <c r="Z8" i="22" s="1"/>
  <c r="H16" i="28"/>
  <c r="J16" i="23" s="1"/>
  <c r="V16" i="23" s="1"/>
  <c r="V7" i="22"/>
  <c r="Y7" i="22" s="1"/>
  <c r="Z7" i="22" s="1"/>
  <c r="V26" i="22"/>
  <c r="Y26" i="22" s="1"/>
  <c r="Z26" i="22" s="1"/>
  <c r="V17" i="22"/>
  <c r="Y17" i="22" s="1"/>
  <c r="Z17" i="22" s="1"/>
  <c r="AX6" i="22"/>
  <c r="BA6" i="22" s="1"/>
  <c r="V124" i="22"/>
  <c r="Y124" i="22" s="1"/>
  <c r="Z124" i="22" s="1"/>
  <c r="V40" i="22"/>
  <c r="Y40" i="22" s="1"/>
  <c r="Z40" i="22" s="1"/>
  <c r="V119" i="23"/>
  <c r="B120" i="27" s="1"/>
  <c r="V23" i="22"/>
  <c r="Y23" i="22" s="1"/>
  <c r="Z23" i="22" s="1"/>
  <c r="V20" i="22"/>
  <c r="Y20" i="22" s="1"/>
  <c r="Z20" i="22" s="1"/>
  <c r="AY61" i="22"/>
  <c r="V102" i="22"/>
  <c r="Y102" i="22" s="1"/>
  <c r="Z102" i="22" s="1"/>
  <c r="V80" i="23"/>
  <c r="B83" i="26" s="1"/>
  <c r="V107" i="22"/>
  <c r="V43" i="22"/>
  <c r="Y43" i="22" s="1"/>
  <c r="Z43" i="22" s="1"/>
  <c r="AZ80" i="22"/>
  <c r="V103" i="22"/>
  <c r="Y103" i="22" s="1"/>
  <c r="Z103" i="22" s="1"/>
  <c r="V79" i="22"/>
  <c r="Y79" i="22" s="1"/>
  <c r="Z79" i="22" s="1"/>
  <c r="V119" i="22"/>
  <c r="Y119" i="22" s="1"/>
  <c r="Z119" i="22" s="1"/>
  <c r="AZ30" i="22"/>
  <c r="V62" i="22"/>
  <c r="Y62" i="22" s="1"/>
  <c r="Z62" i="22" s="1"/>
  <c r="Y93" i="22"/>
  <c r="Z93" i="22" s="1"/>
  <c r="V47" i="22"/>
  <c r="Y47" i="22" s="1"/>
  <c r="Z47" i="22" s="1"/>
  <c r="V46" i="22"/>
  <c r="Y46" i="22" s="1"/>
  <c r="Z46" i="22" s="1"/>
  <c r="V28" i="22"/>
  <c r="Y28" i="22" s="1"/>
  <c r="Z28" i="22" s="1"/>
  <c r="AZ64" i="22"/>
  <c r="W30" i="23"/>
  <c r="C31" i="27" s="1"/>
  <c r="V11" i="22"/>
  <c r="V115" i="22"/>
  <c r="Y115" i="22" s="1"/>
  <c r="Z115" i="22" s="1"/>
  <c r="V34" i="22"/>
  <c r="Y34" i="22" s="1"/>
  <c r="Z34" i="22" s="1"/>
  <c r="V55" i="22"/>
  <c r="Y55" i="22" s="1"/>
  <c r="Z55" i="22" s="1"/>
  <c r="AZ48" i="22"/>
  <c r="V56" i="22"/>
  <c r="Y56" i="22" s="1"/>
  <c r="Z56" i="22" s="1"/>
  <c r="V29" i="22"/>
  <c r="Y29" i="22" s="1"/>
  <c r="Z29" i="22" s="1"/>
  <c r="V86" i="22"/>
  <c r="Y86" i="22" s="1"/>
  <c r="Z86" i="22" s="1"/>
  <c r="N12" i="28"/>
  <c r="P12" i="23" s="1"/>
  <c r="Y20" i="23"/>
  <c r="E21" i="27" s="1"/>
  <c r="Y107" i="22"/>
  <c r="Z107" i="22" s="1"/>
  <c r="V33" i="22"/>
  <c r="Y33" i="22" s="1"/>
  <c r="Z33" i="22" s="1"/>
  <c r="V113" i="22"/>
  <c r="Y113" i="22" s="1"/>
  <c r="Z113" i="22" s="1"/>
  <c r="V4" i="22"/>
  <c r="Y4" i="22" s="1"/>
  <c r="Z4" i="22" s="1"/>
  <c r="AX85" i="22"/>
  <c r="BA85" i="22" s="1"/>
  <c r="V51" i="23"/>
  <c r="V125" i="22"/>
  <c r="Y125" i="22" s="1"/>
  <c r="Z125" i="22" s="1"/>
  <c r="V106" i="22"/>
  <c r="Y106" i="22" s="1"/>
  <c r="Z106" i="22" s="1"/>
  <c r="V96" i="22"/>
  <c r="Y96" i="22" s="1"/>
  <c r="Z96" i="22" s="1"/>
  <c r="AZ11" i="22"/>
  <c r="V112" i="22"/>
  <c r="Y112" i="22" s="1"/>
  <c r="Z112" i="22" s="1"/>
  <c r="AX80" i="22"/>
  <c r="V120" i="22"/>
  <c r="Y120" i="22" s="1"/>
  <c r="Z120" i="22" s="1"/>
  <c r="Y11" i="22"/>
  <c r="Z11" i="22" s="1"/>
  <c r="Y92" i="22"/>
  <c r="Z92" i="22" s="1"/>
  <c r="X11" i="23"/>
  <c r="D12" i="27" s="1"/>
  <c r="V101" i="22"/>
  <c r="Y101" i="22" s="1"/>
  <c r="Z101" i="22" s="1"/>
  <c r="V128" i="22"/>
  <c r="Y128" i="22" s="1"/>
  <c r="Z128" i="22" s="1"/>
  <c r="V116" i="22"/>
  <c r="Y116" i="22" s="1"/>
  <c r="Z116" i="22" s="1"/>
  <c r="V63" i="22"/>
  <c r="Y63" i="22" s="1"/>
  <c r="Z63" i="22" s="1"/>
  <c r="V129" i="23"/>
  <c r="B130" i="27" s="1"/>
  <c r="V121" i="22"/>
  <c r="Y121" i="22" s="1"/>
  <c r="Z121" i="22" s="1"/>
  <c r="V39" i="23"/>
  <c r="P39" i="28"/>
  <c r="R39" i="23" s="1"/>
  <c r="X39" i="23" s="1"/>
  <c r="D40" i="27" s="1"/>
  <c r="AZ39" i="22"/>
  <c r="W120" i="23"/>
  <c r="C121" i="27" s="1"/>
  <c r="V72" i="22"/>
  <c r="Y72" i="22" s="1"/>
  <c r="Z72" i="22" s="1"/>
  <c r="V129" i="22"/>
  <c r="Y129" i="22" s="1"/>
  <c r="Z129" i="22" s="1"/>
  <c r="V76" i="22"/>
  <c r="Y76" i="22" s="1"/>
  <c r="Z76" i="22" s="1"/>
  <c r="V88" i="22"/>
  <c r="Y88" i="22" s="1"/>
  <c r="Z88" i="22" s="1"/>
  <c r="V125" i="23"/>
  <c r="B126" i="27" s="1"/>
  <c r="V82" i="22"/>
  <c r="Y82" i="22" s="1"/>
  <c r="Z82" i="22" s="1"/>
  <c r="AX103" i="22"/>
  <c r="V108" i="22"/>
  <c r="Y108" i="22" s="1"/>
  <c r="Z108" i="22" s="1"/>
  <c r="V94" i="23"/>
  <c r="B97" i="26" s="1"/>
  <c r="V41" i="22"/>
  <c r="Y41" i="22" s="1"/>
  <c r="Z41" i="22" s="1"/>
  <c r="V131" i="22"/>
  <c r="Y131" i="22" s="1"/>
  <c r="Z131" i="22" s="1"/>
  <c r="V130" i="22"/>
  <c r="Y130" i="22" s="1"/>
  <c r="Z130" i="22" s="1"/>
  <c r="V53" i="22"/>
  <c r="Y53" i="22" s="1"/>
  <c r="Z53" i="22" s="1"/>
  <c r="V116" i="23"/>
  <c r="B119" i="26" s="1"/>
  <c r="V83" i="22"/>
  <c r="Y83" i="22" s="1"/>
  <c r="Z83" i="22" s="1"/>
  <c r="V23" i="23"/>
  <c r="B24" i="27" s="1"/>
  <c r="V27" i="22"/>
  <c r="Y27" i="22" s="1"/>
  <c r="Z27" i="22" s="1"/>
  <c r="W129" i="23"/>
  <c r="C130" i="27" s="1"/>
  <c r="V80" i="22"/>
  <c r="Y80" i="22" s="1"/>
  <c r="Z80" i="22" s="1"/>
  <c r="AX94" i="22"/>
  <c r="BA94" i="22" s="1"/>
  <c r="V98" i="22"/>
  <c r="Y98" i="22" s="1"/>
  <c r="Z98" i="22" s="1"/>
  <c r="V78" i="22"/>
  <c r="Y78" i="22" s="1"/>
  <c r="Z78" i="22" s="1"/>
  <c r="V110" i="22"/>
  <c r="Y110" i="22" s="1"/>
  <c r="Z110" i="22" s="1"/>
  <c r="V123" i="22"/>
  <c r="Y123" i="22" s="1"/>
  <c r="Z123" i="22" s="1"/>
  <c r="AX43" i="22"/>
  <c r="V122" i="23"/>
  <c r="B125" i="26" s="1"/>
  <c r="V5" i="22"/>
  <c r="Y5" i="22" s="1"/>
  <c r="Z5" i="22" s="1"/>
  <c r="V30" i="22"/>
  <c r="Y30" i="22" s="1"/>
  <c r="Z30" i="22" s="1"/>
  <c r="V42" i="22"/>
  <c r="Y42" i="22" s="1"/>
  <c r="Z42" i="22" s="1"/>
  <c r="V39" i="22"/>
  <c r="Y39" i="22" s="1"/>
  <c r="Z39" i="22" s="1"/>
  <c r="V38" i="22"/>
  <c r="Y38" i="22" s="1"/>
  <c r="Z38" i="22" s="1"/>
  <c r="V99" i="23"/>
  <c r="B100" i="27" s="1"/>
  <c r="J77" i="28"/>
  <c r="L77" i="23" s="1"/>
  <c r="X77" i="23" s="1"/>
  <c r="AY77" i="22"/>
  <c r="V9" i="22"/>
  <c r="Y9" i="22" s="1"/>
  <c r="Z9" i="22" s="1"/>
  <c r="V18" i="22"/>
  <c r="Y18" i="22" s="1"/>
  <c r="Z18" i="22" s="1"/>
  <c r="V32" i="22"/>
  <c r="Y32" i="22" s="1"/>
  <c r="Z32" i="22" s="1"/>
  <c r="V91" i="22"/>
  <c r="Y91" i="22" s="1"/>
  <c r="Z91" i="22" s="1"/>
  <c r="V127" i="22"/>
  <c r="Y127" i="22" s="1"/>
  <c r="Z127" i="22" s="1"/>
  <c r="AZ128" i="22"/>
  <c r="V88" i="23"/>
  <c r="B89" i="27" s="1"/>
  <c r="V69" i="22"/>
  <c r="Y69" i="22" s="1"/>
  <c r="Z69" i="22" s="1"/>
  <c r="B33" i="27"/>
  <c r="B35" i="26"/>
  <c r="B82" i="27"/>
  <c r="B84" i="26"/>
  <c r="B77" i="27"/>
  <c r="B79" i="26"/>
  <c r="B36" i="28"/>
  <c r="D36" i="23" s="1"/>
  <c r="V36" i="23" s="1"/>
  <c r="AX36" i="22"/>
  <c r="BA36" i="22" s="1"/>
  <c r="P15" i="28"/>
  <c r="R15" i="23" s="1"/>
  <c r="X15" i="23" s="1"/>
  <c r="D16" i="27" s="1"/>
  <c r="AZ15" i="22"/>
  <c r="AX52" i="22"/>
  <c r="BA52" i="22" s="1"/>
  <c r="B52" i="28"/>
  <c r="D52" i="23" s="1"/>
  <c r="V52" i="23" s="1"/>
  <c r="B12" i="28"/>
  <c r="D12" i="23" s="1"/>
  <c r="AX12" i="22"/>
  <c r="BA12" i="22" s="1"/>
  <c r="D5" i="27"/>
  <c r="B15" i="28"/>
  <c r="D15" i="23" s="1"/>
  <c r="V15" i="23" s="1"/>
  <c r="AX15" i="22"/>
  <c r="B29" i="28"/>
  <c r="D29" i="23" s="1"/>
  <c r="V29" i="23" s="1"/>
  <c r="AX29" i="22"/>
  <c r="BA29" i="22" s="1"/>
  <c r="AY10" i="22"/>
  <c r="H10" i="28"/>
  <c r="J10" i="23" s="1"/>
  <c r="B121" i="28"/>
  <c r="D121" i="23" s="1"/>
  <c r="V121" i="23" s="1"/>
  <c r="AX121" i="22"/>
  <c r="BA121" i="22" s="1"/>
  <c r="B58" i="28"/>
  <c r="D58" i="23" s="1"/>
  <c r="V58" i="23" s="1"/>
  <c r="AX58" i="22"/>
  <c r="BA58" i="22" s="1"/>
  <c r="B44" i="28"/>
  <c r="D44" i="23" s="1"/>
  <c r="V44" i="23" s="1"/>
  <c r="AX44" i="22"/>
  <c r="BA44" i="22" s="1"/>
  <c r="B56" i="27"/>
  <c r="B21" i="28"/>
  <c r="D21" i="23" s="1"/>
  <c r="V21" i="23" s="1"/>
  <c r="AX21" i="22"/>
  <c r="BA21" i="22" s="1"/>
  <c r="V104" i="22"/>
  <c r="Y104" i="22" s="1"/>
  <c r="Z104" i="22" s="1"/>
  <c r="B127" i="26"/>
  <c r="B125" i="27"/>
  <c r="B120" i="28"/>
  <c r="D120" i="23" s="1"/>
  <c r="V120" i="23" s="1"/>
  <c r="AX120" i="22"/>
  <c r="V50" i="22"/>
  <c r="Y50" i="22" s="1"/>
  <c r="Z50" i="22" s="1"/>
  <c r="B126" i="28"/>
  <c r="D126" i="23" s="1"/>
  <c r="V126" i="23" s="1"/>
  <c r="AX126" i="22"/>
  <c r="BA126" i="22" s="1"/>
  <c r="AY4" i="22"/>
  <c r="H4" i="28"/>
  <c r="J4" i="23" s="1"/>
  <c r="V4" i="23" s="1"/>
  <c r="C5" i="27"/>
  <c r="V89" i="22"/>
  <c r="Y89" i="22" s="1"/>
  <c r="Z89" i="22" s="1"/>
  <c r="AX62" i="22"/>
  <c r="BA62" i="22" s="1"/>
  <c r="B62" i="28"/>
  <c r="D62" i="23" s="1"/>
  <c r="V62" i="23" s="1"/>
  <c r="B22" i="28"/>
  <c r="D22" i="23" s="1"/>
  <c r="V22" i="23" s="1"/>
  <c r="AX22" i="22"/>
  <c r="BA22" i="22" s="1"/>
  <c r="B57" i="28"/>
  <c r="D57" i="23" s="1"/>
  <c r="V57" i="23" s="1"/>
  <c r="AX57" i="22"/>
  <c r="BA57" i="22" s="1"/>
  <c r="B113" i="28"/>
  <c r="D113" i="23" s="1"/>
  <c r="V113" i="23" s="1"/>
  <c r="AX113" i="22"/>
  <c r="BA113" i="22" s="1"/>
  <c r="AX100" i="22"/>
  <c r="BA100" i="22" s="1"/>
  <c r="V109" i="22"/>
  <c r="Y109" i="22" s="1"/>
  <c r="Z109" i="22" s="1"/>
  <c r="B35" i="28"/>
  <c r="D35" i="23" s="1"/>
  <c r="V35" i="23" s="1"/>
  <c r="AX35" i="22"/>
  <c r="BA35" i="22" s="1"/>
  <c r="P67" i="28"/>
  <c r="R67" i="23" s="1"/>
  <c r="X67" i="23" s="1"/>
  <c r="D68" i="27" s="1"/>
  <c r="AZ67" i="22"/>
  <c r="B112" i="28"/>
  <c r="D112" i="23" s="1"/>
  <c r="V112" i="23" s="1"/>
  <c r="AX112" i="22"/>
  <c r="BA112" i="22" s="1"/>
  <c r="AZ84" i="22"/>
  <c r="V100" i="22"/>
  <c r="Y100" i="22" s="1"/>
  <c r="Z100" i="22" s="1"/>
  <c r="B34" i="28"/>
  <c r="D34" i="23" s="1"/>
  <c r="V34" i="23" s="1"/>
  <c r="AX34" i="22"/>
  <c r="BA34" i="22" s="1"/>
  <c r="V15" i="22"/>
  <c r="Y15" i="22" s="1"/>
  <c r="Z15" i="22" s="1"/>
  <c r="V52" i="22"/>
  <c r="Y52" i="22" s="1"/>
  <c r="Z52" i="22" s="1"/>
  <c r="J78" i="28"/>
  <c r="L78" i="23" s="1"/>
  <c r="X78" i="23" s="1"/>
  <c r="D79" i="27" s="1"/>
  <c r="AY78" i="22"/>
  <c r="V22" i="22"/>
  <c r="Y22" i="22" s="1"/>
  <c r="Z22" i="22" s="1"/>
  <c r="V21" i="22"/>
  <c r="Y21" i="22" s="1"/>
  <c r="Z21" i="22" s="1"/>
  <c r="V59" i="22"/>
  <c r="Y59" i="22" s="1"/>
  <c r="Z59" i="22" s="1"/>
  <c r="V74" i="22"/>
  <c r="Y74" i="22" s="1"/>
  <c r="Z74" i="22" s="1"/>
  <c r="AX70" i="22"/>
  <c r="BA70" i="22" s="1"/>
  <c r="B62" i="27"/>
  <c r="B105" i="28"/>
  <c r="D105" i="23" s="1"/>
  <c r="V105" i="23" s="1"/>
  <c r="AX105" i="22"/>
  <c r="BA105" i="22" s="1"/>
  <c r="P114" i="28"/>
  <c r="R114" i="23" s="1"/>
  <c r="X114" i="23" s="1"/>
  <c r="D115" i="27" s="1"/>
  <c r="AZ114" i="22"/>
  <c r="V114" i="22"/>
  <c r="Y114" i="22" s="1"/>
  <c r="Z114" i="22" s="1"/>
  <c r="V14" i="22"/>
  <c r="Y14" i="22" s="1"/>
  <c r="Z14" i="22" s="1"/>
  <c r="B82" i="28"/>
  <c r="D82" i="23" s="1"/>
  <c r="V82" i="23" s="1"/>
  <c r="AX82" i="22"/>
  <c r="BA82" i="22" s="1"/>
  <c r="B10" i="28"/>
  <c r="D10" i="23" s="1"/>
  <c r="AX10" i="22"/>
  <c r="AY75" i="22"/>
  <c r="V59" i="23"/>
  <c r="AX107" i="22"/>
  <c r="AX13" i="22"/>
  <c r="AX51" i="22"/>
  <c r="X13" i="23"/>
  <c r="D14" i="27" s="1"/>
  <c r="B90" i="28"/>
  <c r="D90" i="23" s="1"/>
  <c r="V90" i="23" s="1"/>
  <c r="AX90" i="22"/>
  <c r="BA90" i="22" s="1"/>
  <c r="V118" i="22"/>
  <c r="Y118" i="22" s="1"/>
  <c r="Z118" i="22" s="1"/>
  <c r="AZ51" i="22"/>
  <c r="B21" i="27"/>
  <c r="AY130" i="22"/>
  <c r="B27" i="28"/>
  <c r="D27" i="23" s="1"/>
  <c r="V27" i="23" s="1"/>
  <c r="AX27" i="22"/>
  <c r="BA27" i="22" s="1"/>
  <c r="B95" i="28"/>
  <c r="D95" i="23" s="1"/>
  <c r="AX95" i="22"/>
  <c r="B14" i="28"/>
  <c r="D14" i="23" s="1"/>
  <c r="V14" i="23" s="1"/>
  <c r="AX14" i="22"/>
  <c r="B101" i="27"/>
  <c r="AX9" i="22"/>
  <c r="BA9" i="22" s="1"/>
  <c r="B79" i="28"/>
  <c r="D79" i="23" s="1"/>
  <c r="V79" i="23" s="1"/>
  <c r="AX79" i="22"/>
  <c r="BA79" i="22" s="1"/>
  <c r="B38" i="28"/>
  <c r="D38" i="23" s="1"/>
  <c r="V38" i="23" s="1"/>
  <c r="AX38" i="22"/>
  <c r="BA38" i="22" s="1"/>
  <c r="V87" i="22"/>
  <c r="Y87" i="22" s="1"/>
  <c r="Z87" i="22" s="1"/>
  <c r="B104" i="28"/>
  <c r="D104" i="23" s="1"/>
  <c r="V104" i="23" s="1"/>
  <c r="AX104" i="22"/>
  <c r="B50" i="28"/>
  <c r="D50" i="23" s="1"/>
  <c r="V50" i="23" s="1"/>
  <c r="AX50" i="22"/>
  <c r="BA50" i="22" s="1"/>
  <c r="B11" i="28"/>
  <c r="D11" i="23" s="1"/>
  <c r="V11" i="23" s="1"/>
  <c r="AX11" i="22"/>
  <c r="B71" i="27"/>
  <c r="AX93" i="22"/>
  <c r="BA93" i="22" s="1"/>
  <c r="V26" i="23"/>
  <c r="AX101" i="22"/>
  <c r="BA101" i="22" s="1"/>
  <c r="AX64" i="22"/>
  <c r="BA64" i="22" s="1"/>
  <c r="X45" i="23"/>
  <c r="D46" i="27" s="1"/>
  <c r="B84" i="28"/>
  <c r="D84" i="23" s="1"/>
  <c r="V84" i="23" s="1"/>
  <c r="AX84" i="22"/>
  <c r="Z75" i="23"/>
  <c r="F76" i="27" s="1"/>
  <c r="V44" i="22"/>
  <c r="Y44" i="22" s="1"/>
  <c r="Z44" i="22" s="1"/>
  <c r="V75" i="23"/>
  <c r="B24" i="28"/>
  <c r="D24" i="23" s="1"/>
  <c r="V24" i="23" s="1"/>
  <c r="AX24" i="22"/>
  <c r="BA24" i="22" s="1"/>
  <c r="V58" i="22"/>
  <c r="Y58" i="22" s="1"/>
  <c r="Z58" i="22" s="1"/>
  <c r="V49" i="22"/>
  <c r="Y49" i="22" s="1"/>
  <c r="Z49" i="22" s="1"/>
  <c r="V107" i="23"/>
  <c r="AY69" i="22"/>
  <c r="B91" i="26"/>
  <c r="AX92" i="22"/>
  <c r="BA92" i="22" s="1"/>
  <c r="AX19" i="22"/>
  <c r="BA19" i="22" s="1"/>
  <c r="B63" i="28"/>
  <c r="D63" i="23" s="1"/>
  <c r="V63" i="23" s="1"/>
  <c r="AX63" i="22"/>
  <c r="BA63" i="22" s="1"/>
  <c r="B56" i="28"/>
  <c r="D56" i="23" s="1"/>
  <c r="V56" i="23" s="1"/>
  <c r="AX56" i="22"/>
  <c r="V57" i="22"/>
  <c r="Y57" i="22" s="1"/>
  <c r="Z57" i="22" s="1"/>
  <c r="B96" i="28"/>
  <c r="D96" i="23" s="1"/>
  <c r="V96" i="23" s="1"/>
  <c r="AX96" i="22"/>
  <c r="BA96" i="22" s="1"/>
  <c r="Y98" i="23"/>
  <c r="E99" i="27" s="1"/>
  <c r="O14" i="28"/>
  <c r="Q14" i="23" s="1"/>
  <c r="W14" i="23" s="1"/>
  <c r="C15" i="27" s="1"/>
  <c r="AZ14" i="22"/>
  <c r="AZ107" i="22"/>
  <c r="AZ4" i="22"/>
  <c r="B37" i="28"/>
  <c r="D37" i="23" s="1"/>
  <c r="V37" i="23" s="1"/>
  <c r="AX37" i="22"/>
  <c r="BA37" i="22" s="1"/>
  <c r="V67" i="22"/>
  <c r="Y67" i="22" s="1"/>
  <c r="Z67" i="22" s="1"/>
  <c r="AY73" i="22"/>
  <c r="H73" i="28"/>
  <c r="J73" i="23" s="1"/>
  <c r="V73" i="23" s="1"/>
  <c r="B17" i="28"/>
  <c r="D17" i="23" s="1"/>
  <c r="V17" i="23" s="1"/>
  <c r="AX17" i="22"/>
  <c r="BA17" i="22" s="1"/>
  <c r="V66" i="22"/>
  <c r="Y66" i="22" s="1"/>
  <c r="Z66" i="22" s="1"/>
  <c r="V93" i="23"/>
  <c r="V45" i="23"/>
  <c r="B54" i="27"/>
  <c r="AX26" i="22"/>
  <c r="BA26" i="22" s="1"/>
  <c r="V101" i="23"/>
  <c r="V64" i="23"/>
  <c r="AX4" i="22"/>
  <c r="V12" i="22"/>
  <c r="Y12" i="22" s="1"/>
  <c r="Z12" i="22" s="1"/>
  <c r="I68" i="28"/>
  <c r="K68" i="23" s="1"/>
  <c r="W68" i="23" s="1"/>
  <c r="C69" i="27" s="1"/>
  <c r="AY68" i="22"/>
  <c r="AX65" i="22"/>
  <c r="BA65" i="22" s="1"/>
  <c r="AX99" i="22"/>
  <c r="BA99" i="22" s="1"/>
  <c r="AX129" i="22"/>
  <c r="V92" i="23"/>
  <c r="V19" i="23"/>
  <c r="B106" i="28"/>
  <c r="D106" i="23" s="1"/>
  <c r="V106" i="23" s="1"/>
  <c r="AX106" i="22"/>
  <c r="B54" i="28"/>
  <c r="D54" i="23" s="1"/>
  <c r="V54" i="23" s="1"/>
  <c r="AX54" i="22"/>
  <c r="X128" i="23"/>
  <c r="D129" i="27" s="1"/>
  <c r="AX73" i="22"/>
  <c r="B40" i="28"/>
  <c r="D40" i="23" s="1"/>
  <c r="V40" i="23" s="1"/>
  <c r="AX40" i="22"/>
  <c r="B91" i="28"/>
  <c r="D91" i="23" s="1"/>
  <c r="V91" i="23" s="1"/>
  <c r="AX91" i="22"/>
  <c r="BA91" i="22" s="1"/>
  <c r="AZ102" i="22"/>
  <c r="N102" i="28"/>
  <c r="P102" i="23" s="1"/>
  <c r="B111" i="28"/>
  <c r="D111" i="23" s="1"/>
  <c r="V111" i="23" s="1"/>
  <c r="AX111" i="22"/>
  <c r="BA111" i="22" s="1"/>
  <c r="V24" i="22"/>
  <c r="Y24" i="22" s="1"/>
  <c r="Z24" i="22" s="1"/>
  <c r="V45" i="22"/>
  <c r="Y45" i="22" s="1"/>
  <c r="Z45" i="22" s="1"/>
  <c r="B131" i="28"/>
  <c r="D131" i="23" s="1"/>
  <c r="V131" i="23" s="1"/>
  <c r="AX131" i="22"/>
  <c r="BA131" i="22" s="1"/>
  <c r="V73" i="22"/>
  <c r="Y73" i="22" s="1"/>
  <c r="Z73" i="22" s="1"/>
  <c r="B73" i="27"/>
  <c r="B75" i="26"/>
  <c r="AX53" i="22"/>
  <c r="AZ106" i="22"/>
  <c r="AX76" i="22"/>
  <c r="BA76" i="22" s="1"/>
  <c r="B69" i="27"/>
  <c r="V31" i="22"/>
  <c r="Y31" i="22" s="1"/>
  <c r="Z31" i="22" s="1"/>
  <c r="B114" i="28"/>
  <c r="D114" i="23" s="1"/>
  <c r="V114" i="23" s="1"/>
  <c r="AX114" i="22"/>
  <c r="B128" i="28"/>
  <c r="D128" i="23" s="1"/>
  <c r="V128" i="23" s="1"/>
  <c r="AX128" i="22"/>
  <c r="AX125" i="22"/>
  <c r="BA125" i="22" s="1"/>
  <c r="AX109" i="22"/>
  <c r="BA109" i="22" s="1"/>
  <c r="B31" i="28"/>
  <c r="D31" i="23" s="1"/>
  <c r="V31" i="23" s="1"/>
  <c r="AX31" i="22"/>
  <c r="AZ123" i="22"/>
  <c r="V126" i="22"/>
  <c r="Y126" i="22" s="1"/>
  <c r="Z126" i="22" s="1"/>
  <c r="B89" i="28"/>
  <c r="D89" i="23" s="1"/>
  <c r="V89" i="23" s="1"/>
  <c r="AX89" i="22"/>
  <c r="AY31" i="22"/>
  <c r="Z53" i="23"/>
  <c r="F54" i="27" s="1"/>
  <c r="B118" i="28"/>
  <c r="D118" i="23" s="1"/>
  <c r="V118" i="23" s="1"/>
  <c r="AX118" i="22"/>
  <c r="BA118" i="22" s="1"/>
  <c r="AZ98" i="22"/>
  <c r="V111" i="22"/>
  <c r="Y111" i="22" s="1"/>
  <c r="Z111" i="22" s="1"/>
  <c r="AX77" i="22"/>
  <c r="AX83" i="22"/>
  <c r="BA83" i="22" s="1"/>
  <c r="B48" i="28"/>
  <c r="D48" i="23" s="1"/>
  <c r="V48" i="23" s="1"/>
  <c r="AX48" i="22"/>
  <c r="BA48" i="22" s="1"/>
  <c r="V99" i="22"/>
  <c r="Y99" i="22" s="1"/>
  <c r="Z99" i="22" s="1"/>
  <c r="B87" i="28"/>
  <c r="D87" i="23" s="1"/>
  <c r="V87" i="23" s="1"/>
  <c r="AX87" i="22"/>
  <c r="BA87" i="22" s="1"/>
  <c r="V75" i="22"/>
  <c r="Y75" i="22" s="1"/>
  <c r="Z75" i="22" s="1"/>
  <c r="B67" i="28"/>
  <c r="D67" i="23" s="1"/>
  <c r="V67" i="23" s="1"/>
  <c r="AX67" i="22"/>
  <c r="AX78" i="22"/>
  <c r="B78" i="28"/>
  <c r="D78" i="23" s="1"/>
  <c r="V78" i="23" s="1"/>
  <c r="AX127" i="22"/>
  <c r="B127" i="28"/>
  <c r="D127" i="23" s="1"/>
  <c r="V127" i="23" s="1"/>
  <c r="V61" i="22"/>
  <c r="Y61" i="22" s="1"/>
  <c r="Z61" i="22" s="1"/>
  <c r="AX72" i="22"/>
  <c r="BA72" i="22" s="1"/>
  <c r="AX59" i="22"/>
  <c r="BA59" i="22" s="1"/>
  <c r="Z31" i="23"/>
  <c r="F32" i="27" s="1"/>
  <c r="V19" i="22"/>
  <c r="Y19" i="22" s="1"/>
  <c r="Z19" i="22" s="1"/>
  <c r="E5" i="27"/>
  <c r="B117" i="28"/>
  <c r="D117" i="23" s="1"/>
  <c r="V117" i="23" s="1"/>
  <c r="AX117" i="22"/>
  <c r="BA117" i="22" s="1"/>
  <c r="AX88" i="22"/>
  <c r="BA88" i="22" s="1"/>
  <c r="AX69" i="22"/>
  <c r="AX25" i="22"/>
  <c r="BA25" i="22" s="1"/>
  <c r="AX30" i="22"/>
  <c r="BA43" i="22"/>
  <c r="AX122" i="22"/>
  <c r="BA122" i="22" s="1"/>
  <c r="V68" i="22"/>
  <c r="Y68" i="22" s="1"/>
  <c r="Z68" i="22" s="1"/>
  <c r="V51" i="22"/>
  <c r="Y51" i="22" s="1"/>
  <c r="Z51" i="22" s="1"/>
  <c r="AY104" i="22"/>
  <c r="AX39" i="22"/>
  <c r="BA39" i="22" s="1"/>
  <c r="AX123" i="22"/>
  <c r="B33" i="28"/>
  <c r="D33" i="23" s="1"/>
  <c r="V33" i="23" s="1"/>
  <c r="AX33" i="22"/>
  <c r="BA33" i="22" s="1"/>
  <c r="V105" i="22"/>
  <c r="Y105" i="22" s="1"/>
  <c r="Z105" i="22" s="1"/>
  <c r="B115" i="28"/>
  <c r="D115" i="23" s="1"/>
  <c r="V115" i="23" s="1"/>
  <c r="AX115" i="22"/>
  <c r="BA115" i="22" s="1"/>
  <c r="B10" i="26"/>
  <c r="B8" i="27"/>
  <c r="B102" i="28"/>
  <c r="D102" i="23" s="1"/>
  <c r="AX102" i="22"/>
  <c r="G5" i="27"/>
  <c r="AX49" i="22"/>
  <c r="BA49" i="22" s="1"/>
  <c r="V70" i="22"/>
  <c r="Y70" i="22" s="1"/>
  <c r="Z70" i="22" s="1"/>
  <c r="V60" i="22"/>
  <c r="Y60" i="22" s="1"/>
  <c r="Z60" i="22" s="1"/>
  <c r="B108" i="28"/>
  <c r="D108" i="23" s="1"/>
  <c r="V108" i="23" s="1"/>
  <c r="AX108" i="22"/>
  <c r="BA108" i="22" s="1"/>
  <c r="I54" i="28"/>
  <c r="K54" i="23" s="1"/>
  <c r="W54" i="23" s="1"/>
  <c r="C55" i="27" s="1"/>
  <c r="AY54" i="22"/>
  <c r="B97" i="28"/>
  <c r="D97" i="23" s="1"/>
  <c r="V97" i="23" s="1"/>
  <c r="AX97" i="22"/>
  <c r="BA97" i="22" s="1"/>
  <c r="AX75" i="22"/>
  <c r="B86" i="27"/>
  <c r="B88" i="26"/>
  <c r="AX116" i="22"/>
  <c r="BA116" i="22" s="1"/>
  <c r="AY13" i="22"/>
  <c r="AX110" i="22"/>
  <c r="V54" i="22"/>
  <c r="Y54" i="22" s="1"/>
  <c r="Z54" i="22" s="1"/>
  <c r="B41" i="28"/>
  <c r="D41" i="23" s="1"/>
  <c r="V41" i="23" s="1"/>
  <c r="AX41" i="22"/>
  <c r="BA41" i="22" s="1"/>
  <c r="B46" i="28"/>
  <c r="D46" i="23" s="1"/>
  <c r="V46" i="23" s="1"/>
  <c r="AX46" i="22"/>
  <c r="BA46" i="22" s="1"/>
  <c r="V85" i="22"/>
  <c r="Y85" i="22" s="1"/>
  <c r="Z85" i="22" s="1"/>
  <c r="V10" i="22"/>
  <c r="Y10" i="22" s="1"/>
  <c r="Z10" i="22" s="1"/>
  <c r="B74" i="28"/>
  <c r="D74" i="23" s="1"/>
  <c r="V74" i="23" s="1"/>
  <c r="AX74" i="22"/>
  <c r="BA74" i="22" s="1"/>
  <c r="B84" i="27"/>
  <c r="V69" i="23"/>
  <c r="V25" i="23"/>
  <c r="AX68" i="22"/>
  <c r="V30" i="23"/>
  <c r="AX61" i="22"/>
  <c r="Y18" i="23"/>
  <c r="E19" i="27" s="1"/>
  <c r="V16" i="22"/>
  <c r="Y16" i="22" s="1"/>
  <c r="Z16" i="22" s="1"/>
  <c r="AZ89" i="22"/>
  <c r="V94" i="22"/>
  <c r="Y94" i="22" s="1"/>
  <c r="Z94" i="22" s="1"/>
  <c r="V123" i="23"/>
  <c r="AX16" i="22"/>
  <c r="BA16" i="22" s="1"/>
  <c r="B18" i="28"/>
  <c r="D18" i="23" s="1"/>
  <c r="AX18" i="22"/>
  <c r="BA18" i="22" s="1"/>
  <c r="B42" i="28"/>
  <c r="D42" i="23" s="1"/>
  <c r="V42" i="23" s="1"/>
  <c r="AX42" i="22"/>
  <c r="BA42" i="22" s="1"/>
  <c r="V6" i="23"/>
  <c r="AX7" i="22"/>
  <c r="BA7" i="22" s="1"/>
  <c r="B47" i="28"/>
  <c r="D47" i="23" s="1"/>
  <c r="V47" i="23" s="1"/>
  <c r="AX47" i="22"/>
  <c r="BA47" i="22" s="1"/>
  <c r="V48" i="22"/>
  <c r="Y48" i="22" s="1"/>
  <c r="Z48" i="22" s="1"/>
  <c r="V65" i="22"/>
  <c r="Y65" i="22" s="1"/>
  <c r="Z65" i="22" s="1"/>
  <c r="V64" i="22"/>
  <c r="Y64" i="22" s="1"/>
  <c r="Z64" i="22" s="1"/>
  <c r="B66" i="28"/>
  <c r="D66" i="23" s="1"/>
  <c r="V66" i="23" s="1"/>
  <c r="AX66" i="22"/>
  <c r="BA66" i="22" s="1"/>
  <c r="AX81" i="22"/>
  <c r="BA81" i="22" s="1"/>
  <c r="AX71" i="22"/>
  <c r="BA71" i="22" s="1"/>
  <c r="B44" i="27"/>
  <c r="B46" i="26"/>
  <c r="AX55" i="22"/>
  <c r="BA55" i="22" s="1"/>
  <c r="B111" i="27"/>
  <c r="B113" i="26"/>
  <c r="B86" i="28"/>
  <c r="D86" i="23" s="1"/>
  <c r="V86" i="23" s="1"/>
  <c r="AX86" i="22"/>
  <c r="BA86" i="22" s="1"/>
  <c r="AZ40" i="22"/>
  <c r="B8" i="28"/>
  <c r="D8" i="23" s="1"/>
  <c r="V8" i="23" s="1"/>
  <c r="AX8" i="22"/>
  <c r="BA8" i="22" s="1"/>
  <c r="AY95" i="22"/>
  <c r="H95" i="28"/>
  <c r="J95" i="23" s="1"/>
  <c r="V37" i="22"/>
  <c r="Y37" i="22" s="1"/>
  <c r="Z37" i="22" s="1"/>
  <c r="V71" i="22"/>
  <c r="Y71" i="22" s="1"/>
  <c r="Z71" i="22" s="1"/>
  <c r="B28" i="28"/>
  <c r="D28" i="23" s="1"/>
  <c r="V28" i="23" s="1"/>
  <c r="AX28" i="22"/>
  <c r="BA28" i="22" s="1"/>
  <c r="V109" i="23"/>
  <c r="AY20" i="22"/>
  <c r="BA20" i="22" s="1"/>
  <c r="AX23" i="22"/>
  <c r="BA23" i="22" s="1"/>
  <c r="AX45" i="22"/>
  <c r="BA45" i="22" s="1"/>
  <c r="AX5" i="22"/>
  <c r="BA5" i="22" s="1"/>
  <c r="AX124" i="22"/>
  <c r="BA124" i="22" s="1"/>
  <c r="AX119" i="22"/>
  <c r="BA119" i="22" s="1"/>
  <c r="V77" i="22"/>
  <c r="Y77" i="22" s="1"/>
  <c r="Z77" i="22" s="1"/>
  <c r="B98" i="28"/>
  <c r="D98" i="23" s="1"/>
  <c r="V98" i="23" s="1"/>
  <c r="AX98" i="22"/>
  <c r="B130" i="28"/>
  <c r="D130" i="23" s="1"/>
  <c r="V130" i="23" s="1"/>
  <c r="AX130" i="22"/>
  <c r="V25" i="22"/>
  <c r="Y25" i="22" s="1"/>
  <c r="Z25" i="22" s="1"/>
  <c r="V13" i="22"/>
  <c r="Y13" i="22" s="1"/>
  <c r="Z13" i="22" s="1"/>
  <c r="B60" i="28"/>
  <c r="D60" i="23" s="1"/>
  <c r="V60" i="23" s="1"/>
  <c r="AX60" i="22"/>
  <c r="BA60" i="22" s="1"/>
  <c r="AX32" i="22"/>
  <c r="BA32" i="22" s="1"/>
  <c r="V103" i="23"/>
  <c r="E3" i="24" l="1"/>
  <c r="B58" i="26"/>
  <c r="B50" i="27"/>
  <c r="B122" i="26"/>
  <c r="B123" i="27"/>
  <c r="BA80" i="22"/>
  <c r="D3" i="24"/>
  <c r="F5" i="27"/>
  <c r="F3" i="24"/>
  <c r="B42" i="26"/>
  <c r="C42" i="26" s="1"/>
  <c r="BA127" i="22"/>
  <c r="BA120" i="22"/>
  <c r="G3" i="24"/>
  <c r="G4" i="24" s="1"/>
  <c r="V18" i="23"/>
  <c r="B19" i="27" s="1"/>
  <c r="BA103" i="22"/>
  <c r="C3" i="24"/>
  <c r="BA56" i="22"/>
  <c r="B54" i="26"/>
  <c r="C54" i="26" s="1"/>
  <c r="B40" i="27"/>
  <c r="BA129" i="22"/>
  <c r="B74" i="26"/>
  <c r="B12" i="26"/>
  <c r="C12" i="26" s="1"/>
  <c r="B73" i="26"/>
  <c r="BA128" i="22"/>
  <c r="BA53" i="22"/>
  <c r="BA11" i="22"/>
  <c r="BA78" i="22"/>
  <c r="BA107" i="22"/>
  <c r="V12" i="23"/>
  <c r="B15" i="26" s="1"/>
  <c r="B95" i="27"/>
  <c r="BA110" i="22"/>
  <c r="BA10" i="22"/>
  <c r="BA84" i="22"/>
  <c r="B81" i="27"/>
  <c r="B128" i="26"/>
  <c r="D128" i="26" s="1"/>
  <c r="BA15" i="22"/>
  <c r="B16" i="26"/>
  <c r="D16" i="26" s="1"/>
  <c r="BA102" i="22"/>
  <c r="BA61" i="22"/>
  <c r="BA67" i="22"/>
  <c r="B117" i="27"/>
  <c r="BA30" i="22"/>
  <c r="B52" i="27"/>
  <c r="B102" i="26"/>
  <c r="D102" i="26" s="1"/>
  <c r="BA68" i="22"/>
  <c r="B132" i="26"/>
  <c r="C132" i="26" s="1"/>
  <c r="B26" i="26"/>
  <c r="C26" i="26" s="1"/>
  <c r="B71" i="26"/>
  <c r="C71" i="26" s="1"/>
  <c r="BA51" i="22"/>
  <c r="BA114" i="22"/>
  <c r="B23" i="26"/>
  <c r="C23" i="26" s="1"/>
  <c r="D78" i="27"/>
  <c r="B80" i="26"/>
  <c r="D80" i="26" s="1"/>
  <c r="BA130" i="22"/>
  <c r="V95" i="23"/>
  <c r="B98" i="26" s="1"/>
  <c r="BA75" i="22"/>
  <c r="BA73" i="22"/>
  <c r="BA98" i="22"/>
  <c r="BA123" i="22"/>
  <c r="BA77" i="22"/>
  <c r="V10" i="23"/>
  <c r="B11" i="27" s="1"/>
  <c r="BA14" i="22"/>
  <c r="BA69" i="22"/>
  <c r="BA106" i="22"/>
  <c r="B89" i="26"/>
  <c r="B87" i="27"/>
  <c r="B111" i="26"/>
  <c r="B109" i="27"/>
  <c r="B49" i="27"/>
  <c r="B51" i="26"/>
  <c r="B12" i="27"/>
  <c r="B14" i="26"/>
  <c r="B58" i="27"/>
  <c r="B60" i="26"/>
  <c r="B114" i="26"/>
  <c r="B112" i="27"/>
  <c r="B43" i="27"/>
  <c r="B45" i="26"/>
  <c r="B67" i="27"/>
  <c r="B69" i="26"/>
  <c r="B83" i="27"/>
  <c r="B85" i="26"/>
  <c r="B110" i="27"/>
  <c r="B112" i="26"/>
  <c r="B9" i="27"/>
  <c r="B11" i="26"/>
  <c r="B75" i="27"/>
  <c r="B77" i="26"/>
  <c r="B98" i="27"/>
  <c r="B100" i="26"/>
  <c r="B118" i="27"/>
  <c r="B120" i="26"/>
  <c r="BA89" i="22"/>
  <c r="BA40" i="22"/>
  <c r="B107" i="27"/>
  <c r="B109" i="26"/>
  <c r="B18" i="27"/>
  <c r="B20" i="26"/>
  <c r="B99" i="26"/>
  <c r="B97" i="27"/>
  <c r="B15" i="27"/>
  <c r="B17" i="26"/>
  <c r="B63" i="27"/>
  <c r="B65" i="26"/>
  <c r="B7" i="26"/>
  <c r="B5" i="27"/>
  <c r="C74" i="26"/>
  <c r="D74" i="26"/>
  <c r="B32" i="26"/>
  <c r="B30" i="27"/>
  <c r="B104" i="27"/>
  <c r="B106" i="26"/>
  <c r="B113" i="27"/>
  <c r="B115" i="26"/>
  <c r="C16" i="26"/>
  <c r="B31" i="27"/>
  <c r="B33" i="26"/>
  <c r="B90" i="27"/>
  <c r="B92" i="26"/>
  <c r="B66" i="27"/>
  <c r="B68" i="26"/>
  <c r="B41" i="27"/>
  <c r="B43" i="26"/>
  <c r="B20" i="27"/>
  <c r="B22" i="26"/>
  <c r="B76" i="26"/>
  <c r="B74" i="27"/>
  <c r="B39" i="27"/>
  <c r="B41" i="26"/>
  <c r="BA95" i="22"/>
  <c r="BA13" i="22"/>
  <c r="BA4" i="22"/>
  <c r="D84" i="26"/>
  <c r="C84" i="26"/>
  <c r="B31" i="26"/>
  <c r="B29" i="27"/>
  <c r="C52" i="26"/>
  <c r="D52" i="26"/>
  <c r="C97" i="26"/>
  <c r="D97" i="26"/>
  <c r="B128" i="27"/>
  <c r="B130" i="26"/>
  <c r="B90" i="26"/>
  <c r="B88" i="27"/>
  <c r="B134" i="26"/>
  <c r="B132" i="27"/>
  <c r="B56" i="26"/>
  <c r="B27" i="26"/>
  <c r="B25" i="27"/>
  <c r="B116" i="26"/>
  <c r="B114" i="27"/>
  <c r="C127" i="26"/>
  <c r="D127" i="26"/>
  <c r="B16" i="27"/>
  <c r="B18" i="26"/>
  <c r="B21" i="26"/>
  <c r="B116" i="27"/>
  <c r="B118" i="26"/>
  <c r="B26" i="27"/>
  <c r="B28" i="26"/>
  <c r="V102" i="23"/>
  <c r="B93" i="27"/>
  <c r="B95" i="26"/>
  <c r="B57" i="27"/>
  <c r="B59" i="26"/>
  <c r="C91" i="26"/>
  <c r="D91" i="26"/>
  <c r="B76" i="27"/>
  <c r="B78" i="26"/>
  <c r="B27" i="27"/>
  <c r="B29" i="26"/>
  <c r="B51" i="27"/>
  <c r="B53" i="26"/>
  <c r="B80" i="27"/>
  <c r="B82" i="26"/>
  <c r="B62" i="26"/>
  <c r="B60" i="27"/>
  <c r="B127" i="27"/>
  <c r="B129" i="26"/>
  <c r="C35" i="26"/>
  <c r="D35" i="26"/>
  <c r="B131" i="27"/>
  <c r="B133" i="26"/>
  <c r="B8" i="26"/>
  <c r="B6" i="27"/>
  <c r="D113" i="26"/>
  <c r="C113" i="26"/>
  <c r="C119" i="26"/>
  <c r="D119" i="26"/>
  <c r="B7" i="27"/>
  <c r="B9" i="26"/>
  <c r="B70" i="27"/>
  <c r="B72" i="26"/>
  <c r="C88" i="26"/>
  <c r="D88" i="26"/>
  <c r="B32" i="27"/>
  <c r="B34" i="26"/>
  <c r="B79" i="27"/>
  <c r="B81" i="26"/>
  <c r="BA31" i="22"/>
  <c r="B129" i="27"/>
  <c r="B131" i="26"/>
  <c r="BA54" i="22"/>
  <c r="B46" i="27"/>
  <c r="B48" i="26"/>
  <c r="BA104" i="22"/>
  <c r="B30" i="26"/>
  <c r="B28" i="27"/>
  <c r="B91" i="27"/>
  <c r="B93" i="26"/>
  <c r="B45" i="27"/>
  <c r="B47" i="26"/>
  <c r="B122" i="27"/>
  <c r="B124" i="26"/>
  <c r="B37" i="27"/>
  <c r="B39" i="26"/>
  <c r="B61" i="27"/>
  <c r="B63" i="26"/>
  <c r="B124" i="27"/>
  <c r="B126" i="26"/>
  <c r="C86" i="26"/>
  <c r="D86" i="26"/>
  <c r="B47" i="27"/>
  <c r="B49" i="26"/>
  <c r="B22" i="27"/>
  <c r="B24" i="26"/>
  <c r="B55" i="27"/>
  <c r="B57" i="26"/>
  <c r="B94" i="27"/>
  <c r="B96" i="26"/>
  <c r="B64" i="27"/>
  <c r="B66" i="26"/>
  <c r="C73" i="26"/>
  <c r="D73" i="26"/>
  <c r="B105" i="27"/>
  <c r="B107" i="26"/>
  <c r="AA4" i="22"/>
  <c r="C83" i="26"/>
  <c r="D83" i="26"/>
  <c r="B99" i="27"/>
  <c r="B101" i="26"/>
  <c r="D42" i="26"/>
  <c r="C125" i="26"/>
  <c r="D125" i="26"/>
  <c r="C10" i="26"/>
  <c r="D10" i="26"/>
  <c r="B115" i="27"/>
  <c r="B117" i="26"/>
  <c r="C75" i="26"/>
  <c r="D75" i="26"/>
  <c r="B121" i="26"/>
  <c r="B119" i="27"/>
  <c r="B65" i="27"/>
  <c r="B67" i="26"/>
  <c r="B108" i="27"/>
  <c r="B110" i="26"/>
  <c r="C103" i="26"/>
  <c r="D103" i="26"/>
  <c r="B106" i="27"/>
  <c r="B108" i="26"/>
  <c r="B37" i="26"/>
  <c r="B35" i="27"/>
  <c r="B36" i="27"/>
  <c r="B38" i="26"/>
  <c r="B121" i="27"/>
  <c r="B123" i="26"/>
  <c r="D58" i="26"/>
  <c r="C58" i="26"/>
  <c r="B59" i="27"/>
  <c r="B61" i="26"/>
  <c r="C46" i="26"/>
  <c r="D46" i="26"/>
  <c r="B48" i="27"/>
  <c r="B50" i="26"/>
  <c r="B42" i="27"/>
  <c r="B44" i="26"/>
  <c r="B34" i="27"/>
  <c r="B36" i="26"/>
  <c r="B68" i="27"/>
  <c r="B70" i="26"/>
  <c r="B17" i="27"/>
  <c r="B19" i="26"/>
  <c r="B92" i="27"/>
  <c r="B94" i="26"/>
  <c r="B102" i="27"/>
  <c r="B104" i="26"/>
  <c r="B85" i="27"/>
  <c r="B87" i="26"/>
  <c r="B38" i="27"/>
  <c r="B40" i="26"/>
  <c r="C64" i="26"/>
  <c r="D64" i="26"/>
  <c r="B23" i="27"/>
  <c r="B25" i="26"/>
  <c r="C122" i="26"/>
  <c r="D122" i="26"/>
  <c r="B55" i="26"/>
  <c r="B53" i="27"/>
  <c r="D79" i="26"/>
  <c r="C79" i="26"/>
  <c r="G5" i="24" l="1"/>
  <c r="D12" i="26"/>
  <c r="C102" i="26"/>
  <c r="D54" i="26"/>
  <c r="B3" i="24"/>
  <c r="B4" i="24" s="1"/>
  <c r="G10" i="24" s="1"/>
  <c r="G11" i="24" s="1"/>
  <c r="B13" i="27"/>
  <c r="L21" i="26" s="1"/>
  <c r="C128" i="26"/>
  <c r="D23" i="26"/>
  <c r="C80" i="26"/>
  <c r="D71" i="26"/>
  <c r="D132" i="26"/>
  <c r="B96" i="27"/>
  <c r="B13" i="26"/>
  <c r="D13" i="26" s="1"/>
  <c r="D26" i="26"/>
  <c r="D69" i="26"/>
  <c r="C69" i="26"/>
  <c r="F5" i="24"/>
  <c r="F4" i="24"/>
  <c r="C72" i="26"/>
  <c r="D72" i="26"/>
  <c r="C31" i="26"/>
  <c r="D31" i="26"/>
  <c r="C68" i="26"/>
  <c r="D68" i="26"/>
  <c r="C120" i="26"/>
  <c r="D120" i="26"/>
  <c r="D67" i="26"/>
  <c r="C67" i="26"/>
  <c r="D124" i="26"/>
  <c r="C124" i="26"/>
  <c r="D21" i="26"/>
  <c r="C21" i="26"/>
  <c r="D14" i="26"/>
  <c r="C14" i="26"/>
  <c r="C66" i="26"/>
  <c r="D66" i="26"/>
  <c r="D18" i="26"/>
  <c r="C18" i="26"/>
  <c r="C104" i="26"/>
  <c r="D104" i="26"/>
  <c r="C70" i="26"/>
  <c r="D70" i="26"/>
  <c r="D38" i="26"/>
  <c r="C38" i="26"/>
  <c r="C24" i="26"/>
  <c r="D24" i="26"/>
  <c r="C47" i="26"/>
  <c r="D47" i="26"/>
  <c r="C8" i="26"/>
  <c r="D8" i="26"/>
  <c r="C78" i="26"/>
  <c r="D78" i="26"/>
  <c r="B103" i="27"/>
  <c r="B105" i="26"/>
  <c r="D76" i="26"/>
  <c r="C76" i="26"/>
  <c r="C115" i="26"/>
  <c r="D115" i="26"/>
  <c r="D99" i="26"/>
  <c r="C99" i="26"/>
  <c r="D11" i="26"/>
  <c r="C11" i="26"/>
  <c r="D45" i="26"/>
  <c r="C45" i="26"/>
  <c r="C51" i="26"/>
  <c r="D51" i="26"/>
  <c r="D123" i="26"/>
  <c r="C123" i="26"/>
  <c r="C131" i="26"/>
  <c r="D131" i="26"/>
  <c r="C29" i="26"/>
  <c r="D29" i="26"/>
  <c r="C130" i="26"/>
  <c r="D130" i="26"/>
  <c r="D77" i="26"/>
  <c r="C77" i="26"/>
  <c r="D121" i="26"/>
  <c r="C121" i="26"/>
  <c r="C98" i="26"/>
  <c r="D98" i="26"/>
  <c r="C30" i="26"/>
  <c r="D30" i="26"/>
  <c r="D81" i="26"/>
  <c r="C81" i="26"/>
  <c r="C9" i="26"/>
  <c r="D9" i="26"/>
  <c r="C133" i="26"/>
  <c r="D133" i="26"/>
  <c r="D62" i="26"/>
  <c r="C62" i="26"/>
  <c r="C28" i="26"/>
  <c r="D28" i="26"/>
  <c r="C56" i="26"/>
  <c r="D56" i="26"/>
  <c r="D15" i="26"/>
  <c r="C15" i="26"/>
  <c r="C22" i="26"/>
  <c r="D22" i="26"/>
  <c r="C92" i="26"/>
  <c r="D92" i="26"/>
  <c r="D7" i="26"/>
  <c r="C7" i="26"/>
  <c r="C20" i="26"/>
  <c r="D20" i="26"/>
  <c r="C87" i="26"/>
  <c r="D87" i="26"/>
  <c r="D129" i="26"/>
  <c r="C129" i="26"/>
  <c r="C55" i="26"/>
  <c r="D55" i="26"/>
  <c r="D94" i="26"/>
  <c r="C94" i="26"/>
  <c r="D36" i="26"/>
  <c r="C36" i="26"/>
  <c r="D49" i="26"/>
  <c r="C49" i="26"/>
  <c r="D63" i="26"/>
  <c r="C63" i="26"/>
  <c r="C82" i="26"/>
  <c r="D82" i="26"/>
  <c r="C106" i="26"/>
  <c r="D106" i="26"/>
  <c r="AA6" i="27"/>
  <c r="G9" i="24"/>
  <c r="AA5" i="27"/>
  <c r="G7" i="24"/>
  <c r="AA7" i="27"/>
  <c r="AA8" i="27"/>
  <c r="AA9" i="27"/>
  <c r="AA10" i="27"/>
  <c r="AA11" i="27"/>
  <c r="AA12" i="27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A25" i="27"/>
  <c r="AA26" i="27"/>
  <c r="AA27" i="27"/>
  <c r="AA28" i="27"/>
  <c r="AA29" i="27"/>
  <c r="AA30" i="27"/>
  <c r="AA31" i="27"/>
  <c r="AA32" i="27"/>
  <c r="AA33" i="27"/>
  <c r="AA34" i="27"/>
  <c r="AA35" i="27"/>
  <c r="AA36" i="27"/>
  <c r="AA37" i="27"/>
  <c r="AA38" i="27"/>
  <c r="AA39" i="27"/>
  <c r="AA40" i="27"/>
  <c r="AA41" i="27"/>
  <c r="AA42" i="27"/>
  <c r="AA43" i="27"/>
  <c r="AA44" i="27"/>
  <c r="AA45" i="27"/>
  <c r="AA46" i="27"/>
  <c r="AA47" i="27"/>
  <c r="AA48" i="27"/>
  <c r="AA49" i="27"/>
  <c r="AA50" i="27"/>
  <c r="AA51" i="27"/>
  <c r="AA52" i="27"/>
  <c r="AA53" i="27"/>
  <c r="AA54" i="27"/>
  <c r="AA55" i="27"/>
  <c r="AA56" i="27"/>
  <c r="AA57" i="27"/>
  <c r="AA58" i="27"/>
  <c r="AA59" i="27"/>
  <c r="AA60" i="27"/>
  <c r="AA61" i="27"/>
  <c r="AA62" i="27"/>
  <c r="AA63" i="27"/>
  <c r="AA64" i="27"/>
  <c r="AA65" i="27"/>
  <c r="AA66" i="27"/>
  <c r="AA67" i="27"/>
  <c r="AA68" i="27"/>
  <c r="AA69" i="27"/>
  <c r="AA70" i="27"/>
  <c r="AA71" i="27"/>
  <c r="AA72" i="27"/>
  <c r="AA73" i="27"/>
  <c r="AA74" i="27"/>
  <c r="AA75" i="27"/>
  <c r="AA76" i="27"/>
  <c r="AA77" i="27"/>
  <c r="AA78" i="27"/>
  <c r="AA79" i="27"/>
  <c r="AA80" i="27"/>
  <c r="AA81" i="27"/>
  <c r="AA82" i="27"/>
  <c r="AA83" i="27"/>
  <c r="AA84" i="27"/>
  <c r="AA85" i="27"/>
  <c r="AA86" i="27"/>
  <c r="AA87" i="27"/>
  <c r="AA88" i="27"/>
  <c r="AA89" i="27"/>
  <c r="AA90" i="27"/>
  <c r="AA91" i="27"/>
  <c r="AA92" i="27"/>
  <c r="AA93" i="27"/>
  <c r="AA94" i="27"/>
  <c r="AA95" i="27"/>
  <c r="AA96" i="27"/>
  <c r="AA97" i="27"/>
  <c r="AA98" i="27"/>
  <c r="AA99" i="27"/>
  <c r="AA100" i="27"/>
  <c r="AA101" i="27"/>
  <c r="AA102" i="27"/>
  <c r="AA103" i="27"/>
  <c r="AA104" i="27"/>
  <c r="AA105" i="27"/>
  <c r="AA106" i="27"/>
  <c r="AA107" i="27"/>
  <c r="AA108" i="27"/>
  <c r="AA109" i="27"/>
  <c r="AA110" i="27"/>
  <c r="AA111" i="27"/>
  <c r="AA112" i="27"/>
  <c r="AA113" i="27"/>
  <c r="AA114" i="27"/>
  <c r="AA115" i="27"/>
  <c r="AA116" i="27"/>
  <c r="AA117" i="27"/>
  <c r="AA118" i="27"/>
  <c r="AA119" i="27"/>
  <c r="AA120" i="27"/>
  <c r="AA121" i="27"/>
  <c r="AA122" i="27"/>
  <c r="AA123" i="27"/>
  <c r="AA124" i="27"/>
  <c r="AA125" i="27"/>
  <c r="AA126" i="27"/>
  <c r="AA127" i="27"/>
  <c r="AA128" i="27"/>
  <c r="AA129" i="27"/>
  <c r="AA130" i="27"/>
  <c r="AA131" i="27"/>
  <c r="AA132" i="27"/>
  <c r="C112" i="26"/>
  <c r="D112" i="26"/>
  <c r="C37" i="26"/>
  <c r="D37" i="26"/>
  <c r="C107" i="26"/>
  <c r="D107" i="26"/>
  <c r="C96" i="26"/>
  <c r="D96" i="26"/>
  <c r="C48" i="26"/>
  <c r="D48" i="26"/>
  <c r="C34" i="26"/>
  <c r="D34" i="26"/>
  <c r="D118" i="26"/>
  <c r="C118" i="26"/>
  <c r="D134" i="26"/>
  <c r="C134" i="26"/>
  <c r="C43" i="26"/>
  <c r="D43" i="26"/>
  <c r="E4" i="24"/>
  <c r="E5" i="24"/>
  <c r="D65" i="26"/>
  <c r="C65" i="26"/>
  <c r="C109" i="26"/>
  <c r="D109" i="26"/>
  <c r="D114" i="26"/>
  <c r="C114" i="26"/>
  <c r="D111" i="26"/>
  <c r="C111" i="26"/>
  <c r="D25" i="26"/>
  <c r="C25" i="26"/>
  <c r="C108" i="26"/>
  <c r="D108" i="26"/>
  <c r="C93" i="26"/>
  <c r="D93" i="26"/>
  <c r="C27" i="26"/>
  <c r="D27" i="26"/>
  <c r="C61" i="26"/>
  <c r="D61" i="26"/>
  <c r="D40" i="26"/>
  <c r="C40" i="26"/>
  <c r="C19" i="26"/>
  <c r="D19" i="26"/>
  <c r="C44" i="26"/>
  <c r="D44" i="26"/>
  <c r="C110" i="26"/>
  <c r="D110" i="26"/>
  <c r="D117" i="26"/>
  <c r="C117" i="26"/>
  <c r="C101" i="26"/>
  <c r="D101" i="26"/>
  <c r="D39" i="26"/>
  <c r="C39" i="26"/>
  <c r="C53" i="26"/>
  <c r="D53" i="26"/>
  <c r="C59" i="26"/>
  <c r="D59" i="26"/>
  <c r="C116" i="26"/>
  <c r="D116" i="26"/>
  <c r="D33" i="26"/>
  <c r="C33" i="26"/>
  <c r="C100" i="26"/>
  <c r="D100" i="26"/>
  <c r="C85" i="26"/>
  <c r="D85" i="26"/>
  <c r="C60" i="26"/>
  <c r="D60" i="26"/>
  <c r="C50" i="26"/>
  <c r="D50" i="26"/>
  <c r="C126" i="26"/>
  <c r="D126" i="26"/>
  <c r="D95" i="26"/>
  <c r="C95" i="26"/>
  <c r="C4" i="24"/>
  <c r="C5" i="24"/>
  <c r="D57" i="26"/>
  <c r="C57" i="26"/>
  <c r="D4" i="24"/>
  <c r="D5" i="24"/>
  <c r="C90" i="26"/>
  <c r="D90" i="26"/>
  <c r="C41" i="26"/>
  <c r="D41" i="26"/>
  <c r="C32" i="26"/>
  <c r="D32" i="26"/>
  <c r="D17" i="26"/>
  <c r="C17" i="26"/>
  <c r="D89" i="26"/>
  <c r="C89" i="26"/>
  <c r="C13" i="26" l="1"/>
  <c r="B26" i="24"/>
  <c r="F31" i="24" s="1"/>
  <c r="B5" i="24"/>
  <c r="V5" i="27" s="1"/>
  <c r="E10" i="24"/>
  <c r="E11" i="24" s="1"/>
  <c r="D10" i="24"/>
  <c r="D11" i="24" s="1"/>
  <c r="AP25" i="27" s="1"/>
  <c r="AS89" i="27"/>
  <c r="AS109" i="27"/>
  <c r="AS11" i="27"/>
  <c r="AS20" i="27"/>
  <c r="AS46" i="27"/>
  <c r="AS30" i="27"/>
  <c r="AS31" i="27"/>
  <c r="AS17" i="27"/>
  <c r="AS61" i="27"/>
  <c r="AS16" i="27"/>
  <c r="AS63" i="27"/>
  <c r="AS50" i="27"/>
  <c r="AS57" i="27"/>
  <c r="AS54" i="27"/>
  <c r="AS131" i="27"/>
  <c r="AS39" i="27"/>
  <c r="AS18" i="27"/>
  <c r="AS128" i="27"/>
  <c r="AS125" i="27"/>
  <c r="AS121" i="27"/>
  <c r="AS126" i="27"/>
  <c r="AS111" i="27"/>
  <c r="AS25" i="27"/>
  <c r="AS68" i="27"/>
  <c r="AS116" i="27"/>
  <c r="AS72" i="27"/>
  <c r="AS71" i="27"/>
  <c r="AS113" i="27"/>
  <c r="AS28" i="27"/>
  <c r="AS85" i="27"/>
  <c r="AS119" i="27"/>
  <c r="AS86" i="27"/>
  <c r="AS52" i="27"/>
  <c r="AS67" i="27"/>
  <c r="AS94" i="27"/>
  <c r="AS129" i="27"/>
  <c r="AS106" i="27"/>
  <c r="AS9" i="27"/>
  <c r="AS48" i="27"/>
  <c r="AS124" i="27"/>
  <c r="AS127" i="27"/>
  <c r="AS58" i="27"/>
  <c r="AS104" i="27"/>
  <c r="AS64" i="27"/>
  <c r="AS73" i="27"/>
  <c r="AS47" i="27"/>
  <c r="AS130" i="27"/>
  <c r="AS32" i="27"/>
  <c r="AS95" i="27"/>
  <c r="AS81" i="27"/>
  <c r="AS82" i="27"/>
  <c r="AS75" i="27"/>
  <c r="AS105" i="27"/>
  <c r="AS42" i="27"/>
  <c r="AS70" i="27"/>
  <c r="AS100" i="27"/>
  <c r="AS98" i="27"/>
  <c r="AS69" i="27"/>
  <c r="AS79" i="27"/>
  <c r="AS80" i="27"/>
  <c r="AS26" i="27"/>
  <c r="AS35" i="27"/>
  <c r="AS43" i="27"/>
  <c r="AS29" i="27"/>
  <c r="AS45" i="27"/>
  <c r="AS23" i="27"/>
  <c r="AS66" i="27"/>
  <c r="AS78" i="27"/>
  <c r="AS8" i="27"/>
  <c r="AS114" i="27"/>
  <c r="AS33" i="27"/>
  <c r="AS53" i="27"/>
  <c r="AS10" i="27"/>
  <c r="AS96" i="27"/>
  <c r="AS37" i="27"/>
  <c r="AS99" i="27"/>
  <c r="AS122" i="27"/>
  <c r="AS87" i="27"/>
  <c r="AS123" i="27"/>
  <c r="AS76" i="27"/>
  <c r="AS13" i="27"/>
  <c r="AS103" i="27"/>
  <c r="AS34" i="27"/>
  <c r="AS21" i="27"/>
  <c r="AS84" i="27"/>
  <c r="AS5" i="27"/>
  <c r="AS132" i="27"/>
  <c r="AS92" i="27"/>
  <c r="AS77" i="27"/>
  <c r="AS97" i="27"/>
  <c r="AS27" i="27"/>
  <c r="AS120" i="27"/>
  <c r="AS101" i="27"/>
  <c r="AS93" i="27"/>
  <c r="AS62" i="27"/>
  <c r="AS40" i="27"/>
  <c r="AS56" i="27"/>
  <c r="AS24" i="27"/>
  <c r="AS110" i="27"/>
  <c r="AS107" i="27"/>
  <c r="AS7" i="27"/>
  <c r="AS112" i="27"/>
  <c r="AS59" i="27"/>
  <c r="AS91" i="27"/>
  <c r="AS102" i="27"/>
  <c r="AS6" i="27"/>
  <c r="AS41" i="27"/>
  <c r="AS55" i="27"/>
  <c r="AS60" i="27"/>
  <c r="AS36" i="27"/>
  <c r="AS65" i="27"/>
  <c r="AS108" i="27"/>
  <c r="AS118" i="27"/>
  <c r="AS38" i="27"/>
  <c r="AS12" i="27"/>
  <c r="AS83" i="27"/>
  <c r="AS14" i="27"/>
  <c r="AS22" i="27"/>
  <c r="AS117" i="27"/>
  <c r="AS115" i="27"/>
  <c r="AS44" i="27"/>
  <c r="AS88" i="27"/>
  <c r="AS51" i="27"/>
  <c r="AS49" i="27"/>
  <c r="AS15" i="27"/>
  <c r="AS19" i="27"/>
  <c r="AS74" i="27"/>
  <c r="AS90" i="27"/>
  <c r="X5" i="27"/>
  <c r="X6" i="27"/>
  <c r="D7" i="24"/>
  <c r="D9" i="24"/>
  <c r="X7" i="27"/>
  <c r="X8" i="27"/>
  <c r="X9" i="27"/>
  <c r="X10" i="27"/>
  <c r="X11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0" i="27"/>
  <c r="X41" i="27"/>
  <c r="X42" i="27"/>
  <c r="X43" i="27"/>
  <c r="X44" i="27"/>
  <c r="X45" i="27"/>
  <c r="X46" i="27"/>
  <c r="X47" i="27"/>
  <c r="X48" i="27"/>
  <c r="X49" i="27"/>
  <c r="X50" i="27"/>
  <c r="X51" i="27"/>
  <c r="X52" i="27"/>
  <c r="X53" i="27"/>
  <c r="X54" i="27"/>
  <c r="X55" i="27"/>
  <c r="X56" i="27"/>
  <c r="X57" i="27"/>
  <c r="X58" i="27"/>
  <c r="X59" i="27"/>
  <c r="X60" i="27"/>
  <c r="X61" i="27"/>
  <c r="X62" i="27"/>
  <c r="X63" i="27"/>
  <c r="X64" i="27"/>
  <c r="X65" i="27"/>
  <c r="X66" i="27"/>
  <c r="X67" i="27"/>
  <c r="X68" i="27"/>
  <c r="X69" i="27"/>
  <c r="X70" i="27"/>
  <c r="X71" i="27"/>
  <c r="X72" i="27"/>
  <c r="X73" i="27"/>
  <c r="X74" i="27"/>
  <c r="X75" i="27"/>
  <c r="X76" i="27"/>
  <c r="X7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96" i="27"/>
  <c r="X97" i="27"/>
  <c r="X98" i="27"/>
  <c r="X99" i="27"/>
  <c r="X100" i="27"/>
  <c r="X101" i="27"/>
  <c r="X102" i="27"/>
  <c r="X103" i="27"/>
  <c r="X104" i="27"/>
  <c r="X105" i="27"/>
  <c r="X106" i="27"/>
  <c r="X107" i="27"/>
  <c r="X108" i="27"/>
  <c r="X109" i="27"/>
  <c r="X110" i="27"/>
  <c r="X111" i="27"/>
  <c r="X112" i="27"/>
  <c r="X113" i="27"/>
  <c r="X114" i="27"/>
  <c r="X115" i="27"/>
  <c r="X116" i="27"/>
  <c r="X117" i="27"/>
  <c r="X118" i="27"/>
  <c r="X119" i="27"/>
  <c r="X120" i="27"/>
  <c r="X121" i="27"/>
  <c r="X122" i="27"/>
  <c r="X123" i="27"/>
  <c r="X124" i="27"/>
  <c r="X125" i="27"/>
  <c r="X126" i="27"/>
  <c r="X127" i="27"/>
  <c r="X128" i="27"/>
  <c r="X129" i="27"/>
  <c r="X130" i="27"/>
  <c r="X131" i="27"/>
  <c r="X132" i="27"/>
  <c r="AP69" i="27"/>
  <c r="AP12" i="27"/>
  <c r="AP63" i="27"/>
  <c r="AP98" i="27"/>
  <c r="AP129" i="27"/>
  <c r="AP24" i="27"/>
  <c r="AP35" i="27"/>
  <c r="AP66" i="27"/>
  <c r="AP56" i="27"/>
  <c r="AP117" i="27"/>
  <c r="AP61" i="27"/>
  <c r="AP76" i="27"/>
  <c r="AP22" i="27"/>
  <c r="AP100" i="27"/>
  <c r="AP113" i="27"/>
  <c r="AP41" i="27"/>
  <c r="AP71" i="27"/>
  <c r="AP93" i="27"/>
  <c r="AP87" i="27"/>
  <c r="AP45" i="27"/>
  <c r="AP122" i="27"/>
  <c r="AP18" i="27"/>
  <c r="AP72" i="27"/>
  <c r="AP114" i="27"/>
  <c r="AP6" i="27"/>
  <c r="AP36" i="27"/>
  <c r="AP54" i="27"/>
  <c r="AP48" i="27"/>
  <c r="AP67" i="27"/>
  <c r="AP50" i="27"/>
  <c r="AP125" i="27"/>
  <c r="AP91" i="27"/>
  <c r="F10" i="24"/>
  <c r="F11" i="24" s="1"/>
  <c r="C10" i="24"/>
  <c r="C11" i="24" s="1"/>
  <c r="B10" i="24"/>
  <c r="B11" i="24" s="1"/>
  <c r="C105" i="26"/>
  <c r="L6" i="26" s="1"/>
  <c r="D105" i="26"/>
  <c r="M6" i="26" s="1"/>
  <c r="Z6" i="27"/>
  <c r="Z5" i="27"/>
  <c r="F7" i="24"/>
  <c r="F9" i="24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40" i="27"/>
  <c r="Z41" i="27"/>
  <c r="Z42" i="27"/>
  <c r="Z43" i="27"/>
  <c r="Z44" i="27"/>
  <c r="Z45" i="27"/>
  <c r="Z46" i="27"/>
  <c r="Z47" i="27"/>
  <c r="Z48" i="27"/>
  <c r="Z49" i="27"/>
  <c r="Z50" i="27"/>
  <c r="Z51" i="27"/>
  <c r="Z52" i="27"/>
  <c r="Z53" i="27"/>
  <c r="Z54" i="27"/>
  <c r="Z55" i="27"/>
  <c r="Z56" i="27"/>
  <c r="Z57" i="27"/>
  <c r="Z58" i="27"/>
  <c r="Z59" i="27"/>
  <c r="Z60" i="27"/>
  <c r="Z61" i="27"/>
  <c r="Z62" i="27"/>
  <c r="Z63" i="27"/>
  <c r="Z64" i="27"/>
  <c r="Z65" i="27"/>
  <c r="Z66" i="27"/>
  <c r="Z67" i="27"/>
  <c r="Z68" i="27"/>
  <c r="Z69" i="27"/>
  <c r="Z70" i="27"/>
  <c r="Z71" i="27"/>
  <c r="Z72" i="27"/>
  <c r="Z73" i="27"/>
  <c r="Z74" i="27"/>
  <c r="Z75" i="27"/>
  <c r="Z76" i="27"/>
  <c r="Z77" i="27"/>
  <c r="Z78" i="27"/>
  <c r="Z79" i="27"/>
  <c r="Z80" i="27"/>
  <c r="Z81" i="27"/>
  <c r="Z82" i="27"/>
  <c r="Z83" i="27"/>
  <c r="Z84" i="27"/>
  <c r="Z85" i="27"/>
  <c r="Z86" i="27"/>
  <c r="Z87" i="27"/>
  <c r="Z88" i="27"/>
  <c r="Z89" i="27"/>
  <c r="Z90" i="27"/>
  <c r="Z91" i="27"/>
  <c r="Z92" i="27"/>
  <c r="Z93" i="27"/>
  <c r="Z94" i="27"/>
  <c r="Z95" i="27"/>
  <c r="Z96" i="27"/>
  <c r="Z97" i="27"/>
  <c r="Z98" i="27"/>
  <c r="Z99" i="27"/>
  <c r="Z100" i="27"/>
  <c r="Z101" i="27"/>
  <c r="Z102" i="27"/>
  <c r="Z103" i="27"/>
  <c r="Z104" i="27"/>
  <c r="Z105" i="27"/>
  <c r="Z106" i="27"/>
  <c r="Z107" i="27"/>
  <c r="Z108" i="27"/>
  <c r="Z109" i="27"/>
  <c r="Z110" i="27"/>
  <c r="Z111" i="27"/>
  <c r="Z112" i="27"/>
  <c r="Z113" i="27"/>
  <c r="Z114" i="27"/>
  <c r="Z115" i="27"/>
  <c r="Z116" i="27"/>
  <c r="Z117" i="27"/>
  <c r="Z118" i="27"/>
  <c r="Z119" i="27"/>
  <c r="Z120" i="27"/>
  <c r="Z121" i="27"/>
  <c r="Z122" i="27"/>
  <c r="Z123" i="27"/>
  <c r="Z124" i="27"/>
  <c r="Z125" i="27"/>
  <c r="Z126" i="27"/>
  <c r="Z127" i="27"/>
  <c r="Z128" i="27"/>
  <c r="Z129" i="27"/>
  <c r="Z130" i="27"/>
  <c r="Z131" i="27"/>
  <c r="Z132" i="27"/>
  <c r="G31" i="24"/>
  <c r="W6" i="27"/>
  <c r="C7" i="24"/>
  <c r="C9" i="24"/>
  <c r="W5" i="27"/>
  <c r="W7" i="27"/>
  <c r="W8" i="27"/>
  <c r="W9" i="27"/>
  <c r="W10" i="27"/>
  <c r="W11" i="27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Y5" i="27"/>
  <c r="E9" i="24"/>
  <c r="Y6" i="27"/>
  <c r="E7" i="24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20" i="27"/>
  <c r="Y21" i="27"/>
  <c r="Y22" i="27"/>
  <c r="Y23" i="27"/>
  <c r="Y24" i="27"/>
  <c r="Y25" i="27"/>
  <c r="Y26" i="27"/>
  <c r="Y27" i="27"/>
  <c r="Y28" i="27"/>
  <c r="Y29" i="27"/>
  <c r="Y30" i="27"/>
  <c r="Y31" i="27"/>
  <c r="Y32" i="27"/>
  <c r="Y33" i="27"/>
  <c r="Y34" i="27"/>
  <c r="Y35" i="27"/>
  <c r="Y36" i="27"/>
  <c r="Y37" i="27"/>
  <c r="Y38" i="27"/>
  <c r="Y39" i="27"/>
  <c r="Y40" i="27"/>
  <c r="Y41" i="27"/>
  <c r="Y42" i="27"/>
  <c r="Y43" i="27"/>
  <c r="Y44" i="27"/>
  <c r="Y45" i="27"/>
  <c r="Y46" i="27"/>
  <c r="Y47" i="27"/>
  <c r="Y48" i="27"/>
  <c r="Y49" i="27"/>
  <c r="Y50" i="27"/>
  <c r="Y51" i="27"/>
  <c r="Y52" i="27"/>
  <c r="Y53" i="27"/>
  <c r="Y54" i="27"/>
  <c r="Y55" i="27"/>
  <c r="Y56" i="27"/>
  <c r="Y57" i="27"/>
  <c r="Y58" i="27"/>
  <c r="Y59" i="27"/>
  <c r="Y60" i="27"/>
  <c r="Y61" i="27"/>
  <c r="Y62" i="27"/>
  <c r="Y63" i="27"/>
  <c r="Y64" i="27"/>
  <c r="Y65" i="27"/>
  <c r="Y66" i="27"/>
  <c r="Y67" i="27"/>
  <c r="Y68" i="27"/>
  <c r="Y69" i="27"/>
  <c r="Y70" i="27"/>
  <c r="Y71" i="27"/>
  <c r="Y72" i="27"/>
  <c r="Y73" i="27"/>
  <c r="Y74" i="27"/>
  <c r="Y75" i="27"/>
  <c r="Y76" i="27"/>
  <c r="Y77" i="27"/>
  <c r="Y78" i="27"/>
  <c r="Y79" i="27"/>
  <c r="Y80" i="27"/>
  <c r="Y81" i="27"/>
  <c r="Y82" i="27"/>
  <c r="Y83" i="27"/>
  <c r="Y84" i="27"/>
  <c r="Y85" i="27"/>
  <c r="Y86" i="27"/>
  <c r="Y87" i="27"/>
  <c r="Y88" i="27"/>
  <c r="Y89" i="27"/>
  <c r="Y90" i="27"/>
  <c r="Y91" i="27"/>
  <c r="Y92" i="27"/>
  <c r="Y93" i="27"/>
  <c r="Y94" i="27"/>
  <c r="Y95" i="27"/>
  <c r="Y96" i="27"/>
  <c r="Y97" i="27"/>
  <c r="Y98" i="27"/>
  <c r="Y99" i="27"/>
  <c r="Y100" i="27"/>
  <c r="Y101" i="27"/>
  <c r="Y102" i="27"/>
  <c r="Y103" i="27"/>
  <c r="Y104" i="27"/>
  <c r="Y105" i="27"/>
  <c r="Y106" i="27"/>
  <c r="Y107" i="27"/>
  <c r="Y108" i="27"/>
  <c r="Y109" i="27"/>
  <c r="Y110" i="27"/>
  <c r="Y111" i="27"/>
  <c r="Y112" i="27"/>
  <c r="Y113" i="27"/>
  <c r="Y114" i="27"/>
  <c r="Y115" i="27"/>
  <c r="Y116" i="27"/>
  <c r="Y117" i="27"/>
  <c r="Y118" i="27"/>
  <c r="Y119" i="27"/>
  <c r="Y120" i="27"/>
  <c r="Y121" i="27"/>
  <c r="Y122" i="27"/>
  <c r="Y123" i="27"/>
  <c r="Y124" i="27"/>
  <c r="Y125" i="27"/>
  <c r="Y126" i="27"/>
  <c r="Y127" i="27"/>
  <c r="Y128" i="27"/>
  <c r="Y129" i="27"/>
  <c r="Y130" i="27"/>
  <c r="Y131" i="27"/>
  <c r="Y132" i="27"/>
  <c r="B31" i="24"/>
  <c r="AP49" i="27" l="1"/>
  <c r="AP90" i="27"/>
  <c r="AP130" i="27"/>
  <c r="AP132" i="27"/>
  <c r="AP9" i="27"/>
  <c r="AP39" i="27"/>
  <c r="AP111" i="27"/>
  <c r="AP102" i="27"/>
  <c r="AP64" i="27"/>
  <c r="AP43" i="27"/>
  <c r="AP97" i="27"/>
  <c r="AP32" i="27"/>
  <c r="AP47" i="27"/>
  <c r="AP123" i="27"/>
  <c r="AP16" i="27"/>
  <c r="AP92" i="27"/>
  <c r="AP7" i="27"/>
  <c r="AP46" i="27"/>
  <c r="AP81" i="27"/>
  <c r="AP84" i="27"/>
  <c r="AP106" i="27"/>
  <c r="AP65" i="27"/>
  <c r="AP44" i="27"/>
  <c r="AP10" i="27"/>
  <c r="AP131" i="27"/>
  <c r="AP110" i="27"/>
  <c r="AP105" i="27"/>
  <c r="AP28" i="27"/>
  <c r="AP38" i="27"/>
  <c r="AP51" i="27"/>
  <c r="AP60" i="27"/>
  <c r="AP34" i="27"/>
  <c r="AP14" i="27"/>
  <c r="AP107" i="27"/>
  <c r="AP19" i="27"/>
  <c r="AP109" i="27"/>
  <c r="AP77" i="27"/>
  <c r="AP21" i="27"/>
  <c r="D15" i="24" s="1"/>
  <c r="AP33" i="27"/>
  <c r="AP17" i="27"/>
  <c r="AP29" i="27"/>
  <c r="AP58" i="27"/>
  <c r="AP26" i="27"/>
  <c r="AP118" i="27"/>
  <c r="AP96" i="27"/>
  <c r="AP70" i="27"/>
  <c r="AP53" i="27"/>
  <c r="AP68" i="27"/>
  <c r="AP116" i="27"/>
  <c r="AP108" i="27"/>
  <c r="AP42" i="27"/>
  <c r="AP112" i="27"/>
  <c r="AP104" i="27"/>
  <c r="AP62" i="27"/>
  <c r="AP13" i="27"/>
  <c r="AP127" i="27"/>
  <c r="AP78" i="27"/>
  <c r="AP86" i="27"/>
  <c r="AP27" i="27"/>
  <c r="AP57" i="27"/>
  <c r="AP40" i="27"/>
  <c r="AP128" i="27"/>
  <c r="AP120" i="27"/>
  <c r="AP103" i="27"/>
  <c r="AP37" i="27"/>
  <c r="AP99" i="27"/>
  <c r="AP88" i="27"/>
  <c r="AP31" i="27"/>
  <c r="AP11" i="27"/>
  <c r="AP121" i="27"/>
  <c r="AP124" i="27"/>
  <c r="AP75" i="27"/>
  <c r="AP15" i="27"/>
  <c r="AP52" i="27"/>
  <c r="AP85" i="27"/>
  <c r="AP23" i="27"/>
  <c r="AP79" i="27"/>
  <c r="AP55" i="27"/>
  <c r="AP126" i="27"/>
  <c r="AP59" i="27"/>
  <c r="AP80" i="27"/>
  <c r="AP83" i="27"/>
  <c r="AP73" i="27"/>
  <c r="AP74" i="27"/>
  <c r="AP8" i="27"/>
  <c r="AP95" i="27"/>
  <c r="AP30" i="27"/>
  <c r="AP5" i="27"/>
  <c r="AP82" i="27"/>
  <c r="AP101" i="27"/>
  <c r="AP119" i="27"/>
  <c r="AP115" i="27"/>
  <c r="AP94" i="27"/>
  <c r="AP89" i="27"/>
  <c r="AP20" i="27"/>
  <c r="AQ120" i="27"/>
  <c r="V85" i="27"/>
  <c r="V132" i="27"/>
  <c r="V94" i="27"/>
  <c r="V9" i="27"/>
  <c r="V78" i="27"/>
  <c r="V120" i="27"/>
  <c r="B28" i="24"/>
  <c r="V96" i="27"/>
  <c r="V60" i="27"/>
  <c r="V105" i="27"/>
  <c r="V86" i="27"/>
  <c r="V76" i="27"/>
  <c r="V97" i="27"/>
  <c r="V100" i="27"/>
  <c r="V38" i="27"/>
  <c r="V31" i="27"/>
  <c r="V87" i="27"/>
  <c r="V122" i="27"/>
  <c r="V44" i="27"/>
  <c r="V104" i="27"/>
  <c r="V116" i="27"/>
  <c r="V54" i="27"/>
  <c r="V12" i="27"/>
  <c r="V115" i="27"/>
  <c r="V101" i="27"/>
  <c r="V35" i="27"/>
  <c r="V6" i="27"/>
  <c r="V127" i="27"/>
  <c r="V30" i="27"/>
  <c r="V131" i="27"/>
  <c r="V121" i="27"/>
  <c r="V27" i="27"/>
  <c r="V67" i="27"/>
  <c r="V99" i="27"/>
  <c r="D31" i="24"/>
  <c r="V21" i="27"/>
  <c r="V108" i="27"/>
  <c r="V118" i="27"/>
  <c r="V56" i="27"/>
  <c r="V119" i="27"/>
  <c r="V59" i="27"/>
  <c r="V20" i="27"/>
  <c r="V77" i="27"/>
  <c r="V45" i="27"/>
  <c r="V65" i="27"/>
  <c r="V72" i="27"/>
  <c r="V24" i="27"/>
  <c r="V25" i="27"/>
  <c r="V103" i="27"/>
  <c r="V111" i="27"/>
  <c r="V113" i="27"/>
  <c r="V22" i="27"/>
  <c r="V11" i="27"/>
  <c r="V84" i="27"/>
  <c r="V91" i="27"/>
  <c r="V16" i="27"/>
  <c r="V57" i="27"/>
  <c r="V109" i="27"/>
  <c r="V69" i="27"/>
  <c r="V61" i="27"/>
  <c r="V28" i="27"/>
  <c r="V14" i="27"/>
  <c r="V130" i="27"/>
  <c r="B7" i="24"/>
  <c r="V10" i="27"/>
  <c r="V34" i="27"/>
  <c r="V62" i="27"/>
  <c r="V88" i="27"/>
  <c r="B9" i="24"/>
  <c r="V74" i="27"/>
  <c r="V50" i="27"/>
  <c r="V58" i="27"/>
  <c r="V7" i="27"/>
  <c r="V114" i="27"/>
  <c r="V70" i="27"/>
  <c r="V107" i="27"/>
  <c r="V83" i="27"/>
  <c r="V29" i="27"/>
  <c r="V40" i="27"/>
  <c r="V55" i="27"/>
  <c r="V41" i="27"/>
  <c r="V126" i="27"/>
  <c r="V79" i="27"/>
  <c r="V63" i="27"/>
  <c r="V33" i="27"/>
  <c r="V106" i="27"/>
  <c r="V32" i="27"/>
  <c r="V89" i="27"/>
  <c r="V92" i="27"/>
  <c r="V26" i="27"/>
  <c r="V53" i="27"/>
  <c r="V123" i="27"/>
  <c r="V82" i="27"/>
  <c r="V49" i="27"/>
  <c r="V129" i="27"/>
  <c r="V128" i="27"/>
  <c r="V81" i="27"/>
  <c r="V8" i="27"/>
  <c r="V46" i="27"/>
  <c r="V75" i="27"/>
  <c r="V17" i="27"/>
  <c r="V51" i="27"/>
  <c r="V48" i="27"/>
  <c r="V47" i="27"/>
  <c r="V98" i="27"/>
  <c r="V19" i="27"/>
  <c r="V117" i="27"/>
  <c r="V95" i="27"/>
  <c r="V68" i="27"/>
  <c r="V71" i="27"/>
  <c r="V66" i="27"/>
  <c r="V37" i="27"/>
  <c r="V15" i="27"/>
  <c r="V102" i="27"/>
  <c r="V110" i="27"/>
  <c r="V23" i="27"/>
  <c r="V93" i="27"/>
  <c r="V64" i="27"/>
  <c r="V18" i="27"/>
  <c r="V73" i="27"/>
  <c r="V52" i="27"/>
  <c r="V43" i="27"/>
  <c r="V13" i="27"/>
  <c r="V39" i="27"/>
  <c r="V112" i="27"/>
  <c r="V80" i="27"/>
  <c r="V36" i="27"/>
  <c r="V124" i="27"/>
  <c r="V90" i="27"/>
  <c r="V42" i="27"/>
  <c r="V125" i="27"/>
  <c r="C31" i="24"/>
  <c r="E31" i="24"/>
  <c r="AQ38" i="27"/>
  <c r="AQ103" i="27"/>
  <c r="AQ76" i="27"/>
  <c r="AQ21" i="27"/>
  <c r="AQ80" i="27"/>
  <c r="AQ71" i="27"/>
  <c r="AQ81" i="27"/>
  <c r="AQ85" i="27"/>
  <c r="AQ24" i="27"/>
  <c r="AQ29" i="27"/>
  <c r="AQ83" i="27"/>
  <c r="AQ118" i="27"/>
  <c r="AQ75" i="27"/>
  <c r="AQ68" i="27"/>
  <c r="AQ35" i="27"/>
  <c r="AQ84" i="27"/>
  <c r="AQ27" i="27"/>
  <c r="AQ48" i="27"/>
  <c r="AQ64" i="27"/>
  <c r="AQ62" i="27"/>
  <c r="AQ12" i="27"/>
  <c r="AQ96" i="27"/>
  <c r="AQ16" i="27"/>
  <c r="AQ121" i="27"/>
  <c r="AQ59" i="27"/>
  <c r="AQ99" i="27"/>
  <c r="AQ56" i="27"/>
  <c r="AQ127" i="27"/>
  <c r="AQ65" i="27"/>
  <c r="AQ113" i="27"/>
  <c r="AQ79" i="27"/>
  <c r="AQ32" i="27"/>
  <c r="L15" i="26"/>
  <c r="AO57" i="27"/>
  <c r="AO121" i="27"/>
  <c r="AO79" i="27"/>
  <c r="AO56" i="27"/>
  <c r="AO123" i="27"/>
  <c r="AO59" i="27"/>
  <c r="AO64" i="27"/>
  <c r="AO38" i="27"/>
  <c r="AO132" i="27"/>
  <c r="AO97" i="27"/>
  <c r="AO102" i="27"/>
  <c r="AO68" i="27"/>
  <c r="AO119" i="27"/>
  <c r="AO127" i="27"/>
  <c r="AO50" i="27"/>
  <c r="AO22" i="27"/>
  <c r="AO16" i="27"/>
  <c r="AO106" i="27"/>
  <c r="AO67" i="27"/>
  <c r="AO96" i="27"/>
  <c r="AO82" i="27"/>
  <c r="AO78" i="27"/>
  <c r="AO12" i="27"/>
  <c r="AO73" i="27"/>
  <c r="AO34" i="27"/>
  <c r="AO115" i="27"/>
  <c r="AO39" i="27"/>
  <c r="AO33" i="27"/>
  <c r="AO98" i="27"/>
  <c r="AO41" i="27"/>
  <c r="AO100" i="27"/>
  <c r="AO60" i="27"/>
  <c r="AO93" i="27"/>
  <c r="AO103" i="27"/>
  <c r="AO77" i="27"/>
  <c r="AO117" i="27"/>
  <c r="AO125" i="27"/>
  <c r="AO11" i="27"/>
  <c r="AO108" i="27"/>
  <c r="AO36" i="27"/>
  <c r="AO9" i="27"/>
  <c r="AO74" i="27"/>
  <c r="AO63" i="27"/>
  <c r="AO43" i="27"/>
  <c r="AO66" i="27"/>
  <c r="AO54" i="27"/>
  <c r="AO86" i="27"/>
  <c r="AO47" i="27"/>
  <c r="AO44" i="27"/>
  <c r="AO29" i="27"/>
  <c r="AO17" i="27"/>
  <c r="AO48" i="27"/>
  <c r="AO70" i="27"/>
  <c r="AO99" i="27"/>
  <c r="AO31" i="27"/>
  <c r="AO19" i="27"/>
  <c r="AO42" i="27"/>
  <c r="AO55" i="27"/>
  <c r="AO114" i="27"/>
  <c r="AO27" i="27"/>
  <c r="AO10" i="27"/>
  <c r="AO40" i="27"/>
  <c r="AO110" i="27"/>
  <c r="AO92" i="27"/>
  <c r="AO112" i="27"/>
  <c r="AO109" i="27"/>
  <c r="AO95" i="27"/>
  <c r="AO101" i="27"/>
  <c r="AO20" i="27"/>
  <c r="AO24" i="27"/>
  <c r="AO69" i="27"/>
  <c r="AO129" i="27"/>
  <c r="AO61" i="27"/>
  <c r="AO6" i="27"/>
  <c r="AO72" i="27"/>
  <c r="AO128" i="27"/>
  <c r="AO58" i="27"/>
  <c r="AO21" i="27"/>
  <c r="AO75" i="27"/>
  <c r="AO52" i="27"/>
  <c r="AO15" i="27"/>
  <c r="AO13" i="27"/>
  <c r="AO14" i="27"/>
  <c r="AO88" i="27"/>
  <c r="AO120" i="27"/>
  <c r="AO89" i="27"/>
  <c r="AO126" i="27"/>
  <c r="AO32" i="27"/>
  <c r="AO81" i="27"/>
  <c r="AO116" i="27"/>
  <c r="AO80" i="27"/>
  <c r="AO18" i="27"/>
  <c r="AO122" i="27"/>
  <c r="AO107" i="27"/>
  <c r="AO83" i="27"/>
  <c r="AO124" i="27"/>
  <c r="AO76" i="27"/>
  <c r="AO23" i="27"/>
  <c r="AO30" i="27"/>
  <c r="AO118" i="27"/>
  <c r="AO71" i="27"/>
  <c r="AO130" i="27"/>
  <c r="AO87" i="27"/>
  <c r="AO5" i="27"/>
  <c r="AO113" i="27"/>
  <c r="AO104" i="27"/>
  <c r="AO46" i="27"/>
  <c r="AO8" i="27"/>
  <c r="AO45" i="27"/>
  <c r="AO51" i="27"/>
  <c r="AO94" i="27"/>
  <c r="AO105" i="27"/>
  <c r="AO90" i="27"/>
  <c r="AO53" i="27"/>
  <c r="AO131" i="27"/>
  <c r="AO62" i="27"/>
  <c r="AO91" i="27"/>
  <c r="AO84" i="27"/>
  <c r="AO25" i="27"/>
  <c r="AO26" i="27"/>
  <c r="AO49" i="27"/>
  <c r="AO37" i="27"/>
  <c r="AO28" i="27"/>
  <c r="AO111" i="27"/>
  <c r="AO85" i="27"/>
  <c r="AO7" i="27"/>
  <c r="AO35" i="27"/>
  <c r="AO65" i="27"/>
  <c r="D32" i="24"/>
  <c r="D33" i="24" s="1"/>
  <c r="AR52" i="27"/>
  <c r="AR86" i="27"/>
  <c r="AR117" i="27"/>
  <c r="AR98" i="27"/>
  <c r="AR88" i="27"/>
  <c r="AR24" i="27"/>
  <c r="AR89" i="27"/>
  <c r="AR64" i="27"/>
  <c r="AR41" i="27"/>
  <c r="AR69" i="27"/>
  <c r="AR54" i="27"/>
  <c r="AR81" i="27"/>
  <c r="AR44" i="27"/>
  <c r="AR9" i="27"/>
  <c r="AR125" i="27"/>
  <c r="AR38" i="27"/>
  <c r="AR78" i="27"/>
  <c r="AR96" i="27"/>
  <c r="AR124" i="27"/>
  <c r="AR119" i="27"/>
  <c r="AR120" i="27"/>
  <c r="AR75" i="27"/>
  <c r="AR11" i="27"/>
  <c r="AR16" i="27"/>
  <c r="AR48" i="27"/>
  <c r="AR23" i="27"/>
  <c r="AR51" i="27"/>
  <c r="AR115" i="27"/>
  <c r="AR57" i="27"/>
  <c r="AR94" i="27"/>
  <c r="AR50" i="27"/>
  <c r="AR8" i="27"/>
  <c r="AR126" i="27"/>
  <c r="AR58" i="27"/>
  <c r="AR85" i="27"/>
  <c r="AR87" i="27"/>
  <c r="AR122" i="27"/>
  <c r="AR12" i="27"/>
  <c r="AR91" i="27"/>
  <c r="AR100" i="27"/>
  <c r="AR25" i="27"/>
  <c r="AR99" i="27"/>
  <c r="AR109" i="27"/>
  <c r="AR33" i="27"/>
  <c r="AR92" i="27"/>
  <c r="AR61" i="27"/>
  <c r="AR39" i="27"/>
  <c r="AR18" i="27"/>
  <c r="AR34" i="27"/>
  <c r="AR15" i="27"/>
  <c r="AR105" i="27"/>
  <c r="AR80" i="27"/>
  <c r="AR123" i="27"/>
  <c r="AR60" i="27"/>
  <c r="AR14" i="27"/>
  <c r="AR67" i="27"/>
  <c r="AR127" i="27"/>
  <c r="AR63" i="27"/>
  <c r="AR110" i="27"/>
  <c r="AR79" i="27"/>
  <c r="AR59" i="27"/>
  <c r="AR37" i="27"/>
  <c r="AR71" i="27"/>
  <c r="AR66" i="27"/>
  <c r="AR74" i="27"/>
  <c r="AR90" i="27"/>
  <c r="AR35" i="27"/>
  <c r="AR112" i="27"/>
  <c r="AR113" i="27"/>
  <c r="AR111" i="27"/>
  <c r="AR97" i="27"/>
  <c r="AR40" i="27"/>
  <c r="AR130" i="27"/>
  <c r="AR28" i="27"/>
  <c r="AR29" i="27"/>
  <c r="AR128" i="27"/>
  <c r="AR76" i="27"/>
  <c r="AR7" i="27"/>
  <c r="AR108" i="27"/>
  <c r="AR56" i="27"/>
  <c r="AR36" i="27"/>
  <c r="AR53" i="27"/>
  <c r="AR93" i="27"/>
  <c r="AR129" i="27"/>
  <c r="AR73" i="27"/>
  <c r="AR107" i="27"/>
  <c r="AR30" i="27"/>
  <c r="AR114" i="27"/>
  <c r="AR102" i="27"/>
  <c r="AR68" i="27"/>
  <c r="AR17" i="27"/>
  <c r="AR131" i="27"/>
  <c r="AR72" i="27"/>
  <c r="AR5" i="27"/>
  <c r="AR21" i="27"/>
  <c r="AR116" i="27"/>
  <c r="AR101" i="27"/>
  <c r="AR32" i="27"/>
  <c r="AR70" i="27"/>
  <c r="AR20" i="27"/>
  <c r="AR95" i="27"/>
  <c r="AR82" i="27"/>
  <c r="AR43" i="27"/>
  <c r="AR62" i="27"/>
  <c r="AR31" i="27"/>
  <c r="AR121" i="27"/>
  <c r="AR84" i="27"/>
  <c r="AR19" i="27"/>
  <c r="AR6" i="27"/>
  <c r="AR106" i="27"/>
  <c r="AR47" i="27"/>
  <c r="AR118" i="27"/>
  <c r="AR22" i="27"/>
  <c r="AR104" i="27"/>
  <c r="AR49" i="27"/>
  <c r="AR55" i="27"/>
  <c r="AR83" i="27"/>
  <c r="AR45" i="27"/>
  <c r="AR103" i="27"/>
  <c r="AR26" i="27"/>
  <c r="AR10" i="27"/>
  <c r="AR13" i="27"/>
  <c r="AR65" i="27"/>
  <c r="AR42" i="27"/>
  <c r="AR77" i="27"/>
  <c r="AR132" i="27"/>
  <c r="AR27" i="27"/>
  <c r="AR46" i="27"/>
  <c r="AN131" i="27"/>
  <c r="AN84" i="27"/>
  <c r="AN35" i="27"/>
  <c r="AN100" i="27"/>
  <c r="AN87" i="27"/>
  <c r="AN99" i="27"/>
  <c r="AN33" i="27"/>
  <c r="AN68" i="27"/>
  <c r="AN56" i="27"/>
  <c r="AN122" i="27"/>
  <c r="AN92" i="27"/>
  <c r="AN83" i="27"/>
  <c r="AN76" i="27"/>
  <c r="AN127" i="27"/>
  <c r="AN124" i="27"/>
  <c r="AN18" i="27"/>
  <c r="AN106" i="27"/>
  <c r="AN40" i="27"/>
  <c r="AN63" i="27"/>
  <c r="AN89" i="27"/>
  <c r="AN82" i="27"/>
  <c r="AN94" i="27"/>
  <c r="AN85" i="27"/>
  <c r="AN101" i="27"/>
  <c r="AN13" i="27"/>
  <c r="AN78" i="27"/>
  <c r="AN70" i="27"/>
  <c r="AN8" i="27"/>
  <c r="AN58" i="27"/>
  <c r="AN26" i="27"/>
  <c r="AN59" i="27"/>
  <c r="AN9" i="27"/>
  <c r="AN53" i="27"/>
  <c r="AN32" i="27"/>
  <c r="AN47" i="27"/>
  <c r="AN107" i="27"/>
  <c r="AN116" i="27"/>
  <c r="AN31" i="27"/>
  <c r="AN113" i="27"/>
  <c r="AN14" i="27"/>
  <c r="AN111" i="27"/>
  <c r="AN51" i="27"/>
  <c r="AN24" i="27"/>
  <c r="AN112" i="27"/>
  <c r="AN93" i="27"/>
  <c r="AN129" i="27"/>
  <c r="AN119" i="27"/>
  <c r="AN38" i="27"/>
  <c r="AN105" i="27"/>
  <c r="AN126" i="27"/>
  <c r="AN121" i="27"/>
  <c r="AN54" i="27"/>
  <c r="AN41" i="27"/>
  <c r="AN103" i="27"/>
  <c r="AN19" i="27"/>
  <c r="AN66" i="27"/>
  <c r="AN123" i="27"/>
  <c r="AN95" i="27"/>
  <c r="AN98" i="27"/>
  <c r="AN115" i="27"/>
  <c r="AN29" i="27"/>
  <c r="AN79" i="27"/>
  <c r="AN90" i="27"/>
  <c r="AN117" i="27"/>
  <c r="AN69" i="27"/>
  <c r="AN43" i="27"/>
  <c r="AN30" i="27"/>
  <c r="AN52" i="27"/>
  <c r="AN62" i="27"/>
  <c r="AN36" i="27"/>
  <c r="AN130" i="27"/>
  <c r="AN109" i="27"/>
  <c r="AN5" i="27"/>
  <c r="AN108" i="27"/>
  <c r="AN7" i="27"/>
  <c r="AN28" i="27"/>
  <c r="AN73" i="27"/>
  <c r="AN16" i="27"/>
  <c r="AN48" i="27"/>
  <c r="AN37" i="27"/>
  <c r="AN75" i="27"/>
  <c r="AN44" i="27"/>
  <c r="AN6" i="27"/>
  <c r="AN23" i="27"/>
  <c r="AN27" i="27"/>
  <c r="AN64" i="27"/>
  <c r="AN20" i="27"/>
  <c r="AN102" i="27"/>
  <c r="AN50" i="27"/>
  <c r="AN17" i="27"/>
  <c r="AN60" i="27"/>
  <c r="AN132" i="27"/>
  <c r="AN55" i="27"/>
  <c r="AN67" i="27"/>
  <c r="AN22" i="27"/>
  <c r="AN15" i="27"/>
  <c r="AN74" i="27"/>
  <c r="AN61" i="27"/>
  <c r="AN77" i="27"/>
  <c r="AN118" i="27"/>
  <c r="AN86" i="27"/>
  <c r="AN81" i="27"/>
  <c r="AN80" i="27"/>
  <c r="AN25" i="27"/>
  <c r="AN96" i="27"/>
  <c r="AN12" i="27"/>
  <c r="AN71" i="27"/>
  <c r="AN49" i="27"/>
  <c r="AN128" i="27"/>
  <c r="AN88" i="27"/>
  <c r="AN110" i="27"/>
  <c r="AN104" i="27"/>
  <c r="AN45" i="27"/>
  <c r="AN120" i="27"/>
  <c r="AN10" i="27"/>
  <c r="AN72" i="27"/>
  <c r="AN114" i="27"/>
  <c r="AN21" i="27"/>
  <c r="AN46" i="27"/>
  <c r="AN39" i="27"/>
  <c r="AN42" i="27"/>
  <c r="AN97" i="27"/>
  <c r="AN91" i="27"/>
  <c r="AN65" i="27"/>
  <c r="AN125" i="27"/>
  <c r="AN57" i="27"/>
  <c r="AN11" i="27"/>
  <c r="AN34" i="27"/>
  <c r="L16" i="26"/>
  <c r="N6" i="26"/>
  <c r="M10" i="26" s="1"/>
  <c r="G15" i="24"/>
  <c r="G32" i="24" l="1"/>
  <c r="G33" i="24" s="1"/>
  <c r="L23" i="26"/>
  <c r="L24" i="26" s="1"/>
  <c r="B32" i="24"/>
  <c r="B33" i="24" s="1"/>
  <c r="E32" i="24"/>
  <c r="E33" i="24" s="1"/>
  <c r="F32" i="24"/>
  <c r="F33" i="24" s="1"/>
  <c r="AQ53" i="27"/>
  <c r="AQ112" i="27"/>
  <c r="AQ31" i="27"/>
  <c r="AQ122" i="27"/>
  <c r="AQ28" i="27"/>
  <c r="AQ108" i="27"/>
  <c r="AQ107" i="27"/>
  <c r="AQ111" i="27"/>
  <c r="AQ8" i="27"/>
  <c r="AQ69" i="27"/>
  <c r="AQ88" i="27"/>
  <c r="AQ110" i="27"/>
  <c r="AQ52" i="27"/>
  <c r="AQ124" i="27"/>
  <c r="AQ54" i="27"/>
  <c r="AQ117" i="27"/>
  <c r="AQ100" i="27"/>
  <c r="AQ60" i="27"/>
  <c r="AQ42" i="27"/>
  <c r="AQ125" i="27"/>
  <c r="AQ58" i="27"/>
  <c r="AQ23" i="27"/>
  <c r="AQ72" i="27"/>
  <c r="AQ41" i="27"/>
  <c r="AQ51" i="27"/>
  <c r="AQ93" i="27"/>
  <c r="AQ94" i="27"/>
  <c r="AQ34" i="27"/>
  <c r="AQ13" i="27"/>
  <c r="AQ5" i="27"/>
  <c r="AQ49" i="27"/>
  <c r="AQ43" i="27"/>
  <c r="AQ46" i="27"/>
  <c r="AQ44" i="27"/>
  <c r="AQ101" i="27"/>
  <c r="AQ40" i="27"/>
  <c r="AQ47" i="27"/>
  <c r="AQ66" i="27"/>
  <c r="AQ104" i="27"/>
  <c r="AQ98" i="27"/>
  <c r="AQ57" i="27"/>
  <c r="AQ114" i="27"/>
  <c r="AQ17" i="27"/>
  <c r="AQ87" i="27"/>
  <c r="AQ10" i="27"/>
  <c r="AQ11" i="27"/>
  <c r="AQ20" i="27"/>
  <c r="AQ9" i="27"/>
  <c r="AQ130" i="27"/>
  <c r="AQ25" i="27"/>
  <c r="AQ45" i="27"/>
  <c r="AQ119" i="27"/>
  <c r="AQ115" i="27"/>
  <c r="AQ55" i="27"/>
  <c r="AQ102" i="27"/>
  <c r="AQ105" i="27"/>
  <c r="AQ128" i="27"/>
  <c r="AQ63" i="27"/>
  <c r="AQ50" i="27"/>
  <c r="AQ95" i="27"/>
  <c r="AQ30" i="27"/>
  <c r="AQ74" i="27"/>
  <c r="AQ89" i="27"/>
  <c r="AQ132" i="27"/>
  <c r="AQ39" i="27"/>
  <c r="AQ19" i="27"/>
  <c r="AQ109" i="27"/>
  <c r="AQ92" i="27"/>
  <c r="AQ106" i="27"/>
  <c r="AQ116" i="27"/>
  <c r="AQ14" i="27"/>
  <c r="AQ18" i="27"/>
  <c r="AQ67" i="27"/>
  <c r="AQ97" i="27"/>
  <c r="AQ90" i="27"/>
  <c r="AQ36" i="27"/>
  <c r="AQ123" i="27"/>
  <c r="AQ61" i="27"/>
  <c r="AQ77" i="27"/>
  <c r="AQ37" i="27"/>
  <c r="AQ33" i="27"/>
  <c r="AQ126" i="27"/>
  <c r="AQ7" i="27"/>
  <c r="AQ73" i="27"/>
  <c r="AQ82" i="27"/>
  <c r="AQ86" i="27"/>
  <c r="AQ129" i="27"/>
  <c r="AQ91" i="27"/>
  <c r="AQ22" i="27"/>
  <c r="AQ70" i="27"/>
  <c r="AQ15" i="27"/>
  <c r="AQ131" i="27"/>
  <c r="AQ26" i="27"/>
  <c r="AQ78" i="27"/>
  <c r="AQ6" i="27"/>
  <c r="C32" i="24"/>
  <c r="C33" i="24" s="1"/>
  <c r="AC88" i="27" s="1"/>
  <c r="AI88" i="27" s="1"/>
  <c r="B15" i="24"/>
  <c r="B17" i="24" s="1"/>
  <c r="AB66" i="27"/>
  <c r="AB117" i="27"/>
  <c r="AB75" i="27"/>
  <c r="AB11" i="27"/>
  <c r="AB38" i="27"/>
  <c r="AB78" i="27"/>
  <c r="AB52" i="27"/>
  <c r="AB21" i="27"/>
  <c r="AB47" i="27"/>
  <c r="AB67" i="27"/>
  <c r="AB25" i="27"/>
  <c r="AB33" i="27"/>
  <c r="AB106" i="27"/>
  <c r="AB92" i="27"/>
  <c r="AB104" i="27"/>
  <c r="AB34" i="27"/>
  <c r="AB73" i="27"/>
  <c r="AB115" i="27"/>
  <c r="AB80" i="27"/>
  <c r="AB41" i="27"/>
  <c r="AB88" i="27"/>
  <c r="AB16" i="27"/>
  <c r="AB6" i="27"/>
  <c r="AB48" i="27"/>
  <c r="AB129" i="27"/>
  <c r="AB56" i="27"/>
  <c r="AB81" i="27"/>
  <c r="AB53" i="27"/>
  <c r="AB131" i="27"/>
  <c r="AB29" i="27"/>
  <c r="AB107" i="27"/>
  <c r="AB19" i="27"/>
  <c r="AB68" i="27"/>
  <c r="AB71" i="27"/>
  <c r="AB17" i="27"/>
  <c r="AB111" i="27"/>
  <c r="AB20" i="27"/>
  <c r="AB5" i="27"/>
  <c r="AB89" i="27"/>
  <c r="AB76" i="27"/>
  <c r="AB62" i="27"/>
  <c r="AB95" i="27"/>
  <c r="AB44" i="27"/>
  <c r="AB85" i="27"/>
  <c r="AB12" i="27"/>
  <c r="AB77" i="27"/>
  <c r="AB98" i="27"/>
  <c r="AB116" i="27"/>
  <c r="AB91" i="27"/>
  <c r="AB79" i="27"/>
  <c r="AB57" i="27"/>
  <c r="AB49" i="27"/>
  <c r="AB59" i="27"/>
  <c r="AB105" i="27"/>
  <c r="AB97" i="27"/>
  <c r="AB24" i="27"/>
  <c r="AB23" i="27"/>
  <c r="AB69" i="27"/>
  <c r="AB118" i="27"/>
  <c r="AB123" i="27"/>
  <c r="AB51" i="27"/>
  <c r="AB128" i="27"/>
  <c r="AB40" i="27"/>
  <c r="AB96" i="27"/>
  <c r="AB55" i="27"/>
  <c r="AB35" i="27"/>
  <c r="AB114" i="27"/>
  <c r="AB28" i="27"/>
  <c r="AB130" i="27"/>
  <c r="AB15" i="27"/>
  <c r="AB9" i="27"/>
  <c r="AB46" i="27"/>
  <c r="AB37" i="27"/>
  <c r="AB61" i="27"/>
  <c r="AB82" i="27"/>
  <c r="AB30" i="27"/>
  <c r="AB101" i="27"/>
  <c r="AB8" i="27"/>
  <c r="AB108" i="27"/>
  <c r="AB39" i="27"/>
  <c r="AB18" i="27"/>
  <c r="AB22" i="27"/>
  <c r="AB10" i="27"/>
  <c r="AB54" i="27"/>
  <c r="AB103" i="27"/>
  <c r="AB50" i="27"/>
  <c r="AB100" i="27"/>
  <c r="AB31" i="27"/>
  <c r="AB119" i="27"/>
  <c r="AB90" i="27"/>
  <c r="AB102" i="27"/>
  <c r="AB26" i="27"/>
  <c r="AB70" i="27"/>
  <c r="AB87" i="27"/>
  <c r="AB99" i="27"/>
  <c r="AB86" i="27"/>
  <c r="AB125" i="27"/>
  <c r="AB84" i="27"/>
  <c r="AB36" i="27"/>
  <c r="AB64" i="27"/>
  <c r="AB93" i="27"/>
  <c r="AB74" i="27"/>
  <c r="AB112" i="27"/>
  <c r="AB65" i="27"/>
  <c r="AB132" i="27"/>
  <c r="AB72" i="27"/>
  <c r="AB110" i="27"/>
  <c r="AB124" i="27"/>
  <c r="AB42" i="27"/>
  <c r="AB45" i="27"/>
  <c r="AB63" i="27"/>
  <c r="AB109" i="27"/>
  <c r="AB94" i="27"/>
  <c r="AB113" i="27"/>
  <c r="AB122" i="27"/>
  <c r="AB121" i="27"/>
  <c r="AB120" i="27"/>
  <c r="AB14" i="27"/>
  <c r="AB58" i="27"/>
  <c r="AB43" i="27"/>
  <c r="AB32" i="27"/>
  <c r="AB60" i="27"/>
  <c r="AB126" i="27"/>
  <c r="AB27" i="27"/>
  <c r="AB83" i="27"/>
  <c r="AB13" i="27"/>
  <c r="AB127" i="27"/>
  <c r="AB7" i="27"/>
  <c r="AC26" i="27"/>
  <c r="AI26" i="27" s="1"/>
  <c r="AC79" i="27"/>
  <c r="AI79" i="27" s="1"/>
  <c r="AC71" i="27"/>
  <c r="AI71" i="27" s="1"/>
  <c r="AC35" i="27"/>
  <c r="AI35" i="27" s="1"/>
  <c r="AC38" i="27"/>
  <c r="AI38" i="27" s="1"/>
  <c r="AC54" i="27"/>
  <c r="AI54" i="27" s="1"/>
  <c r="AC102" i="27"/>
  <c r="AI102" i="27" s="1"/>
  <c r="AC119" i="27"/>
  <c r="AI119" i="27" s="1"/>
  <c r="AC10" i="27"/>
  <c r="AI10" i="27" s="1"/>
  <c r="AC120" i="27"/>
  <c r="AI120" i="27" s="1"/>
  <c r="AC106" i="27"/>
  <c r="AI106" i="27" s="1"/>
  <c r="AC23" i="27"/>
  <c r="AI23" i="27" s="1"/>
  <c r="AC34" i="27"/>
  <c r="AI34" i="27" s="1"/>
  <c r="AC13" i="27"/>
  <c r="AI13" i="27" s="1"/>
  <c r="AC110" i="27"/>
  <c r="AI110" i="27" s="1"/>
  <c r="AC39" i="27"/>
  <c r="AI39" i="27" s="1"/>
  <c r="AC21" i="27"/>
  <c r="AI21" i="27" s="1"/>
  <c r="AC18" i="27"/>
  <c r="AI18" i="27" s="1"/>
  <c r="AC77" i="27"/>
  <c r="AI77" i="27" s="1"/>
  <c r="AC15" i="27"/>
  <c r="AI15" i="27" s="1"/>
  <c r="AC116" i="27"/>
  <c r="AI116" i="27" s="1"/>
  <c r="AC74" i="27"/>
  <c r="AI74" i="27" s="1"/>
  <c r="AC126" i="27"/>
  <c r="AI126" i="27" s="1"/>
  <c r="AC22" i="27"/>
  <c r="AI22" i="27" s="1"/>
  <c r="AC80" i="27"/>
  <c r="AI80" i="27" s="1"/>
  <c r="AC59" i="27"/>
  <c r="AI59" i="27" s="1"/>
  <c r="AC65" i="27"/>
  <c r="AI65" i="27" s="1"/>
  <c r="AC86" i="27"/>
  <c r="AI86" i="27" s="1"/>
  <c r="AC87" i="27"/>
  <c r="AI87" i="27" s="1"/>
  <c r="AC63" i="27"/>
  <c r="AI63" i="27" s="1"/>
  <c r="AC53" i="27"/>
  <c r="AI53" i="27" s="1"/>
  <c r="AC33" i="27"/>
  <c r="AI33" i="27" s="1"/>
  <c r="G16" i="24"/>
  <c r="G22" i="24" s="1"/>
  <c r="G23" i="24" s="1"/>
  <c r="G17" i="24"/>
  <c r="F15" i="24"/>
  <c r="AE109" i="27"/>
  <c r="AK109" i="27" s="1"/>
  <c r="AE128" i="27"/>
  <c r="AK128" i="27" s="1"/>
  <c r="AE84" i="27"/>
  <c r="AK84" i="27" s="1"/>
  <c r="AE13" i="27"/>
  <c r="AK13" i="27" s="1"/>
  <c r="AE83" i="27"/>
  <c r="AK83" i="27" s="1"/>
  <c r="AE44" i="27"/>
  <c r="AK44" i="27" s="1"/>
  <c r="AE77" i="27"/>
  <c r="AK77" i="27" s="1"/>
  <c r="AE9" i="27"/>
  <c r="AK9" i="27" s="1"/>
  <c r="AE6" i="27"/>
  <c r="AK6" i="27" s="1"/>
  <c r="AE49" i="27"/>
  <c r="AK49" i="27" s="1"/>
  <c r="AE123" i="27"/>
  <c r="AK123" i="27" s="1"/>
  <c r="AE99" i="27"/>
  <c r="AK99" i="27" s="1"/>
  <c r="AE62" i="27"/>
  <c r="AK62" i="27" s="1"/>
  <c r="AE86" i="27"/>
  <c r="AK86" i="27" s="1"/>
  <c r="AE14" i="27"/>
  <c r="AK14" i="27" s="1"/>
  <c r="AE89" i="27"/>
  <c r="AK89" i="27" s="1"/>
  <c r="AE113" i="27"/>
  <c r="AK113" i="27" s="1"/>
  <c r="AE23" i="27"/>
  <c r="AK23" i="27" s="1"/>
  <c r="AE70" i="27"/>
  <c r="AK70" i="27" s="1"/>
  <c r="AE91" i="27"/>
  <c r="AK91" i="27" s="1"/>
  <c r="AE60" i="27"/>
  <c r="AK60" i="27" s="1"/>
  <c r="AE28" i="27"/>
  <c r="AK28" i="27" s="1"/>
  <c r="AE18" i="27"/>
  <c r="AK18" i="27" s="1"/>
  <c r="AE37" i="27"/>
  <c r="AK37" i="27" s="1"/>
  <c r="AE112" i="27"/>
  <c r="AK112" i="27" s="1"/>
  <c r="AE127" i="27"/>
  <c r="AK127" i="27" s="1"/>
  <c r="AE39" i="27"/>
  <c r="AK39" i="27" s="1"/>
  <c r="AE100" i="27"/>
  <c r="AK100" i="27" s="1"/>
  <c r="AE43" i="27"/>
  <c r="AK43" i="27" s="1"/>
  <c r="AE55" i="27"/>
  <c r="AK55" i="27" s="1"/>
  <c r="AE10" i="27"/>
  <c r="AK10" i="27" s="1"/>
  <c r="AE73" i="27"/>
  <c r="AK73" i="27" s="1"/>
  <c r="AE67" i="27"/>
  <c r="AK67" i="27" s="1"/>
  <c r="AE65" i="27"/>
  <c r="AK65" i="27" s="1"/>
  <c r="AE66" i="27"/>
  <c r="AK66" i="27" s="1"/>
  <c r="AE107" i="27"/>
  <c r="AK107" i="27" s="1"/>
  <c r="AE51" i="27"/>
  <c r="AK51" i="27" s="1"/>
  <c r="AE104" i="27"/>
  <c r="AK104" i="27" s="1"/>
  <c r="AE22" i="27"/>
  <c r="AK22" i="27" s="1"/>
  <c r="AE106" i="27"/>
  <c r="AK106" i="27" s="1"/>
  <c r="AE7" i="27"/>
  <c r="AK7" i="27" s="1"/>
  <c r="AE11" i="27"/>
  <c r="AK11" i="27" s="1"/>
  <c r="AE90" i="27"/>
  <c r="AK90" i="27" s="1"/>
  <c r="AE79" i="27"/>
  <c r="AK79" i="27" s="1"/>
  <c r="AE52" i="27"/>
  <c r="AK52" i="27" s="1"/>
  <c r="AE36" i="27"/>
  <c r="AK36" i="27" s="1"/>
  <c r="AE53" i="27"/>
  <c r="AK53" i="27" s="1"/>
  <c r="AE63" i="27"/>
  <c r="AK63" i="27" s="1"/>
  <c r="AE61" i="27"/>
  <c r="AK61" i="27" s="1"/>
  <c r="AE74" i="27"/>
  <c r="AK74" i="27" s="1"/>
  <c r="AE30" i="27"/>
  <c r="AK30" i="27" s="1"/>
  <c r="AE114" i="27"/>
  <c r="AK114" i="27" s="1"/>
  <c r="AE116" i="27"/>
  <c r="AK116" i="27" s="1"/>
  <c r="AE50" i="27"/>
  <c r="AK50" i="27" s="1"/>
  <c r="AE46" i="27"/>
  <c r="AK46" i="27" s="1"/>
  <c r="AE125" i="27"/>
  <c r="AK125" i="27" s="1"/>
  <c r="AE26" i="27"/>
  <c r="AK26" i="27" s="1"/>
  <c r="AE17" i="27"/>
  <c r="AK17" i="27" s="1"/>
  <c r="AE15" i="27"/>
  <c r="AK15" i="27" s="1"/>
  <c r="AE95" i="27"/>
  <c r="AK95" i="27" s="1"/>
  <c r="AE126" i="27"/>
  <c r="AK126" i="27" s="1"/>
  <c r="AE102" i="27"/>
  <c r="AK102" i="27" s="1"/>
  <c r="AE80" i="27"/>
  <c r="AK80" i="27" s="1"/>
  <c r="AE103" i="27"/>
  <c r="AK103" i="27" s="1"/>
  <c r="AE19" i="27"/>
  <c r="AK19" i="27" s="1"/>
  <c r="AE75" i="27"/>
  <c r="AK75" i="27" s="1"/>
  <c r="AE29" i="27"/>
  <c r="AK29" i="27" s="1"/>
  <c r="AE47" i="27"/>
  <c r="AK47" i="27" s="1"/>
  <c r="AE98" i="27"/>
  <c r="AK98" i="27" s="1"/>
  <c r="AE121" i="27"/>
  <c r="AK121" i="27" s="1"/>
  <c r="AE93" i="27"/>
  <c r="AK93" i="27" s="1"/>
  <c r="AE16" i="27"/>
  <c r="AK16" i="27" s="1"/>
  <c r="AE20" i="27"/>
  <c r="AK20" i="27" s="1"/>
  <c r="AE58" i="27"/>
  <c r="AK58" i="27" s="1"/>
  <c r="AE40" i="27"/>
  <c r="AK40" i="27" s="1"/>
  <c r="AE59" i="27"/>
  <c r="AK59" i="27" s="1"/>
  <c r="AE92" i="27"/>
  <c r="AK92" i="27" s="1"/>
  <c r="AE48" i="27"/>
  <c r="AK48" i="27" s="1"/>
  <c r="AE27" i="27"/>
  <c r="AK27" i="27" s="1"/>
  <c r="AE88" i="27"/>
  <c r="AK88" i="27" s="1"/>
  <c r="AE5" i="27"/>
  <c r="AK5" i="27" s="1"/>
  <c r="AE38" i="27"/>
  <c r="AK38" i="27" s="1"/>
  <c r="AE117" i="27"/>
  <c r="AK117" i="27" s="1"/>
  <c r="AE64" i="27"/>
  <c r="AK64" i="27" s="1"/>
  <c r="AE97" i="27"/>
  <c r="AK97" i="27" s="1"/>
  <c r="AE82" i="27"/>
  <c r="AK82" i="27" s="1"/>
  <c r="AE110" i="27"/>
  <c r="AK110" i="27" s="1"/>
  <c r="AE32" i="27"/>
  <c r="AK32" i="27" s="1"/>
  <c r="AE57" i="27"/>
  <c r="AK57" i="27" s="1"/>
  <c r="AE87" i="27"/>
  <c r="AK87" i="27" s="1"/>
  <c r="AE42" i="27"/>
  <c r="AK42" i="27" s="1"/>
  <c r="AE120" i="27"/>
  <c r="AK120" i="27" s="1"/>
  <c r="AE35" i="27"/>
  <c r="AK35" i="27" s="1"/>
  <c r="AE124" i="27"/>
  <c r="AK124" i="27" s="1"/>
  <c r="AE21" i="27"/>
  <c r="AK21" i="27" s="1"/>
  <c r="AE115" i="27"/>
  <c r="AK115" i="27" s="1"/>
  <c r="AE45" i="27"/>
  <c r="AK45" i="27" s="1"/>
  <c r="AE94" i="27"/>
  <c r="AK94" i="27" s="1"/>
  <c r="AE68" i="27"/>
  <c r="AK68" i="27" s="1"/>
  <c r="AE119" i="27"/>
  <c r="AK119" i="27" s="1"/>
  <c r="AE81" i="27"/>
  <c r="AK81" i="27" s="1"/>
  <c r="AE108" i="27"/>
  <c r="AK108" i="27" s="1"/>
  <c r="AE122" i="27"/>
  <c r="AK122" i="27" s="1"/>
  <c r="AE12" i="27"/>
  <c r="AK12" i="27" s="1"/>
  <c r="AE131" i="27"/>
  <c r="AK131" i="27" s="1"/>
  <c r="AE56" i="27"/>
  <c r="AK56" i="27" s="1"/>
  <c r="AE24" i="27"/>
  <c r="AK24" i="27" s="1"/>
  <c r="AE71" i="27"/>
  <c r="AK71" i="27" s="1"/>
  <c r="AE130" i="27"/>
  <c r="AK130" i="27" s="1"/>
  <c r="AE54" i="27"/>
  <c r="AK54" i="27" s="1"/>
  <c r="AE31" i="27"/>
  <c r="AK31" i="27" s="1"/>
  <c r="AE96" i="27"/>
  <c r="AK96" i="27" s="1"/>
  <c r="AE41" i="27"/>
  <c r="AK41" i="27" s="1"/>
  <c r="AE33" i="27"/>
  <c r="AK33" i="27" s="1"/>
  <c r="AE129" i="27"/>
  <c r="AK129" i="27" s="1"/>
  <c r="AE118" i="27"/>
  <c r="AK118" i="27" s="1"/>
  <c r="AE111" i="27"/>
  <c r="AK111" i="27" s="1"/>
  <c r="AE34" i="27"/>
  <c r="AK34" i="27" s="1"/>
  <c r="AE78" i="27"/>
  <c r="AK78" i="27" s="1"/>
  <c r="AE132" i="27"/>
  <c r="AK132" i="27" s="1"/>
  <c r="AE25" i="27"/>
  <c r="AK25" i="27" s="1"/>
  <c r="AE76" i="27"/>
  <c r="AK76" i="27" s="1"/>
  <c r="AE72" i="27"/>
  <c r="AK72" i="27" s="1"/>
  <c r="AE8" i="27"/>
  <c r="AK8" i="27" s="1"/>
  <c r="AE69" i="27"/>
  <c r="AK69" i="27" s="1"/>
  <c r="AE101" i="27"/>
  <c r="AK101" i="27" s="1"/>
  <c r="AE85" i="27"/>
  <c r="AK85" i="27" s="1"/>
  <c r="AE105" i="27"/>
  <c r="AK105" i="27" s="1"/>
  <c r="AF61" i="27"/>
  <c r="AL61" i="27" s="1"/>
  <c r="AF100" i="27"/>
  <c r="AL100" i="27" s="1"/>
  <c r="AF71" i="27"/>
  <c r="AL71" i="27" s="1"/>
  <c r="AF88" i="27"/>
  <c r="AL88" i="27" s="1"/>
  <c r="AF58" i="27"/>
  <c r="AL58" i="27" s="1"/>
  <c r="AF103" i="27"/>
  <c r="AL103" i="27" s="1"/>
  <c r="AF118" i="27"/>
  <c r="AL118" i="27" s="1"/>
  <c r="AF75" i="27"/>
  <c r="AL75" i="27" s="1"/>
  <c r="AF16" i="27"/>
  <c r="AL16" i="27" s="1"/>
  <c r="AF72" i="27"/>
  <c r="AL72" i="27" s="1"/>
  <c r="AF105" i="27"/>
  <c r="AL105" i="27" s="1"/>
  <c r="AF47" i="27"/>
  <c r="AL47" i="27" s="1"/>
  <c r="AF20" i="27"/>
  <c r="AL20" i="27" s="1"/>
  <c r="AF106" i="27"/>
  <c r="AL106" i="27" s="1"/>
  <c r="AF107" i="27"/>
  <c r="AL107" i="27" s="1"/>
  <c r="AF90" i="27"/>
  <c r="AL90" i="27" s="1"/>
  <c r="AF21" i="27"/>
  <c r="AL21" i="27" s="1"/>
  <c r="AF29" i="27"/>
  <c r="AL29" i="27" s="1"/>
  <c r="AF43" i="27"/>
  <c r="AL43" i="27" s="1"/>
  <c r="AF41" i="27"/>
  <c r="AL41" i="27" s="1"/>
  <c r="AF117" i="27"/>
  <c r="AL117" i="27" s="1"/>
  <c r="AF74" i="27"/>
  <c r="AL74" i="27" s="1"/>
  <c r="AF22" i="27"/>
  <c r="AL22" i="27" s="1"/>
  <c r="AF86" i="27"/>
  <c r="AL86" i="27" s="1"/>
  <c r="AF82" i="27"/>
  <c r="AL82" i="27" s="1"/>
  <c r="AF27" i="27"/>
  <c r="AL27" i="27" s="1"/>
  <c r="AF62" i="27"/>
  <c r="AL62" i="27" s="1"/>
  <c r="AF113" i="27"/>
  <c r="AL113" i="27" s="1"/>
  <c r="AF30" i="27"/>
  <c r="AL30" i="27" s="1"/>
  <c r="AF94" i="27"/>
  <c r="AL94" i="27" s="1"/>
  <c r="AF125" i="27"/>
  <c r="AL125" i="27" s="1"/>
  <c r="AF9" i="27"/>
  <c r="AL9" i="27" s="1"/>
  <c r="AF129" i="27"/>
  <c r="AL129" i="27" s="1"/>
  <c r="AF64" i="27"/>
  <c r="AL64" i="27" s="1"/>
  <c r="AF36" i="27"/>
  <c r="AL36" i="27" s="1"/>
  <c r="AF80" i="27"/>
  <c r="AL80" i="27" s="1"/>
  <c r="AF46" i="27"/>
  <c r="AL46" i="27" s="1"/>
  <c r="AF60" i="27"/>
  <c r="AL60" i="27" s="1"/>
  <c r="AF54" i="27"/>
  <c r="AL54" i="27" s="1"/>
  <c r="AF124" i="27"/>
  <c r="AL124" i="27" s="1"/>
  <c r="AF123" i="27"/>
  <c r="AL123" i="27" s="1"/>
  <c r="AF63" i="27"/>
  <c r="AL63" i="27" s="1"/>
  <c r="AF120" i="27"/>
  <c r="AL120" i="27" s="1"/>
  <c r="AF50" i="27"/>
  <c r="AL50" i="27" s="1"/>
  <c r="AF11" i="27"/>
  <c r="AL11" i="27" s="1"/>
  <c r="AF73" i="27"/>
  <c r="AL73" i="27" s="1"/>
  <c r="AF51" i="27"/>
  <c r="AL51" i="27" s="1"/>
  <c r="AF96" i="27"/>
  <c r="AL96" i="27" s="1"/>
  <c r="AF25" i="27"/>
  <c r="AL25" i="27" s="1"/>
  <c r="AF31" i="27"/>
  <c r="AL31" i="27" s="1"/>
  <c r="AF45" i="27"/>
  <c r="AL45" i="27" s="1"/>
  <c r="AF56" i="27"/>
  <c r="AL56" i="27" s="1"/>
  <c r="AF55" i="27"/>
  <c r="AL55" i="27" s="1"/>
  <c r="AF18" i="27"/>
  <c r="AL18" i="27" s="1"/>
  <c r="AF23" i="27"/>
  <c r="AL23" i="27" s="1"/>
  <c r="AF89" i="27"/>
  <c r="AL89" i="27" s="1"/>
  <c r="AF35" i="27"/>
  <c r="AL35" i="27" s="1"/>
  <c r="AF52" i="27"/>
  <c r="AL52" i="27" s="1"/>
  <c r="AF84" i="27"/>
  <c r="AL84" i="27" s="1"/>
  <c r="AF17" i="27"/>
  <c r="AL17" i="27" s="1"/>
  <c r="AF87" i="27"/>
  <c r="AL87" i="27" s="1"/>
  <c r="AF26" i="27"/>
  <c r="AL26" i="27" s="1"/>
  <c r="AF39" i="27"/>
  <c r="AL39" i="27" s="1"/>
  <c r="AF115" i="27"/>
  <c r="AL115" i="27" s="1"/>
  <c r="AF95" i="27"/>
  <c r="AL95" i="27" s="1"/>
  <c r="AF44" i="27"/>
  <c r="AL44" i="27" s="1"/>
  <c r="AF128" i="27"/>
  <c r="AL128" i="27" s="1"/>
  <c r="AF59" i="27"/>
  <c r="AL59" i="27" s="1"/>
  <c r="AF37" i="27"/>
  <c r="AL37" i="27" s="1"/>
  <c r="AF130" i="27"/>
  <c r="AL130" i="27" s="1"/>
  <c r="AF32" i="27"/>
  <c r="AL32" i="27" s="1"/>
  <c r="AF102" i="27"/>
  <c r="AL102" i="27" s="1"/>
  <c r="AF98" i="27"/>
  <c r="AL98" i="27" s="1"/>
  <c r="AF112" i="27"/>
  <c r="AL112" i="27" s="1"/>
  <c r="AF85" i="27"/>
  <c r="AL85" i="27" s="1"/>
  <c r="AF48" i="27"/>
  <c r="AL48" i="27" s="1"/>
  <c r="AF77" i="27"/>
  <c r="AL77" i="27" s="1"/>
  <c r="AF12" i="27"/>
  <c r="AL12" i="27" s="1"/>
  <c r="AF69" i="27"/>
  <c r="AL69" i="27" s="1"/>
  <c r="AF109" i="27"/>
  <c r="AL109" i="27" s="1"/>
  <c r="AF78" i="27"/>
  <c r="AL78" i="27" s="1"/>
  <c r="AF42" i="27"/>
  <c r="AL42" i="27" s="1"/>
  <c r="AF92" i="27"/>
  <c r="AL92" i="27" s="1"/>
  <c r="AF66" i="27"/>
  <c r="AL66" i="27" s="1"/>
  <c r="AF7" i="27"/>
  <c r="AL7" i="27" s="1"/>
  <c r="AF8" i="27"/>
  <c r="AL8" i="27" s="1"/>
  <c r="AF33" i="27"/>
  <c r="AL33" i="27" s="1"/>
  <c r="AF53" i="27"/>
  <c r="AL53" i="27" s="1"/>
  <c r="AF119" i="27"/>
  <c r="AL119" i="27" s="1"/>
  <c r="AF28" i="27"/>
  <c r="AL28" i="27" s="1"/>
  <c r="AF93" i="27"/>
  <c r="AL93" i="27" s="1"/>
  <c r="AF114" i="27"/>
  <c r="AL114" i="27" s="1"/>
  <c r="AF104" i="27"/>
  <c r="AL104" i="27" s="1"/>
  <c r="AF127" i="27"/>
  <c r="AL127" i="27" s="1"/>
  <c r="AF68" i="27"/>
  <c r="AL68" i="27" s="1"/>
  <c r="AF70" i="27"/>
  <c r="AL70" i="27" s="1"/>
  <c r="AF5" i="27"/>
  <c r="AL5" i="27" s="1"/>
  <c r="AF79" i="27"/>
  <c r="AL79" i="27" s="1"/>
  <c r="AF83" i="27"/>
  <c r="AL83" i="27" s="1"/>
  <c r="AF24" i="27"/>
  <c r="AL24" i="27" s="1"/>
  <c r="AF49" i="27"/>
  <c r="AL49" i="27" s="1"/>
  <c r="AF38" i="27"/>
  <c r="AL38" i="27" s="1"/>
  <c r="AF65" i="27"/>
  <c r="AL65" i="27" s="1"/>
  <c r="AF57" i="27"/>
  <c r="AL57" i="27" s="1"/>
  <c r="AF99" i="27"/>
  <c r="AL99" i="27" s="1"/>
  <c r="AF121" i="27"/>
  <c r="AL121" i="27" s="1"/>
  <c r="AF131" i="27"/>
  <c r="AL131" i="27" s="1"/>
  <c r="AF132" i="27"/>
  <c r="AL132" i="27" s="1"/>
  <c r="AF81" i="27"/>
  <c r="AL81" i="27" s="1"/>
  <c r="AF14" i="27"/>
  <c r="AL14" i="27" s="1"/>
  <c r="AF110" i="27"/>
  <c r="AL110" i="27" s="1"/>
  <c r="AF19" i="27"/>
  <c r="AL19" i="27" s="1"/>
  <c r="AF126" i="27"/>
  <c r="AL126" i="27" s="1"/>
  <c r="AF10" i="27"/>
  <c r="AL10" i="27" s="1"/>
  <c r="AF6" i="27"/>
  <c r="AL6" i="27" s="1"/>
  <c r="AF101" i="27"/>
  <c r="AL101" i="27" s="1"/>
  <c r="AF67" i="27"/>
  <c r="AL67" i="27" s="1"/>
  <c r="AF116" i="27"/>
  <c r="AL116" i="27" s="1"/>
  <c r="AF122" i="27"/>
  <c r="AL122" i="27" s="1"/>
  <c r="AF15" i="27"/>
  <c r="AL15" i="27" s="1"/>
  <c r="AF97" i="27"/>
  <c r="AL97" i="27" s="1"/>
  <c r="AF40" i="27"/>
  <c r="AL40" i="27" s="1"/>
  <c r="AF111" i="27"/>
  <c r="AL111" i="27" s="1"/>
  <c r="AF108" i="27"/>
  <c r="AL108" i="27" s="1"/>
  <c r="AF34" i="27"/>
  <c r="AL34" i="27" s="1"/>
  <c r="AF76" i="27"/>
  <c r="AL76" i="27" s="1"/>
  <c r="AF13" i="27"/>
  <c r="AL13" i="27" s="1"/>
  <c r="AF91" i="27"/>
  <c r="AL91" i="27" s="1"/>
  <c r="AG66" i="27"/>
  <c r="AM66" i="27" s="1"/>
  <c r="AG116" i="27"/>
  <c r="AM116" i="27" s="1"/>
  <c r="AG76" i="27"/>
  <c r="AM76" i="27" s="1"/>
  <c r="AG78" i="27"/>
  <c r="AM78" i="27" s="1"/>
  <c r="AG119" i="27"/>
  <c r="AM119" i="27" s="1"/>
  <c r="AG57" i="27"/>
  <c r="AM57" i="27" s="1"/>
  <c r="AG65" i="27"/>
  <c r="AM65" i="27" s="1"/>
  <c r="AG18" i="27"/>
  <c r="AM18" i="27" s="1"/>
  <c r="AG11" i="27"/>
  <c r="AM11" i="27" s="1"/>
  <c r="AG41" i="27"/>
  <c r="AM41" i="27" s="1"/>
  <c r="AG95" i="27"/>
  <c r="AM95" i="27" s="1"/>
  <c r="AG44" i="27"/>
  <c r="AM44" i="27" s="1"/>
  <c r="AG101" i="27"/>
  <c r="AM101" i="27" s="1"/>
  <c r="AG82" i="27"/>
  <c r="AM82" i="27" s="1"/>
  <c r="AG61" i="27"/>
  <c r="AM61" i="27" s="1"/>
  <c r="AG117" i="27"/>
  <c r="AM117" i="27" s="1"/>
  <c r="AG106" i="27"/>
  <c r="AM106" i="27" s="1"/>
  <c r="AG31" i="27"/>
  <c r="AM31" i="27" s="1"/>
  <c r="AG94" i="27"/>
  <c r="AM94" i="27" s="1"/>
  <c r="AG132" i="27"/>
  <c r="AM132" i="27" s="1"/>
  <c r="AG125" i="27"/>
  <c r="AM125" i="27" s="1"/>
  <c r="AG20" i="27"/>
  <c r="AM20" i="27" s="1"/>
  <c r="AG104" i="27"/>
  <c r="AM104" i="27" s="1"/>
  <c r="AG72" i="27"/>
  <c r="AM72" i="27" s="1"/>
  <c r="AG69" i="27"/>
  <c r="AM69" i="27" s="1"/>
  <c r="AG109" i="27"/>
  <c r="AM109" i="27" s="1"/>
  <c r="AG35" i="27"/>
  <c r="AM35" i="27" s="1"/>
  <c r="AG124" i="27"/>
  <c r="AM124" i="27" s="1"/>
  <c r="AG126" i="27"/>
  <c r="AM126" i="27" s="1"/>
  <c r="AG52" i="27"/>
  <c r="AM52" i="27" s="1"/>
  <c r="AG23" i="27"/>
  <c r="AM23" i="27" s="1"/>
  <c r="AG90" i="27"/>
  <c r="AM90" i="27" s="1"/>
  <c r="AG114" i="27"/>
  <c r="AM114" i="27" s="1"/>
  <c r="AG71" i="27"/>
  <c r="AM71" i="27" s="1"/>
  <c r="AG43" i="27"/>
  <c r="AM43" i="27" s="1"/>
  <c r="AG30" i="27"/>
  <c r="AM30" i="27" s="1"/>
  <c r="AG121" i="27"/>
  <c r="AM121" i="27" s="1"/>
  <c r="AG7" i="27"/>
  <c r="AM7" i="27" s="1"/>
  <c r="AG38" i="27"/>
  <c r="AM38" i="27" s="1"/>
  <c r="AG59" i="27"/>
  <c r="AM59" i="27" s="1"/>
  <c r="AG92" i="27"/>
  <c r="AM92" i="27" s="1"/>
  <c r="AG129" i="27"/>
  <c r="AM129" i="27" s="1"/>
  <c r="AG81" i="27"/>
  <c r="AM81" i="27" s="1"/>
  <c r="AG8" i="27"/>
  <c r="AM8" i="27" s="1"/>
  <c r="AG28" i="27"/>
  <c r="AM28" i="27" s="1"/>
  <c r="AG79" i="27"/>
  <c r="AM79" i="27" s="1"/>
  <c r="AG120" i="27"/>
  <c r="AM120" i="27" s="1"/>
  <c r="AG98" i="27"/>
  <c r="AM98" i="27" s="1"/>
  <c r="AG89" i="27"/>
  <c r="AM89" i="27" s="1"/>
  <c r="AG9" i="27"/>
  <c r="AM9" i="27" s="1"/>
  <c r="AG54" i="27"/>
  <c r="AM54" i="27" s="1"/>
  <c r="AG51" i="27"/>
  <c r="AM51" i="27" s="1"/>
  <c r="AG67" i="27"/>
  <c r="AM67" i="27" s="1"/>
  <c r="AG93" i="27"/>
  <c r="AM93" i="27" s="1"/>
  <c r="AG22" i="27"/>
  <c r="AM22" i="27" s="1"/>
  <c r="AG112" i="27"/>
  <c r="AM112" i="27" s="1"/>
  <c r="AG48" i="27"/>
  <c r="AM48" i="27" s="1"/>
  <c r="AG34" i="27"/>
  <c r="AM34" i="27" s="1"/>
  <c r="AG91" i="27"/>
  <c r="AM91" i="27" s="1"/>
  <c r="AG102" i="27"/>
  <c r="AM102" i="27" s="1"/>
  <c r="AG29" i="27"/>
  <c r="AM29" i="27" s="1"/>
  <c r="AG16" i="27"/>
  <c r="AM16" i="27" s="1"/>
  <c r="AG45" i="27"/>
  <c r="AM45" i="27" s="1"/>
  <c r="AG56" i="27"/>
  <c r="AM56" i="27" s="1"/>
  <c r="AG60" i="27"/>
  <c r="AM60" i="27" s="1"/>
  <c r="AG113" i="27"/>
  <c r="AM113" i="27" s="1"/>
  <c r="AG100" i="27"/>
  <c r="AM100" i="27" s="1"/>
  <c r="AG130" i="27"/>
  <c r="AM130" i="27" s="1"/>
  <c r="AG77" i="27"/>
  <c r="AM77" i="27" s="1"/>
  <c r="AG36" i="27"/>
  <c r="AM36" i="27" s="1"/>
  <c r="AG10" i="27"/>
  <c r="AM10" i="27" s="1"/>
  <c r="AG5" i="27"/>
  <c r="AM5" i="27" s="1"/>
  <c r="AG97" i="27"/>
  <c r="AM97" i="27" s="1"/>
  <c r="AG26" i="27"/>
  <c r="AM26" i="27" s="1"/>
  <c r="AG99" i="27"/>
  <c r="AM99" i="27" s="1"/>
  <c r="AG80" i="27"/>
  <c r="AM80" i="27" s="1"/>
  <c r="AG63" i="27"/>
  <c r="AM63" i="27" s="1"/>
  <c r="AG131" i="27"/>
  <c r="AM131" i="27" s="1"/>
  <c r="AG55" i="27"/>
  <c r="AM55" i="27" s="1"/>
  <c r="AG111" i="27"/>
  <c r="AM111" i="27" s="1"/>
  <c r="AG84" i="27"/>
  <c r="AM84" i="27" s="1"/>
  <c r="AG14" i="27"/>
  <c r="AM14" i="27" s="1"/>
  <c r="AG33" i="27"/>
  <c r="AM33" i="27" s="1"/>
  <c r="AG88" i="27"/>
  <c r="AM88" i="27" s="1"/>
  <c r="AG115" i="27"/>
  <c r="AM115" i="27" s="1"/>
  <c r="AG108" i="27"/>
  <c r="AM108" i="27" s="1"/>
  <c r="AG123" i="27"/>
  <c r="AM123" i="27" s="1"/>
  <c r="AG68" i="27"/>
  <c r="AM68" i="27" s="1"/>
  <c r="AG96" i="27"/>
  <c r="AM96" i="27" s="1"/>
  <c r="AG70" i="27"/>
  <c r="AM70" i="27" s="1"/>
  <c r="AG39" i="27"/>
  <c r="AM39" i="27" s="1"/>
  <c r="AG86" i="27"/>
  <c r="AM86" i="27" s="1"/>
  <c r="AG83" i="27"/>
  <c r="AM83" i="27" s="1"/>
  <c r="AG15" i="27"/>
  <c r="AM15" i="27" s="1"/>
  <c r="AG49" i="27"/>
  <c r="AM49" i="27" s="1"/>
  <c r="AG27" i="27"/>
  <c r="AM27" i="27" s="1"/>
  <c r="AG21" i="27"/>
  <c r="AM21" i="27" s="1"/>
  <c r="AG64" i="27"/>
  <c r="AM64" i="27" s="1"/>
  <c r="AG47" i="27"/>
  <c r="AM47" i="27" s="1"/>
  <c r="AG85" i="27"/>
  <c r="AM85" i="27" s="1"/>
  <c r="AG50" i="27"/>
  <c r="AM50" i="27" s="1"/>
  <c r="AG122" i="27"/>
  <c r="AM122" i="27" s="1"/>
  <c r="AG103" i="27"/>
  <c r="AM103" i="27" s="1"/>
  <c r="AG118" i="27"/>
  <c r="AM118" i="27" s="1"/>
  <c r="AG37" i="27"/>
  <c r="AM37" i="27" s="1"/>
  <c r="AG128" i="27"/>
  <c r="AM128" i="27" s="1"/>
  <c r="AG110" i="27"/>
  <c r="AM110" i="27" s="1"/>
  <c r="AG74" i="27"/>
  <c r="AM74" i="27" s="1"/>
  <c r="AG127" i="27"/>
  <c r="AM127" i="27" s="1"/>
  <c r="AG87" i="27"/>
  <c r="AM87" i="27" s="1"/>
  <c r="AG19" i="27"/>
  <c r="AM19" i="27" s="1"/>
  <c r="AG62" i="27"/>
  <c r="AM62" i="27" s="1"/>
  <c r="AG53" i="27"/>
  <c r="AM53" i="27" s="1"/>
  <c r="AG6" i="27"/>
  <c r="AM6" i="27" s="1"/>
  <c r="AG42" i="27"/>
  <c r="AM42" i="27" s="1"/>
  <c r="AG73" i="27"/>
  <c r="AM73" i="27" s="1"/>
  <c r="AG25" i="27"/>
  <c r="AM25" i="27" s="1"/>
  <c r="AG46" i="27"/>
  <c r="AM46" i="27" s="1"/>
  <c r="AG32" i="27"/>
  <c r="AM32" i="27" s="1"/>
  <c r="AG17" i="27"/>
  <c r="AM17" i="27" s="1"/>
  <c r="AG13" i="27"/>
  <c r="AM13" i="27" s="1"/>
  <c r="AG107" i="27"/>
  <c r="AM107" i="27" s="1"/>
  <c r="AG24" i="27"/>
  <c r="AM24" i="27" s="1"/>
  <c r="AG58" i="27"/>
  <c r="AM58" i="27" s="1"/>
  <c r="AG40" i="27"/>
  <c r="AM40" i="27" s="1"/>
  <c r="AG75" i="27"/>
  <c r="AM75" i="27" s="1"/>
  <c r="AG12" i="27"/>
  <c r="AM12" i="27" s="1"/>
  <c r="AG105" i="27"/>
  <c r="AM105" i="27" s="1"/>
  <c r="AD5" i="27"/>
  <c r="AJ5" i="27" s="1"/>
  <c r="AD39" i="27"/>
  <c r="AJ39" i="27" s="1"/>
  <c r="AD115" i="27"/>
  <c r="AJ115" i="27" s="1"/>
  <c r="AD42" i="27"/>
  <c r="AJ42" i="27" s="1"/>
  <c r="AD51" i="27"/>
  <c r="AJ51" i="27" s="1"/>
  <c r="AD108" i="27"/>
  <c r="AJ108" i="27" s="1"/>
  <c r="AD6" i="27"/>
  <c r="AJ6" i="27" s="1"/>
  <c r="AD67" i="27"/>
  <c r="AJ67" i="27" s="1"/>
  <c r="AD11" i="27"/>
  <c r="AJ11" i="27" s="1"/>
  <c r="AD76" i="27"/>
  <c r="AJ76" i="27" s="1"/>
  <c r="AD83" i="27"/>
  <c r="AJ83" i="27" s="1"/>
  <c r="AD81" i="27"/>
  <c r="AJ81" i="27" s="1"/>
  <c r="AD62" i="27"/>
  <c r="AJ62" i="27" s="1"/>
  <c r="AD82" i="27"/>
  <c r="AJ82" i="27" s="1"/>
  <c r="AD119" i="27"/>
  <c r="AJ119" i="27" s="1"/>
  <c r="AD16" i="27"/>
  <c r="AJ16" i="27" s="1"/>
  <c r="AD29" i="27"/>
  <c r="AJ29" i="27" s="1"/>
  <c r="AD84" i="27"/>
  <c r="AJ84" i="27" s="1"/>
  <c r="AD40" i="27"/>
  <c r="AJ40" i="27" s="1"/>
  <c r="AD79" i="27"/>
  <c r="AJ79" i="27" s="1"/>
  <c r="AD114" i="27"/>
  <c r="AJ114" i="27" s="1"/>
  <c r="AD112" i="27"/>
  <c r="AJ112" i="27" s="1"/>
  <c r="AD111" i="27"/>
  <c r="AJ111" i="27" s="1"/>
  <c r="AD7" i="27"/>
  <c r="AJ7" i="27" s="1"/>
  <c r="AD15" i="27"/>
  <c r="AJ15" i="27" s="1"/>
  <c r="AD93" i="27"/>
  <c r="AJ93" i="27" s="1"/>
  <c r="AD85" i="27"/>
  <c r="AJ85" i="27" s="1"/>
  <c r="AD41" i="27"/>
  <c r="AJ41" i="27" s="1"/>
  <c r="AD102" i="27"/>
  <c r="AJ102" i="27" s="1"/>
  <c r="AD30" i="27"/>
  <c r="AJ30" i="27" s="1"/>
  <c r="AD10" i="27"/>
  <c r="AJ10" i="27" s="1"/>
  <c r="AD37" i="27"/>
  <c r="AJ37" i="27" s="1"/>
  <c r="AD96" i="27"/>
  <c r="AJ96" i="27" s="1"/>
  <c r="AD126" i="27"/>
  <c r="AJ126" i="27" s="1"/>
  <c r="AD124" i="27"/>
  <c r="AJ124" i="27" s="1"/>
  <c r="AD130" i="27"/>
  <c r="AJ130" i="27" s="1"/>
  <c r="AD23" i="27"/>
  <c r="AJ23" i="27" s="1"/>
  <c r="AD17" i="27"/>
  <c r="AJ17" i="27" s="1"/>
  <c r="AD28" i="27"/>
  <c r="AJ28" i="27" s="1"/>
  <c r="AD101" i="27"/>
  <c r="AJ101" i="27" s="1"/>
  <c r="AD80" i="27"/>
  <c r="AJ80" i="27" s="1"/>
  <c r="AD127" i="27"/>
  <c r="AJ127" i="27" s="1"/>
  <c r="AD113" i="27"/>
  <c r="AJ113" i="27" s="1"/>
  <c r="AD86" i="27"/>
  <c r="AJ86" i="27" s="1"/>
  <c r="AD61" i="27"/>
  <c r="AJ61" i="27" s="1"/>
  <c r="AD54" i="27"/>
  <c r="AJ54" i="27" s="1"/>
  <c r="AD58" i="27"/>
  <c r="AJ58" i="27" s="1"/>
  <c r="AD27" i="27"/>
  <c r="AJ27" i="27" s="1"/>
  <c r="AD107" i="27"/>
  <c r="AJ107" i="27" s="1"/>
  <c r="AD72" i="27"/>
  <c r="AJ72" i="27" s="1"/>
  <c r="AD44" i="27"/>
  <c r="AJ44" i="27" s="1"/>
  <c r="AD34" i="27"/>
  <c r="AJ34" i="27" s="1"/>
  <c r="AD38" i="27"/>
  <c r="AJ38" i="27" s="1"/>
  <c r="AD69" i="27"/>
  <c r="AJ69" i="27" s="1"/>
  <c r="AD105" i="27"/>
  <c r="AJ105" i="27" s="1"/>
  <c r="AD65" i="27"/>
  <c r="AJ65" i="27" s="1"/>
  <c r="AD88" i="27"/>
  <c r="AJ88" i="27" s="1"/>
  <c r="AD14" i="27"/>
  <c r="AJ14" i="27" s="1"/>
  <c r="AD9" i="27"/>
  <c r="AJ9" i="27" s="1"/>
  <c r="AD18" i="27"/>
  <c r="AJ18" i="27" s="1"/>
  <c r="AD89" i="27"/>
  <c r="AJ89" i="27" s="1"/>
  <c r="AD52" i="27"/>
  <c r="AJ52" i="27" s="1"/>
  <c r="AD123" i="27"/>
  <c r="AJ123" i="27" s="1"/>
  <c r="AD98" i="27"/>
  <c r="AJ98" i="27" s="1"/>
  <c r="AD21" i="27"/>
  <c r="AJ21" i="27" s="1"/>
  <c r="AD64" i="27"/>
  <c r="AJ64" i="27" s="1"/>
  <c r="AD125" i="27"/>
  <c r="AJ125" i="27" s="1"/>
  <c r="AD94" i="27"/>
  <c r="AJ94" i="27" s="1"/>
  <c r="AD106" i="27"/>
  <c r="AJ106" i="27" s="1"/>
  <c r="AD12" i="27"/>
  <c r="AJ12" i="27" s="1"/>
  <c r="AD91" i="27"/>
  <c r="AJ91" i="27" s="1"/>
  <c r="AD13" i="27"/>
  <c r="AJ13" i="27" s="1"/>
  <c r="AD33" i="27"/>
  <c r="AJ33" i="27" s="1"/>
  <c r="AD36" i="27"/>
  <c r="AJ36" i="27" s="1"/>
  <c r="AD128" i="27"/>
  <c r="AJ128" i="27" s="1"/>
  <c r="AD109" i="27"/>
  <c r="AJ109" i="27" s="1"/>
  <c r="AD74" i="27"/>
  <c r="AJ74" i="27" s="1"/>
  <c r="AD45" i="27"/>
  <c r="AJ45" i="27" s="1"/>
  <c r="AD129" i="27"/>
  <c r="AJ129" i="27" s="1"/>
  <c r="AD75" i="27"/>
  <c r="AJ75" i="27" s="1"/>
  <c r="AD70" i="27"/>
  <c r="AJ70" i="27" s="1"/>
  <c r="AD95" i="27"/>
  <c r="AJ95" i="27" s="1"/>
  <c r="AD57" i="27"/>
  <c r="AJ57" i="27" s="1"/>
  <c r="AD50" i="27"/>
  <c r="AJ50" i="27" s="1"/>
  <c r="AD43" i="27"/>
  <c r="AJ43" i="27" s="1"/>
  <c r="AD56" i="27"/>
  <c r="AJ56" i="27" s="1"/>
  <c r="AD132" i="27"/>
  <c r="AJ132" i="27" s="1"/>
  <c r="AD55" i="27"/>
  <c r="AJ55" i="27" s="1"/>
  <c r="AD90" i="27"/>
  <c r="AJ90" i="27" s="1"/>
  <c r="AD19" i="27"/>
  <c r="AJ19" i="27" s="1"/>
  <c r="AD31" i="27"/>
  <c r="AJ31" i="27" s="1"/>
  <c r="AD110" i="27"/>
  <c r="AJ110" i="27" s="1"/>
  <c r="AD47" i="27"/>
  <c r="AJ47" i="27" s="1"/>
  <c r="AD53" i="27"/>
  <c r="AJ53" i="27" s="1"/>
  <c r="AD120" i="27"/>
  <c r="AJ120" i="27" s="1"/>
  <c r="AD103" i="27"/>
  <c r="AJ103" i="27" s="1"/>
  <c r="AD59" i="27"/>
  <c r="AJ59" i="27" s="1"/>
  <c r="AD32" i="27"/>
  <c r="AJ32" i="27" s="1"/>
  <c r="AD92" i="27"/>
  <c r="AJ92" i="27" s="1"/>
  <c r="AD68" i="27"/>
  <c r="AJ68" i="27" s="1"/>
  <c r="AD97" i="27"/>
  <c r="AJ97" i="27" s="1"/>
  <c r="AD77" i="27"/>
  <c r="AJ77" i="27" s="1"/>
  <c r="AD99" i="27"/>
  <c r="AJ99" i="27" s="1"/>
  <c r="AD100" i="27"/>
  <c r="AJ100" i="27" s="1"/>
  <c r="AD118" i="27"/>
  <c r="AJ118" i="27" s="1"/>
  <c r="AD49" i="27"/>
  <c r="AJ49" i="27" s="1"/>
  <c r="AD26" i="27"/>
  <c r="AJ26" i="27" s="1"/>
  <c r="AD60" i="27"/>
  <c r="AJ60" i="27" s="1"/>
  <c r="AD66" i="27"/>
  <c r="AJ66" i="27" s="1"/>
  <c r="AD131" i="27"/>
  <c r="AJ131" i="27" s="1"/>
  <c r="AD73" i="27"/>
  <c r="AJ73" i="27" s="1"/>
  <c r="AD121" i="27"/>
  <c r="AJ121" i="27" s="1"/>
  <c r="AD46" i="27"/>
  <c r="AJ46" i="27" s="1"/>
  <c r="AD104" i="27"/>
  <c r="AJ104" i="27" s="1"/>
  <c r="AD122" i="27"/>
  <c r="AJ122" i="27" s="1"/>
  <c r="AD22" i="27"/>
  <c r="AJ22" i="27" s="1"/>
  <c r="AD24" i="27"/>
  <c r="AJ24" i="27" s="1"/>
  <c r="AD20" i="27"/>
  <c r="AJ20" i="27" s="1"/>
  <c r="AD8" i="27"/>
  <c r="AJ8" i="27" s="1"/>
  <c r="AD78" i="27"/>
  <c r="AJ78" i="27" s="1"/>
  <c r="AD25" i="27"/>
  <c r="AJ25" i="27" s="1"/>
  <c r="AD71" i="27"/>
  <c r="AJ71" i="27" s="1"/>
  <c r="AD117" i="27"/>
  <c r="AJ117" i="27" s="1"/>
  <c r="AD63" i="27"/>
  <c r="AJ63" i="27" s="1"/>
  <c r="AD48" i="27"/>
  <c r="AJ48" i="27" s="1"/>
  <c r="AD116" i="27"/>
  <c r="AJ116" i="27" s="1"/>
  <c r="AD87" i="27"/>
  <c r="AJ87" i="27" s="1"/>
  <c r="AD35" i="27"/>
  <c r="AJ35" i="27" s="1"/>
  <c r="C15" i="24"/>
  <c r="L10" i="26"/>
  <c r="N10" i="26" s="1"/>
  <c r="D16" i="24"/>
  <c r="D22" i="24" s="1"/>
  <c r="D23" i="24" s="1"/>
  <c r="D17" i="24"/>
  <c r="E15" i="24" l="1"/>
  <c r="E16" i="24" s="1"/>
  <c r="E22" i="24" s="1"/>
  <c r="E23" i="24" s="1"/>
  <c r="AC95" i="27"/>
  <c r="AI95" i="27" s="1"/>
  <c r="AC112" i="27"/>
  <c r="AI112" i="27" s="1"/>
  <c r="AC51" i="27"/>
  <c r="AI51" i="27" s="1"/>
  <c r="AC20" i="27"/>
  <c r="AI20" i="27" s="1"/>
  <c r="AC27" i="27"/>
  <c r="AI27" i="27" s="1"/>
  <c r="AC91" i="27"/>
  <c r="AI91" i="27" s="1"/>
  <c r="AC36" i="27"/>
  <c r="AI36" i="27" s="1"/>
  <c r="AC78" i="27"/>
  <c r="AI78" i="27" s="1"/>
  <c r="AC75" i="27"/>
  <c r="AI75" i="27" s="1"/>
  <c r="AC70" i="27"/>
  <c r="AI70" i="27" s="1"/>
  <c r="AC12" i="27"/>
  <c r="AI12" i="27" s="1"/>
  <c r="AC56" i="27"/>
  <c r="AI56" i="27" s="1"/>
  <c r="AC121" i="27"/>
  <c r="AI121" i="27" s="1"/>
  <c r="AC49" i="27"/>
  <c r="AI49" i="27" s="1"/>
  <c r="AC105" i="27"/>
  <c r="AI105" i="27" s="1"/>
  <c r="AC90" i="27"/>
  <c r="AI90" i="27" s="1"/>
  <c r="AC101" i="27"/>
  <c r="AI101" i="27" s="1"/>
  <c r="AC103" i="27"/>
  <c r="AI103" i="27" s="1"/>
  <c r="AC45" i="27"/>
  <c r="AI45" i="27" s="1"/>
  <c r="AC32" i="27"/>
  <c r="AI32" i="27" s="1"/>
  <c r="AC108" i="27"/>
  <c r="AI108" i="27" s="1"/>
  <c r="AC83" i="27"/>
  <c r="AI83" i="27" s="1"/>
  <c r="AC52" i="27"/>
  <c r="AI52" i="27" s="1"/>
  <c r="AC60" i="27"/>
  <c r="AI60" i="27" s="1"/>
  <c r="AC72" i="27"/>
  <c r="AI72" i="27" s="1"/>
  <c r="AC19" i="27"/>
  <c r="AI19" i="27" s="1"/>
  <c r="AC24" i="27"/>
  <c r="AI24" i="27" s="1"/>
  <c r="AC124" i="27"/>
  <c r="AI124" i="27" s="1"/>
  <c r="AC5" i="27"/>
  <c r="AI5" i="27" s="1"/>
  <c r="AC28" i="27"/>
  <c r="AI28" i="27" s="1"/>
  <c r="AC64" i="27"/>
  <c r="AI64" i="27" s="1"/>
  <c r="AC109" i="27"/>
  <c r="AI109" i="27" s="1"/>
  <c r="AC92" i="27"/>
  <c r="AI92" i="27" s="1"/>
  <c r="AC131" i="27"/>
  <c r="AI131" i="27" s="1"/>
  <c r="AC67" i="27"/>
  <c r="AI67" i="27" s="1"/>
  <c r="AC7" i="27"/>
  <c r="AI7" i="27" s="1"/>
  <c r="AC46" i="27"/>
  <c r="AI46" i="27" s="1"/>
  <c r="AC85" i="27"/>
  <c r="AI85" i="27" s="1"/>
  <c r="AC81" i="27"/>
  <c r="AI81" i="27" s="1"/>
  <c r="AC43" i="27"/>
  <c r="AI43" i="27" s="1"/>
  <c r="AC76" i="27"/>
  <c r="AI76" i="27" s="1"/>
  <c r="AC111" i="27"/>
  <c r="AI111" i="27" s="1"/>
  <c r="AC55" i="27"/>
  <c r="AI55" i="27" s="1"/>
  <c r="AC128" i="27"/>
  <c r="AI128" i="27" s="1"/>
  <c r="AC117" i="27"/>
  <c r="AI117" i="27" s="1"/>
  <c r="AC68" i="27"/>
  <c r="AI68" i="27" s="1"/>
  <c r="AC8" i="27"/>
  <c r="AI8" i="27" s="1"/>
  <c r="AC41" i="27"/>
  <c r="AI41" i="27" s="1"/>
  <c r="AC50" i="27"/>
  <c r="AI50" i="27" s="1"/>
  <c r="AC73" i="27"/>
  <c r="AI73" i="27" s="1"/>
  <c r="AC66" i="27"/>
  <c r="AI66" i="27" s="1"/>
  <c r="AC9" i="27"/>
  <c r="AI9" i="27" s="1"/>
  <c r="AC118" i="27"/>
  <c r="AI118" i="27" s="1"/>
  <c r="AC61" i="27"/>
  <c r="AI61" i="27" s="1"/>
  <c r="AC44" i="27"/>
  <c r="AI44" i="27" s="1"/>
  <c r="AC57" i="27"/>
  <c r="AI57" i="27" s="1"/>
  <c r="AC31" i="27"/>
  <c r="AI31" i="27" s="1"/>
  <c r="AC6" i="27"/>
  <c r="AI6" i="27" s="1"/>
  <c r="AC129" i="27"/>
  <c r="AI129" i="27" s="1"/>
  <c r="AC125" i="27"/>
  <c r="AI125" i="27" s="1"/>
  <c r="AC132" i="27"/>
  <c r="AI132" i="27" s="1"/>
  <c r="AC96" i="27"/>
  <c r="AI96" i="27" s="1"/>
  <c r="AC37" i="27"/>
  <c r="AI37" i="27" s="1"/>
  <c r="AC84" i="27"/>
  <c r="AI84" i="27" s="1"/>
  <c r="AC16" i="27"/>
  <c r="AI16" i="27" s="1"/>
  <c r="AC93" i="27"/>
  <c r="AI93" i="27" s="1"/>
  <c r="AC123" i="27"/>
  <c r="AI123" i="27" s="1"/>
  <c r="AC42" i="27"/>
  <c r="AI42" i="27" s="1"/>
  <c r="AC104" i="27"/>
  <c r="AI104" i="27" s="1"/>
  <c r="AC98" i="27"/>
  <c r="AI98" i="27" s="1"/>
  <c r="AC94" i="27"/>
  <c r="AI94" i="27" s="1"/>
  <c r="AC62" i="27"/>
  <c r="AI62" i="27" s="1"/>
  <c r="AC29" i="27"/>
  <c r="AI29" i="27" s="1"/>
  <c r="AC100" i="27"/>
  <c r="AI100" i="27" s="1"/>
  <c r="AC30" i="27"/>
  <c r="AI30" i="27" s="1"/>
  <c r="AC114" i="27"/>
  <c r="AI114" i="27" s="1"/>
  <c r="AC82" i="27"/>
  <c r="AI82" i="27" s="1"/>
  <c r="AC97" i="27"/>
  <c r="AI97" i="27" s="1"/>
  <c r="AC113" i="27"/>
  <c r="AI113" i="27" s="1"/>
  <c r="AC14" i="27"/>
  <c r="AI14" i="27" s="1"/>
  <c r="AC69" i="27"/>
  <c r="AI69" i="27" s="1"/>
  <c r="AC11" i="27"/>
  <c r="AI11" i="27" s="1"/>
  <c r="AC89" i="27"/>
  <c r="AI89" i="27" s="1"/>
  <c r="AC130" i="27"/>
  <c r="AI130" i="27" s="1"/>
  <c r="AC122" i="27"/>
  <c r="AI122" i="27" s="1"/>
  <c r="AC48" i="27"/>
  <c r="AI48" i="27" s="1"/>
  <c r="AC127" i="27"/>
  <c r="AI127" i="27" s="1"/>
  <c r="AC40" i="27"/>
  <c r="AI40" i="27" s="1"/>
  <c r="AC47" i="27"/>
  <c r="AI47" i="27" s="1"/>
  <c r="AC58" i="27"/>
  <c r="AI58" i="27" s="1"/>
  <c r="AC99" i="27"/>
  <c r="AI99" i="27" s="1"/>
  <c r="AC115" i="27"/>
  <c r="AI115" i="27" s="1"/>
  <c r="AC17" i="27"/>
  <c r="AI17" i="27" s="1"/>
  <c r="AC107" i="27"/>
  <c r="AI107" i="27" s="1"/>
  <c r="AC25" i="27"/>
  <c r="AI25" i="27" s="1"/>
  <c r="B16" i="24"/>
  <c r="B22" i="24" s="1"/>
  <c r="B23" i="24" s="1"/>
  <c r="C17" i="24"/>
  <c r="C16" i="24"/>
  <c r="C22" i="24" s="1"/>
  <c r="C23" i="24" s="1"/>
  <c r="AH7" i="27"/>
  <c r="H45" i="26"/>
  <c r="AH43" i="27"/>
  <c r="G45" i="26" s="1"/>
  <c r="H111" i="26"/>
  <c r="AH109" i="27"/>
  <c r="G111" i="26" s="1"/>
  <c r="AH65" i="27"/>
  <c r="G67" i="26" s="1"/>
  <c r="H67" i="26"/>
  <c r="AH86" i="27"/>
  <c r="G88" i="26" s="1"/>
  <c r="H88" i="26"/>
  <c r="H33" i="26"/>
  <c r="AH31" i="27"/>
  <c r="G33" i="26" s="1"/>
  <c r="AH39" i="27"/>
  <c r="G41" i="26" s="1"/>
  <c r="H41" i="26"/>
  <c r="AH46" i="27"/>
  <c r="AH96" i="27"/>
  <c r="AH24" i="27"/>
  <c r="AH116" i="27"/>
  <c r="G118" i="26" s="1"/>
  <c r="H118" i="26"/>
  <c r="H78" i="26"/>
  <c r="AH76" i="27"/>
  <c r="G78" i="26" s="1"/>
  <c r="AH19" i="27"/>
  <c r="G21" i="26" s="1"/>
  <c r="H21" i="26"/>
  <c r="AH48" i="27"/>
  <c r="AH34" i="27"/>
  <c r="G36" i="26" s="1"/>
  <c r="H36" i="26"/>
  <c r="H23" i="26"/>
  <c r="AH21" i="27"/>
  <c r="G23" i="26" s="1"/>
  <c r="AH127" i="27"/>
  <c r="H129" i="26"/>
  <c r="H60" i="26"/>
  <c r="AH58" i="27"/>
  <c r="AH63" i="27"/>
  <c r="G65" i="26" s="1"/>
  <c r="H65" i="26"/>
  <c r="AH112" i="27"/>
  <c r="G114" i="26" s="1"/>
  <c r="H114" i="26"/>
  <c r="AH99" i="27"/>
  <c r="G101" i="26" s="1"/>
  <c r="H102" i="26"/>
  <c r="AH100" i="27"/>
  <c r="G102" i="26" s="1"/>
  <c r="AH108" i="27"/>
  <c r="AH9" i="27"/>
  <c r="AH40" i="27"/>
  <c r="H42" i="26"/>
  <c r="AH97" i="27"/>
  <c r="AH98" i="27"/>
  <c r="AH89" i="27"/>
  <c r="G91" i="26" s="1"/>
  <c r="AH107" i="27"/>
  <c r="AH6" i="27"/>
  <c r="G8" i="26" s="1"/>
  <c r="H8" i="26"/>
  <c r="AH104" i="27"/>
  <c r="AH52" i="27"/>
  <c r="F16" i="24"/>
  <c r="F22" i="24" s="1"/>
  <c r="F23" i="24" s="1"/>
  <c r="F17" i="24"/>
  <c r="H15" i="26"/>
  <c r="AH13" i="27"/>
  <c r="G15" i="26" s="1"/>
  <c r="AH14" i="27"/>
  <c r="G16" i="26" s="1"/>
  <c r="H16" i="26"/>
  <c r="H47" i="26"/>
  <c r="AH45" i="27"/>
  <c r="H76" i="26"/>
  <c r="AH74" i="27"/>
  <c r="G76" i="26" s="1"/>
  <c r="H89" i="26"/>
  <c r="AH87" i="27"/>
  <c r="G89" i="26" s="1"/>
  <c r="H52" i="26"/>
  <c r="AH50" i="27"/>
  <c r="G52" i="26" s="1"/>
  <c r="AH8" i="27"/>
  <c r="AH15" i="27"/>
  <c r="G17" i="26" s="1"/>
  <c r="H17" i="26"/>
  <c r="AH128" i="27"/>
  <c r="AH105" i="27"/>
  <c r="H79" i="26"/>
  <c r="AH77" i="27"/>
  <c r="G79" i="26" s="1"/>
  <c r="AH5" i="27"/>
  <c r="AH29" i="27"/>
  <c r="G31" i="26" s="1"/>
  <c r="H31" i="26"/>
  <c r="H18" i="26"/>
  <c r="AH16" i="27"/>
  <c r="G18" i="26" s="1"/>
  <c r="H94" i="26"/>
  <c r="AH92" i="27"/>
  <c r="G94" i="26" s="1"/>
  <c r="H80" i="26"/>
  <c r="AH78" i="27"/>
  <c r="G80" i="26" s="1"/>
  <c r="G34" i="24"/>
  <c r="G35" i="24" s="1"/>
  <c r="G21" i="24"/>
  <c r="G19" i="24"/>
  <c r="AH83" i="27"/>
  <c r="AH120" i="27"/>
  <c r="G122" i="26" s="1"/>
  <c r="H122" i="26"/>
  <c r="AH42" i="27"/>
  <c r="AH93" i="27"/>
  <c r="G95" i="26" s="1"/>
  <c r="H95" i="26"/>
  <c r="H72" i="26"/>
  <c r="AH70" i="27"/>
  <c r="G72" i="26" s="1"/>
  <c r="AH103" i="27"/>
  <c r="G105" i="26" s="1"/>
  <c r="H105" i="26"/>
  <c r="AH101" i="27"/>
  <c r="G103" i="26" s="1"/>
  <c r="H103" i="26"/>
  <c r="AH130" i="27"/>
  <c r="AH51" i="27"/>
  <c r="G53" i="26" s="1"/>
  <c r="H53" i="26"/>
  <c r="AH59" i="27"/>
  <c r="G61" i="26" s="1"/>
  <c r="H61" i="26"/>
  <c r="AH12" i="27"/>
  <c r="AH20" i="27"/>
  <c r="H133" i="26"/>
  <c r="AH131" i="27"/>
  <c r="G133" i="26" s="1"/>
  <c r="AH88" i="27"/>
  <c r="G90" i="26" s="1"/>
  <c r="H90" i="26"/>
  <c r="AH106" i="27"/>
  <c r="G108" i="26" s="1"/>
  <c r="H108" i="26"/>
  <c r="AH38" i="27"/>
  <c r="G40" i="26" s="1"/>
  <c r="H40" i="26"/>
  <c r="D34" i="24"/>
  <c r="D35" i="24" s="1"/>
  <c r="D21" i="24"/>
  <c r="D19" i="24"/>
  <c r="AH27" i="27"/>
  <c r="AH121" i="27"/>
  <c r="AH124" i="27"/>
  <c r="AH64" i="27"/>
  <c r="H28" i="26"/>
  <c r="AH26" i="27"/>
  <c r="G28" i="26" s="1"/>
  <c r="AH54" i="27"/>
  <c r="G56" i="26" s="1"/>
  <c r="H56" i="26"/>
  <c r="AH30" i="27"/>
  <c r="H32" i="26"/>
  <c r="AH28" i="27"/>
  <c r="AH123" i="27"/>
  <c r="G125" i="26" s="1"/>
  <c r="AH49" i="27"/>
  <c r="AH85" i="27"/>
  <c r="AH111" i="27"/>
  <c r="G113" i="26" s="1"/>
  <c r="H113" i="26"/>
  <c r="H55" i="26"/>
  <c r="AH53" i="27"/>
  <c r="G55" i="26" s="1"/>
  <c r="AH41" i="27"/>
  <c r="G43" i="26" s="1"/>
  <c r="H43" i="26"/>
  <c r="AH33" i="27"/>
  <c r="G35" i="26" s="1"/>
  <c r="H35" i="26"/>
  <c r="AH11" i="27"/>
  <c r="G13" i="26" s="1"/>
  <c r="H13" i="26"/>
  <c r="H128" i="26"/>
  <c r="AH126" i="27"/>
  <c r="G128" i="26" s="1"/>
  <c r="AH122" i="27"/>
  <c r="AH110" i="27"/>
  <c r="G112" i="26" s="1"/>
  <c r="H112" i="26"/>
  <c r="AH36" i="27"/>
  <c r="H104" i="26"/>
  <c r="AH102" i="27"/>
  <c r="G104" i="26" s="1"/>
  <c r="AH10" i="27"/>
  <c r="G12" i="26" s="1"/>
  <c r="H12" i="26"/>
  <c r="AH82" i="27"/>
  <c r="AH114" i="27"/>
  <c r="AH118" i="27"/>
  <c r="H59" i="26"/>
  <c r="AH57" i="27"/>
  <c r="G59" i="26" s="1"/>
  <c r="AH44" i="27"/>
  <c r="AH17" i="27"/>
  <c r="AH81" i="27"/>
  <c r="AH80" i="27"/>
  <c r="G82" i="26" s="1"/>
  <c r="H82" i="26"/>
  <c r="AH25" i="27"/>
  <c r="AH75" i="27"/>
  <c r="G77" i="26" s="1"/>
  <c r="H77" i="26"/>
  <c r="B34" i="24"/>
  <c r="B35" i="24" s="1"/>
  <c r="B19" i="24"/>
  <c r="B21" i="24"/>
  <c r="AH60" i="27"/>
  <c r="G62" i="26" s="1"/>
  <c r="H62" i="26"/>
  <c r="AH113" i="27"/>
  <c r="AH72" i="27"/>
  <c r="G74" i="26" s="1"/>
  <c r="H74" i="26"/>
  <c r="AH84" i="27"/>
  <c r="G86" i="26" s="1"/>
  <c r="H86" i="26"/>
  <c r="AH90" i="27"/>
  <c r="G92" i="26" s="1"/>
  <c r="H92" i="26"/>
  <c r="AH22" i="27"/>
  <c r="G24" i="26" s="1"/>
  <c r="H24" i="26"/>
  <c r="AH61" i="27"/>
  <c r="H63" i="26"/>
  <c r="AH35" i="27"/>
  <c r="G37" i="26" s="1"/>
  <c r="H37" i="26"/>
  <c r="AH69" i="27"/>
  <c r="G71" i="26" s="1"/>
  <c r="H71" i="26"/>
  <c r="AH79" i="27"/>
  <c r="G81" i="26" s="1"/>
  <c r="H81" i="26"/>
  <c r="AH95" i="27"/>
  <c r="G97" i="26" s="1"/>
  <c r="H97" i="26"/>
  <c r="AH71" i="27"/>
  <c r="G73" i="26" s="1"/>
  <c r="H73" i="26"/>
  <c r="AH56" i="27"/>
  <c r="AH115" i="27"/>
  <c r="AH67" i="27"/>
  <c r="G69" i="26" s="1"/>
  <c r="AH117" i="27"/>
  <c r="AH32" i="27"/>
  <c r="AH94" i="27"/>
  <c r="AH132" i="27"/>
  <c r="AH125" i="27"/>
  <c r="AH119" i="27"/>
  <c r="G121" i="26" s="1"/>
  <c r="H121" i="26"/>
  <c r="AH18" i="27"/>
  <c r="G20" i="26" s="1"/>
  <c r="H20" i="26"/>
  <c r="AH37" i="27"/>
  <c r="AH55" i="27"/>
  <c r="AH23" i="27"/>
  <c r="G25" i="26" s="1"/>
  <c r="H25" i="26"/>
  <c r="AH91" i="27"/>
  <c r="AH62" i="27"/>
  <c r="G64" i="26" s="1"/>
  <c r="H64" i="26"/>
  <c r="AH68" i="27"/>
  <c r="AH129" i="27"/>
  <c r="AH73" i="27"/>
  <c r="G75" i="26" s="1"/>
  <c r="H75" i="26"/>
  <c r="H49" i="26"/>
  <c r="AH47" i="27"/>
  <c r="G49" i="26" s="1"/>
  <c r="AH66" i="27"/>
  <c r="H7" i="26" l="1"/>
  <c r="G42" i="26"/>
  <c r="G7" i="26"/>
  <c r="H110" i="26"/>
  <c r="H124" i="26"/>
  <c r="G87" i="26"/>
  <c r="G93" i="26"/>
  <c r="H93" i="26"/>
  <c r="G30" i="26"/>
  <c r="H85" i="26"/>
  <c r="G109" i="26"/>
  <c r="G98" i="26"/>
  <c r="G85" i="26"/>
  <c r="F85" i="26" s="1"/>
  <c r="G96" i="26"/>
  <c r="G39" i="26"/>
  <c r="G83" i="26"/>
  <c r="G60" i="26"/>
  <c r="H66" i="26"/>
  <c r="H10" i="26"/>
  <c r="H54" i="26"/>
  <c r="G129" i="26"/>
  <c r="F129" i="26" s="1"/>
  <c r="H115" i="26"/>
  <c r="H46" i="26"/>
  <c r="G66" i="26"/>
  <c r="G10" i="26"/>
  <c r="G54" i="26"/>
  <c r="G115" i="26"/>
  <c r="H27" i="26"/>
  <c r="G46" i="26"/>
  <c r="G27" i="26"/>
  <c r="H107" i="26"/>
  <c r="H38" i="26"/>
  <c r="G107" i="26"/>
  <c r="G38" i="26"/>
  <c r="H39" i="26"/>
  <c r="H96" i="26"/>
  <c r="H83" i="26"/>
  <c r="F83" i="26" s="1"/>
  <c r="G119" i="26"/>
  <c r="F119" i="26" s="1"/>
  <c r="G120" i="26"/>
  <c r="H123" i="26"/>
  <c r="G48" i="26"/>
  <c r="H119" i="26"/>
  <c r="G19" i="26"/>
  <c r="G123" i="26"/>
  <c r="H106" i="26"/>
  <c r="F106" i="26" s="1"/>
  <c r="H120" i="26"/>
  <c r="H19" i="26"/>
  <c r="H116" i="26"/>
  <c r="H29" i="26"/>
  <c r="G106" i="26"/>
  <c r="G134" i="26"/>
  <c r="H117" i="26"/>
  <c r="H84" i="26"/>
  <c r="G29" i="26"/>
  <c r="E17" i="24"/>
  <c r="H134" i="26"/>
  <c r="G84" i="26"/>
  <c r="H11" i="26"/>
  <c r="H48" i="26"/>
  <c r="G124" i="26"/>
  <c r="F124" i="26" s="1"/>
  <c r="G110" i="26"/>
  <c r="F110" i="26" s="1"/>
  <c r="H9" i="26"/>
  <c r="H69" i="26"/>
  <c r="G63" i="26"/>
  <c r="F63" i="26" s="1"/>
  <c r="G116" i="26"/>
  <c r="H30" i="26"/>
  <c r="F30" i="26" s="1"/>
  <c r="G47" i="26"/>
  <c r="F47" i="26" s="1"/>
  <c r="H91" i="26"/>
  <c r="F91" i="26" s="1"/>
  <c r="G11" i="26"/>
  <c r="F11" i="26" s="1"/>
  <c r="H131" i="26"/>
  <c r="G34" i="26"/>
  <c r="H58" i="26"/>
  <c r="H87" i="26"/>
  <c r="G32" i="26"/>
  <c r="G126" i="26"/>
  <c r="G22" i="26"/>
  <c r="H132" i="26"/>
  <c r="F132" i="26" s="1"/>
  <c r="H100" i="26"/>
  <c r="H126" i="26"/>
  <c r="H34" i="26"/>
  <c r="F34" i="26" s="1"/>
  <c r="G58" i="26"/>
  <c r="H51" i="26"/>
  <c r="H22" i="26"/>
  <c r="G132" i="26"/>
  <c r="H130" i="26"/>
  <c r="H99" i="26"/>
  <c r="H50" i="26"/>
  <c r="G26" i="26"/>
  <c r="G117" i="26"/>
  <c r="G131" i="26"/>
  <c r="H68" i="26"/>
  <c r="H70" i="26"/>
  <c r="H57" i="26"/>
  <c r="H127" i="26"/>
  <c r="F127" i="26" s="1"/>
  <c r="G51" i="26"/>
  <c r="H14" i="26"/>
  <c r="G44" i="26"/>
  <c r="G130" i="26"/>
  <c r="G99" i="26"/>
  <c r="G50" i="26"/>
  <c r="H26" i="26"/>
  <c r="G100" i="26"/>
  <c r="F100" i="26" s="1"/>
  <c r="G68" i="26"/>
  <c r="G70" i="26"/>
  <c r="G57" i="26"/>
  <c r="G127" i="26"/>
  <c r="H125" i="26"/>
  <c r="F125" i="26" s="1"/>
  <c r="G14" i="26"/>
  <c r="H44" i="26"/>
  <c r="H109" i="26"/>
  <c r="H101" i="26"/>
  <c r="H98" i="26"/>
  <c r="G9" i="26"/>
  <c r="F133" i="26"/>
  <c r="F72" i="26"/>
  <c r="F82" i="26"/>
  <c r="F36" i="26"/>
  <c r="F118" i="26"/>
  <c r="F103" i="26"/>
  <c r="F113" i="26"/>
  <c r="F94" i="26"/>
  <c r="F79" i="26"/>
  <c r="F23" i="26"/>
  <c r="F78" i="26"/>
  <c r="F67" i="26"/>
  <c r="F41" i="26"/>
  <c r="F56" i="26"/>
  <c r="F89" i="26"/>
  <c r="F15" i="26"/>
  <c r="F102" i="26"/>
  <c r="F60" i="26"/>
  <c r="F54" i="26"/>
  <c r="F35" i="26"/>
  <c r="F12" i="26"/>
  <c r="F43" i="26"/>
  <c r="F49" i="26"/>
  <c r="F25" i="26"/>
  <c r="F33" i="26"/>
  <c r="F45" i="26"/>
  <c r="F74" i="26"/>
  <c r="F77" i="26"/>
  <c r="F104" i="26"/>
  <c r="F128" i="26"/>
  <c r="F24" i="26"/>
  <c r="F61" i="26"/>
  <c r="F114" i="26"/>
  <c r="F71" i="26"/>
  <c r="F62" i="26"/>
  <c r="F18" i="26"/>
  <c r="F52" i="26"/>
  <c r="F8" i="26"/>
  <c r="F93" i="26"/>
  <c r="F20" i="26"/>
  <c r="F97" i="26"/>
  <c r="F80" i="26"/>
  <c r="F76" i="26"/>
  <c r="F101" i="26"/>
  <c r="F108" i="26"/>
  <c r="F73" i="26"/>
  <c r="F86" i="26"/>
  <c r="F46" i="26"/>
  <c r="F112" i="26"/>
  <c r="F13" i="26"/>
  <c r="F7" i="26"/>
  <c r="F34" i="24"/>
  <c r="F35" i="24" s="1"/>
  <c r="F19" i="24"/>
  <c r="F21" i="24"/>
  <c r="C34" i="24"/>
  <c r="C35" i="24" s="1"/>
  <c r="C19" i="24"/>
  <c r="C21" i="24"/>
  <c r="F64" i="26"/>
  <c r="F39" i="26"/>
  <c r="F69" i="26"/>
  <c r="F59" i="26"/>
  <c r="F32" i="26"/>
  <c r="F90" i="26"/>
  <c r="F105" i="26"/>
  <c r="F122" i="26"/>
  <c r="F17" i="26"/>
  <c r="F109" i="26"/>
  <c r="F42" i="26"/>
  <c r="F21" i="26"/>
  <c r="F88" i="26"/>
  <c r="F53" i="26"/>
  <c r="F75" i="26"/>
  <c r="F81" i="26"/>
  <c r="F121" i="26"/>
  <c r="F92" i="26"/>
  <c r="F19" i="26"/>
  <c r="F55" i="26"/>
  <c r="F28" i="26"/>
  <c r="F40" i="26"/>
  <c r="F95" i="26"/>
  <c r="F16" i="26"/>
  <c r="F65" i="26"/>
  <c r="F111" i="26"/>
  <c r="F31" i="26"/>
  <c r="F37" i="26"/>
  <c r="F22" i="26" l="1"/>
  <c r="F96" i="26"/>
  <c r="F27" i="26"/>
  <c r="F115" i="26"/>
  <c r="F9" i="26"/>
  <c r="F87" i="26"/>
  <c r="F117" i="26"/>
  <c r="F98" i="26"/>
  <c r="F70" i="26"/>
  <c r="F14" i="26"/>
  <c r="F38" i="26"/>
  <c r="F48" i="26"/>
  <c r="F10" i="26"/>
  <c r="F134" i="26"/>
  <c r="F123" i="26"/>
  <c r="F66" i="26"/>
  <c r="F50" i="26"/>
  <c r="F120" i="26"/>
  <c r="F99" i="26"/>
  <c r="F131" i="26"/>
  <c r="F58" i="26"/>
  <c r="F116" i="26"/>
  <c r="F29" i="26"/>
  <c r="F107" i="26"/>
  <c r="F26" i="26"/>
  <c r="F44" i="26"/>
  <c r="F57" i="26"/>
  <c r="F84" i="26"/>
  <c r="F68" i="26"/>
  <c r="F126" i="26"/>
  <c r="M7" i="26"/>
  <c r="M16" i="26" s="1"/>
  <c r="F130" i="26"/>
  <c r="F51" i="26"/>
  <c r="E19" i="24"/>
  <c r="E21" i="24"/>
  <c r="E34" i="24"/>
  <c r="E35" i="24" s="1"/>
  <c r="L7" i="26"/>
  <c r="M15" i="26" s="1"/>
  <c r="N7" i="26" l="1"/>
  <c r="L11" i="26" s="1"/>
  <c r="M11" i="26" l="1"/>
  <c r="N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Amaan Mohideen</author>
    <author>Justin Khaw</author>
  </authors>
  <commentList>
    <comment ref="C50" authorId="0" shapeId="0" xr:uid="{5CDA6F4D-1C09-492C-8381-6FBAEE5F6497}">
      <text>
        <r>
          <rPr>
            <b/>
            <sz val="9"/>
            <color indexed="81"/>
            <rFont val="Tahoma"/>
            <family val="2"/>
          </rPr>
          <t>Amaan Mohideen:</t>
        </r>
        <r>
          <rPr>
            <sz val="9"/>
            <color indexed="81"/>
            <rFont val="Tahoma"/>
            <family val="2"/>
          </rPr>
          <t xml:space="preserve">
average of above and below
</t>
        </r>
      </text>
    </comment>
    <comment ref="E65" authorId="1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85516681-AFEA-4234-B295-0F4A6E72B5C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E8055D31-A1D7-4142-8D05-EFC30F7107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52395445-A172-43C4-948D-A81AB2FFDD2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  <comment ref="AC1" authorId="0" shapeId="0" xr:uid="{222F61EF-6461-4133-824B-D3603836446F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C33" authorId="0" shapeId="0" xr:uid="{B0C0871F-038F-49CF-8D57-0987DF5878B4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B41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2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3" authorId="0" shapeId="0" xr:uid="{B3BABFD6-0953-4E1C-AC9E-10C4076FD1AA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4C7A6A7-8EE1-461D-AFF3-C89AFF94C6E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FFCD8F1-D3B7-403D-A4EE-CCE5BA7A6081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C2332548-44B0-4BAC-8F56-747AD8699AE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22D2EA8-AAE2-4A61-96E0-9B603E6FF1D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sharedStrings.xml><?xml version="1.0" encoding="utf-8"?>
<sst xmlns="http://schemas.openxmlformats.org/spreadsheetml/2006/main" count="791" uniqueCount="227">
  <si>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</si>
  <si>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</si>
  <si>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</si>
  <si>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</si>
  <si>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</si>
  <si>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</si>
  <si>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</si>
  <si>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</si>
  <si>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</si>
  <si>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</si>
  <si>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</si>
  <si>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</si>
  <si>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</si>
  <si>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</si>
  <si>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</si>
  <si>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</si>
  <si>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</si>
  <si>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</si>
  <si>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</si>
  <si>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</si>
  <si>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</si>
  <si>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</si>
  <si>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</si>
  <si>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</si>
  <si>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</si>
  <si>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</si>
  <si>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</si>
  <si>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</si>
  <si>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</si>
  <si>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</si>
  <si>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</si>
  <si>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</si>
  <si>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</si>
  <si>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</si>
  <si>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</si>
  <si>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</si>
  <si>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</si>
  <si>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</si>
  <si>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</si>
  <si>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</si>
  <si>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</si>
  <si>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</si>
  <si>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</si>
  <si>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</si>
  <si>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</si>
  <si>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</si>
  <si>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</si>
  <si>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</si>
  <si>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</si>
  <si>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</si>
  <si>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</si>
  <si>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</si>
  <si>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</si>
  <si>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</si>
  <si>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</si>
  <si>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</si>
  <si>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</si>
  <si>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</si>
  <si>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</si>
  <si>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</si>
  <si>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</si>
  <si>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</si>
  <si>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</si>
  <si>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</si>
  <si>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</si>
  <si>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</si>
  <si>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</si>
  <si>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</si>
  <si>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</si>
  <si>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</si>
  <si>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</si>
  <si>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</si>
  <si>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</si>
  <si>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</si>
  <si>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</si>
  <si>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</si>
  <si>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</si>
  <si>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</si>
  <si>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</si>
  <si>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</si>
  <si>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</si>
  <si>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</si>
  <si>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</si>
  <si>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</si>
  <si>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</si>
  <si>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</si>
  <si>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</si>
  <si>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</si>
  <si>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</si>
  <si>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</si>
  <si>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</si>
  <si>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</si>
  <si>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</si>
  <si>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</si>
  <si>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</si>
  <si>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</si>
  <si>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</si>
  <si>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</si>
  <si>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</si>
  <si>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</si>
  <si>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</si>
  <si>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</si>
  <si>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</si>
  <si>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</si>
  <si>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</si>
  <si>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</si>
  <si>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</si>
  <si>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</si>
  <si>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</si>
  <si>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</si>
  <si>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</si>
  <si>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</si>
  <si>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</si>
  <si>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</si>
  <si>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</si>
  <si>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</si>
  <si>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</si>
  <si>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</si>
  <si>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</si>
  <si>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</si>
  <si>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</si>
  <si>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</si>
  <si>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</si>
  <si>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</si>
  <si>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</si>
  <si>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</si>
  <si>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</si>
  <si>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</si>
  <si>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</si>
  <si>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</si>
  <si>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</si>
  <si>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</si>
  <si>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</si>
  <si>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</si>
  <si>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</si>
  <si>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</si>
  <si>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</si>
  <si>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</si>
  <si>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</si>
  <si>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</si>
  <si>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</si>
  <si>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</si>
  <si>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</si>
  <si>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</si>
  <si>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</si>
  <si>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</si>
  <si>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</si>
  <si>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</si>
  <si>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</si>
  <si>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</si>
  <si>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</si>
  <si>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</si>
  <si>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</si>
  <si>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</si>
  <si>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</si>
  <si>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</si>
  <si>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</si>
  <si>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</si>
  <si>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</si>
  <si>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</si>
  <si>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</si>
  <si>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</si>
  <si>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</si>
  <si>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</si>
  <si>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</si>
  <si>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</si>
  <si>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</si>
  <si>
    <t>Households</t>
  </si>
  <si>
    <t>Present Value of Expected Future Loss</t>
  </si>
  <si>
    <t>Levy $</t>
  </si>
  <si>
    <t>Percentage of Median Household Income</t>
  </si>
  <si>
    <t>Affordable Premium Boundary</t>
  </si>
  <si>
    <t>Premium Threshold Discrepancy</t>
  </si>
  <si>
    <t>Household Estimate</t>
  </si>
  <si>
    <t>Household growth rate</t>
  </si>
  <si>
    <t>EPV Per Household</t>
  </si>
  <si>
    <t>Recommended Incentive at 75%</t>
  </si>
  <si>
    <t>Expected Economic Costs</t>
  </si>
  <si>
    <t>Government</t>
  </si>
  <si>
    <t>Thresholds</t>
  </si>
  <si>
    <t>Proportion of Gov Liability Without Insurance</t>
  </si>
  <si>
    <t>Proportion of Household Liability Without Insurance</t>
  </si>
  <si>
    <t>Without Insurance</t>
  </si>
  <si>
    <t>With Insurance</t>
  </si>
  <si>
    <t>Expected Cost Per Region</t>
  </si>
  <si>
    <t>Relocation Assumption</t>
  </si>
  <si>
    <t>Cost Of Relocation</t>
  </si>
  <si>
    <t>Household Moving Matrix Assumption</t>
  </si>
  <si>
    <t>Household Count</t>
  </si>
  <si>
    <t>Future Levy Projection</t>
  </si>
  <si>
    <t>Future Levy Projection Paid By Households</t>
  </si>
  <si>
    <t>Expected Losses By Government</t>
  </si>
  <si>
    <t xml:space="preserve">Average Inflation - Exponential </t>
  </si>
  <si>
    <t xml:space="preserve">Average Interest - Log-normal </t>
  </si>
  <si>
    <t>Parameter</t>
  </si>
  <si>
    <t>Mean</t>
  </si>
  <si>
    <t>Expected Gain from moving From Moving to Region 1</t>
  </si>
  <si>
    <t>Total Amount of Property Damage + Temporary cost per year</t>
  </si>
  <si>
    <t>Incentive</t>
  </si>
  <si>
    <t>All other</t>
  </si>
  <si>
    <t>10% GDP</t>
  </si>
  <si>
    <t>Difference</t>
  </si>
  <si>
    <t>% Distribution based on cost excl. incentive</t>
  </si>
  <si>
    <t>Corresponding future loss above budget $130bn</t>
  </si>
  <si>
    <t>Levy per household (excl incentive)</t>
  </si>
  <si>
    <t>Incentive levy</t>
  </si>
  <si>
    <t>Total Levy</t>
  </si>
  <si>
    <t>Total Expected Cost (excl. incentive)</t>
  </si>
  <si>
    <t>Recommended Incentive at 15%</t>
  </si>
  <si>
    <t>Present Value of Expected Future Losses at the 95th Percentile</t>
  </si>
  <si>
    <t>Economic Capital Required over the entire program</t>
  </si>
  <si>
    <t xml:space="preserve">Storslysian Currency Units (millions) </t>
  </si>
  <si>
    <t>PV of Central Estimate Expected Future Losses</t>
  </si>
  <si>
    <t>Present Value of Future Household Levies</t>
  </si>
  <si>
    <t>Levy</t>
  </si>
  <si>
    <t>Expected Cost</t>
  </si>
  <si>
    <t>Discounted Cashflows</t>
  </si>
  <si>
    <t>Undiscounted</t>
  </si>
  <si>
    <t>Expected Cost at 95th Percentile</t>
  </si>
  <si>
    <t>Reserves</t>
  </si>
  <si>
    <t>Accumulated Levy Surplus</t>
  </si>
  <si>
    <t>Low Emissions</t>
  </si>
  <si>
    <t>Medium Emissions</t>
  </si>
  <si>
    <t>High Emissions</t>
  </si>
  <si>
    <t>Very High Emissions</t>
  </si>
  <si>
    <t>Central Estimate</t>
  </si>
  <si>
    <t>95th Percentile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</si>
</sst>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%"/>
    <numFmt numFmtId="168" formatCode="_-&quot;$&quot;* #,##0_-;\-&quot;$&quot;* #,##0_-;_-&quot;$&quot;* &quot;-&quot;??_-;_-@_-"/>
    <numFmt numFmtId="169" formatCode="_(* #,##0_);_(* \(#,##0\);_(* &quot;-&quot;??_);_(@_)"/>
    <numFmt numFmtId="170" formatCode="_(* #,##0.0000_);_(* \(#,##0.0000\);_(* &quot;-&quot;????_);_(@_)"/>
    <numFmt numFmtId="171" formatCode="&quot;$&quot;0.00,,,&quot;B&quot;"/>
    <numFmt numFmtId="172" formatCode="&quot;$&quot;0.000,,,&quot;B&quot;"/>
    <numFmt numFmtId="174" formatCode="0.00,,,&quot;B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Avenir Next LT Pro"/>
      <family val="2"/>
    </font>
    <font>
      <sz val="11"/>
      <color theme="0"/>
      <name val="Avenir Next LT Pro"/>
      <family val="2"/>
    </font>
    <font>
      <b/>
      <sz val="11"/>
      <color theme="1"/>
      <name val="Avenir Next LT Pro"/>
      <family val="2"/>
    </font>
    <font>
      <u/>
      <sz val="11"/>
      <color theme="1"/>
      <name val="Avenir Next LT Pro"/>
      <family val="2"/>
    </font>
    <font>
      <sz val="11"/>
      <name val="Calibri Light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CD8F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5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6" fontId="0" fillId="0" borderId="0" xfId="1" applyNumberFormat="1" applyFont="1"/>
    <xf numFmtId="0" fontId="0" fillId="0" borderId="0" xfId="0" quotePrefix="1"/>
    <xf numFmtId="166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7" fontId="0" fillId="4" borderId="0" xfId="4" applyNumberFormat="1" applyFont="1" applyFill="1"/>
    <xf numFmtId="167" fontId="0" fillId="5" borderId="0" xfId="4" applyNumberFormat="1" applyFont="1" applyFill="1"/>
    <xf numFmtId="167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66" fontId="0" fillId="5" borderId="0" xfId="1" applyNumberFormat="1" applyFont="1" applyFill="1"/>
    <xf numFmtId="166" fontId="0" fillId="8" borderId="0" xfId="1" applyNumberFormat="1" applyFont="1" applyFill="1"/>
    <xf numFmtId="9" fontId="14" fillId="7" borderId="0" xfId="0" applyNumberFormat="1" applyFont="1" applyFill="1"/>
    <xf numFmtId="166" fontId="0" fillId="6" borderId="0" xfId="1" applyNumberFormat="1" applyFont="1" applyFill="1"/>
    <xf numFmtId="168" fontId="0" fillId="4" borderId="0" xfId="3" applyNumberFormat="1" applyFont="1" applyFill="1"/>
    <xf numFmtId="168" fontId="0" fillId="5" borderId="0" xfId="3" applyNumberFormat="1" applyFont="1" applyFill="1"/>
    <xf numFmtId="168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169" fontId="16" fillId="4" borderId="0" xfId="0" applyNumberFormat="1" applyFont="1" applyFill="1"/>
    <xf numFmtId="169" fontId="16" fillId="5" borderId="0" xfId="0" applyNumberFormat="1" applyFont="1" applyFill="1"/>
    <xf numFmtId="169" fontId="16" fillId="6" borderId="0" xfId="0" applyNumberFormat="1" applyFont="1" applyFill="1"/>
    <xf numFmtId="169" fontId="16" fillId="9" borderId="3" xfId="0" applyNumberFormat="1" applyFont="1" applyFill="1" applyBorder="1"/>
    <xf numFmtId="169" fontId="16" fillId="4" borderId="4" xfId="0" applyNumberFormat="1" applyFont="1" applyFill="1" applyBorder="1"/>
    <xf numFmtId="169" fontId="16" fillId="5" borderId="4" xfId="0" applyNumberFormat="1" applyFont="1" applyFill="1" applyBorder="1"/>
    <xf numFmtId="169" fontId="16" fillId="6" borderId="4" xfId="0" applyNumberFormat="1" applyFont="1" applyFill="1" applyBorder="1"/>
    <xf numFmtId="169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ill="1"/>
    <xf numFmtId="166" fontId="14" fillId="7" borderId="0" xfId="1" applyNumberFormat="1" applyFont="1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68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6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  <xf numFmtId="0" fontId="2" fillId="12" borderId="0" xfId="0" applyFont="1" applyFill="1"/>
    <xf numFmtId="0" fontId="0" fillId="12" borderId="0" xfId="0" applyFill="1"/>
    <xf numFmtId="6" fontId="0" fillId="12" borderId="0" xfId="0" applyNumberFormat="1" applyFill="1"/>
    <xf numFmtId="0" fontId="0" fillId="0" borderId="10" xfId="0" applyBorder="1"/>
    <xf numFmtId="3" fontId="7" fillId="2" borderId="10" xfId="2" applyNumberFormat="1" applyFont="1" applyFill="1" applyBorder="1" applyAlignment="1">
      <alignment horizontal="right" vertical="top"/>
    </xf>
    <xf numFmtId="8" fontId="0" fillId="0" borderId="10" xfId="0" applyNumberFormat="1" applyBorder="1"/>
    <xf numFmtId="4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10" fontId="14" fillId="7" borderId="0" xfId="0" applyNumberFormat="1" applyFont="1" applyFill="1"/>
    <xf numFmtId="4" fontId="0" fillId="0" borderId="0" xfId="0" applyNumberFormat="1"/>
    <xf numFmtId="3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170" fontId="0" fillId="0" borderId="0" xfId="0" applyNumberFormat="1"/>
    <xf numFmtId="9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9" fontId="0" fillId="0" borderId="0" xfId="0" applyNumberFormat="1"/>
    <xf numFmtId="8" fontId="0" fillId="0" borderId="0" xfId="0" applyNumberFormat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2" fillId="0" borderId="0" xfId="0" applyFont="1" applyAlignment="1">
      <alignment horizontal="right"/>
    </xf>
    <xf numFmtId="3" fontId="0" fillId="5" borderId="0" xfId="0" applyNumberFormat="1" applyFill="1"/>
    <xf numFmtId="3" fontId="0" fillId="14" borderId="0" xfId="0" applyNumberFormat="1" applyFill="1"/>
    <xf numFmtId="0" fontId="2" fillId="15" borderId="0" xfId="0" applyFont="1" applyFill="1"/>
    <xf numFmtId="3" fontId="0" fillId="15" borderId="0" xfId="0" applyNumberFormat="1" applyFill="1"/>
    <xf numFmtId="167" fontId="0" fillId="0" borderId="0" xfId="0" applyNumberFormat="1"/>
    <xf numFmtId="0" fontId="0" fillId="5" borderId="10" xfId="0" applyFill="1" applyBorder="1"/>
    <xf numFmtId="0" fontId="2" fillId="5" borderId="10" xfId="0" applyFont="1" applyFill="1" applyBorder="1"/>
    <xf numFmtId="0" fontId="2" fillId="13" borderId="10" xfId="0" applyFont="1" applyFill="1" applyBorder="1"/>
    <xf numFmtId="0" fontId="0" fillId="13" borderId="10" xfId="0" applyFill="1" applyBorder="1"/>
    <xf numFmtId="6" fontId="0" fillId="13" borderId="10" xfId="0" applyNumberFormat="1" applyFill="1" applyBorder="1"/>
    <xf numFmtId="8" fontId="0" fillId="13" borderId="10" xfId="0" applyNumberFormat="1" applyFill="1" applyBorder="1"/>
    <xf numFmtId="0" fontId="2" fillId="14" borderId="10" xfId="0" applyFont="1" applyFill="1" applyBorder="1"/>
    <xf numFmtId="6" fontId="0" fillId="14" borderId="10" xfId="0" applyNumberFormat="1" applyFill="1" applyBorder="1"/>
    <xf numFmtId="8" fontId="0" fillId="14" borderId="10" xfId="0" applyNumberFormat="1" applyFill="1" applyBorder="1"/>
    <xf numFmtId="171" fontId="0" fillId="5" borderId="10" xfId="0" applyNumberFormat="1" applyFill="1" applyBorder="1"/>
    <xf numFmtId="9" fontId="0" fillId="5" borderId="10" xfId="0" applyNumberFormat="1" applyFill="1" applyBorder="1"/>
    <xf numFmtId="0" fontId="2" fillId="0" borderId="10" xfId="0" applyFont="1" applyBorder="1"/>
    <xf numFmtId="10" fontId="0" fillId="0" borderId="10" xfId="4" applyNumberFormat="1" applyFont="1" applyBorder="1"/>
    <xf numFmtId="166" fontId="0" fillId="0" borderId="10" xfId="1" applyNumberFormat="1" applyFont="1" applyBorder="1"/>
    <xf numFmtId="164" fontId="0" fillId="0" borderId="10" xfId="0" applyNumberFormat="1" applyBorder="1"/>
    <xf numFmtId="0" fontId="20" fillId="18" borderId="11" xfId="0" applyFont="1" applyFill="1" applyBorder="1"/>
    <xf numFmtId="0" fontId="20" fillId="16" borderId="11" xfId="0" applyFont="1" applyFill="1" applyBorder="1"/>
    <xf numFmtId="0" fontId="21" fillId="17" borderId="12" xfId="0" applyFont="1" applyFill="1" applyBorder="1"/>
    <xf numFmtId="0" fontId="21" fillId="17" borderId="13" xfId="0" applyFont="1" applyFill="1" applyBorder="1"/>
    <xf numFmtId="4" fontId="20" fillId="18" borderId="3" xfId="0" applyNumberFormat="1" applyFont="1" applyFill="1" applyBorder="1"/>
    <xf numFmtId="4" fontId="20" fillId="16" borderId="3" xfId="0" applyNumberFormat="1" applyFont="1" applyFill="1" applyBorder="1"/>
    <xf numFmtId="4" fontId="23" fillId="18" borderId="3" xfId="0" applyNumberFormat="1" applyFont="1" applyFill="1" applyBorder="1"/>
    <xf numFmtId="0" fontId="22" fillId="16" borderId="14" xfId="0" applyFont="1" applyFill="1" applyBorder="1"/>
    <xf numFmtId="4" fontId="22" fillId="16" borderId="5" xfId="0" applyNumberFormat="1" applyFont="1" applyFill="1" applyBorder="1"/>
    <xf numFmtId="172" fontId="0" fillId="5" borderId="10" xfId="0" applyNumberFormat="1" applyFill="1" applyBorder="1"/>
    <xf numFmtId="165" fontId="0" fillId="0" borderId="0" xfId="0" applyNumberFormat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174" fontId="0" fillId="0" borderId="0" xfId="0" applyNumberFormat="1"/>
    <xf numFmtId="0" fontId="12" fillId="3" borderId="0" xfId="0" applyFont="1" applyFill="1" applyAlignment="1">
      <alignment vertical="top" wrapText="1"/>
    </xf>
    <xf numFmtId="0" fontId="12" fillId="3" borderId="0" xfId="0" applyFont="1" applyFill="1" applyAlignment="1">
      <alignment horizontal="right" wrapText="1"/>
    </xf>
    <xf numFmtId="0" fontId="11" fillId="2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3" fontId="24" fillId="2" borderId="0" xfId="0" applyNumberFormat="1" applyFont="1" applyFill="1" applyAlignment="1">
      <alignment horizontal="right"/>
    </xf>
    <xf numFmtId="3" fontId="24" fillId="19" borderId="0" xfId="0" applyNumberFormat="1" applyFont="1" applyFill="1" applyAlignment="1">
      <alignment horizontal="right"/>
    </xf>
    <xf numFmtId="3" fontId="7" fillId="19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3399"/>
      <color rgb="FF660066"/>
      <color rgb="FFFF66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/>
              <a:t>Annual Reserves to Meet Expected Costs - Discounted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'Levy Economic Comp'!$K$2</c:f>
              <c:strCache>
                <c:ptCount val="1"/>
                <c:pt idx="0">
                  <c:v>Expected Cost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'Levy Economic Comp'!$I$3:$I$130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'Levy Economic Comp'!$K$3:$K$130</c:f>
              <c:numCache>
                <c:formatCode>0.00,,,"B"</c:formatCode>
                <c:ptCount val="128"/>
                <c:pt idx="0">
                  <c:v>4605577414.5993977</c:v>
                </c:pt>
                <c:pt idx="1">
                  <c:v>4402217430.5538635</c:v>
                </c:pt>
                <c:pt idx="2">
                  <c:v>4207867364.0850444</c:v>
                </c:pt>
                <c:pt idx="3">
                  <c:v>4022126815.1446772</c:v>
                </c:pt>
                <c:pt idx="4">
                  <c:v>3844613226.447504</c:v>
                </c:pt>
                <c:pt idx="5">
                  <c:v>3674961086.3422155</c:v>
                </c:pt>
                <c:pt idx="6">
                  <c:v>3512821167.3784943</c:v>
                </c:pt>
                <c:pt idx="7">
                  <c:v>3883885133.0935459</c:v>
                </c:pt>
                <c:pt idx="8">
                  <c:v>3712582654.9565401</c:v>
                </c:pt>
                <c:pt idx="9">
                  <c:v>3548862202.6073828</c:v>
                </c:pt>
                <c:pt idx="10">
                  <c:v>3392387136.6723533</c:v>
                </c:pt>
                <c:pt idx="11">
                  <c:v>3242835806.7066994</c:v>
                </c:pt>
                <c:pt idx="12">
                  <c:v>3099900882.0827794</c:v>
                </c:pt>
                <c:pt idx="13">
                  <c:v>2963288712.8194313</c:v>
                </c:pt>
                <c:pt idx="14">
                  <c:v>2832718719.0097475</c:v>
                </c:pt>
                <c:pt idx="15">
                  <c:v>2707922807.5647497</c:v>
                </c:pt>
                <c:pt idx="16">
                  <c:v>2588644815.048131</c:v>
                </c:pt>
                <c:pt idx="17">
                  <c:v>2841267034.5555196</c:v>
                </c:pt>
                <c:pt idx="18">
                  <c:v>2716157819.7498174</c:v>
                </c:pt>
                <c:pt idx="19">
                  <c:v>2596577885.8662257</c:v>
                </c:pt>
                <c:pt idx="20">
                  <c:v>2482282062.4645891</c:v>
                </c:pt>
                <c:pt idx="21">
                  <c:v>2373036082.0180101</c:v>
                </c:pt>
                <c:pt idx="22">
                  <c:v>2268616093.7550449</c:v>
                </c:pt>
                <c:pt idx="23">
                  <c:v>2168808199.233057</c:v>
                </c:pt>
                <c:pt idx="24">
                  <c:v>2073408008.6691053</c:v>
                </c:pt>
                <c:pt idx="25">
                  <c:v>1982220217.0984664</c:v>
                </c:pt>
                <c:pt idx="26">
                  <c:v>1895058199.4726207</c:v>
                </c:pt>
                <c:pt idx="27">
                  <c:v>2051386016.4470463</c:v>
                </c:pt>
                <c:pt idx="28">
                  <c:v>1961214682.1189425</c:v>
                </c:pt>
                <c:pt idx="29">
                  <c:v>1875022372.2332001</c:v>
                </c:pt>
                <c:pt idx="30">
                  <c:v>1792632900.2005713</c:v>
                </c:pt>
                <c:pt idx="31">
                  <c:v>1713877904.6808951</c:v>
                </c:pt>
                <c:pt idx="32">
                  <c:v>1638596501.0644152</c:v>
                </c:pt>
                <c:pt idx="33">
                  <c:v>1566634948.514802</c:v>
                </c:pt>
                <c:pt idx="34">
                  <c:v>1497846331.8773775</c:v>
                </c:pt>
                <c:pt idx="35">
                  <c:v>1432090257.7873168</c:v>
                </c:pt>
                <c:pt idx="36">
                  <c:v>1369232564.3423951</c:v>
                </c:pt>
                <c:pt idx="37">
                  <c:v>1475485824.1165409</c:v>
                </c:pt>
                <c:pt idx="38">
                  <c:v>1410747612.6115706</c:v>
                </c:pt>
                <c:pt idx="39">
                  <c:v>1348861508.4247305</c:v>
                </c:pt>
                <c:pt idx="40">
                  <c:v>1289701406.1947577</c:v>
                </c:pt>
                <c:pt idx="41">
                  <c:v>1233146794.1396601</c:v>
                </c:pt>
                <c:pt idx="42">
                  <c:v>1179082505.2307999</c:v>
                </c:pt>
                <c:pt idx="43">
                  <c:v>1127398479.4648783</c:v>
                </c:pt>
                <c:pt idx="44">
                  <c:v>1077989536.7376416</c:v>
                </c:pt>
                <c:pt idx="45">
                  <c:v>1030755159.8453609</c:v>
                </c:pt>
                <c:pt idx="46">
                  <c:v>985599287.16138029</c:v>
                </c:pt>
                <c:pt idx="47">
                  <c:v>1051468640.7738138</c:v>
                </c:pt>
                <c:pt idx="48">
                  <c:v>1005423497.1871898</c:v>
                </c:pt>
                <c:pt idx="49">
                  <c:v>961403476.99831557</c:v>
                </c:pt>
                <c:pt idx="50">
                  <c:v>919319174.99660635</c:v>
                </c:pt>
                <c:pt idx="51">
                  <c:v>879085146.26987243</c:v>
                </c:pt>
                <c:pt idx="52">
                  <c:v>840619730.25221658</c:v>
                </c:pt>
                <c:pt idx="53">
                  <c:v>803844882.61057448</c:v>
                </c:pt>
                <c:pt idx="54">
                  <c:v>768686014.61982274</c:v>
                </c:pt>
                <c:pt idx="55">
                  <c:v>735071839.69203591</c:v>
                </c:pt>
                <c:pt idx="56">
                  <c:v>702934226.74044931</c:v>
                </c:pt>
                <c:pt idx="57">
                  <c:v>735618272.80262816</c:v>
                </c:pt>
                <c:pt idx="58">
                  <c:v>703470154.01438451</c:v>
                </c:pt>
                <c:pt idx="59">
                  <c:v>672733428.76077569</c:v>
                </c:pt>
                <c:pt idx="60">
                  <c:v>643345885.24600887</c:v>
                </c:pt>
                <c:pt idx="61">
                  <c:v>615248063.50885439</c:v>
                </c:pt>
                <c:pt idx="62">
                  <c:v>588383133.31848919</c:v>
                </c:pt>
                <c:pt idx="63">
                  <c:v>562696777.50364161</c:v>
                </c:pt>
                <c:pt idx="64">
                  <c:v>538137080.47264934</c:v>
                </c:pt>
                <c:pt idx="65">
                  <c:v>514654421.69287443</c:v>
                </c:pt>
                <c:pt idx="66">
                  <c:v>492201373.90828055</c:v>
                </c:pt>
                <c:pt idx="67">
                  <c:v>507827207.06308395</c:v>
                </c:pt>
                <c:pt idx="68">
                  <c:v>485681760.7020663</c:v>
                </c:pt>
                <c:pt idx="69">
                  <c:v>464506737.3458873</c:v>
                </c:pt>
                <c:pt idx="70">
                  <c:v>444259433.25864202</c:v>
                </c:pt>
                <c:pt idx="71">
                  <c:v>424899030.84164059</c:v>
                </c:pt>
                <c:pt idx="72">
                  <c:v>406386515.05352968</c:v>
                </c:pt>
                <c:pt idx="73">
                  <c:v>388684593.54495198</c:v>
                </c:pt>
                <c:pt idx="74">
                  <c:v>371757620.34222591</c:v>
                </c:pt>
                <c:pt idx="75">
                  <c:v>355571522.92190629</c:v>
                </c:pt>
                <c:pt idx="76">
                  <c:v>340093732.52516133</c:v>
                </c:pt>
                <c:pt idx="77">
                  <c:v>348592290.7692157</c:v>
                </c:pt>
                <c:pt idx="78">
                  <c:v>333425368.09874719</c:v>
                </c:pt>
                <c:pt idx="79">
                  <c:v>318921751.49612486</c:v>
                </c:pt>
                <c:pt idx="80">
                  <c:v>305052302.74629128</c:v>
                </c:pt>
                <c:pt idx="81">
                  <c:v>291789168.62212861</c:v>
                </c:pt>
                <c:pt idx="82">
                  <c:v>279105724.0221526</c:v>
                </c:pt>
                <c:pt idx="83">
                  <c:v>266976517.63214952</c:v>
                </c:pt>
                <c:pt idx="84">
                  <c:v>255377219.99841827</c:v>
                </c:pt>
                <c:pt idx="85">
                  <c:v>244284573.9052881</c:v>
                </c:pt>
                <c:pt idx="86">
                  <c:v>233676346.95437422</c:v>
                </c:pt>
                <c:pt idx="87">
                  <c:v>238988353.97740415</c:v>
                </c:pt>
                <c:pt idx="88">
                  <c:v>228615240.14753136</c:v>
                </c:pt>
                <c:pt idx="89">
                  <c:v>218694833.75300276</c:v>
                </c:pt>
                <c:pt idx="90">
                  <c:v>209207284.28038016</c:v>
                </c:pt>
                <c:pt idx="91">
                  <c:v>200133615.20290041</c:v>
                </c:pt>
                <c:pt idx="92">
                  <c:v>191455685.36142653</c:v>
                </c:pt>
                <c:pt idx="93">
                  <c:v>183156152.05733785</c:v>
                </c:pt>
                <c:pt idx="94">
                  <c:v>175218435.78125173</c:v>
                </c:pt>
                <c:pt idx="95">
                  <c:v>167626686.50486258</c:v>
                </c:pt>
                <c:pt idx="96">
                  <c:v>160365751.46642476</c:v>
                </c:pt>
                <c:pt idx="97">
                  <c:v>163675681.65327421</c:v>
                </c:pt>
                <c:pt idx="98">
                  <c:v>156589599.15578005</c:v>
                </c:pt>
                <c:pt idx="99">
                  <c:v>149812087.54477906</c:v>
                </c:pt>
                <c:pt idx="100">
                  <c:v>143329642.52522528</c:v>
                </c:pt>
                <c:pt idx="101">
                  <c:v>137129353.36595455</c:v>
                </c:pt>
                <c:pt idx="102">
                  <c:v>131198876.7113674</c:v>
                </c:pt>
                <c:pt idx="103">
                  <c:v>125526411.55243105</c:v>
                </c:pt>
                <c:pt idx="104">
                  <c:v>120100675.30552574</c:v>
                </c:pt>
                <c:pt idx="105">
                  <c:v>114910880.94995134</c:v>
                </c:pt>
                <c:pt idx="106">
                  <c:v>109946715.17709944</c:v>
                </c:pt>
                <c:pt idx="107">
                  <c:v>112002352.22895151</c:v>
                </c:pt>
                <c:pt idx="108">
                  <c:v>107166523.09854673</c:v>
                </c:pt>
                <c:pt idx="109">
                  <c:v>102540783.36308226</c:v>
                </c:pt>
                <c:pt idx="110">
                  <c:v>98115957.343478069</c:v>
                </c:pt>
                <c:pt idx="111">
                  <c:v>93883271.946833238</c:v>
                </c:pt>
                <c:pt idx="112">
                  <c:v>89834338.932213843</c:v>
                </c:pt>
                <c:pt idx="113">
                  <c:v>85961137.960396677</c:v>
                </c:pt>
                <c:pt idx="114">
                  <c:v>82256000.39280498</c:v>
                </c:pt>
                <c:pt idx="115">
                  <c:v>78711593.806417674</c:v>
                </c:pt>
                <c:pt idx="116">
                  <c:v>75320907.192910999</c:v>
                </c:pt>
                <c:pt idx="117">
                  <c:v>76593057.861775994</c:v>
                </c:pt>
                <c:pt idx="118">
                  <c:v>73295578.906878561</c:v>
                </c:pt>
                <c:pt idx="119">
                  <c:v>70141002.343321547</c:v>
                </c:pt>
                <c:pt idx="120">
                  <c:v>67123100.275870472</c:v>
                </c:pt>
                <c:pt idx="121">
                  <c:v>64235917.547871239</c:v>
                </c:pt>
                <c:pt idx="122">
                  <c:v>61473759.746824481</c:v>
                </c:pt>
                <c:pt idx="123">
                  <c:v>58831181.739399537</c:v>
                </c:pt>
                <c:pt idx="124">
                  <c:v>56302976.712441705</c:v>
                </c:pt>
                <c:pt idx="125">
                  <c:v>53884165.697567999</c:v>
                </c:pt>
                <c:pt idx="126">
                  <c:v>51569987.55794099</c:v>
                </c:pt>
                <c:pt idx="127">
                  <c:v>52354254.101109587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F-446B-9111-7B78437D3A96}"/>
            </c:ext>
          </c:extLst>
        </c:ser>
        <c:ser>
          <c:idx val="1"/>
          <c:order val="1"/>
          <c:tx>
            <c:strRef>
              <c:f>'Levy Economic Comp'!$L$2</c:f>
              <c:strCache>
                <c:ptCount val="1"/>
                <c:pt idx="0">
                  <c:v>Accumulated Levy Surplus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numRef>
              <c:f>'Levy Economic Comp'!$I$3:$I$130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'Levy Economic Comp'!$L$3:$L$130</c:f>
              <c:numCache>
                <c:formatCode>0.00,,,"B"</c:formatCode>
                <c:ptCount val="128"/>
                <c:pt idx="0">
                  <c:v>2840150376.0270081</c:v>
                </c:pt>
                <c:pt idx="1">
                  <c:v>5491746518.978776</c:v>
                </c:pt>
                <c:pt idx="2">
                  <c:v>7966407354.8114872</c:v>
                </c:pt>
                <c:pt idx="3">
                  <c:v>10275066387.257992</c:v>
                </c:pt>
                <c:pt idx="4">
                  <c:v>12428011008.535557</c:v>
                </c:pt>
                <c:pt idx="5">
                  <c:v>14434919598.845749</c:v>
                </c:pt>
                <c:pt idx="6">
                  <c:v>16304896537.317562</c:v>
                </c:pt>
                <c:pt idx="7">
                  <c:v>17520479906.186665</c:v>
                </c:pt>
                <c:pt idx="8">
                  <c:v>18638949520.169216</c:v>
                </c:pt>
                <c:pt idx="9">
                  <c:v>19666851742.371788</c:v>
                </c:pt>
                <c:pt idx="10">
                  <c:v>20610325911.709675</c:v>
                </c:pt>
                <c:pt idx="11">
                  <c:v>21475128497.542145</c:v>
                </c:pt>
                <c:pt idx="12">
                  <c:v>22266655863.054222</c:v>
                </c:pt>
                <c:pt idx="13">
                  <c:v>22989965715.89341</c:v>
                </c:pt>
                <c:pt idx="14">
                  <c:v>23649797320.204227</c:v>
                </c:pt>
                <c:pt idx="15">
                  <c:v>24250590540.078011</c:v>
                </c:pt>
                <c:pt idx="16">
                  <c:v>24796503780.537041</c:v>
                </c:pt>
                <c:pt idx="17">
                  <c:v>24924803829.365009</c:v>
                </c:pt>
                <c:pt idx="18">
                  <c:v>25021906605.386143</c:v>
                </c:pt>
                <c:pt idx="19">
                  <c:v>25090510194.625683</c:v>
                </c:pt>
                <c:pt idx="20">
                  <c:v>25133124796.87991</c:v>
                </c:pt>
                <c:pt idx="21">
                  <c:v>25152084617.225437</c:v>
                </c:pt>
                <c:pt idx="22">
                  <c:v>25149559043.876362</c:v>
                </c:pt>
                <c:pt idx="23">
                  <c:v>25127563153.811443</c:v>
                </c:pt>
                <c:pt idx="24">
                  <c:v>25087967585.242996</c:v>
                </c:pt>
                <c:pt idx="25">
                  <c:v>25032507813.779854</c:v>
                </c:pt>
                <c:pt idx="26">
                  <c:v>24962792867.041534</c:v>
                </c:pt>
                <c:pt idx="27">
                  <c:v>24640671117.904068</c:v>
                </c:pt>
                <c:pt idx="28">
                  <c:v>24317698942.620094</c:v>
                </c:pt>
                <c:pt idx="29">
                  <c:v>23994688349.000977</c:v>
                </c:pt>
                <c:pt idx="30">
                  <c:v>23672375350.101498</c:v>
                </c:pt>
                <c:pt idx="31">
                  <c:v>23351425412.818207</c:v>
                </c:pt>
                <c:pt idx="32">
                  <c:v>23032438556.322632</c:v>
                </c:pt>
                <c:pt idx="33">
                  <c:v>22715954121.543644</c:v>
                </c:pt>
                <c:pt idx="34">
                  <c:v>22402455231.674057</c:v>
                </c:pt>
                <c:pt idx="35">
                  <c:v>22092372962.507877</c:v>
                </c:pt>
                <c:pt idx="36">
                  <c:v>21786090240.312706</c:v>
                </c:pt>
                <c:pt idx="37">
                  <c:v>21317604703.519718</c:v>
                </c:pt>
                <c:pt idx="38">
                  <c:v>20860852790.856956</c:v>
                </c:pt>
                <c:pt idx="39">
                  <c:v>20415772350.796906</c:v>
                </c:pt>
                <c:pt idx="40">
                  <c:v>19982280484.727154</c:v>
                </c:pt>
                <c:pt idx="41">
                  <c:v>19560275683.114014</c:v>
                </c:pt>
                <c:pt idx="42">
                  <c:v>19149639803.628391</c:v>
                </c:pt>
                <c:pt idx="43">
                  <c:v>18750239901.551731</c:v>
                </c:pt>
                <c:pt idx="44">
                  <c:v>18361929922.148777</c:v>
                </c:pt>
                <c:pt idx="45">
                  <c:v>17984552264.099983</c:v>
                </c:pt>
                <c:pt idx="46">
                  <c:v>17617939222.527378</c:v>
                </c:pt>
                <c:pt idx="47">
                  <c:v>17152875793.403137</c:v>
                </c:pt>
                <c:pt idx="48">
                  <c:v>16702991413.119415</c:v>
                </c:pt>
                <c:pt idx="49">
                  <c:v>16267885629.7274</c:v>
                </c:pt>
                <c:pt idx="50">
                  <c:v>15847161880.088469</c:v>
                </c:pt>
                <c:pt idx="51">
                  <c:v>15440428030.827251</c:v>
                </c:pt>
                <c:pt idx="52">
                  <c:v>15047296858.308399</c:v>
                </c:pt>
                <c:pt idx="53">
                  <c:v>14667386472.269382</c:v>
                </c:pt>
                <c:pt idx="54">
                  <c:v>14300320687.435339</c:v>
                </c:pt>
                <c:pt idx="55">
                  <c:v>13945729347.154503</c:v>
                </c:pt>
                <c:pt idx="56">
                  <c:v>13603248602.823074</c:v>
                </c:pt>
                <c:pt idx="57">
                  <c:v>13209110939.885748</c:v>
                </c:pt>
                <c:pt idx="58">
                  <c:v>12829147181.577806</c:v>
                </c:pt>
                <c:pt idx="59">
                  <c:v>12462892027.247477</c:v>
                </c:pt>
                <c:pt idx="60">
                  <c:v>12109892589.380816</c:v>
                </c:pt>
                <c:pt idx="61">
                  <c:v>11769708262.97526</c:v>
                </c:pt>
                <c:pt idx="62">
                  <c:v>11441910579.047098</c:v>
                </c:pt>
                <c:pt idx="63">
                  <c:v>11126083044.101801</c:v>
                </c:pt>
                <c:pt idx="64">
                  <c:v>10821820967.256245</c:v>
                </c:pt>
                <c:pt idx="65">
                  <c:v>10528731276.571308</c:v>
                </c:pt>
                <c:pt idx="66">
                  <c:v>10246432326.031427</c:v>
                </c:pt>
                <c:pt idx="67">
                  <c:v>9937459093.3147755</c:v>
                </c:pt>
                <c:pt idx="68">
                  <c:v>9640164405.4192467</c:v>
                </c:pt>
                <c:pt idx="69">
                  <c:v>9354128776.4193649</c:v>
                </c:pt>
                <c:pt idx="70">
                  <c:v>9078946424.9356575</c:v>
                </c:pt>
                <c:pt idx="71">
                  <c:v>8814224914.4022675</c:v>
                </c:pt>
                <c:pt idx="72">
                  <c:v>8559584796.570406</c:v>
                </c:pt>
                <c:pt idx="73">
                  <c:v>8314659258.7621298</c:v>
                </c:pt>
                <c:pt idx="74">
                  <c:v>8079093775.3318024</c:v>
                </c:pt>
                <c:pt idx="75">
                  <c:v>7852545763.7398834</c:v>
                </c:pt>
                <c:pt idx="76">
                  <c:v>7634684245.5949707</c:v>
                </c:pt>
                <c:pt idx="77">
                  <c:v>7401890339.7734957</c:v>
                </c:pt>
                <c:pt idx="78">
                  <c:v>7178168179.0042877</c:v>
                </c:pt>
                <c:pt idx="79">
                  <c:v>6963175283.7164698</c:v>
                </c:pt>
                <c:pt idx="80">
                  <c:v>6756581425.4924164</c:v>
                </c:pt>
                <c:pt idx="81">
                  <c:v>6558068230.949214</c:v>
                </c:pt>
                <c:pt idx="82">
                  <c:v>6367328795.695797</c:v>
                </c:pt>
                <c:pt idx="83">
                  <c:v>6184067308.3044701</c:v>
                </c:pt>
                <c:pt idx="84">
                  <c:v>6007998684.2182684</c:v>
                </c:pt>
                <c:pt idx="85">
                  <c:v>5838848209.5001059</c:v>
                </c:pt>
                <c:pt idx="86">
                  <c:v>5676351194.3158875</c:v>
                </c:pt>
                <c:pt idx="87">
                  <c:v>5504795568.3016882</c:v>
                </c:pt>
                <c:pt idx="88">
                  <c:v>5340063658.9957952</c:v>
                </c:pt>
                <c:pt idx="89">
                  <c:v>5181889585.4536076</c:v>
                </c:pt>
                <c:pt idx="90">
                  <c:v>5030017483.4224844</c:v>
                </c:pt>
                <c:pt idx="91">
                  <c:v>4884201148.9692745</c:v>
                </c:pt>
                <c:pt idx="92">
                  <c:v>4744203693.4816875</c:v>
                </c:pt>
                <c:pt idx="93">
                  <c:v>4609797209.7656527</c:v>
                </c:pt>
                <c:pt idx="94">
                  <c:v>4480762448.9614382</c:v>
                </c:pt>
                <c:pt idx="95">
                  <c:v>4356888508.0024862</c:v>
                </c:pt>
                <c:pt idx="96">
                  <c:v>4237972527.3426733</c:v>
                </c:pt>
                <c:pt idx="97">
                  <c:v>4113564861.4101</c:v>
                </c:pt>
                <c:pt idx="98">
                  <c:v>3994176362.0103464</c:v>
                </c:pt>
                <c:pt idx="99">
                  <c:v>3879607252.6924572</c:v>
                </c:pt>
                <c:pt idx="100">
                  <c:v>3769665534.7836227</c:v>
                </c:pt>
                <c:pt idx="101">
                  <c:v>3664166695.2469234</c:v>
                </c:pt>
                <c:pt idx="102">
                  <c:v>3562933424.8617296</c:v>
                </c:pt>
                <c:pt idx="103">
                  <c:v>3465795346.4025373</c:v>
                </c:pt>
                <c:pt idx="104">
                  <c:v>3372588752.4995551</c:v>
                </c:pt>
                <c:pt idx="105">
                  <c:v>3283156352.8718801</c:v>
                </c:pt>
                <c:pt idx="106">
                  <c:v>3197347030.6316586</c:v>
                </c:pt>
                <c:pt idx="107">
                  <c:v>3108211572.6425867</c:v>
                </c:pt>
                <c:pt idx="108">
                  <c:v>3022708319.2080536</c:v>
                </c:pt>
                <c:pt idx="109">
                  <c:v>2940690535.0600257</c:v>
                </c:pt>
                <c:pt idx="110">
                  <c:v>2862017325.8941593</c:v>
                </c:pt>
                <c:pt idx="111">
                  <c:v>2786553411.3101006</c:v>
                </c:pt>
                <c:pt idx="112">
                  <c:v>2714168906.2469625</c:v>
                </c:pt>
                <c:pt idx="113">
                  <c:v>2644739110.616333</c:v>
                </c:pt>
                <c:pt idx="114">
                  <c:v>2578144306.8443313</c:v>
                </c:pt>
                <c:pt idx="115">
                  <c:v>2514269565.0431986</c:v>
                </c:pt>
                <c:pt idx="116">
                  <c:v>2453004555.541676</c:v>
                </c:pt>
                <c:pt idx="117">
                  <c:v>2389727547.4619164</c:v>
                </c:pt>
                <c:pt idx="118">
                  <c:v>2329047113.1505885</c:v>
                </c:pt>
                <c:pt idx="119">
                  <c:v>2270857243.1454458</c:v>
                </c:pt>
                <c:pt idx="120">
                  <c:v>2215056213.9788547</c:v>
                </c:pt>
                <c:pt idx="121">
                  <c:v>2161546417.6533265</c:v>
                </c:pt>
                <c:pt idx="122">
                  <c:v>2110234197.7313237</c:v>
                </c:pt>
                <c:pt idx="123">
                  <c:v>2061029691.7930839</c:v>
                </c:pt>
                <c:pt idx="124">
                  <c:v>2013846680.0247602</c:v>
                </c:pt>
                <c:pt idx="125">
                  <c:v>1968602439.707449</c:v>
                </c:pt>
                <c:pt idx="126">
                  <c:v>1925217605.3857107</c:v>
                </c:pt>
                <c:pt idx="127">
                  <c:v>1880617669.817631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F-446B-9111-7B78437D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782288"/>
        <c:axId val="1071782616"/>
      </c:barChart>
      <c:catAx>
        <c:axId val="10717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>
            <c:manualLayout>
              <c:xMode val="edge"/>
              <c:yMode val="edge"/>
              <c:x val="0.49766046780027351"/>
              <c:y val="0.8192049587971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71782616"/>
        <c:crosses val="autoZero"/>
        <c:auto val="1"/>
        <c:lblAlgn val="ctr"/>
        <c:lblOffset val="100"/>
        <c:noMultiLvlLbl val="0"/>
      </c:catAx>
      <c:valAx>
        <c:axId val="10717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Storslysian Currency</a:t>
                </a:r>
              </a:p>
            </c:rich>
          </c:tx>
          <c:layout>
            <c:manualLayout>
              <c:xMode val="edge"/>
              <c:yMode val="edge"/>
              <c:x val="1.9176738725302719E-2"/>
              <c:y val="0.24533923360336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717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Medium Emissions Central Estimate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Frequencies'!$E$4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Frequencies'!$E$5:$E$132</c:f>
              <c:numCache>
                <c:formatCode>General</c:formatCode>
                <c:ptCount val="128"/>
                <c:pt idx="0">
                  <c:v>45.325901999999992</c:v>
                </c:pt>
                <c:pt idx="1">
                  <c:v>45.325901999999992</c:v>
                </c:pt>
                <c:pt idx="2">
                  <c:v>45.325901999999992</c:v>
                </c:pt>
                <c:pt idx="3">
                  <c:v>45.325901999999992</c:v>
                </c:pt>
                <c:pt idx="4">
                  <c:v>45.325901999999992</c:v>
                </c:pt>
                <c:pt idx="5">
                  <c:v>45.325901999999992</c:v>
                </c:pt>
                <c:pt idx="6">
                  <c:v>45.325901999999992</c:v>
                </c:pt>
                <c:pt idx="7">
                  <c:v>50.922062640131728</c:v>
                </c:pt>
                <c:pt idx="8">
                  <c:v>50.922062640131728</c:v>
                </c:pt>
                <c:pt idx="9">
                  <c:v>50.922062640131728</c:v>
                </c:pt>
                <c:pt idx="10">
                  <c:v>50.922062640131728</c:v>
                </c:pt>
                <c:pt idx="11">
                  <c:v>50.922062640131728</c:v>
                </c:pt>
                <c:pt idx="12">
                  <c:v>50.922062640131728</c:v>
                </c:pt>
                <c:pt idx="13">
                  <c:v>50.922062640131728</c:v>
                </c:pt>
                <c:pt idx="14">
                  <c:v>50.922062640131728</c:v>
                </c:pt>
                <c:pt idx="15">
                  <c:v>50.922062640131728</c:v>
                </c:pt>
                <c:pt idx="16">
                  <c:v>50.922062640131728</c:v>
                </c:pt>
                <c:pt idx="17">
                  <c:v>56.582079226009917</c:v>
                </c:pt>
                <c:pt idx="18">
                  <c:v>56.582079226009917</c:v>
                </c:pt>
                <c:pt idx="19">
                  <c:v>56.582079226009917</c:v>
                </c:pt>
                <c:pt idx="20">
                  <c:v>56.582079226009917</c:v>
                </c:pt>
                <c:pt idx="21">
                  <c:v>56.582079226009917</c:v>
                </c:pt>
                <c:pt idx="22">
                  <c:v>56.582079226009917</c:v>
                </c:pt>
                <c:pt idx="23">
                  <c:v>56.582079226009917</c:v>
                </c:pt>
                <c:pt idx="24">
                  <c:v>56.582079226009917</c:v>
                </c:pt>
                <c:pt idx="25">
                  <c:v>56.582079226009917</c:v>
                </c:pt>
                <c:pt idx="26">
                  <c:v>56.582079226009917</c:v>
                </c:pt>
                <c:pt idx="27">
                  <c:v>61.62385694897943</c:v>
                </c:pt>
                <c:pt idx="28">
                  <c:v>61.62385694897943</c:v>
                </c:pt>
                <c:pt idx="29">
                  <c:v>61.62385694897943</c:v>
                </c:pt>
                <c:pt idx="30">
                  <c:v>61.62385694897943</c:v>
                </c:pt>
                <c:pt idx="31">
                  <c:v>61.62385694897943</c:v>
                </c:pt>
                <c:pt idx="32">
                  <c:v>61.62385694897943</c:v>
                </c:pt>
                <c:pt idx="33">
                  <c:v>61.62385694897943</c:v>
                </c:pt>
                <c:pt idx="34">
                  <c:v>61.62385694897943</c:v>
                </c:pt>
                <c:pt idx="35">
                  <c:v>61.62385694897943</c:v>
                </c:pt>
                <c:pt idx="36">
                  <c:v>61.62385694897943</c:v>
                </c:pt>
                <c:pt idx="37">
                  <c:v>65.311827547394998</c:v>
                </c:pt>
                <c:pt idx="38">
                  <c:v>65.311827547394998</c:v>
                </c:pt>
                <c:pt idx="39">
                  <c:v>65.311827547394998</c:v>
                </c:pt>
                <c:pt idx="40">
                  <c:v>65.311827547394998</c:v>
                </c:pt>
                <c:pt idx="41">
                  <c:v>65.311827547394998</c:v>
                </c:pt>
                <c:pt idx="42">
                  <c:v>65.311827547394998</c:v>
                </c:pt>
                <c:pt idx="43">
                  <c:v>65.311827547394998</c:v>
                </c:pt>
                <c:pt idx="44">
                  <c:v>65.311827547394998</c:v>
                </c:pt>
                <c:pt idx="45">
                  <c:v>65.311827547394998</c:v>
                </c:pt>
                <c:pt idx="46">
                  <c:v>65.311827547394998</c:v>
                </c:pt>
                <c:pt idx="47">
                  <c:v>67.106812951234659</c:v>
                </c:pt>
                <c:pt idx="48">
                  <c:v>67.106812951234659</c:v>
                </c:pt>
                <c:pt idx="49">
                  <c:v>67.106812951234659</c:v>
                </c:pt>
                <c:pt idx="50">
                  <c:v>67.106812951234659</c:v>
                </c:pt>
                <c:pt idx="51">
                  <c:v>67.106812951234659</c:v>
                </c:pt>
                <c:pt idx="52">
                  <c:v>67.106812951234659</c:v>
                </c:pt>
                <c:pt idx="53">
                  <c:v>67.106812951234659</c:v>
                </c:pt>
                <c:pt idx="54">
                  <c:v>67.106812951234659</c:v>
                </c:pt>
                <c:pt idx="55">
                  <c:v>67.106812951234659</c:v>
                </c:pt>
                <c:pt idx="56">
                  <c:v>67.106812951234659</c:v>
                </c:pt>
                <c:pt idx="57">
                  <c:v>67.239953431876884</c:v>
                </c:pt>
                <c:pt idx="58">
                  <c:v>67.239953431876884</c:v>
                </c:pt>
                <c:pt idx="59">
                  <c:v>67.239953431876884</c:v>
                </c:pt>
                <c:pt idx="60">
                  <c:v>67.239953431876884</c:v>
                </c:pt>
                <c:pt idx="61">
                  <c:v>67.239953431876884</c:v>
                </c:pt>
                <c:pt idx="62">
                  <c:v>67.239953431876884</c:v>
                </c:pt>
                <c:pt idx="63">
                  <c:v>67.239953431876884</c:v>
                </c:pt>
                <c:pt idx="64">
                  <c:v>67.239953431876884</c:v>
                </c:pt>
                <c:pt idx="65">
                  <c:v>67.239953431876884</c:v>
                </c:pt>
                <c:pt idx="66">
                  <c:v>67.239953431876884</c:v>
                </c:pt>
                <c:pt idx="67">
                  <c:v>66.1600242164576</c:v>
                </c:pt>
                <c:pt idx="68">
                  <c:v>66.1600242164576</c:v>
                </c:pt>
                <c:pt idx="69">
                  <c:v>66.1600242164576</c:v>
                </c:pt>
                <c:pt idx="70">
                  <c:v>66.1600242164576</c:v>
                </c:pt>
                <c:pt idx="71">
                  <c:v>66.1600242164576</c:v>
                </c:pt>
                <c:pt idx="72">
                  <c:v>66.1600242164576</c:v>
                </c:pt>
                <c:pt idx="73">
                  <c:v>66.1600242164576</c:v>
                </c:pt>
                <c:pt idx="74">
                  <c:v>66.1600242164576</c:v>
                </c:pt>
                <c:pt idx="75">
                  <c:v>66.1600242164576</c:v>
                </c:pt>
                <c:pt idx="76">
                  <c:v>66.1600242164576</c:v>
                </c:pt>
                <c:pt idx="77">
                  <c:v>64.437803002594151</c:v>
                </c:pt>
                <c:pt idx="78">
                  <c:v>64.437803002594151</c:v>
                </c:pt>
                <c:pt idx="79">
                  <c:v>64.437803002594151</c:v>
                </c:pt>
                <c:pt idx="80">
                  <c:v>64.437803002594151</c:v>
                </c:pt>
                <c:pt idx="81">
                  <c:v>64.437803002594151</c:v>
                </c:pt>
                <c:pt idx="82">
                  <c:v>64.437803002594151</c:v>
                </c:pt>
                <c:pt idx="83">
                  <c:v>64.437803002594151</c:v>
                </c:pt>
                <c:pt idx="84">
                  <c:v>64.437803002594151</c:v>
                </c:pt>
                <c:pt idx="85">
                  <c:v>64.437803002594151</c:v>
                </c:pt>
                <c:pt idx="86">
                  <c:v>64.437803002594151</c:v>
                </c:pt>
                <c:pt idx="87">
                  <c:v>62.738294072193568</c:v>
                </c:pt>
                <c:pt idx="88">
                  <c:v>62.738294072193568</c:v>
                </c:pt>
                <c:pt idx="89">
                  <c:v>62.738294072193568</c:v>
                </c:pt>
                <c:pt idx="90">
                  <c:v>62.738294072193568</c:v>
                </c:pt>
                <c:pt idx="91">
                  <c:v>62.738294072193568</c:v>
                </c:pt>
                <c:pt idx="92">
                  <c:v>62.738294072193568</c:v>
                </c:pt>
                <c:pt idx="93">
                  <c:v>62.738294072193568</c:v>
                </c:pt>
                <c:pt idx="94">
                  <c:v>62.738294072193568</c:v>
                </c:pt>
                <c:pt idx="95">
                  <c:v>62.738294072193568</c:v>
                </c:pt>
                <c:pt idx="96">
                  <c:v>62.738294072193568</c:v>
                </c:pt>
                <c:pt idx="97">
                  <c:v>61.06149742525588</c:v>
                </c:pt>
                <c:pt idx="98">
                  <c:v>61.06149742525588</c:v>
                </c:pt>
                <c:pt idx="99">
                  <c:v>61.06149742525588</c:v>
                </c:pt>
                <c:pt idx="100">
                  <c:v>61.06149742525588</c:v>
                </c:pt>
                <c:pt idx="101">
                  <c:v>61.06149742525588</c:v>
                </c:pt>
                <c:pt idx="102">
                  <c:v>61.06149742525588</c:v>
                </c:pt>
                <c:pt idx="103">
                  <c:v>61.06149742525588</c:v>
                </c:pt>
                <c:pt idx="104">
                  <c:v>61.06149742525588</c:v>
                </c:pt>
                <c:pt idx="105">
                  <c:v>61.06149742525588</c:v>
                </c:pt>
                <c:pt idx="106">
                  <c:v>61.06149742525588</c:v>
                </c:pt>
                <c:pt idx="107">
                  <c:v>59.407413061781114</c:v>
                </c:pt>
                <c:pt idx="108">
                  <c:v>59.407413061781114</c:v>
                </c:pt>
                <c:pt idx="109">
                  <c:v>59.407413061781114</c:v>
                </c:pt>
                <c:pt idx="110">
                  <c:v>59.407413061781114</c:v>
                </c:pt>
                <c:pt idx="111">
                  <c:v>59.407413061781114</c:v>
                </c:pt>
                <c:pt idx="112">
                  <c:v>59.407413061781114</c:v>
                </c:pt>
                <c:pt idx="113">
                  <c:v>59.407413061781114</c:v>
                </c:pt>
                <c:pt idx="114">
                  <c:v>59.407413061781114</c:v>
                </c:pt>
                <c:pt idx="115">
                  <c:v>59.407413061781114</c:v>
                </c:pt>
                <c:pt idx="116">
                  <c:v>59.407413061781114</c:v>
                </c:pt>
                <c:pt idx="117">
                  <c:v>57.776040981769206</c:v>
                </c:pt>
                <c:pt idx="118">
                  <c:v>57.776040981769206</c:v>
                </c:pt>
                <c:pt idx="119">
                  <c:v>57.776040981769206</c:v>
                </c:pt>
                <c:pt idx="120">
                  <c:v>57.776040981769206</c:v>
                </c:pt>
                <c:pt idx="121">
                  <c:v>57.776040981769206</c:v>
                </c:pt>
                <c:pt idx="122">
                  <c:v>57.776040981769206</c:v>
                </c:pt>
                <c:pt idx="123">
                  <c:v>57.776040981769206</c:v>
                </c:pt>
                <c:pt idx="124">
                  <c:v>57.776040981769206</c:v>
                </c:pt>
                <c:pt idx="125">
                  <c:v>57.776040981769206</c:v>
                </c:pt>
                <c:pt idx="126">
                  <c:v>57.776040981769206</c:v>
                </c:pt>
                <c:pt idx="127">
                  <c:v>56.167381185220187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B-4686-A5A9-C0726329AC9B}"/>
            </c:ext>
          </c:extLst>
        </c:ser>
        <c:ser>
          <c:idx val="1"/>
          <c:order val="1"/>
          <c:tx>
            <c:strRef>
              <c:f>'Scenario Frequencies'!$F$4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Frequencies'!$F$5:$F$132</c:f>
              <c:numCache>
                <c:formatCode>General</c:formatCode>
                <c:ptCount val="128"/>
                <c:pt idx="0">
                  <c:v>6.7872270000000006</c:v>
                </c:pt>
                <c:pt idx="1">
                  <c:v>6.7872270000000006</c:v>
                </c:pt>
                <c:pt idx="2">
                  <c:v>6.7872270000000006</c:v>
                </c:pt>
                <c:pt idx="3">
                  <c:v>6.7872270000000006</c:v>
                </c:pt>
                <c:pt idx="4">
                  <c:v>6.7872270000000006</c:v>
                </c:pt>
                <c:pt idx="5">
                  <c:v>6.7872270000000006</c:v>
                </c:pt>
                <c:pt idx="6">
                  <c:v>6.7872270000000006</c:v>
                </c:pt>
                <c:pt idx="7">
                  <c:v>7.6252117044861745</c:v>
                </c:pt>
                <c:pt idx="8">
                  <c:v>7.6252117044861745</c:v>
                </c:pt>
                <c:pt idx="9">
                  <c:v>7.6252117044861745</c:v>
                </c:pt>
                <c:pt idx="10">
                  <c:v>7.6252117044861745</c:v>
                </c:pt>
                <c:pt idx="11">
                  <c:v>7.6252117044861745</c:v>
                </c:pt>
                <c:pt idx="12">
                  <c:v>7.6252117044861745</c:v>
                </c:pt>
                <c:pt idx="13">
                  <c:v>7.6252117044861745</c:v>
                </c:pt>
                <c:pt idx="14">
                  <c:v>7.6252117044861745</c:v>
                </c:pt>
                <c:pt idx="15">
                  <c:v>7.6252117044861745</c:v>
                </c:pt>
                <c:pt idx="16">
                  <c:v>7.6252117044861745</c:v>
                </c:pt>
                <c:pt idx="17">
                  <c:v>8.472758376411651</c:v>
                </c:pt>
                <c:pt idx="18">
                  <c:v>8.472758376411651</c:v>
                </c:pt>
                <c:pt idx="19">
                  <c:v>8.472758376411651</c:v>
                </c:pt>
                <c:pt idx="20">
                  <c:v>8.472758376411651</c:v>
                </c:pt>
                <c:pt idx="21">
                  <c:v>8.472758376411651</c:v>
                </c:pt>
                <c:pt idx="22">
                  <c:v>8.472758376411651</c:v>
                </c:pt>
                <c:pt idx="23">
                  <c:v>8.472758376411651</c:v>
                </c:pt>
                <c:pt idx="24">
                  <c:v>8.472758376411651</c:v>
                </c:pt>
                <c:pt idx="25">
                  <c:v>8.472758376411651</c:v>
                </c:pt>
                <c:pt idx="26">
                  <c:v>8.472758376411651</c:v>
                </c:pt>
                <c:pt idx="27">
                  <c:v>9.2277282364562954</c:v>
                </c:pt>
                <c:pt idx="28">
                  <c:v>9.2277282364562954</c:v>
                </c:pt>
                <c:pt idx="29">
                  <c:v>9.2277282364562954</c:v>
                </c:pt>
                <c:pt idx="30">
                  <c:v>9.2277282364562954</c:v>
                </c:pt>
                <c:pt idx="31">
                  <c:v>9.2277282364562954</c:v>
                </c:pt>
                <c:pt idx="32">
                  <c:v>9.2277282364562954</c:v>
                </c:pt>
                <c:pt idx="33">
                  <c:v>9.2277282364562954</c:v>
                </c:pt>
                <c:pt idx="34">
                  <c:v>9.2277282364562954</c:v>
                </c:pt>
                <c:pt idx="35">
                  <c:v>9.2277282364562954</c:v>
                </c:pt>
                <c:pt idx="36">
                  <c:v>9.2277282364562954</c:v>
                </c:pt>
                <c:pt idx="37">
                  <c:v>9.7799752412874899</c:v>
                </c:pt>
                <c:pt idx="38">
                  <c:v>9.7799752412874899</c:v>
                </c:pt>
                <c:pt idx="39">
                  <c:v>9.7799752412874899</c:v>
                </c:pt>
                <c:pt idx="40">
                  <c:v>9.7799752412874899</c:v>
                </c:pt>
                <c:pt idx="41">
                  <c:v>9.7799752412874899</c:v>
                </c:pt>
                <c:pt idx="42">
                  <c:v>9.7799752412874899</c:v>
                </c:pt>
                <c:pt idx="43">
                  <c:v>9.7799752412874899</c:v>
                </c:pt>
                <c:pt idx="44">
                  <c:v>9.7799752412874899</c:v>
                </c:pt>
                <c:pt idx="45">
                  <c:v>9.7799752412874899</c:v>
                </c:pt>
                <c:pt idx="46">
                  <c:v>9.7799752412874899</c:v>
                </c:pt>
                <c:pt idx="47">
                  <c:v>10.048761362687706</c:v>
                </c:pt>
                <c:pt idx="48">
                  <c:v>10.048761362687706</c:v>
                </c:pt>
                <c:pt idx="49">
                  <c:v>10.048761362687706</c:v>
                </c:pt>
                <c:pt idx="50">
                  <c:v>10.048761362687706</c:v>
                </c:pt>
                <c:pt idx="51">
                  <c:v>10.048761362687706</c:v>
                </c:pt>
                <c:pt idx="52">
                  <c:v>10.048761362687706</c:v>
                </c:pt>
                <c:pt idx="53">
                  <c:v>10.048761362687706</c:v>
                </c:pt>
                <c:pt idx="54">
                  <c:v>10.048761362687706</c:v>
                </c:pt>
                <c:pt idx="55">
                  <c:v>10.048761362687706</c:v>
                </c:pt>
                <c:pt idx="56">
                  <c:v>10.048761362687706</c:v>
                </c:pt>
                <c:pt idx="57">
                  <c:v>10.068698189648329</c:v>
                </c:pt>
                <c:pt idx="58">
                  <c:v>10.068698189648329</c:v>
                </c:pt>
                <c:pt idx="59">
                  <c:v>10.068698189648329</c:v>
                </c:pt>
                <c:pt idx="60">
                  <c:v>10.068698189648329</c:v>
                </c:pt>
                <c:pt idx="61">
                  <c:v>10.068698189648329</c:v>
                </c:pt>
                <c:pt idx="62">
                  <c:v>10.068698189648329</c:v>
                </c:pt>
                <c:pt idx="63">
                  <c:v>10.068698189648329</c:v>
                </c:pt>
                <c:pt idx="64">
                  <c:v>10.068698189648329</c:v>
                </c:pt>
                <c:pt idx="65">
                  <c:v>10.068698189648329</c:v>
                </c:pt>
                <c:pt idx="66">
                  <c:v>10.068698189648329</c:v>
                </c:pt>
                <c:pt idx="67">
                  <c:v>9.9069865765185394</c:v>
                </c:pt>
                <c:pt idx="68">
                  <c:v>9.9069865765185394</c:v>
                </c:pt>
                <c:pt idx="69">
                  <c:v>9.9069865765185394</c:v>
                </c:pt>
                <c:pt idx="70">
                  <c:v>9.9069865765185394</c:v>
                </c:pt>
                <c:pt idx="71">
                  <c:v>9.9069865765185394</c:v>
                </c:pt>
                <c:pt idx="72">
                  <c:v>9.9069865765185394</c:v>
                </c:pt>
                <c:pt idx="73">
                  <c:v>9.9069865765185394</c:v>
                </c:pt>
                <c:pt idx="74">
                  <c:v>9.9069865765185394</c:v>
                </c:pt>
                <c:pt idx="75">
                  <c:v>9.9069865765185394</c:v>
                </c:pt>
                <c:pt idx="76">
                  <c:v>9.9069865765185394</c:v>
                </c:pt>
                <c:pt idx="77">
                  <c:v>9.6490963678977195</c:v>
                </c:pt>
                <c:pt idx="78">
                  <c:v>9.6490963678977195</c:v>
                </c:pt>
                <c:pt idx="79">
                  <c:v>9.6490963678977195</c:v>
                </c:pt>
                <c:pt idx="80">
                  <c:v>9.6490963678977195</c:v>
                </c:pt>
                <c:pt idx="81">
                  <c:v>9.6490963678977195</c:v>
                </c:pt>
                <c:pt idx="82">
                  <c:v>9.6490963678977195</c:v>
                </c:pt>
                <c:pt idx="83">
                  <c:v>9.6490963678977195</c:v>
                </c:pt>
                <c:pt idx="84">
                  <c:v>9.6490963678977195</c:v>
                </c:pt>
                <c:pt idx="85">
                  <c:v>9.6490963678977195</c:v>
                </c:pt>
                <c:pt idx="86">
                  <c:v>9.6490963678977195</c:v>
                </c:pt>
                <c:pt idx="87">
                  <c:v>9.3946071599575056</c:v>
                </c:pt>
                <c:pt idx="88">
                  <c:v>9.3946071599575056</c:v>
                </c:pt>
                <c:pt idx="89">
                  <c:v>9.3946071599575056</c:v>
                </c:pt>
                <c:pt idx="90">
                  <c:v>9.3946071599575056</c:v>
                </c:pt>
                <c:pt idx="91">
                  <c:v>9.3946071599575056</c:v>
                </c:pt>
                <c:pt idx="92">
                  <c:v>9.3946071599575056</c:v>
                </c:pt>
                <c:pt idx="93">
                  <c:v>9.3946071599575056</c:v>
                </c:pt>
                <c:pt idx="94">
                  <c:v>9.3946071599575056</c:v>
                </c:pt>
                <c:pt idx="95">
                  <c:v>9.3946071599575056</c:v>
                </c:pt>
                <c:pt idx="96">
                  <c:v>9.3946071599575056</c:v>
                </c:pt>
                <c:pt idx="97">
                  <c:v>9.1435189526978888</c:v>
                </c:pt>
                <c:pt idx="98">
                  <c:v>9.1435189526978888</c:v>
                </c:pt>
                <c:pt idx="99">
                  <c:v>9.1435189526978888</c:v>
                </c:pt>
                <c:pt idx="100">
                  <c:v>9.1435189526978888</c:v>
                </c:pt>
                <c:pt idx="101">
                  <c:v>9.1435189526978888</c:v>
                </c:pt>
                <c:pt idx="102">
                  <c:v>9.1435189526978888</c:v>
                </c:pt>
                <c:pt idx="103">
                  <c:v>9.1435189526978888</c:v>
                </c:pt>
                <c:pt idx="104">
                  <c:v>9.1435189526978888</c:v>
                </c:pt>
                <c:pt idx="105">
                  <c:v>9.1435189526978888</c:v>
                </c:pt>
                <c:pt idx="106">
                  <c:v>9.1435189526978888</c:v>
                </c:pt>
                <c:pt idx="107">
                  <c:v>8.8958317461188852</c:v>
                </c:pt>
                <c:pt idx="108">
                  <c:v>8.8958317461188852</c:v>
                </c:pt>
                <c:pt idx="109">
                  <c:v>8.8958317461188852</c:v>
                </c:pt>
                <c:pt idx="110">
                  <c:v>8.8958317461188852</c:v>
                </c:pt>
                <c:pt idx="111">
                  <c:v>8.8958317461188852</c:v>
                </c:pt>
                <c:pt idx="112">
                  <c:v>8.8958317461188852</c:v>
                </c:pt>
                <c:pt idx="113">
                  <c:v>8.8958317461188852</c:v>
                </c:pt>
                <c:pt idx="114">
                  <c:v>8.8958317461188852</c:v>
                </c:pt>
                <c:pt idx="115">
                  <c:v>8.8958317461188852</c:v>
                </c:pt>
                <c:pt idx="116">
                  <c:v>8.8958317461188852</c:v>
                </c:pt>
                <c:pt idx="117">
                  <c:v>8.6515455402204768</c:v>
                </c:pt>
                <c:pt idx="118">
                  <c:v>8.6515455402204768</c:v>
                </c:pt>
                <c:pt idx="119">
                  <c:v>8.6515455402204768</c:v>
                </c:pt>
                <c:pt idx="120">
                  <c:v>8.6515455402204768</c:v>
                </c:pt>
                <c:pt idx="121">
                  <c:v>8.6515455402204768</c:v>
                </c:pt>
                <c:pt idx="122">
                  <c:v>8.6515455402204768</c:v>
                </c:pt>
                <c:pt idx="123">
                  <c:v>8.6515455402204768</c:v>
                </c:pt>
                <c:pt idx="124">
                  <c:v>8.6515455402204768</c:v>
                </c:pt>
                <c:pt idx="125">
                  <c:v>8.6515455402204768</c:v>
                </c:pt>
                <c:pt idx="126">
                  <c:v>8.6515455402204768</c:v>
                </c:pt>
                <c:pt idx="127">
                  <c:v>8.4106603350026763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B-4686-A5A9-C0726329AC9B}"/>
            </c:ext>
          </c:extLst>
        </c:ser>
        <c:ser>
          <c:idx val="2"/>
          <c:order val="2"/>
          <c:tx>
            <c:strRef>
              <c:f>'Scenario Frequencies'!$G$4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Frequencies'!$G$5:$G$132</c:f>
              <c:numCache>
                <c:formatCode>General</c:formatCode>
                <c:ptCount val="128"/>
                <c:pt idx="0">
                  <c:v>3.0653668000000005</c:v>
                </c:pt>
                <c:pt idx="1">
                  <c:v>3.0653668000000005</c:v>
                </c:pt>
                <c:pt idx="2">
                  <c:v>3.0653668000000005</c:v>
                </c:pt>
                <c:pt idx="3">
                  <c:v>3.0653668000000005</c:v>
                </c:pt>
                <c:pt idx="4">
                  <c:v>3.0653668000000005</c:v>
                </c:pt>
                <c:pt idx="5">
                  <c:v>3.0653668000000005</c:v>
                </c:pt>
                <c:pt idx="6">
                  <c:v>3.0653668000000005</c:v>
                </c:pt>
                <c:pt idx="7">
                  <c:v>3.4438321868273061</c:v>
                </c:pt>
                <c:pt idx="8">
                  <c:v>3.4438321868273061</c:v>
                </c:pt>
                <c:pt idx="9">
                  <c:v>3.4438321868273061</c:v>
                </c:pt>
                <c:pt idx="10">
                  <c:v>3.4438321868273061</c:v>
                </c:pt>
                <c:pt idx="11">
                  <c:v>3.4438321868273061</c:v>
                </c:pt>
                <c:pt idx="12">
                  <c:v>3.4438321868273061</c:v>
                </c:pt>
                <c:pt idx="13">
                  <c:v>3.4438321868273061</c:v>
                </c:pt>
                <c:pt idx="14">
                  <c:v>3.4438321868273061</c:v>
                </c:pt>
                <c:pt idx="15">
                  <c:v>3.4438321868273061</c:v>
                </c:pt>
                <c:pt idx="16">
                  <c:v>3.4438321868273061</c:v>
                </c:pt>
                <c:pt idx="17">
                  <c:v>3.8266161175210702</c:v>
                </c:pt>
                <c:pt idx="18">
                  <c:v>3.8266161175210702</c:v>
                </c:pt>
                <c:pt idx="19">
                  <c:v>3.8266161175210702</c:v>
                </c:pt>
                <c:pt idx="20">
                  <c:v>3.8266161175210702</c:v>
                </c:pt>
                <c:pt idx="21">
                  <c:v>3.8266161175210702</c:v>
                </c:pt>
                <c:pt idx="22">
                  <c:v>3.8266161175210702</c:v>
                </c:pt>
                <c:pt idx="23">
                  <c:v>3.8266161175210702</c:v>
                </c:pt>
                <c:pt idx="24">
                  <c:v>3.8266161175210702</c:v>
                </c:pt>
                <c:pt idx="25">
                  <c:v>3.8266161175210702</c:v>
                </c:pt>
                <c:pt idx="26">
                  <c:v>3.8266161175210702</c:v>
                </c:pt>
                <c:pt idx="27">
                  <c:v>4.1675888806217429</c:v>
                </c:pt>
                <c:pt idx="28">
                  <c:v>4.1675888806217429</c:v>
                </c:pt>
                <c:pt idx="29">
                  <c:v>4.1675888806217429</c:v>
                </c:pt>
                <c:pt idx="30">
                  <c:v>4.1675888806217429</c:v>
                </c:pt>
                <c:pt idx="31">
                  <c:v>4.1675888806217429</c:v>
                </c:pt>
                <c:pt idx="32">
                  <c:v>4.1675888806217429</c:v>
                </c:pt>
                <c:pt idx="33">
                  <c:v>4.1675888806217429</c:v>
                </c:pt>
                <c:pt idx="34">
                  <c:v>4.1675888806217429</c:v>
                </c:pt>
                <c:pt idx="35">
                  <c:v>4.1675888806217429</c:v>
                </c:pt>
                <c:pt idx="36">
                  <c:v>4.1675888806217429</c:v>
                </c:pt>
                <c:pt idx="37">
                  <c:v>4.4170043833018493</c:v>
                </c:pt>
                <c:pt idx="38">
                  <c:v>4.4170043833018493</c:v>
                </c:pt>
                <c:pt idx="39">
                  <c:v>4.4170043833018493</c:v>
                </c:pt>
                <c:pt idx="40">
                  <c:v>4.4170043833018493</c:v>
                </c:pt>
                <c:pt idx="41">
                  <c:v>4.4170043833018493</c:v>
                </c:pt>
                <c:pt idx="42">
                  <c:v>4.4170043833018493</c:v>
                </c:pt>
                <c:pt idx="43">
                  <c:v>4.4170043833018493</c:v>
                </c:pt>
                <c:pt idx="44">
                  <c:v>4.4170043833018493</c:v>
                </c:pt>
                <c:pt idx="45">
                  <c:v>4.4170043833018493</c:v>
                </c:pt>
                <c:pt idx="46">
                  <c:v>4.4170043833018493</c:v>
                </c:pt>
                <c:pt idx="47">
                  <c:v>4.5383982976119199</c:v>
                </c:pt>
                <c:pt idx="48">
                  <c:v>4.5383982976119199</c:v>
                </c:pt>
                <c:pt idx="49">
                  <c:v>4.5383982976119199</c:v>
                </c:pt>
                <c:pt idx="50">
                  <c:v>4.5383982976119199</c:v>
                </c:pt>
                <c:pt idx="51">
                  <c:v>4.5383982976119199</c:v>
                </c:pt>
                <c:pt idx="52">
                  <c:v>4.5383982976119199</c:v>
                </c:pt>
                <c:pt idx="53">
                  <c:v>4.5383982976119199</c:v>
                </c:pt>
                <c:pt idx="54">
                  <c:v>4.5383982976119199</c:v>
                </c:pt>
                <c:pt idx="55">
                  <c:v>4.5383982976119199</c:v>
                </c:pt>
                <c:pt idx="56">
                  <c:v>4.5383982976119199</c:v>
                </c:pt>
                <c:pt idx="57">
                  <c:v>4.5474025179602933</c:v>
                </c:pt>
                <c:pt idx="58">
                  <c:v>4.5474025179602933</c:v>
                </c:pt>
                <c:pt idx="59">
                  <c:v>4.5474025179602933</c:v>
                </c:pt>
                <c:pt idx="60">
                  <c:v>4.5474025179602933</c:v>
                </c:pt>
                <c:pt idx="61">
                  <c:v>4.5474025179602933</c:v>
                </c:pt>
                <c:pt idx="62">
                  <c:v>4.5474025179602933</c:v>
                </c:pt>
                <c:pt idx="63">
                  <c:v>4.5474025179602933</c:v>
                </c:pt>
                <c:pt idx="64">
                  <c:v>4.5474025179602933</c:v>
                </c:pt>
                <c:pt idx="65">
                  <c:v>4.5474025179602933</c:v>
                </c:pt>
                <c:pt idx="66">
                  <c:v>4.5474025179602933</c:v>
                </c:pt>
                <c:pt idx="67">
                  <c:v>4.4743674758050078</c:v>
                </c:pt>
                <c:pt idx="68">
                  <c:v>4.4743674758050078</c:v>
                </c:pt>
                <c:pt idx="69">
                  <c:v>4.4743674758050078</c:v>
                </c:pt>
                <c:pt idx="70">
                  <c:v>4.4743674758050078</c:v>
                </c:pt>
                <c:pt idx="71">
                  <c:v>4.4743674758050078</c:v>
                </c:pt>
                <c:pt idx="72">
                  <c:v>4.4743674758050078</c:v>
                </c:pt>
                <c:pt idx="73">
                  <c:v>4.4743674758050078</c:v>
                </c:pt>
                <c:pt idx="74">
                  <c:v>4.4743674758050078</c:v>
                </c:pt>
                <c:pt idx="75">
                  <c:v>4.4743674758050078</c:v>
                </c:pt>
                <c:pt idx="76">
                  <c:v>4.4743674758050078</c:v>
                </c:pt>
                <c:pt idx="77">
                  <c:v>4.3578945652111329</c:v>
                </c:pt>
                <c:pt idx="78">
                  <c:v>4.3578945652111329</c:v>
                </c:pt>
                <c:pt idx="79">
                  <c:v>4.3578945652111329</c:v>
                </c:pt>
                <c:pt idx="80">
                  <c:v>4.3578945652111329</c:v>
                </c:pt>
                <c:pt idx="81">
                  <c:v>4.3578945652111329</c:v>
                </c:pt>
                <c:pt idx="82">
                  <c:v>4.3578945652111329</c:v>
                </c:pt>
                <c:pt idx="83">
                  <c:v>4.3578945652111329</c:v>
                </c:pt>
                <c:pt idx="84">
                  <c:v>4.3578945652111329</c:v>
                </c:pt>
                <c:pt idx="85">
                  <c:v>4.3578945652111329</c:v>
                </c:pt>
                <c:pt idx="86">
                  <c:v>4.3578945652111329</c:v>
                </c:pt>
                <c:pt idx="87">
                  <c:v>4.2429576743456527</c:v>
                </c:pt>
                <c:pt idx="88">
                  <c:v>4.2429576743456527</c:v>
                </c:pt>
                <c:pt idx="89">
                  <c:v>4.2429576743456527</c:v>
                </c:pt>
                <c:pt idx="90">
                  <c:v>4.2429576743456527</c:v>
                </c:pt>
                <c:pt idx="91">
                  <c:v>4.2429576743456527</c:v>
                </c:pt>
                <c:pt idx="92">
                  <c:v>4.2429576743456527</c:v>
                </c:pt>
                <c:pt idx="93">
                  <c:v>4.2429576743456527</c:v>
                </c:pt>
                <c:pt idx="94">
                  <c:v>4.2429576743456527</c:v>
                </c:pt>
                <c:pt idx="95">
                  <c:v>4.2429576743456527</c:v>
                </c:pt>
                <c:pt idx="96">
                  <c:v>4.2429576743456527</c:v>
                </c:pt>
                <c:pt idx="97">
                  <c:v>4.129556803208569</c:v>
                </c:pt>
                <c:pt idx="98">
                  <c:v>4.129556803208569</c:v>
                </c:pt>
                <c:pt idx="99">
                  <c:v>4.129556803208569</c:v>
                </c:pt>
                <c:pt idx="100">
                  <c:v>4.129556803208569</c:v>
                </c:pt>
                <c:pt idx="101">
                  <c:v>4.129556803208569</c:v>
                </c:pt>
                <c:pt idx="102">
                  <c:v>4.129556803208569</c:v>
                </c:pt>
                <c:pt idx="103">
                  <c:v>4.129556803208569</c:v>
                </c:pt>
                <c:pt idx="104">
                  <c:v>4.129556803208569</c:v>
                </c:pt>
                <c:pt idx="105">
                  <c:v>4.129556803208569</c:v>
                </c:pt>
                <c:pt idx="106">
                  <c:v>4.129556803208569</c:v>
                </c:pt>
                <c:pt idx="107">
                  <c:v>4.0176919517998826</c:v>
                </c:pt>
                <c:pt idx="108">
                  <c:v>4.0176919517998826</c:v>
                </c:pt>
                <c:pt idx="109">
                  <c:v>4.0176919517998826</c:v>
                </c:pt>
                <c:pt idx="110">
                  <c:v>4.0176919517998826</c:v>
                </c:pt>
                <c:pt idx="111">
                  <c:v>4.0176919517998826</c:v>
                </c:pt>
                <c:pt idx="112">
                  <c:v>4.0176919517998826</c:v>
                </c:pt>
                <c:pt idx="113">
                  <c:v>4.0176919517998826</c:v>
                </c:pt>
                <c:pt idx="114">
                  <c:v>4.0176919517998826</c:v>
                </c:pt>
                <c:pt idx="115">
                  <c:v>4.0176919517998826</c:v>
                </c:pt>
                <c:pt idx="116">
                  <c:v>4.0176919517998826</c:v>
                </c:pt>
                <c:pt idx="117">
                  <c:v>3.9073631201195886</c:v>
                </c:pt>
                <c:pt idx="118">
                  <c:v>3.9073631201195886</c:v>
                </c:pt>
                <c:pt idx="119">
                  <c:v>3.9073631201195886</c:v>
                </c:pt>
                <c:pt idx="120">
                  <c:v>3.9073631201195886</c:v>
                </c:pt>
                <c:pt idx="121">
                  <c:v>3.9073631201195886</c:v>
                </c:pt>
                <c:pt idx="122">
                  <c:v>3.9073631201195886</c:v>
                </c:pt>
                <c:pt idx="123">
                  <c:v>3.9073631201195886</c:v>
                </c:pt>
                <c:pt idx="124">
                  <c:v>3.9073631201195886</c:v>
                </c:pt>
                <c:pt idx="125">
                  <c:v>3.9073631201195886</c:v>
                </c:pt>
                <c:pt idx="126">
                  <c:v>3.9073631201195886</c:v>
                </c:pt>
                <c:pt idx="127">
                  <c:v>3.7985703081676916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6B-4686-A5A9-C0726329A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High Emissions Central Estimate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Frequencies'!$H$4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Frequencies'!$H$5:$H$132</c:f>
              <c:numCache>
                <c:formatCode>General</c:formatCode>
                <c:ptCount val="128"/>
                <c:pt idx="0">
                  <c:v>45.325901999999992</c:v>
                </c:pt>
                <c:pt idx="1">
                  <c:v>45.325901999999992</c:v>
                </c:pt>
                <c:pt idx="2">
                  <c:v>45.325901999999992</c:v>
                </c:pt>
                <c:pt idx="3">
                  <c:v>45.325901999999992</c:v>
                </c:pt>
                <c:pt idx="4">
                  <c:v>45.325901999999992</c:v>
                </c:pt>
                <c:pt idx="5">
                  <c:v>45.325901999999992</c:v>
                </c:pt>
                <c:pt idx="6">
                  <c:v>45.325901999999992</c:v>
                </c:pt>
                <c:pt idx="7">
                  <c:v>52.426428576903291</c:v>
                </c:pt>
                <c:pt idx="8">
                  <c:v>52.426428576903291</c:v>
                </c:pt>
                <c:pt idx="9">
                  <c:v>52.426428576903291</c:v>
                </c:pt>
                <c:pt idx="10">
                  <c:v>52.426428576903291</c:v>
                </c:pt>
                <c:pt idx="11">
                  <c:v>52.426428576903291</c:v>
                </c:pt>
                <c:pt idx="12">
                  <c:v>52.426428576903291</c:v>
                </c:pt>
                <c:pt idx="13">
                  <c:v>52.426428576903291</c:v>
                </c:pt>
                <c:pt idx="14">
                  <c:v>52.426428576903291</c:v>
                </c:pt>
                <c:pt idx="15">
                  <c:v>52.426428576903291</c:v>
                </c:pt>
                <c:pt idx="16">
                  <c:v>52.426428576903291</c:v>
                </c:pt>
                <c:pt idx="17">
                  <c:v>60.193597749109394</c:v>
                </c:pt>
                <c:pt idx="18">
                  <c:v>60.193597749109394</c:v>
                </c:pt>
                <c:pt idx="19">
                  <c:v>60.193597749109394</c:v>
                </c:pt>
                <c:pt idx="20">
                  <c:v>60.193597749109394</c:v>
                </c:pt>
                <c:pt idx="21">
                  <c:v>60.193597749109394</c:v>
                </c:pt>
                <c:pt idx="22">
                  <c:v>60.193597749109394</c:v>
                </c:pt>
                <c:pt idx="23">
                  <c:v>60.193597749109394</c:v>
                </c:pt>
                <c:pt idx="24">
                  <c:v>60.193597749109394</c:v>
                </c:pt>
                <c:pt idx="25">
                  <c:v>60.193597749109394</c:v>
                </c:pt>
                <c:pt idx="26">
                  <c:v>60.193597749109394</c:v>
                </c:pt>
                <c:pt idx="27">
                  <c:v>68.155506704569035</c:v>
                </c:pt>
                <c:pt idx="28">
                  <c:v>68.155506704569035</c:v>
                </c:pt>
                <c:pt idx="29">
                  <c:v>68.155506704569035</c:v>
                </c:pt>
                <c:pt idx="30">
                  <c:v>68.155506704569035</c:v>
                </c:pt>
                <c:pt idx="31">
                  <c:v>68.155506704569035</c:v>
                </c:pt>
                <c:pt idx="32">
                  <c:v>68.155506704569035</c:v>
                </c:pt>
                <c:pt idx="33">
                  <c:v>68.155506704569035</c:v>
                </c:pt>
                <c:pt idx="34">
                  <c:v>68.155506704569035</c:v>
                </c:pt>
                <c:pt idx="35">
                  <c:v>68.155506704569035</c:v>
                </c:pt>
                <c:pt idx="36">
                  <c:v>68.155506704569035</c:v>
                </c:pt>
                <c:pt idx="37">
                  <c:v>76.815387614569161</c:v>
                </c:pt>
                <c:pt idx="38">
                  <c:v>76.815387614569161</c:v>
                </c:pt>
                <c:pt idx="39">
                  <c:v>76.815387614569161</c:v>
                </c:pt>
                <c:pt idx="40">
                  <c:v>76.815387614569161</c:v>
                </c:pt>
                <c:pt idx="41">
                  <c:v>76.815387614569161</c:v>
                </c:pt>
                <c:pt idx="42">
                  <c:v>76.815387614569161</c:v>
                </c:pt>
                <c:pt idx="43">
                  <c:v>76.815387614569161</c:v>
                </c:pt>
                <c:pt idx="44">
                  <c:v>76.815387614569161</c:v>
                </c:pt>
                <c:pt idx="45">
                  <c:v>76.815387614569161</c:v>
                </c:pt>
                <c:pt idx="46">
                  <c:v>76.815387614569161</c:v>
                </c:pt>
                <c:pt idx="47">
                  <c:v>85.702875956714067</c:v>
                </c:pt>
                <c:pt idx="48">
                  <c:v>85.702875956714067</c:v>
                </c:pt>
                <c:pt idx="49">
                  <c:v>85.702875956714067</c:v>
                </c:pt>
                <c:pt idx="50">
                  <c:v>85.702875956714067</c:v>
                </c:pt>
                <c:pt idx="51">
                  <c:v>85.702875956714067</c:v>
                </c:pt>
                <c:pt idx="52">
                  <c:v>85.702875956714067</c:v>
                </c:pt>
                <c:pt idx="53">
                  <c:v>85.702875956714067</c:v>
                </c:pt>
                <c:pt idx="54">
                  <c:v>85.702875956714067</c:v>
                </c:pt>
                <c:pt idx="55">
                  <c:v>85.702875956714067</c:v>
                </c:pt>
                <c:pt idx="56">
                  <c:v>85.702875956714067</c:v>
                </c:pt>
                <c:pt idx="57">
                  <c:v>93.787333610148721</c:v>
                </c:pt>
                <c:pt idx="58">
                  <c:v>93.787333610148721</c:v>
                </c:pt>
                <c:pt idx="59">
                  <c:v>93.787333610148721</c:v>
                </c:pt>
                <c:pt idx="60">
                  <c:v>93.787333610148721</c:v>
                </c:pt>
                <c:pt idx="61">
                  <c:v>93.787333610148721</c:v>
                </c:pt>
                <c:pt idx="62">
                  <c:v>93.787333610148721</c:v>
                </c:pt>
                <c:pt idx="63">
                  <c:v>93.787333610148721</c:v>
                </c:pt>
                <c:pt idx="64">
                  <c:v>93.787333610148721</c:v>
                </c:pt>
                <c:pt idx="65">
                  <c:v>93.787333610148721</c:v>
                </c:pt>
                <c:pt idx="66">
                  <c:v>93.787333610148721</c:v>
                </c:pt>
                <c:pt idx="67">
                  <c:v>101.17794920049818</c:v>
                </c:pt>
                <c:pt idx="68">
                  <c:v>101.17794920049818</c:v>
                </c:pt>
                <c:pt idx="69">
                  <c:v>101.17794920049818</c:v>
                </c:pt>
                <c:pt idx="70">
                  <c:v>101.17794920049818</c:v>
                </c:pt>
                <c:pt idx="71">
                  <c:v>101.17794920049818</c:v>
                </c:pt>
                <c:pt idx="72">
                  <c:v>101.17794920049818</c:v>
                </c:pt>
                <c:pt idx="73">
                  <c:v>101.17794920049818</c:v>
                </c:pt>
                <c:pt idx="74">
                  <c:v>101.17794920049818</c:v>
                </c:pt>
                <c:pt idx="75">
                  <c:v>101.17794920049818</c:v>
                </c:pt>
                <c:pt idx="76">
                  <c:v>101.17794920049818</c:v>
                </c:pt>
                <c:pt idx="77">
                  <c:v>108.42483650087942</c:v>
                </c:pt>
                <c:pt idx="78">
                  <c:v>108.42483650087942</c:v>
                </c:pt>
                <c:pt idx="79">
                  <c:v>108.42483650087942</c:v>
                </c:pt>
                <c:pt idx="80">
                  <c:v>108.42483650087942</c:v>
                </c:pt>
                <c:pt idx="81">
                  <c:v>108.42483650087942</c:v>
                </c:pt>
                <c:pt idx="82">
                  <c:v>108.42483650087942</c:v>
                </c:pt>
                <c:pt idx="83">
                  <c:v>108.42483650087942</c:v>
                </c:pt>
                <c:pt idx="84">
                  <c:v>108.42483650087942</c:v>
                </c:pt>
                <c:pt idx="85">
                  <c:v>108.42483650087942</c:v>
                </c:pt>
                <c:pt idx="86">
                  <c:v>108.42483650087942</c:v>
                </c:pt>
                <c:pt idx="87">
                  <c:v>115.9223553919488</c:v>
                </c:pt>
                <c:pt idx="88">
                  <c:v>115.9223553919488</c:v>
                </c:pt>
                <c:pt idx="89">
                  <c:v>115.9223553919488</c:v>
                </c:pt>
                <c:pt idx="90">
                  <c:v>115.9223553919488</c:v>
                </c:pt>
                <c:pt idx="91">
                  <c:v>115.9223553919488</c:v>
                </c:pt>
                <c:pt idx="92">
                  <c:v>115.9223553919488</c:v>
                </c:pt>
                <c:pt idx="93">
                  <c:v>115.9223553919488</c:v>
                </c:pt>
                <c:pt idx="94">
                  <c:v>115.9223553919488</c:v>
                </c:pt>
                <c:pt idx="95">
                  <c:v>115.9223553919488</c:v>
                </c:pt>
                <c:pt idx="96">
                  <c:v>115.9223553919488</c:v>
                </c:pt>
                <c:pt idx="97">
                  <c:v>123.67050587370626</c:v>
                </c:pt>
                <c:pt idx="98">
                  <c:v>123.67050587370626</c:v>
                </c:pt>
                <c:pt idx="99">
                  <c:v>123.67050587370626</c:v>
                </c:pt>
                <c:pt idx="100">
                  <c:v>123.67050587370626</c:v>
                </c:pt>
                <c:pt idx="101">
                  <c:v>123.67050587370626</c:v>
                </c:pt>
                <c:pt idx="102">
                  <c:v>123.67050587370626</c:v>
                </c:pt>
                <c:pt idx="103">
                  <c:v>123.67050587370626</c:v>
                </c:pt>
                <c:pt idx="104">
                  <c:v>123.67050587370626</c:v>
                </c:pt>
                <c:pt idx="105">
                  <c:v>123.67050587370626</c:v>
                </c:pt>
                <c:pt idx="106">
                  <c:v>123.67050587370626</c:v>
                </c:pt>
                <c:pt idx="107">
                  <c:v>131.66928794615177</c:v>
                </c:pt>
                <c:pt idx="108">
                  <c:v>131.66928794615177</c:v>
                </c:pt>
                <c:pt idx="109">
                  <c:v>131.66928794615177</c:v>
                </c:pt>
                <c:pt idx="110">
                  <c:v>131.66928794615177</c:v>
                </c:pt>
                <c:pt idx="111">
                  <c:v>131.66928794615177</c:v>
                </c:pt>
                <c:pt idx="112">
                  <c:v>131.66928794615177</c:v>
                </c:pt>
                <c:pt idx="113">
                  <c:v>131.66928794615177</c:v>
                </c:pt>
                <c:pt idx="114">
                  <c:v>131.66928794615177</c:v>
                </c:pt>
                <c:pt idx="115">
                  <c:v>131.66928794615177</c:v>
                </c:pt>
                <c:pt idx="116">
                  <c:v>131.66928794615177</c:v>
                </c:pt>
                <c:pt idx="117">
                  <c:v>139.91870160928542</c:v>
                </c:pt>
                <c:pt idx="118">
                  <c:v>139.91870160928542</c:v>
                </c:pt>
                <c:pt idx="119">
                  <c:v>139.91870160928542</c:v>
                </c:pt>
                <c:pt idx="120">
                  <c:v>139.91870160928542</c:v>
                </c:pt>
                <c:pt idx="121">
                  <c:v>139.91870160928542</c:v>
                </c:pt>
                <c:pt idx="122">
                  <c:v>139.91870160928542</c:v>
                </c:pt>
                <c:pt idx="123">
                  <c:v>139.91870160928542</c:v>
                </c:pt>
                <c:pt idx="124">
                  <c:v>139.91870160928542</c:v>
                </c:pt>
                <c:pt idx="125">
                  <c:v>139.91870160928542</c:v>
                </c:pt>
                <c:pt idx="126">
                  <c:v>139.91870160928542</c:v>
                </c:pt>
                <c:pt idx="127">
                  <c:v>148.41874686310709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7-4906-83B8-36B4896484AE}"/>
            </c:ext>
          </c:extLst>
        </c:ser>
        <c:ser>
          <c:idx val="1"/>
          <c:order val="1"/>
          <c:tx>
            <c:strRef>
              <c:f>'Scenario Frequencies'!$I$4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Frequencies'!$I$5:$I$132</c:f>
              <c:numCache>
                <c:formatCode>General</c:formatCode>
                <c:ptCount val="128"/>
                <c:pt idx="0">
                  <c:v>6.7872270000000006</c:v>
                </c:pt>
                <c:pt idx="1">
                  <c:v>6.7872270000000006</c:v>
                </c:pt>
                <c:pt idx="2">
                  <c:v>6.7872270000000006</c:v>
                </c:pt>
                <c:pt idx="3">
                  <c:v>6.7872270000000006</c:v>
                </c:pt>
                <c:pt idx="4">
                  <c:v>6.7872270000000006</c:v>
                </c:pt>
                <c:pt idx="5">
                  <c:v>6.7872270000000006</c:v>
                </c:pt>
                <c:pt idx="6">
                  <c:v>6.7872270000000006</c:v>
                </c:pt>
                <c:pt idx="7">
                  <c:v>7.8504796562179733</c:v>
                </c:pt>
                <c:pt idx="8">
                  <c:v>7.8504796562179733</c:v>
                </c:pt>
                <c:pt idx="9">
                  <c:v>7.8504796562179733</c:v>
                </c:pt>
                <c:pt idx="10">
                  <c:v>7.8504796562179733</c:v>
                </c:pt>
                <c:pt idx="11">
                  <c:v>7.8504796562179733</c:v>
                </c:pt>
                <c:pt idx="12">
                  <c:v>7.8504796562179733</c:v>
                </c:pt>
                <c:pt idx="13">
                  <c:v>7.8504796562179733</c:v>
                </c:pt>
                <c:pt idx="14">
                  <c:v>7.8504796562179733</c:v>
                </c:pt>
                <c:pt idx="15">
                  <c:v>7.8504796562179733</c:v>
                </c:pt>
                <c:pt idx="16">
                  <c:v>7.8504796562179733</c:v>
                </c:pt>
                <c:pt idx="17">
                  <c:v>9.0135572342254662</c:v>
                </c:pt>
                <c:pt idx="18">
                  <c:v>9.0135572342254662</c:v>
                </c:pt>
                <c:pt idx="19">
                  <c:v>9.0135572342254662</c:v>
                </c:pt>
                <c:pt idx="20">
                  <c:v>9.0135572342254662</c:v>
                </c:pt>
                <c:pt idx="21">
                  <c:v>9.0135572342254662</c:v>
                </c:pt>
                <c:pt idx="22">
                  <c:v>9.0135572342254662</c:v>
                </c:pt>
                <c:pt idx="23">
                  <c:v>9.0135572342254662</c:v>
                </c:pt>
                <c:pt idx="24">
                  <c:v>9.0135572342254662</c:v>
                </c:pt>
                <c:pt idx="25">
                  <c:v>9.0135572342254662</c:v>
                </c:pt>
                <c:pt idx="26">
                  <c:v>9.0135572342254662</c:v>
                </c:pt>
                <c:pt idx="27">
                  <c:v>10.205795690595014</c:v>
                </c:pt>
                <c:pt idx="28">
                  <c:v>10.205795690595014</c:v>
                </c:pt>
                <c:pt idx="29">
                  <c:v>10.205795690595014</c:v>
                </c:pt>
                <c:pt idx="30">
                  <c:v>10.205795690595014</c:v>
                </c:pt>
                <c:pt idx="31">
                  <c:v>10.205795690595014</c:v>
                </c:pt>
                <c:pt idx="32">
                  <c:v>10.205795690595014</c:v>
                </c:pt>
                <c:pt idx="33">
                  <c:v>10.205795690595014</c:v>
                </c:pt>
                <c:pt idx="34">
                  <c:v>10.205795690595014</c:v>
                </c:pt>
                <c:pt idx="35">
                  <c:v>10.205795690595014</c:v>
                </c:pt>
                <c:pt idx="36">
                  <c:v>10.205795690595014</c:v>
                </c:pt>
                <c:pt idx="37">
                  <c:v>11.502550414398138</c:v>
                </c:pt>
                <c:pt idx="38">
                  <c:v>11.502550414398138</c:v>
                </c:pt>
                <c:pt idx="39">
                  <c:v>11.502550414398138</c:v>
                </c:pt>
                <c:pt idx="40">
                  <c:v>11.502550414398138</c:v>
                </c:pt>
                <c:pt idx="41">
                  <c:v>11.502550414398138</c:v>
                </c:pt>
                <c:pt idx="42">
                  <c:v>11.502550414398138</c:v>
                </c:pt>
                <c:pt idx="43">
                  <c:v>11.502550414398138</c:v>
                </c:pt>
                <c:pt idx="44">
                  <c:v>11.502550414398138</c:v>
                </c:pt>
                <c:pt idx="45">
                  <c:v>11.502550414398138</c:v>
                </c:pt>
                <c:pt idx="46">
                  <c:v>11.502550414398138</c:v>
                </c:pt>
                <c:pt idx="47">
                  <c:v>12.83338770999109</c:v>
                </c:pt>
                <c:pt idx="48">
                  <c:v>12.83338770999109</c:v>
                </c:pt>
                <c:pt idx="49">
                  <c:v>12.83338770999109</c:v>
                </c:pt>
                <c:pt idx="50">
                  <c:v>12.83338770999109</c:v>
                </c:pt>
                <c:pt idx="51">
                  <c:v>12.83338770999109</c:v>
                </c:pt>
                <c:pt idx="52">
                  <c:v>12.83338770999109</c:v>
                </c:pt>
                <c:pt idx="53">
                  <c:v>12.83338770999109</c:v>
                </c:pt>
                <c:pt idx="54">
                  <c:v>12.83338770999109</c:v>
                </c:pt>
                <c:pt idx="55">
                  <c:v>12.83338770999109</c:v>
                </c:pt>
                <c:pt idx="56">
                  <c:v>12.83338770999109</c:v>
                </c:pt>
                <c:pt idx="57">
                  <c:v>14.043976950239378</c:v>
                </c:pt>
                <c:pt idx="58">
                  <c:v>14.043976950239378</c:v>
                </c:pt>
                <c:pt idx="59">
                  <c:v>14.043976950239378</c:v>
                </c:pt>
                <c:pt idx="60">
                  <c:v>14.043976950239378</c:v>
                </c:pt>
                <c:pt idx="61">
                  <c:v>14.043976950239378</c:v>
                </c:pt>
                <c:pt idx="62">
                  <c:v>14.043976950239378</c:v>
                </c:pt>
                <c:pt idx="63">
                  <c:v>14.043976950239378</c:v>
                </c:pt>
                <c:pt idx="64">
                  <c:v>14.043976950239378</c:v>
                </c:pt>
                <c:pt idx="65">
                  <c:v>14.043976950239378</c:v>
                </c:pt>
                <c:pt idx="66">
                  <c:v>14.043976950239378</c:v>
                </c:pt>
                <c:pt idx="67">
                  <c:v>15.150668344520749</c:v>
                </c:pt>
                <c:pt idx="68">
                  <c:v>15.150668344520749</c:v>
                </c:pt>
                <c:pt idx="69">
                  <c:v>15.150668344520749</c:v>
                </c:pt>
                <c:pt idx="70">
                  <c:v>15.150668344520749</c:v>
                </c:pt>
                <c:pt idx="71">
                  <c:v>15.150668344520749</c:v>
                </c:pt>
                <c:pt idx="72">
                  <c:v>15.150668344520749</c:v>
                </c:pt>
                <c:pt idx="73">
                  <c:v>15.150668344520749</c:v>
                </c:pt>
                <c:pt idx="74">
                  <c:v>15.150668344520749</c:v>
                </c:pt>
                <c:pt idx="75">
                  <c:v>15.150668344520749</c:v>
                </c:pt>
                <c:pt idx="76">
                  <c:v>15.150668344520749</c:v>
                </c:pt>
                <c:pt idx="77">
                  <c:v>16.235837463738818</c:v>
                </c:pt>
                <c:pt idx="78">
                  <c:v>16.235837463738818</c:v>
                </c:pt>
                <c:pt idx="79">
                  <c:v>16.235837463738818</c:v>
                </c:pt>
                <c:pt idx="80">
                  <c:v>16.235837463738818</c:v>
                </c:pt>
                <c:pt idx="81">
                  <c:v>16.235837463738818</c:v>
                </c:pt>
                <c:pt idx="82">
                  <c:v>16.235837463738818</c:v>
                </c:pt>
                <c:pt idx="83">
                  <c:v>16.235837463738818</c:v>
                </c:pt>
                <c:pt idx="84">
                  <c:v>16.235837463738818</c:v>
                </c:pt>
                <c:pt idx="85">
                  <c:v>16.235837463738818</c:v>
                </c:pt>
                <c:pt idx="86">
                  <c:v>16.235837463738818</c:v>
                </c:pt>
                <c:pt idx="87">
                  <c:v>17.35853685647184</c:v>
                </c:pt>
                <c:pt idx="88">
                  <c:v>17.35853685647184</c:v>
                </c:pt>
                <c:pt idx="89">
                  <c:v>17.35853685647184</c:v>
                </c:pt>
                <c:pt idx="90">
                  <c:v>17.35853685647184</c:v>
                </c:pt>
                <c:pt idx="91">
                  <c:v>17.35853685647184</c:v>
                </c:pt>
                <c:pt idx="92">
                  <c:v>17.35853685647184</c:v>
                </c:pt>
                <c:pt idx="93">
                  <c:v>17.35853685647184</c:v>
                </c:pt>
                <c:pt idx="94">
                  <c:v>17.35853685647184</c:v>
                </c:pt>
                <c:pt idx="95">
                  <c:v>17.35853685647184</c:v>
                </c:pt>
                <c:pt idx="96">
                  <c:v>17.35853685647184</c:v>
                </c:pt>
                <c:pt idx="97">
                  <c:v>18.518766522719783</c:v>
                </c:pt>
                <c:pt idx="98">
                  <c:v>18.518766522719783</c:v>
                </c:pt>
                <c:pt idx="99">
                  <c:v>18.518766522719783</c:v>
                </c:pt>
                <c:pt idx="100">
                  <c:v>18.518766522719783</c:v>
                </c:pt>
                <c:pt idx="101">
                  <c:v>18.518766522719783</c:v>
                </c:pt>
                <c:pt idx="102">
                  <c:v>18.518766522719783</c:v>
                </c:pt>
                <c:pt idx="103">
                  <c:v>18.518766522719783</c:v>
                </c:pt>
                <c:pt idx="104">
                  <c:v>18.518766522719783</c:v>
                </c:pt>
                <c:pt idx="105">
                  <c:v>18.518766522719783</c:v>
                </c:pt>
                <c:pt idx="106">
                  <c:v>18.518766522719783</c:v>
                </c:pt>
                <c:pt idx="107">
                  <c:v>19.716526462482662</c:v>
                </c:pt>
                <c:pt idx="108">
                  <c:v>19.716526462482662</c:v>
                </c:pt>
                <c:pt idx="109">
                  <c:v>19.716526462482662</c:v>
                </c:pt>
                <c:pt idx="110">
                  <c:v>19.716526462482662</c:v>
                </c:pt>
                <c:pt idx="111">
                  <c:v>19.716526462482662</c:v>
                </c:pt>
                <c:pt idx="112">
                  <c:v>19.716526462482662</c:v>
                </c:pt>
                <c:pt idx="113">
                  <c:v>19.716526462482662</c:v>
                </c:pt>
                <c:pt idx="114">
                  <c:v>19.716526462482662</c:v>
                </c:pt>
                <c:pt idx="115">
                  <c:v>19.716526462482662</c:v>
                </c:pt>
                <c:pt idx="116">
                  <c:v>19.716526462482662</c:v>
                </c:pt>
                <c:pt idx="117">
                  <c:v>20.95181667576048</c:v>
                </c:pt>
                <c:pt idx="118">
                  <c:v>20.95181667576048</c:v>
                </c:pt>
                <c:pt idx="119">
                  <c:v>20.95181667576048</c:v>
                </c:pt>
                <c:pt idx="120">
                  <c:v>20.95181667576048</c:v>
                </c:pt>
                <c:pt idx="121">
                  <c:v>20.95181667576048</c:v>
                </c:pt>
                <c:pt idx="122">
                  <c:v>20.95181667576048</c:v>
                </c:pt>
                <c:pt idx="123">
                  <c:v>20.95181667576048</c:v>
                </c:pt>
                <c:pt idx="124">
                  <c:v>20.95181667576048</c:v>
                </c:pt>
                <c:pt idx="125">
                  <c:v>20.95181667576048</c:v>
                </c:pt>
                <c:pt idx="126">
                  <c:v>20.95181667576048</c:v>
                </c:pt>
                <c:pt idx="127">
                  <c:v>22.224637162553233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7-4906-83B8-36B4896484AE}"/>
            </c:ext>
          </c:extLst>
        </c:ser>
        <c:ser>
          <c:idx val="2"/>
          <c:order val="2"/>
          <c:tx>
            <c:strRef>
              <c:f>'Scenario Frequencies'!$J$4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Frequencies'!$J$5:$J$132</c:f>
              <c:numCache>
                <c:formatCode>General</c:formatCode>
                <c:ptCount val="128"/>
                <c:pt idx="0">
                  <c:v>3.0653668000000005</c:v>
                </c:pt>
                <c:pt idx="1">
                  <c:v>3.0653668000000005</c:v>
                </c:pt>
                <c:pt idx="2">
                  <c:v>3.0653668000000005</c:v>
                </c:pt>
                <c:pt idx="3">
                  <c:v>3.0653668000000005</c:v>
                </c:pt>
                <c:pt idx="4">
                  <c:v>3.0653668000000005</c:v>
                </c:pt>
                <c:pt idx="5">
                  <c:v>3.0653668000000005</c:v>
                </c:pt>
                <c:pt idx="6">
                  <c:v>3.0653668000000005</c:v>
                </c:pt>
                <c:pt idx="7">
                  <c:v>3.5455716601560532</c:v>
                </c:pt>
                <c:pt idx="8">
                  <c:v>3.5455716601560532</c:v>
                </c:pt>
                <c:pt idx="9">
                  <c:v>3.5455716601560532</c:v>
                </c:pt>
                <c:pt idx="10">
                  <c:v>3.5455716601560532</c:v>
                </c:pt>
                <c:pt idx="11">
                  <c:v>3.5455716601560532</c:v>
                </c:pt>
                <c:pt idx="12">
                  <c:v>3.5455716601560532</c:v>
                </c:pt>
                <c:pt idx="13">
                  <c:v>3.5455716601560532</c:v>
                </c:pt>
                <c:pt idx="14">
                  <c:v>3.5455716601560532</c:v>
                </c:pt>
                <c:pt idx="15">
                  <c:v>3.5455716601560532</c:v>
                </c:pt>
                <c:pt idx="16">
                  <c:v>3.5455716601560532</c:v>
                </c:pt>
                <c:pt idx="17">
                  <c:v>4.0708612067482886</c:v>
                </c:pt>
                <c:pt idx="18">
                  <c:v>4.0708612067482886</c:v>
                </c:pt>
                <c:pt idx="19">
                  <c:v>4.0708612067482886</c:v>
                </c:pt>
                <c:pt idx="20">
                  <c:v>4.0708612067482886</c:v>
                </c:pt>
                <c:pt idx="21">
                  <c:v>4.0708612067482886</c:v>
                </c:pt>
                <c:pt idx="22">
                  <c:v>4.0708612067482886</c:v>
                </c:pt>
                <c:pt idx="23">
                  <c:v>4.0708612067482886</c:v>
                </c:pt>
                <c:pt idx="24">
                  <c:v>4.0708612067482886</c:v>
                </c:pt>
                <c:pt idx="25">
                  <c:v>4.0708612067482886</c:v>
                </c:pt>
                <c:pt idx="26">
                  <c:v>4.0708612067482886</c:v>
                </c:pt>
                <c:pt idx="27">
                  <c:v>4.6093209019726356</c:v>
                </c:pt>
                <c:pt idx="28">
                  <c:v>4.6093209019726356</c:v>
                </c:pt>
                <c:pt idx="29">
                  <c:v>4.6093209019726356</c:v>
                </c:pt>
                <c:pt idx="30">
                  <c:v>4.6093209019726356</c:v>
                </c:pt>
                <c:pt idx="31">
                  <c:v>4.6093209019726356</c:v>
                </c:pt>
                <c:pt idx="32">
                  <c:v>4.6093209019726356</c:v>
                </c:pt>
                <c:pt idx="33">
                  <c:v>4.6093209019726356</c:v>
                </c:pt>
                <c:pt idx="34">
                  <c:v>4.6093209019726356</c:v>
                </c:pt>
                <c:pt idx="35">
                  <c:v>4.6093209019726356</c:v>
                </c:pt>
                <c:pt idx="36">
                  <c:v>4.6093209019726356</c:v>
                </c:pt>
                <c:pt idx="37">
                  <c:v>5.1949840716425575</c:v>
                </c:pt>
                <c:pt idx="38">
                  <c:v>5.1949840716425575</c:v>
                </c:pt>
                <c:pt idx="39">
                  <c:v>5.1949840716425575</c:v>
                </c:pt>
                <c:pt idx="40">
                  <c:v>5.1949840716425575</c:v>
                </c:pt>
                <c:pt idx="41">
                  <c:v>5.1949840716425575</c:v>
                </c:pt>
                <c:pt idx="42">
                  <c:v>5.1949840716425575</c:v>
                </c:pt>
                <c:pt idx="43">
                  <c:v>5.1949840716425575</c:v>
                </c:pt>
                <c:pt idx="44">
                  <c:v>5.1949840716425575</c:v>
                </c:pt>
                <c:pt idx="45">
                  <c:v>5.1949840716425575</c:v>
                </c:pt>
                <c:pt idx="46">
                  <c:v>5.1949840716425575</c:v>
                </c:pt>
                <c:pt idx="47">
                  <c:v>5.7960402116703493</c:v>
                </c:pt>
                <c:pt idx="48">
                  <c:v>5.7960402116703493</c:v>
                </c:pt>
                <c:pt idx="49">
                  <c:v>5.7960402116703493</c:v>
                </c:pt>
                <c:pt idx="50">
                  <c:v>5.7960402116703493</c:v>
                </c:pt>
                <c:pt idx="51">
                  <c:v>5.7960402116703493</c:v>
                </c:pt>
                <c:pt idx="52">
                  <c:v>5.7960402116703493</c:v>
                </c:pt>
                <c:pt idx="53">
                  <c:v>5.7960402116703493</c:v>
                </c:pt>
                <c:pt idx="54">
                  <c:v>5.7960402116703493</c:v>
                </c:pt>
                <c:pt idx="55">
                  <c:v>5.7960402116703493</c:v>
                </c:pt>
                <c:pt idx="56">
                  <c:v>5.7960402116703493</c:v>
                </c:pt>
                <c:pt idx="57">
                  <c:v>6.3427878105784652</c:v>
                </c:pt>
                <c:pt idx="58">
                  <c:v>6.3427878105784652</c:v>
                </c:pt>
                <c:pt idx="59">
                  <c:v>6.3427878105784652</c:v>
                </c:pt>
                <c:pt idx="60">
                  <c:v>6.3427878105784652</c:v>
                </c:pt>
                <c:pt idx="61">
                  <c:v>6.3427878105784652</c:v>
                </c:pt>
                <c:pt idx="62">
                  <c:v>6.3427878105784652</c:v>
                </c:pt>
                <c:pt idx="63">
                  <c:v>6.3427878105784652</c:v>
                </c:pt>
                <c:pt idx="64">
                  <c:v>6.3427878105784652</c:v>
                </c:pt>
                <c:pt idx="65">
                  <c:v>6.3427878105784652</c:v>
                </c:pt>
                <c:pt idx="66">
                  <c:v>6.3427878105784652</c:v>
                </c:pt>
                <c:pt idx="67">
                  <c:v>6.8426112374177066</c:v>
                </c:pt>
                <c:pt idx="68">
                  <c:v>6.8426112374177066</c:v>
                </c:pt>
                <c:pt idx="69">
                  <c:v>6.8426112374177066</c:v>
                </c:pt>
                <c:pt idx="70">
                  <c:v>6.8426112374177066</c:v>
                </c:pt>
                <c:pt idx="71">
                  <c:v>6.8426112374177066</c:v>
                </c:pt>
                <c:pt idx="72">
                  <c:v>6.8426112374177066</c:v>
                </c:pt>
                <c:pt idx="73">
                  <c:v>6.8426112374177066</c:v>
                </c:pt>
                <c:pt idx="74">
                  <c:v>6.8426112374177066</c:v>
                </c:pt>
                <c:pt idx="75">
                  <c:v>6.8426112374177066</c:v>
                </c:pt>
                <c:pt idx="76">
                  <c:v>6.8426112374177066</c:v>
                </c:pt>
                <c:pt idx="77">
                  <c:v>7.3327143959589369</c:v>
                </c:pt>
                <c:pt idx="78">
                  <c:v>7.3327143959589369</c:v>
                </c:pt>
                <c:pt idx="79">
                  <c:v>7.3327143959589369</c:v>
                </c:pt>
                <c:pt idx="80">
                  <c:v>7.3327143959589369</c:v>
                </c:pt>
                <c:pt idx="81">
                  <c:v>7.3327143959589369</c:v>
                </c:pt>
                <c:pt idx="82">
                  <c:v>7.3327143959589369</c:v>
                </c:pt>
                <c:pt idx="83">
                  <c:v>7.3327143959589369</c:v>
                </c:pt>
                <c:pt idx="84">
                  <c:v>7.3327143959589369</c:v>
                </c:pt>
                <c:pt idx="85">
                  <c:v>7.3327143959589369</c:v>
                </c:pt>
                <c:pt idx="86">
                  <c:v>7.3327143959589369</c:v>
                </c:pt>
                <c:pt idx="87">
                  <c:v>7.8397676365333204</c:v>
                </c:pt>
                <c:pt idx="88">
                  <c:v>7.8397676365333204</c:v>
                </c:pt>
                <c:pt idx="89">
                  <c:v>7.8397676365333204</c:v>
                </c:pt>
                <c:pt idx="90">
                  <c:v>7.8397676365333204</c:v>
                </c:pt>
                <c:pt idx="91">
                  <c:v>7.8397676365333204</c:v>
                </c:pt>
                <c:pt idx="92">
                  <c:v>7.8397676365333204</c:v>
                </c:pt>
                <c:pt idx="93">
                  <c:v>7.8397676365333204</c:v>
                </c:pt>
                <c:pt idx="94">
                  <c:v>7.8397676365333204</c:v>
                </c:pt>
                <c:pt idx="95">
                  <c:v>7.8397676365333204</c:v>
                </c:pt>
                <c:pt idx="96">
                  <c:v>7.8397676365333204</c:v>
                </c:pt>
                <c:pt idx="97">
                  <c:v>8.3637709591408491</c:v>
                </c:pt>
                <c:pt idx="98">
                  <c:v>8.3637709591408491</c:v>
                </c:pt>
                <c:pt idx="99">
                  <c:v>8.3637709591408491</c:v>
                </c:pt>
                <c:pt idx="100">
                  <c:v>8.3637709591408491</c:v>
                </c:pt>
                <c:pt idx="101">
                  <c:v>8.3637709591408491</c:v>
                </c:pt>
                <c:pt idx="102">
                  <c:v>8.3637709591408491</c:v>
                </c:pt>
                <c:pt idx="103">
                  <c:v>8.3637709591408491</c:v>
                </c:pt>
                <c:pt idx="104">
                  <c:v>8.3637709591408491</c:v>
                </c:pt>
                <c:pt idx="105">
                  <c:v>8.3637709591408491</c:v>
                </c:pt>
                <c:pt idx="106">
                  <c:v>8.3637709591408491</c:v>
                </c:pt>
                <c:pt idx="107">
                  <c:v>8.9047243637815274</c:v>
                </c:pt>
                <c:pt idx="108">
                  <c:v>8.9047243637815274</c:v>
                </c:pt>
                <c:pt idx="109">
                  <c:v>8.9047243637815274</c:v>
                </c:pt>
                <c:pt idx="110">
                  <c:v>8.9047243637815274</c:v>
                </c:pt>
                <c:pt idx="111">
                  <c:v>8.9047243637815274</c:v>
                </c:pt>
                <c:pt idx="112">
                  <c:v>8.9047243637815274</c:v>
                </c:pt>
                <c:pt idx="113">
                  <c:v>8.9047243637815274</c:v>
                </c:pt>
                <c:pt idx="114">
                  <c:v>8.9047243637815274</c:v>
                </c:pt>
                <c:pt idx="115">
                  <c:v>8.9047243637815274</c:v>
                </c:pt>
                <c:pt idx="116">
                  <c:v>8.9047243637815274</c:v>
                </c:pt>
                <c:pt idx="117">
                  <c:v>9.4626278504553536</c:v>
                </c:pt>
                <c:pt idx="118">
                  <c:v>9.4626278504553536</c:v>
                </c:pt>
                <c:pt idx="119">
                  <c:v>9.4626278504553536</c:v>
                </c:pt>
                <c:pt idx="120">
                  <c:v>9.4626278504553536</c:v>
                </c:pt>
                <c:pt idx="121">
                  <c:v>9.4626278504553536</c:v>
                </c:pt>
                <c:pt idx="122">
                  <c:v>9.4626278504553536</c:v>
                </c:pt>
                <c:pt idx="123">
                  <c:v>9.4626278504553536</c:v>
                </c:pt>
                <c:pt idx="124">
                  <c:v>9.4626278504553536</c:v>
                </c:pt>
                <c:pt idx="125">
                  <c:v>9.4626278504553536</c:v>
                </c:pt>
                <c:pt idx="126">
                  <c:v>9.4626278504553536</c:v>
                </c:pt>
                <c:pt idx="127">
                  <c:v>10.037481419162329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F7-4906-83B8-36B489648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Very High Emissions Central Estimate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Frequencies'!$K$4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Frequencies'!$K$5:$K$132</c:f>
              <c:numCache>
                <c:formatCode>General</c:formatCode>
                <c:ptCount val="128"/>
                <c:pt idx="0">
                  <c:v>45.325901999999992</c:v>
                </c:pt>
                <c:pt idx="1">
                  <c:v>45.325901999999992</c:v>
                </c:pt>
                <c:pt idx="2">
                  <c:v>45.325901999999992</c:v>
                </c:pt>
                <c:pt idx="3">
                  <c:v>45.325901999999992</c:v>
                </c:pt>
                <c:pt idx="4">
                  <c:v>45.325901999999992</c:v>
                </c:pt>
                <c:pt idx="5">
                  <c:v>45.325901999999992</c:v>
                </c:pt>
                <c:pt idx="6">
                  <c:v>45.325901999999992</c:v>
                </c:pt>
                <c:pt idx="7">
                  <c:v>53.371456075379882</c:v>
                </c:pt>
                <c:pt idx="8">
                  <c:v>53.371456075379882</c:v>
                </c:pt>
                <c:pt idx="9">
                  <c:v>53.371456075379882</c:v>
                </c:pt>
                <c:pt idx="10">
                  <c:v>53.371456075379882</c:v>
                </c:pt>
                <c:pt idx="11">
                  <c:v>53.371456075379882</c:v>
                </c:pt>
                <c:pt idx="12">
                  <c:v>53.371456075379882</c:v>
                </c:pt>
                <c:pt idx="13">
                  <c:v>53.371456075379882</c:v>
                </c:pt>
                <c:pt idx="14">
                  <c:v>53.371456075379882</c:v>
                </c:pt>
                <c:pt idx="15">
                  <c:v>53.371456075379882</c:v>
                </c:pt>
                <c:pt idx="16">
                  <c:v>53.371456075379882</c:v>
                </c:pt>
                <c:pt idx="17">
                  <c:v>65.00364330334817</c:v>
                </c:pt>
                <c:pt idx="18">
                  <c:v>65.00364330334817</c:v>
                </c:pt>
                <c:pt idx="19">
                  <c:v>65.00364330334817</c:v>
                </c:pt>
                <c:pt idx="20">
                  <c:v>65.00364330334817</c:v>
                </c:pt>
                <c:pt idx="21">
                  <c:v>65.00364330334817</c:v>
                </c:pt>
                <c:pt idx="22">
                  <c:v>65.00364330334817</c:v>
                </c:pt>
                <c:pt idx="23">
                  <c:v>65.00364330334817</c:v>
                </c:pt>
                <c:pt idx="24">
                  <c:v>65.00364330334817</c:v>
                </c:pt>
                <c:pt idx="25">
                  <c:v>65.00364330334817</c:v>
                </c:pt>
                <c:pt idx="26">
                  <c:v>65.00364330334817</c:v>
                </c:pt>
                <c:pt idx="27">
                  <c:v>81.554674666078611</c:v>
                </c:pt>
                <c:pt idx="28">
                  <c:v>81.554674666078611</c:v>
                </c:pt>
                <c:pt idx="29">
                  <c:v>81.554674666078611</c:v>
                </c:pt>
                <c:pt idx="30">
                  <c:v>81.554674666078611</c:v>
                </c:pt>
                <c:pt idx="31">
                  <c:v>81.554674666078611</c:v>
                </c:pt>
                <c:pt idx="32">
                  <c:v>81.554674666078611</c:v>
                </c:pt>
                <c:pt idx="33">
                  <c:v>81.554674666078611</c:v>
                </c:pt>
                <c:pt idx="34">
                  <c:v>81.554674666078611</c:v>
                </c:pt>
                <c:pt idx="35">
                  <c:v>81.554674666078611</c:v>
                </c:pt>
                <c:pt idx="36">
                  <c:v>81.554674666078611</c:v>
                </c:pt>
                <c:pt idx="37">
                  <c:v>105.24007537050977</c:v>
                </c:pt>
                <c:pt idx="38">
                  <c:v>105.24007537050977</c:v>
                </c:pt>
                <c:pt idx="39">
                  <c:v>105.24007537050977</c:v>
                </c:pt>
                <c:pt idx="40">
                  <c:v>105.24007537050977</c:v>
                </c:pt>
                <c:pt idx="41">
                  <c:v>105.24007537050977</c:v>
                </c:pt>
                <c:pt idx="42">
                  <c:v>105.24007537050977</c:v>
                </c:pt>
                <c:pt idx="43">
                  <c:v>105.24007537050977</c:v>
                </c:pt>
                <c:pt idx="44">
                  <c:v>105.24007537050977</c:v>
                </c:pt>
                <c:pt idx="45">
                  <c:v>105.24007537050977</c:v>
                </c:pt>
                <c:pt idx="46">
                  <c:v>105.24007537050977</c:v>
                </c:pt>
                <c:pt idx="47">
                  <c:v>138.7506990001707</c:v>
                </c:pt>
                <c:pt idx="48">
                  <c:v>138.7506990001707</c:v>
                </c:pt>
                <c:pt idx="49">
                  <c:v>138.7506990001707</c:v>
                </c:pt>
                <c:pt idx="50">
                  <c:v>138.7506990001707</c:v>
                </c:pt>
                <c:pt idx="51">
                  <c:v>138.7506990001707</c:v>
                </c:pt>
                <c:pt idx="52">
                  <c:v>138.7506990001707</c:v>
                </c:pt>
                <c:pt idx="53">
                  <c:v>138.7506990001707</c:v>
                </c:pt>
                <c:pt idx="54">
                  <c:v>138.7506990001707</c:v>
                </c:pt>
                <c:pt idx="55">
                  <c:v>138.7506990001707</c:v>
                </c:pt>
                <c:pt idx="56">
                  <c:v>138.7506990001707</c:v>
                </c:pt>
                <c:pt idx="57">
                  <c:v>184.3667707611425</c:v>
                </c:pt>
                <c:pt idx="58">
                  <c:v>184.3667707611425</c:v>
                </c:pt>
                <c:pt idx="59">
                  <c:v>184.3667707611425</c:v>
                </c:pt>
                <c:pt idx="60">
                  <c:v>184.3667707611425</c:v>
                </c:pt>
                <c:pt idx="61">
                  <c:v>184.3667707611425</c:v>
                </c:pt>
                <c:pt idx="62">
                  <c:v>184.3667707611425</c:v>
                </c:pt>
                <c:pt idx="63">
                  <c:v>184.3667707611425</c:v>
                </c:pt>
                <c:pt idx="64">
                  <c:v>184.3667707611425</c:v>
                </c:pt>
                <c:pt idx="65">
                  <c:v>184.3667707611425</c:v>
                </c:pt>
                <c:pt idx="66">
                  <c:v>184.3667707611425</c:v>
                </c:pt>
                <c:pt idx="67">
                  <c:v>241.8597816444796</c:v>
                </c:pt>
                <c:pt idx="68">
                  <c:v>241.8597816444796</c:v>
                </c:pt>
                <c:pt idx="69">
                  <c:v>241.8597816444796</c:v>
                </c:pt>
                <c:pt idx="70">
                  <c:v>241.8597816444796</c:v>
                </c:pt>
                <c:pt idx="71">
                  <c:v>241.8597816444796</c:v>
                </c:pt>
                <c:pt idx="72">
                  <c:v>241.8597816444796</c:v>
                </c:pt>
                <c:pt idx="73">
                  <c:v>241.8597816444796</c:v>
                </c:pt>
                <c:pt idx="74">
                  <c:v>241.8597816444796</c:v>
                </c:pt>
                <c:pt idx="75">
                  <c:v>241.8597816444796</c:v>
                </c:pt>
                <c:pt idx="76">
                  <c:v>241.8597816444796</c:v>
                </c:pt>
                <c:pt idx="77">
                  <c:v>308.73480765762378</c:v>
                </c:pt>
                <c:pt idx="78">
                  <c:v>308.73480765762378</c:v>
                </c:pt>
                <c:pt idx="79">
                  <c:v>308.73480765762378</c:v>
                </c:pt>
                <c:pt idx="80">
                  <c:v>308.73480765762378</c:v>
                </c:pt>
                <c:pt idx="81">
                  <c:v>308.73480765762378</c:v>
                </c:pt>
                <c:pt idx="82">
                  <c:v>308.73480765762378</c:v>
                </c:pt>
                <c:pt idx="83">
                  <c:v>308.73480765762378</c:v>
                </c:pt>
                <c:pt idx="84">
                  <c:v>308.73480765762378</c:v>
                </c:pt>
                <c:pt idx="85">
                  <c:v>308.73480765762378</c:v>
                </c:pt>
                <c:pt idx="86">
                  <c:v>308.73480765762378</c:v>
                </c:pt>
                <c:pt idx="87">
                  <c:v>383.76263106071121</c:v>
                </c:pt>
                <c:pt idx="88">
                  <c:v>383.76263106071121</c:v>
                </c:pt>
                <c:pt idx="89">
                  <c:v>383.76263106071121</c:v>
                </c:pt>
                <c:pt idx="90">
                  <c:v>383.76263106071121</c:v>
                </c:pt>
                <c:pt idx="91">
                  <c:v>383.76263106071121</c:v>
                </c:pt>
                <c:pt idx="92">
                  <c:v>383.76263106071121</c:v>
                </c:pt>
                <c:pt idx="93">
                  <c:v>383.76263106071121</c:v>
                </c:pt>
                <c:pt idx="94">
                  <c:v>383.76263106071121</c:v>
                </c:pt>
                <c:pt idx="95">
                  <c:v>383.76263106071121</c:v>
                </c:pt>
                <c:pt idx="96">
                  <c:v>383.76263106071121</c:v>
                </c:pt>
                <c:pt idx="97">
                  <c:v>466.94325185374197</c:v>
                </c:pt>
                <c:pt idx="98">
                  <c:v>466.94325185374197</c:v>
                </c:pt>
                <c:pt idx="99">
                  <c:v>466.94325185374197</c:v>
                </c:pt>
                <c:pt idx="100">
                  <c:v>466.94325185374197</c:v>
                </c:pt>
                <c:pt idx="101">
                  <c:v>466.94325185374197</c:v>
                </c:pt>
                <c:pt idx="102">
                  <c:v>466.94325185374197</c:v>
                </c:pt>
                <c:pt idx="103">
                  <c:v>466.94325185374197</c:v>
                </c:pt>
                <c:pt idx="104">
                  <c:v>466.94325185374197</c:v>
                </c:pt>
                <c:pt idx="105">
                  <c:v>466.94325185374197</c:v>
                </c:pt>
                <c:pt idx="106">
                  <c:v>466.94325185374197</c:v>
                </c:pt>
                <c:pt idx="107">
                  <c:v>558.27667003671604</c:v>
                </c:pt>
                <c:pt idx="108">
                  <c:v>558.27667003671604</c:v>
                </c:pt>
                <c:pt idx="109">
                  <c:v>558.27667003671604</c:v>
                </c:pt>
                <c:pt idx="110">
                  <c:v>558.27667003671604</c:v>
                </c:pt>
                <c:pt idx="111">
                  <c:v>558.27667003671604</c:v>
                </c:pt>
                <c:pt idx="112">
                  <c:v>558.27667003671604</c:v>
                </c:pt>
                <c:pt idx="113">
                  <c:v>558.27667003671604</c:v>
                </c:pt>
                <c:pt idx="114">
                  <c:v>558.27667003671604</c:v>
                </c:pt>
                <c:pt idx="115">
                  <c:v>558.27667003671604</c:v>
                </c:pt>
                <c:pt idx="116">
                  <c:v>558.27667003671604</c:v>
                </c:pt>
                <c:pt idx="117">
                  <c:v>657.76288560963349</c:v>
                </c:pt>
                <c:pt idx="118">
                  <c:v>657.76288560963349</c:v>
                </c:pt>
                <c:pt idx="119">
                  <c:v>657.76288560963349</c:v>
                </c:pt>
                <c:pt idx="120">
                  <c:v>657.76288560963349</c:v>
                </c:pt>
                <c:pt idx="121">
                  <c:v>657.76288560963349</c:v>
                </c:pt>
                <c:pt idx="122">
                  <c:v>657.76288560963349</c:v>
                </c:pt>
                <c:pt idx="123">
                  <c:v>657.76288560963349</c:v>
                </c:pt>
                <c:pt idx="124">
                  <c:v>657.76288560963349</c:v>
                </c:pt>
                <c:pt idx="125">
                  <c:v>657.76288560963349</c:v>
                </c:pt>
                <c:pt idx="126">
                  <c:v>657.76288560963349</c:v>
                </c:pt>
                <c:pt idx="127">
                  <c:v>765.40189857249379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A-464D-82FF-9C1C57C90FE3}"/>
            </c:ext>
          </c:extLst>
        </c:ser>
        <c:ser>
          <c:idx val="1"/>
          <c:order val="1"/>
          <c:tx>
            <c:strRef>
              <c:f>'Scenario Frequencies'!$L$4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Frequencies'!$L$5:$L$132</c:f>
              <c:numCache>
                <c:formatCode>General</c:formatCode>
                <c:ptCount val="128"/>
                <c:pt idx="0">
                  <c:v>6.7872270000000006</c:v>
                </c:pt>
                <c:pt idx="1">
                  <c:v>6.7872270000000006</c:v>
                </c:pt>
                <c:pt idx="2">
                  <c:v>6.7872270000000006</c:v>
                </c:pt>
                <c:pt idx="3">
                  <c:v>6.7872270000000006</c:v>
                </c:pt>
                <c:pt idx="4">
                  <c:v>6.7872270000000006</c:v>
                </c:pt>
                <c:pt idx="5">
                  <c:v>6.7872270000000006</c:v>
                </c:pt>
                <c:pt idx="6">
                  <c:v>6.7872270000000006</c:v>
                </c:pt>
                <c:pt idx="7">
                  <c:v>7.9919907099506231</c:v>
                </c:pt>
                <c:pt idx="8">
                  <c:v>7.9919907099506231</c:v>
                </c:pt>
                <c:pt idx="9">
                  <c:v>7.9919907099506231</c:v>
                </c:pt>
                <c:pt idx="10">
                  <c:v>7.9919907099506231</c:v>
                </c:pt>
                <c:pt idx="11">
                  <c:v>7.9919907099506231</c:v>
                </c:pt>
                <c:pt idx="12">
                  <c:v>7.9919907099506231</c:v>
                </c:pt>
                <c:pt idx="13">
                  <c:v>7.9919907099506231</c:v>
                </c:pt>
                <c:pt idx="14">
                  <c:v>7.9919907099506231</c:v>
                </c:pt>
                <c:pt idx="15">
                  <c:v>7.9919907099506231</c:v>
                </c:pt>
                <c:pt idx="16">
                  <c:v>7.9919907099506231</c:v>
                </c:pt>
                <c:pt idx="17">
                  <c:v>9.7338268729181365</c:v>
                </c:pt>
                <c:pt idx="18">
                  <c:v>9.7338268729181365</c:v>
                </c:pt>
                <c:pt idx="19">
                  <c:v>9.7338268729181365</c:v>
                </c:pt>
                <c:pt idx="20">
                  <c:v>9.7338268729181365</c:v>
                </c:pt>
                <c:pt idx="21">
                  <c:v>9.7338268729181365</c:v>
                </c:pt>
                <c:pt idx="22">
                  <c:v>9.7338268729181365</c:v>
                </c:pt>
                <c:pt idx="23">
                  <c:v>9.7338268729181365</c:v>
                </c:pt>
                <c:pt idx="24">
                  <c:v>9.7338268729181365</c:v>
                </c:pt>
                <c:pt idx="25">
                  <c:v>9.7338268729181365</c:v>
                </c:pt>
                <c:pt idx="26">
                  <c:v>9.7338268729181365</c:v>
                </c:pt>
                <c:pt idx="27">
                  <c:v>12.212224477514527</c:v>
                </c:pt>
                <c:pt idx="28">
                  <c:v>12.212224477514527</c:v>
                </c:pt>
                <c:pt idx="29">
                  <c:v>12.212224477514527</c:v>
                </c:pt>
                <c:pt idx="30">
                  <c:v>12.212224477514527</c:v>
                </c:pt>
                <c:pt idx="31">
                  <c:v>12.212224477514527</c:v>
                </c:pt>
                <c:pt idx="32">
                  <c:v>12.212224477514527</c:v>
                </c:pt>
                <c:pt idx="33">
                  <c:v>12.212224477514527</c:v>
                </c:pt>
                <c:pt idx="34">
                  <c:v>12.212224477514527</c:v>
                </c:pt>
                <c:pt idx="35">
                  <c:v>12.212224477514527</c:v>
                </c:pt>
                <c:pt idx="36">
                  <c:v>12.212224477514527</c:v>
                </c:pt>
                <c:pt idx="37">
                  <c:v>15.758942448332499</c:v>
                </c:pt>
                <c:pt idx="38">
                  <c:v>15.758942448332499</c:v>
                </c:pt>
                <c:pt idx="39">
                  <c:v>15.758942448332499</c:v>
                </c:pt>
                <c:pt idx="40">
                  <c:v>15.758942448332499</c:v>
                </c:pt>
                <c:pt idx="41">
                  <c:v>15.758942448332499</c:v>
                </c:pt>
                <c:pt idx="42">
                  <c:v>15.758942448332499</c:v>
                </c:pt>
                <c:pt idx="43">
                  <c:v>15.758942448332499</c:v>
                </c:pt>
                <c:pt idx="44">
                  <c:v>15.758942448332499</c:v>
                </c:pt>
                <c:pt idx="45">
                  <c:v>15.758942448332499</c:v>
                </c:pt>
                <c:pt idx="46">
                  <c:v>15.758942448332499</c:v>
                </c:pt>
                <c:pt idx="47">
                  <c:v>20.77691670698206</c:v>
                </c:pt>
                <c:pt idx="48">
                  <c:v>20.77691670698206</c:v>
                </c:pt>
                <c:pt idx="49">
                  <c:v>20.77691670698206</c:v>
                </c:pt>
                <c:pt idx="50">
                  <c:v>20.77691670698206</c:v>
                </c:pt>
                <c:pt idx="51">
                  <c:v>20.77691670698206</c:v>
                </c:pt>
                <c:pt idx="52">
                  <c:v>20.77691670698206</c:v>
                </c:pt>
                <c:pt idx="53">
                  <c:v>20.77691670698206</c:v>
                </c:pt>
                <c:pt idx="54">
                  <c:v>20.77691670698206</c:v>
                </c:pt>
                <c:pt idx="55">
                  <c:v>20.77691670698206</c:v>
                </c:pt>
                <c:pt idx="56">
                  <c:v>20.77691670698206</c:v>
                </c:pt>
                <c:pt idx="57">
                  <c:v>27.607594536405184</c:v>
                </c:pt>
                <c:pt idx="58">
                  <c:v>27.607594536405184</c:v>
                </c:pt>
                <c:pt idx="59">
                  <c:v>27.607594536405184</c:v>
                </c:pt>
                <c:pt idx="60">
                  <c:v>27.607594536405184</c:v>
                </c:pt>
                <c:pt idx="61">
                  <c:v>27.607594536405184</c:v>
                </c:pt>
                <c:pt idx="62">
                  <c:v>27.607594536405184</c:v>
                </c:pt>
                <c:pt idx="63">
                  <c:v>27.607594536405184</c:v>
                </c:pt>
                <c:pt idx="64">
                  <c:v>27.607594536405184</c:v>
                </c:pt>
                <c:pt idx="65">
                  <c:v>27.607594536405184</c:v>
                </c:pt>
                <c:pt idx="66">
                  <c:v>27.607594536405184</c:v>
                </c:pt>
                <c:pt idx="67">
                  <c:v>36.216758360186986</c:v>
                </c:pt>
                <c:pt idx="68">
                  <c:v>36.216758360186986</c:v>
                </c:pt>
                <c:pt idx="69">
                  <c:v>36.216758360186986</c:v>
                </c:pt>
                <c:pt idx="70">
                  <c:v>36.216758360186986</c:v>
                </c:pt>
                <c:pt idx="71">
                  <c:v>36.216758360186986</c:v>
                </c:pt>
                <c:pt idx="72">
                  <c:v>36.216758360186986</c:v>
                </c:pt>
                <c:pt idx="73">
                  <c:v>36.216758360186986</c:v>
                </c:pt>
                <c:pt idx="74">
                  <c:v>36.216758360186986</c:v>
                </c:pt>
                <c:pt idx="75">
                  <c:v>36.216758360186986</c:v>
                </c:pt>
                <c:pt idx="76">
                  <c:v>36.216758360186986</c:v>
                </c:pt>
                <c:pt idx="77">
                  <c:v>46.230811300206021</c:v>
                </c:pt>
                <c:pt idx="78">
                  <c:v>46.230811300206021</c:v>
                </c:pt>
                <c:pt idx="79">
                  <c:v>46.230811300206021</c:v>
                </c:pt>
                <c:pt idx="80">
                  <c:v>46.230811300206021</c:v>
                </c:pt>
                <c:pt idx="81">
                  <c:v>46.230811300206021</c:v>
                </c:pt>
                <c:pt idx="82">
                  <c:v>46.230811300206021</c:v>
                </c:pt>
                <c:pt idx="83">
                  <c:v>46.230811300206021</c:v>
                </c:pt>
                <c:pt idx="84">
                  <c:v>46.230811300206021</c:v>
                </c:pt>
                <c:pt idx="85">
                  <c:v>46.230811300206021</c:v>
                </c:pt>
                <c:pt idx="86">
                  <c:v>46.230811300206021</c:v>
                </c:pt>
                <c:pt idx="87">
                  <c:v>57.465686863248685</c:v>
                </c:pt>
                <c:pt idx="88">
                  <c:v>57.465686863248685</c:v>
                </c:pt>
                <c:pt idx="89">
                  <c:v>57.465686863248685</c:v>
                </c:pt>
                <c:pt idx="90">
                  <c:v>57.465686863248685</c:v>
                </c:pt>
                <c:pt idx="91">
                  <c:v>57.465686863248685</c:v>
                </c:pt>
                <c:pt idx="92">
                  <c:v>57.465686863248685</c:v>
                </c:pt>
                <c:pt idx="93">
                  <c:v>57.465686863248685</c:v>
                </c:pt>
                <c:pt idx="94">
                  <c:v>57.465686863248685</c:v>
                </c:pt>
                <c:pt idx="95">
                  <c:v>57.465686863248685</c:v>
                </c:pt>
                <c:pt idx="96">
                  <c:v>57.465686863248685</c:v>
                </c:pt>
                <c:pt idx="97">
                  <c:v>69.921385049315006</c:v>
                </c:pt>
                <c:pt idx="98">
                  <c:v>69.921385049315006</c:v>
                </c:pt>
                <c:pt idx="99">
                  <c:v>69.921385049315006</c:v>
                </c:pt>
                <c:pt idx="100">
                  <c:v>69.921385049315006</c:v>
                </c:pt>
                <c:pt idx="101">
                  <c:v>69.921385049315006</c:v>
                </c:pt>
                <c:pt idx="102">
                  <c:v>69.921385049315006</c:v>
                </c:pt>
                <c:pt idx="103">
                  <c:v>69.921385049315006</c:v>
                </c:pt>
                <c:pt idx="104">
                  <c:v>69.921385049315006</c:v>
                </c:pt>
                <c:pt idx="105">
                  <c:v>69.921385049315006</c:v>
                </c:pt>
                <c:pt idx="106">
                  <c:v>69.921385049315006</c:v>
                </c:pt>
                <c:pt idx="107">
                  <c:v>83.597905858404971</c:v>
                </c:pt>
                <c:pt idx="108">
                  <c:v>83.597905858404971</c:v>
                </c:pt>
                <c:pt idx="109">
                  <c:v>83.597905858404971</c:v>
                </c:pt>
                <c:pt idx="110">
                  <c:v>83.597905858404971</c:v>
                </c:pt>
                <c:pt idx="111">
                  <c:v>83.597905858404971</c:v>
                </c:pt>
                <c:pt idx="112">
                  <c:v>83.597905858404971</c:v>
                </c:pt>
                <c:pt idx="113">
                  <c:v>83.597905858404971</c:v>
                </c:pt>
                <c:pt idx="114">
                  <c:v>83.597905858404971</c:v>
                </c:pt>
                <c:pt idx="115">
                  <c:v>83.597905858404971</c:v>
                </c:pt>
                <c:pt idx="116">
                  <c:v>83.597905858404971</c:v>
                </c:pt>
                <c:pt idx="117">
                  <c:v>98.495249290518615</c:v>
                </c:pt>
                <c:pt idx="118">
                  <c:v>98.495249290518615</c:v>
                </c:pt>
                <c:pt idx="119">
                  <c:v>98.495249290518615</c:v>
                </c:pt>
                <c:pt idx="120">
                  <c:v>98.495249290518615</c:v>
                </c:pt>
                <c:pt idx="121">
                  <c:v>98.495249290518615</c:v>
                </c:pt>
                <c:pt idx="122">
                  <c:v>98.495249290518615</c:v>
                </c:pt>
                <c:pt idx="123">
                  <c:v>98.495249290518615</c:v>
                </c:pt>
                <c:pt idx="124">
                  <c:v>98.495249290518615</c:v>
                </c:pt>
                <c:pt idx="125">
                  <c:v>98.495249290518615</c:v>
                </c:pt>
                <c:pt idx="126">
                  <c:v>98.495249290518615</c:v>
                </c:pt>
                <c:pt idx="127">
                  <c:v>114.61341534565582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A-464D-82FF-9C1C57C90FE3}"/>
            </c:ext>
          </c:extLst>
        </c:ser>
        <c:ser>
          <c:idx val="2"/>
          <c:order val="2"/>
          <c:tx>
            <c:strRef>
              <c:f>'Scenario Frequencies'!$M$4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Frequencies'!$M$5:$M$132</c:f>
              <c:numCache>
                <c:formatCode>General</c:formatCode>
                <c:ptCount val="128"/>
                <c:pt idx="0">
                  <c:v>3.0653668000000005</c:v>
                </c:pt>
                <c:pt idx="1">
                  <c:v>3.0653668000000005</c:v>
                </c:pt>
                <c:pt idx="2">
                  <c:v>3.0653668000000005</c:v>
                </c:pt>
                <c:pt idx="3">
                  <c:v>3.0653668000000005</c:v>
                </c:pt>
                <c:pt idx="4">
                  <c:v>3.0653668000000005</c:v>
                </c:pt>
                <c:pt idx="5">
                  <c:v>3.0653668000000005</c:v>
                </c:pt>
                <c:pt idx="6">
                  <c:v>3.0653668000000005</c:v>
                </c:pt>
                <c:pt idx="7">
                  <c:v>3.6094833704826836</c:v>
                </c:pt>
                <c:pt idx="8">
                  <c:v>3.6094833704826836</c:v>
                </c:pt>
                <c:pt idx="9">
                  <c:v>3.6094833704826836</c:v>
                </c:pt>
                <c:pt idx="10">
                  <c:v>3.6094833704826836</c:v>
                </c:pt>
                <c:pt idx="11">
                  <c:v>3.6094833704826836</c:v>
                </c:pt>
                <c:pt idx="12">
                  <c:v>3.6094833704826836</c:v>
                </c:pt>
                <c:pt idx="13">
                  <c:v>3.6094833704826836</c:v>
                </c:pt>
                <c:pt idx="14">
                  <c:v>3.6094833704826836</c:v>
                </c:pt>
                <c:pt idx="15">
                  <c:v>3.6094833704826836</c:v>
                </c:pt>
                <c:pt idx="16">
                  <c:v>3.6094833704826836</c:v>
                </c:pt>
                <c:pt idx="17">
                  <c:v>4.396162045735478</c:v>
                </c:pt>
                <c:pt idx="18">
                  <c:v>4.396162045735478</c:v>
                </c:pt>
                <c:pt idx="19">
                  <c:v>4.396162045735478</c:v>
                </c:pt>
                <c:pt idx="20">
                  <c:v>4.396162045735478</c:v>
                </c:pt>
                <c:pt idx="21">
                  <c:v>4.396162045735478</c:v>
                </c:pt>
                <c:pt idx="22">
                  <c:v>4.396162045735478</c:v>
                </c:pt>
                <c:pt idx="23">
                  <c:v>4.396162045735478</c:v>
                </c:pt>
                <c:pt idx="24">
                  <c:v>4.396162045735478</c:v>
                </c:pt>
                <c:pt idx="25">
                  <c:v>4.396162045735478</c:v>
                </c:pt>
                <c:pt idx="26">
                  <c:v>4.396162045735478</c:v>
                </c:pt>
                <c:pt idx="27">
                  <c:v>5.5154995504821596</c:v>
                </c:pt>
                <c:pt idx="28">
                  <c:v>5.5154995504821596</c:v>
                </c:pt>
                <c:pt idx="29">
                  <c:v>5.5154995504821596</c:v>
                </c:pt>
                <c:pt idx="30">
                  <c:v>5.5154995504821596</c:v>
                </c:pt>
                <c:pt idx="31">
                  <c:v>5.5154995504821596</c:v>
                </c:pt>
                <c:pt idx="32">
                  <c:v>5.5154995504821596</c:v>
                </c:pt>
                <c:pt idx="33">
                  <c:v>5.5154995504821596</c:v>
                </c:pt>
                <c:pt idx="34">
                  <c:v>5.5154995504821596</c:v>
                </c:pt>
                <c:pt idx="35">
                  <c:v>5.5154995504821596</c:v>
                </c:pt>
                <c:pt idx="36">
                  <c:v>5.5154995504821596</c:v>
                </c:pt>
                <c:pt idx="37">
                  <c:v>7.1173306836840968</c:v>
                </c:pt>
                <c:pt idx="38">
                  <c:v>7.1173306836840968</c:v>
                </c:pt>
                <c:pt idx="39">
                  <c:v>7.1173306836840968</c:v>
                </c:pt>
                <c:pt idx="40">
                  <c:v>7.1173306836840968</c:v>
                </c:pt>
                <c:pt idx="41">
                  <c:v>7.1173306836840968</c:v>
                </c:pt>
                <c:pt idx="42">
                  <c:v>7.1173306836840968</c:v>
                </c:pt>
                <c:pt idx="43">
                  <c:v>7.1173306836840968</c:v>
                </c:pt>
                <c:pt idx="44">
                  <c:v>7.1173306836840968</c:v>
                </c:pt>
                <c:pt idx="45">
                  <c:v>7.1173306836840968</c:v>
                </c:pt>
                <c:pt idx="46">
                  <c:v>7.1173306836840968</c:v>
                </c:pt>
                <c:pt idx="47">
                  <c:v>9.3836364512264208</c:v>
                </c:pt>
                <c:pt idx="48">
                  <c:v>9.3836364512264208</c:v>
                </c:pt>
                <c:pt idx="49">
                  <c:v>9.3836364512264208</c:v>
                </c:pt>
                <c:pt idx="50">
                  <c:v>9.3836364512264208</c:v>
                </c:pt>
                <c:pt idx="51">
                  <c:v>9.3836364512264208</c:v>
                </c:pt>
                <c:pt idx="52">
                  <c:v>9.3836364512264208</c:v>
                </c:pt>
                <c:pt idx="53">
                  <c:v>9.3836364512264208</c:v>
                </c:pt>
                <c:pt idx="54">
                  <c:v>9.3836364512264208</c:v>
                </c:pt>
                <c:pt idx="55">
                  <c:v>9.3836364512264208</c:v>
                </c:pt>
                <c:pt idx="56">
                  <c:v>9.3836364512264208</c:v>
                </c:pt>
                <c:pt idx="57">
                  <c:v>12.468627278822094</c:v>
                </c:pt>
                <c:pt idx="58">
                  <c:v>12.468627278822094</c:v>
                </c:pt>
                <c:pt idx="59">
                  <c:v>12.468627278822094</c:v>
                </c:pt>
                <c:pt idx="60">
                  <c:v>12.468627278822094</c:v>
                </c:pt>
                <c:pt idx="61">
                  <c:v>12.468627278822094</c:v>
                </c:pt>
                <c:pt idx="62">
                  <c:v>12.468627278822094</c:v>
                </c:pt>
                <c:pt idx="63">
                  <c:v>12.468627278822094</c:v>
                </c:pt>
                <c:pt idx="64">
                  <c:v>12.468627278822094</c:v>
                </c:pt>
                <c:pt idx="65">
                  <c:v>12.468627278822094</c:v>
                </c:pt>
                <c:pt idx="66">
                  <c:v>12.468627278822094</c:v>
                </c:pt>
                <c:pt idx="67">
                  <c:v>16.35684922295065</c:v>
                </c:pt>
                <c:pt idx="68">
                  <c:v>16.35684922295065</c:v>
                </c:pt>
                <c:pt idx="69">
                  <c:v>16.35684922295065</c:v>
                </c:pt>
                <c:pt idx="70">
                  <c:v>16.35684922295065</c:v>
                </c:pt>
                <c:pt idx="71">
                  <c:v>16.35684922295065</c:v>
                </c:pt>
                <c:pt idx="72">
                  <c:v>16.35684922295065</c:v>
                </c:pt>
                <c:pt idx="73">
                  <c:v>16.35684922295065</c:v>
                </c:pt>
                <c:pt idx="74">
                  <c:v>16.35684922295065</c:v>
                </c:pt>
                <c:pt idx="75">
                  <c:v>16.35684922295065</c:v>
                </c:pt>
                <c:pt idx="76">
                  <c:v>16.35684922295065</c:v>
                </c:pt>
                <c:pt idx="77">
                  <c:v>20.879571892426224</c:v>
                </c:pt>
                <c:pt idx="78">
                  <c:v>20.879571892426224</c:v>
                </c:pt>
                <c:pt idx="79">
                  <c:v>20.879571892426224</c:v>
                </c:pt>
                <c:pt idx="80">
                  <c:v>20.879571892426224</c:v>
                </c:pt>
                <c:pt idx="81">
                  <c:v>20.879571892426224</c:v>
                </c:pt>
                <c:pt idx="82">
                  <c:v>20.879571892426224</c:v>
                </c:pt>
                <c:pt idx="83">
                  <c:v>20.879571892426224</c:v>
                </c:pt>
                <c:pt idx="84">
                  <c:v>20.879571892426224</c:v>
                </c:pt>
                <c:pt idx="85">
                  <c:v>20.879571892426224</c:v>
                </c:pt>
                <c:pt idx="86">
                  <c:v>20.879571892426224</c:v>
                </c:pt>
                <c:pt idx="87">
                  <c:v>25.953663941076183</c:v>
                </c:pt>
                <c:pt idx="88">
                  <c:v>25.953663941076183</c:v>
                </c:pt>
                <c:pt idx="89">
                  <c:v>25.953663941076183</c:v>
                </c:pt>
                <c:pt idx="90">
                  <c:v>25.953663941076183</c:v>
                </c:pt>
                <c:pt idx="91">
                  <c:v>25.953663941076183</c:v>
                </c:pt>
                <c:pt idx="92">
                  <c:v>25.953663941076183</c:v>
                </c:pt>
                <c:pt idx="93">
                  <c:v>25.953663941076183</c:v>
                </c:pt>
                <c:pt idx="94">
                  <c:v>25.953663941076183</c:v>
                </c:pt>
                <c:pt idx="95">
                  <c:v>25.953663941076183</c:v>
                </c:pt>
                <c:pt idx="96">
                  <c:v>25.953663941076183</c:v>
                </c:pt>
                <c:pt idx="97">
                  <c:v>31.579125368900527</c:v>
                </c:pt>
                <c:pt idx="98">
                  <c:v>31.579125368900527</c:v>
                </c:pt>
                <c:pt idx="99">
                  <c:v>31.579125368900527</c:v>
                </c:pt>
                <c:pt idx="100">
                  <c:v>31.579125368900527</c:v>
                </c:pt>
                <c:pt idx="101">
                  <c:v>31.579125368900527</c:v>
                </c:pt>
                <c:pt idx="102">
                  <c:v>31.579125368900527</c:v>
                </c:pt>
                <c:pt idx="103">
                  <c:v>31.579125368900527</c:v>
                </c:pt>
                <c:pt idx="104">
                  <c:v>31.579125368900527</c:v>
                </c:pt>
                <c:pt idx="105">
                  <c:v>31.579125368900527</c:v>
                </c:pt>
                <c:pt idx="106">
                  <c:v>31.579125368900527</c:v>
                </c:pt>
                <c:pt idx="107">
                  <c:v>37.75595617589925</c:v>
                </c:pt>
                <c:pt idx="108">
                  <c:v>37.75595617589925</c:v>
                </c:pt>
                <c:pt idx="109">
                  <c:v>37.75595617589925</c:v>
                </c:pt>
                <c:pt idx="110">
                  <c:v>37.75595617589925</c:v>
                </c:pt>
                <c:pt idx="111">
                  <c:v>37.75595617589925</c:v>
                </c:pt>
                <c:pt idx="112">
                  <c:v>37.75595617589925</c:v>
                </c:pt>
                <c:pt idx="113">
                  <c:v>37.75595617589925</c:v>
                </c:pt>
                <c:pt idx="114">
                  <c:v>37.75595617589925</c:v>
                </c:pt>
                <c:pt idx="115">
                  <c:v>37.75595617589925</c:v>
                </c:pt>
                <c:pt idx="116">
                  <c:v>37.75595617589925</c:v>
                </c:pt>
                <c:pt idx="117">
                  <c:v>44.484156362072369</c:v>
                </c:pt>
                <c:pt idx="118">
                  <c:v>44.484156362072369</c:v>
                </c:pt>
                <c:pt idx="119">
                  <c:v>44.484156362072369</c:v>
                </c:pt>
                <c:pt idx="120">
                  <c:v>44.484156362072369</c:v>
                </c:pt>
                <c:pt idx="121">
                  <c:v>44.484156362072369</c:v>
                </c:pt>
                <c:pt idx="122">
                  <c:v>44.484156362072369</c:v>
                </c:pt>
                <c:pt idx="123">
                  <c:v>44.484156362072369</c:v>
                </c:pt>
                <c:pt idx="124">
                  <c:v>44.484156362072369</c:v>
                </c:pt>
                <c:pt idx="125">
                  <c:v>44.484156362072369</c:v>
                </c:pt>
                <c:pt idx="126">
                  <c:v>44.484156362072369</c:v>
                </c:pt>
                <c:pt idx="127">
                  <c:v>51.76372592741982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FA-464D-82FF-9C1C57C9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Low Emissions 95th Percentile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 95'!$B$4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95'!$B$5:$B$133</c:f>
              <c:numCache>
                <c:formatCode>General</c:formatCode>
                <c:ptCount val="12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133.068571677374</c:v>
                </c:pt>
                <c:pt idx="8">
                  <c:v>133.068571677374</c:v>
                </c:pt>
                <c:pt idx="9">
                  <c:v>133.068571677374</c:v>
                </c:pt>
                <c:pt idx="10">
                  <c:v>133.068571677374</c:v>
                </c:pt>
                <c:pt idx="11">
                  <c:v>133.068571677374</c:v>
                </c:pt>
                <c:pt idx="12">
                  <c:v>133.068571677374</c:v>
                </c:pt>
                <c:pt idx="13">
                  <c:v>133.068571677374</c:v>
                </c:pt>
                <c:pt idx="14">
                  <c:v>133.068571677374</c:v>
                </c:pt>
                <c:pt idx="15">
                  <c:v>133.068571677374</c:v>
                </c:pt>
                <c:pt idx="16">
                  <c:v>133.068571677374</c:v>
                </c:pt>
                <c:pt idx="17">
                  <c:v>142.84379459086247</c:v>
                </c:pt>
                <c:pt idx="18">
                  <c:v>142.84379459086247</c:v>
                </c:pt>
                <c:pt idx="19">
                  <c:v>142.84379459086247</c:v>
                </c:pt>
                <c:pt idx="20">
                  <c:v>142.84379459086247</c:v>
                </c:pt>
                <c:pt idx="21">
                  <c:v>142.84379459086247</c:v>
                </c:pt>
                <c:pt idx="22">
                  <c:v>142.84379459086247</c:v>
                </c:pt>
                <c:pt idx="23">
                  <c:v>142.84379459086247</c:v>
                </c:pt>
                <c:pt idx="24">
                  <c:v>142.84379459086247</c:v>
                </c:pt>
                <c:pt idx="25">
                  <c:v>142.84379459086247</c:v>
                </c:pt>
                <c:pt idx="26">
                  <c:v>142.84379459086247</c:v>
                </c:pt>
                <c:pt idx="27">
                  <c:v>148.1988991758752</c:v>
                </c:pt>
                <c:pt idx="28">
                  <c:v>148.1988991758752</c:v>
                </c:pt>
                <c:pt idx="29">
                  <c:v>148.1988991758752</c:v>
                </c:pt>
                <c:pt idx="30">
                  <c:v>148.1988991758752</c:v>
                </c:pt>
                <c:pt idx="31">
                  <c:v>148.1988991758752</c:v>
                </c:pt>
                <c:pt idx="32">
                  <c:v>148.1988991758752</c:v>
                </c:pt>
                <c:pt idx="33">
                  <c:v>148.1988991758752</c:v>
                </c:pt>
                <c:pt idx="34">
                  <c:v>148.1988991758752</c:v>
                </c:pt>
                <c:pt idx="35">
                  <c:v>148.1988991758752</c:v>
                </c:pt>
                <c:pt idx="36">
                  <c:v>148.1988991758752</c:v>
                </c:pt>
                <c:pt idx="37">
                  <c:v>149.62417494816492</c:v>
                </c:pt>
                <c:pt idx="38">
                  <c:v>149.62417494816492</c:v>
                </c:pt>
                <c:pt idx="39">
                  <c:v>149.62417494816492</c:v>
                </c:pt>
                <c:pt idx="40">
                  <c:v>149.62417494816492</c:v>
                </c:pt>
                <c:pt idx="41">
                  <c:v>149.62417494816492</c:v>
                </c:pt>
                <c:pt idx="42">
                  <c:v>149.62417494816492</c:v>
                </c:pt>
                <c:pt idx="43">
                  <c:v>149.62417494816492</c:v>
                </c:pt>
                <c:pt idx="44">
                  <c:v>149.62417494816492</c:v>
                </c:pt>
                <c:pt idx="45">
                  <c:v>149.62417494816492</c:v>
                </c:pt>
                <c:pt idx="46">
                  <c:v>149.62417494816492</c:v>
                </c:pt>
                <c:pt idx="47">
                  <c:v>148.1667320229196</c:v>
                </c:pt>
                <c:pt idx="48">
                  <c:v>148.1667320229196</c:v>
                </c:pt>
                <c:pt idx="49">
                  <c:v>148.1667320229196</c:v>
                </c:pt>
                <c:pt idx="50">
                  <c:v>148.1667320229196</c:v>
                </c:pt>
                <c:pt idx="51">
                  <c:v>148.1667320229196</c:v>
                </c:pt>
                <c:pt idx="52">
                  <c:v>148.1667320229196</c:v>
                </c:pt>
                <c:pt idx="53">
                  <c:v>148.1667320229196</c:v>
                </c:pt>
                <c:pt idx="54">
                  <c:v>148.1667320229196</c:v>
                </c:pt>
                <c:pt idx="55">
                  <c:v>148.1667320229196</c:v>
                </c:pt>
                <c:pt idx="56">
                  <c:v>148.1667320229196</c:v>
                </c:pt>
                <c:pt idx="57">
                  <c:v>143.83720144989542</c:v>
                </c:pt>
                <c:pt idx="58">
                  <c:v>143.83720144989542</c:v>
                </c:pt>
                <c:pt idx="59">
                  <c:v>143.83720144989542</c:v>
                </c:pt>
                <c:pt idx="60">
                  <c:v>143.83720144989542</c:v>
                </c:pt>
                <c:pt idx="61">
                  <c:v>143.83720144989542</c:v>
                </c:pt>
                <c:pt idx="62">
                  <c:v>143.83720144989542</c:v>
                </c:pt>
                <c:pt idx="63">
                  <c:v>143.83720144989542</c:v>
                </c:pt>
                <c:pt idx="64">
                  <c:v>143.83720144989542</c:v>
                </c:pt>
                <c:pt idx="65">
                  <c:v>143.83720144989542</c:v>
                </c:pt>
                <c:pt idx="66">
                  <c:v>143.83720144989542</c:v>
                </c:pt>
                <c:pt idx="67">
                  <c:v>137.09174497122018</c:v>
                </c:pt>
                <c:pt idx="68">
                  <c:v>137.09174497122018</c:v>
                </c:pt>
                <c:pt idx="69">
                  <c:v>137.09174497122018</c:v>
                </c:pt>
                <c:pt idx="70">
                  <c:v>137.09174497122018</c:v>
                </c:pt>
                <c:pt idx="71">
                  <c:v>137.09174497122018</c:v>
                </c:pt>
                <c:pt idx="72">
                  <c:v>137.09174497122018</c:v>
                </c:pt>
                <c:pt idx="73">
                  <c:v>137.09174497122018</c:v>
                </c:pt>
                <c:pt idx="74">
                  <c:v>137.09174497122018</c:v>
                </c:pt>
                <c:pt idx="75">
                  <c:v>137.09174497122018</c:v>
                </c:pt>
                <c:pt idx="76">
                  <c:v>137.09174497122018</c:v>
                </c:pt>
                <c:pt idx="77">
                  <c:v>130.41773076411627</c:v>
                </c:pt>
                <c:pt idx="78">
                  <c:v>130.41773076411627</c:v>
                </c:pt>
                <c:pt idx="79">
                  <c:v>130.41773076411627</c:v>
                </c:pt>
                <c:pt idx="80">
                  <c:v>130.41773076411627</c:v>
                </c:pt>
                <c:pt idx="81">
                  <c:v>130.41773076411627</c:v>
                </c:pt>
                <c:pt idx="82">
                  <c:v>130.41773076411627</c:v>
                </c:pt>
                <c:pt idx="83">
                  <c:v>130.41773076411627</c:v>
                </c:pt>
                <c:pt idx="84">
                  <c:v>130.41773076411627</c:v>
                </c:pt>
                <c:pt idx="85">
                  <c:v>130.41773076411627</c:v>
                </c:pt>
                <c:pt idx="86">
                  <c:v>130.41773076411627</c:v>
                </c:pt>
                <c:pt idx="87">
                  <c:v>123.91025046725969</c:v>
                </c:pt>
                <c:pt idx="88">
                  <c:v>123.91025046725969</c:v>
                </c:pt>
                <c:pt idx="89">
                  <c:v>123.91025046725969</c:v>
                </c:pt>
                <c:pt idx="90">
                  <c:v>123.91025046725969</c:v>
                </c:pt>
                <c:pt idx="91">
                  <c:v>123.91025046725969</c:v>
                </c:pt>
                <c:pt idx="92">
                  <c:v>123.91025046725969</c:v>
                </c:pt>
                <c:pt idx="93">
                  <c:v>123.91025046725969</c:v>
                </c:pt>
                <c:pt idx="94">
                  <c:v>123.91025046725969</c:v>
                </c:pt>
                <c:pt idx="95">
                  <c:v>123.91025046725969</c:v>
                </c:pt>
                <c:pt idx="96">
                  <c:v>123.91025046725969</c:v>
                </c:pt>
                <c:pt idx="97">
                  <c:v>117.56930408065055</c:v>
                </c:pt>
                <c:pt idx="98">
                  <c:v>117.56930408065055</c:v>
                </c:pt>
                <c:pt idx="99">
                  <c:v>117.56930408065055</c:v>
                </c:pt>
                <c:pt idx="100">
                  <c:v>117.56930408065055</c:v>
                </c:pt>
                <c:pt idx="101">
                  <c:v>117.56930408065055</c:v>
                </c:pt>
                <c:pt idx="102">
                  <c:v>117.56930408065055</c:v>
                </c:pt>
                <c:pt idx="103">
                  <c:v>117.56930408065055</c:v>
                </c:pt>
                <c:pt idx="104">
                  <c:v>117.56930408065055</c:v>
                </c:pt>
                <c:pt idx="105">
                  <c:v>117.56930408065055</c:v>
                </c:pt>
                <c:pt idx="106">
                  <c:v>117.56930408065055</c:v>
                </c:pt>
                <c:pt idx="107">
                  <c:v>111.72423502758139</c:v>
                </c:pt>
                <c:pt idx="108">
                  <c:v>111.72423502758139</c:v>
                </c:pt>
                <c:pt idx="109">
                  <c:v>111.72423502758139</c:v>
                </c:pt>
                <c:pt idx="110">
                  <c:v>111.72423502758139</c:v>
                </c:pt>
                <c:pt idx="111">
                  <c:v>111.72423502758139</c:v>
                </c:pt>
                <c:pt idx="112">
                  <c:v>111.72423502758139</c:v>
                </c:pt>
                <c:pt idx="113">
                  <c:v>111.72423502758139</c:v>
                </c:pt>
                <c:pt idx="114">
                  <c:v>111.72423502758139</c:v>
                </c:pt>
                <c:pt idx="115">
                  <c:v>111.72423502758139</c:v>
                </c:pt>
                <c:pt idx="116">
                  <c:v>111.72423502758139</c:v>
                </c:pt>
                <c:pt idx="117">
                  <c:v>111.72423502758139</c:v>
                </c:pt>
                <c:pt idx="118">
                  <c:v>111.72423502758139</c:v>
                </c:pt>
                <c:pt idx="119">
                  <c:v>111.72423502758139</c:v>
                </c:pt>
                <c:pt idx="120">
                  <c:v>111.72423502758139</c:v>
                </c:pt>
                <c:pt idx="121">
                  <c:v>111.72423502758139</c:v>
                </c:pt>
                <c:pt idx="122">
                  <c:v>111.72423502758139</c:v>
                </c:pt>
                <c:pt idx="123">
                  <c:v>111.72423502758139</c:v>
                </c:pt>
                <c:pt idx="124">
                  <c:v>111.72423502758139</c:v>
                </c:pt>
                <c:pt idx="125">
                  <c:v>111.72423502758139</c:v>
                </c:pt>
                <c:pt idx="126">
                  <c:v>111.72423502758139</c:v>
                </c:pt>
                <c:pt idx="127">
                  <c:v>111.72423502758139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E1-43DF-B65D-3CE6BA8D7F60}"/>
            </c:ext>
          </c:extLst>
        </c:ser>
        <c:ser>
          <c:idx val="1"/>
          <c:order val="1"/>
          <c:tx>
            <c:strRef>
              <c:f>'Scenario Frequencies 95'!$C$4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95'!$C$5:$C$133</c:f>
              <c:numCache>
                <c:formatCode>General</c:formatCode>
                <c:ptCount val="129"/>
                <c:pt idx="0">
                  <c:v>14.999999999999998</c:v>
                </c:pt>
                <c:pt idx="1">
                  <c:v>14.999999999999998</c:v>
                </c:pt>
                <c:pt idx="2">
                  <c:v>14.999999999999998</c:v>
                </c:pt>
                <c:pt idx="3">
                  <c:v>14.999999999999998</c:v>
                </c:pt>
                <c:pt idx="4">
                  <c:v>14.999999999999998</c:v>
                </c:pt>
                <c:pt idx="5">
                  <c:v>14.999999999999998</c:v>
                </c:pt>
                <c:pt idx="6">
                  <c:v>14.999999999999998</c:v>
                </c:pt>
                <c:pt idx="7">
                  <c:v>16.633571459671749</c:v>
                </c:pt>
                <c:pt idx="8">
                  <c:v>16.633571459671749</c:v>
                </c:pt>
                <c:pt idx="9">
                  <c:v>16.633571459671749</c:v>
                </c:pt>
                <c:pt idx="10">
                  <c:v>16.633571459671749</c:v>
                </c:pt>
                <c:pt idx="11">
                  <c:v>16.633571459671749</c:v>
                </c:pt>
                <c:pt idx="12">
                  <c:v>16.633571459671749</c:v>
                </c:pt>
                <c:pt idx="13">
                  <c:v>16.633571459671749</c:v>
                </c:pt>
                <c:pt idx="14">
                  <c:v>16.633571459671749</c:v>
                </c:pt>
                <c:pt idx="15">
                  <c:v>16.633571459671749</c:v>
                </c:pt>
                <c:pt idx="16">
                  <c:v>16.633571459671749</c:v>
                </c:pt>
                <c:pt idx="17">
                  <c:v>17.855474323857806</c:v>
                </c:pt>
                <c:pt idx="18">
                  <c:v>17.855474323857806</c:v>
                </c:pt>
                <c:pt idx="19">
                  <c:v>17.855474323857806</c:v>
                </c:pt>
                <c:pt idx="20">
                  <c:v>17.855474323857806</c:v>
                </c:pt>
                <c:pt idx="21">
                  <c:v>17.855474323857806</c:v>
                </c:pt>
                <c:pt idx="22">
                  <c:v>17.855474323857806</c:v>
                </c:pt>
                <c:pt idx="23">
                  <c:v>17.855474323857806</c:v>
                </c:pt>
                <c:pt idx="24">
                  <c:v>17.855474323857806</c:v>
                </c:pt>
                <c:pt idx="25">
                  <c:v>17.855474323857806</c:v>
                </c:pt>
                <c:pt idx="26">
                  <c:v>17.855474323857806</c:v>
                </c:pt>
                <c:pt idx="27">
                  <c:v>18.5248623969844</c:v>
                </c:pt>
                <c:pt idx="28">
                  <c:v>18.5248623969844</c:v>
                </c:pt>
                <c:pt idx="29">
                  <c:v>18.5248623969844</c:v>
                </c:pt>
                <c:pt idx="30">
                  <c:v>18.5248623969844</c:v>
                </c:pt>
                <c:pt idx="31">
                  <c:v>18.5248623969844</c:v>
                </c:pt>
                <c:pt idx="32">
                  <c:v>18.5248623969844</c:v>
                </c:pt>
                <c:pt idx="33">
                  <c:v>18.5248623969844</c:v>
                </c:pt>
                <c:pt idx="34">
                  <c:v>18.5248623969844</c:v>
                </c:pt>
                <c:pt idx="35">
                  <c:v>18.5248623969844</c:v>
                </c:pt>
                <c:pt idx="36">
                  <c:v>18.5248623969844</c:v>
                </c:pt>
                <c:pt idx="37">
                  <c:v>18.703021868520615</c:v>
                </c:pt>
                <c:pt idx="38">
                  <c:v>18.703021868520615</c:v>
                </c:pt>
                <c:pt idx="39">
                  <c:v>18.703021868520615</c:v>
                </c:pt>
                <c:pt idx="40">
                  <c:v>18.703021868520615</c:v>
                </c:pt>
                <c:pt idx="41">
                  <c:v>18.703021868520615</c:v>
                </c:pt>
                <c:pt idx="42">
                  <c:v>18.703021868520615</c:v>
                </c:pt>
                <c:pt idx="43">
                  <c:v>18.703021868520615</c:v>
                </c:pt>
                <c:pt idx="44">
                  <c:v>18.703021868520615</c:v>
                </c:pt>
                <c:pt idx="45">
                  <c:v>18.703021868520615</c:v>
                </c:pt>
                <c:pt idx="46">
                  <c:v>18.703021868520615</c:v>
                </c:pt>
                <c:pt idx="47">
                  <c:v>18.52084150286495</c:v>
                </c:pt>
                <c:pt idx="48">
                  <c:v>18.52084150286495</c:v>
                </c:pt>
                <c:pt idx="49">
                  <c:v>18.52084150286495</c:v>
                </c:pt>
                <c:pt idx="50">
                  <c:v>18.52084150286495</c:v>
                </c:pt>
                <c:pt idx="51">
                  <c:v>18.52084150286495</c:v>
                </c:pt>
                <c:pt idx="52">
                  <c:v>18.52084150286495</c:v>
                </c:pt>
                <c:pt idx="53">
                  <c:v>18.52084150286495</c:v>
                </c:pt>
                <c:pt idx="54">
                  <c:v>18.52084150286495</c:v>
                </c:pt>
                <c:pt idx="55">
                  <c:v>18.52084150286495</c:v>
                </c:pt>
                <c:pt idx="56">
                  <c:v>18.52084150286495</c:v>
                </c:pt>
                <c:pt idx="57">
                  <c:v>17.979650181236927</c:v>
                </c:pt>
                <c:pt idx="58">
                  <c:v>17.979650181236927</c:v>
                </c:pt>
                <c:pt idx="59">
                  <c:v>17.979650181236927</c:v>
                </c:pt>
                <c:pt idx="60">
                  <c:v>17.979650181236927</c:v>
                </c:pt>
                <c:pt idx="61">
                  <c:v>17.979650181236927</c:v>
                </c:pt>
                <c:pt idx="62">
                  <c:v>17.979650181236927</c:v>
                </c:pt>
                <c:pt idx="63">
                  <c:v>17.979650181236927</c:v>
                </c:pt>
                <c:pt idx="64">
                  <c:v>17.979650181236927</c:v>
                </c:pt>
                <c:pt idx="65">
                  <c:v>17.979650181236927</c:v>
                </c:pt>
                <c:pt idx="66">
                  <c:v>17.979650181236927</c:v>
                </c:pt>
                <c:pt idx="67">
                  <c:v>17.136468121402526</c:v>
                </c:pt>
                <c:pt idx="68">
                  <c:v>17.136468121402526</c:v>
                </c:pt>
                <c:pt idx="69">
                  <c:v>17.136468121402526</c:v>
                </c:pt>
                <c:pt idx="70">
                  <c:v>17.136468121402526</c:v>
                </c:pt>
                <c:pt idx="71">
                  <c:v>17.136468121402526</c:v>
                </c:pt>
                <c:pt idx="72">
                  <c:v>17.136468121402526</c:v>
                </c:pt>
                <c:pt idx="73">
                  <c:v>17.136468121402526</c:v>
                </c:pt>
                <c:pt idx="74">
                  <c:v>17.136468121402526</c:v>
                </c:pt>
                <c:pt idx="75">
                  <c:v>17.136468121402526</c:v>
                </c:pt>
                <c:pt idx="76">
                  <c:v>17.136468121402526</c:v>
                </c:pt>
                <c:pt idx="77">
                  <c:v>16.302216345514534</c:v>
                </c:pt>
                <c:pt idx="78">
                  <c:v>16.302216345514534</c:v>
                </c:pt>
                <c:pt idx="79">
                  <c:v>16.302216345514534</c:v>
                </c:pt>
                <c:pt idx="80">
                  <c:v>16.302216345514534</c:v>
                </c:pt>
                <c:pt idx="81">
                  <c:v>16.302216345514534</c:v>
                </c:pt>
                <c:pt idx="82">
                  <c:v>16.302216345514534</c:v>
                </c:pt>
                <c:pt idx="83">
                  <c:v>16.302216345514534</c:v>
                </c:pt>
                <c:pt idx="84">
                  <c:v>16.302216345514534</c:v>
                </c:pt>
                <c:pt idx="85">
                  <c:v>16.302216345514534</c:v>
                </c:pt>
                <c:pt idx="86">
                  <c:v>16.302216345514534</c:v>
                </c:pt>
                <c:pt idx="87">
                  <c:v>15.488781308407461</c:v>
                </c:pt>
                <c:pt idx="88">
                  <c:v>15.488781308407461</c:v>
                </c:pt>
                <c:pt idx="89">
                  <c:v>15.488781308407461</c:v>
                </c:pt>
                <c:pt idx="90">
                  <c:v>15.488781308407461</c:v>
                </c:pt>
                <c:pt idx="91">
                  <c:v>15.488781308407461</c:v>
                </c:pt>
                <c:pt idx="92">
                  <c:v>15.488781308407461</c:v>
                </c:pt>
                <c:pt idx="93">
                  <c:v>15.488781308407461</c:v>
                </c:pt>
                <c:pt idx="94">
                  <c:v>15.488781308407461</c:v>
                </c:pt>
                <c:pt idx="95">
                  <c:v>15.488781308407461</c:v>
                </c:pt>
                <c:pt idx="96">
                  <c:v>15.488781308407461</c:v>
                </c:pt>
                <c:pt idx="97">
                  <c:v>14.696163010081321</c:v>
                </c:pt>
                <c:pt idx="98">
                  <c:v>14.696163010081321</c:v>
                </c:pt>
                <c:pt idx="99">
                  <c:v>14.696163010081321</c:v>
                </c:pt>
                <c:pt idx="100">
                  <c:v>14.696163010081321</c:v>
                </c:pt>
                <c:pt idx="101">
                  <c:v>14.696163010081321</c:v>
                </c:pt>
                <c:pt idx="102">
                  <c:v>14.696163010081321</c:v>
                </c:pt>
                <c:pt idx="103">
                  <c:v>14.696163010081321</c:v>
                </c:pt>
                <c:pt idx="104">
                  <c:v>14.696163010081321</c:v>
                </c:pt>
                <c:pt idx="105">
                  <c:v>14.696163010081321</c:v>
                </c:pt>
                <c:pt idx="106">
                  <c:v>14.696163010081321</c:v>
                </c:pt>
                <c:pt idx="107">
                  <c:v>13.965529378447673</c:v>
                </c:pt>
                <c:pt idx="108">
                  <c:v>13.965529378447673</c:v>
                </c:pt>
                <c:pt idx="109">
                  <c:v>13.965529378447673</c:v>
                </c:pt>
                <c:pt idx="110">
                  <c:v>13.965529378447673</c:v>
                </c:pt>
                <c:pt idx="111">
                  <c:v>13.965529378447673</c:v>
                </c:pt>
                <c:pt idx="112">
                  <c:v>13.965529378447673</c:v>
                </c:pt>
                <c:pt idx="113">
                  <c:v>13.965529378447673</c:v>
                </c:pt>
                <c:pt idx="114">
                  <c:v>13.965529378447673</c:v>
                </c:pt>
                <c:pt idx="115">
                  <c:v>13.965529378447673</c:v>
                </c:pt>
                <c:pt idx="116">
                  <c:v>13.965529378447673</c:v>
                </c:pt>
                <c:pt idx="117">
                  <c:v>13.965529378447673</c:v>
                </c:pt>
                <c:pt idx="118">
                  <c:v>13.965529378447673</c:v>
                </c:pt>
                <c:pt idx="119">
                  <c:v>13.965529378447673</c:v>
                </c:pt>
                <c:pt idx="120">
                  <c:v>13.965529378447673</c:v>
                </c:pt>
                <c:pt idx="121">
                  <c:v>13.965529378447673</c:v>
                </c:pt>
                <c:pt idx="122">
                  <c:v>13.965529378447673</c:v>
                </c:pt>
                <c:pt idx="123">
                  <c:v>13.965529378447673</c:v>
                </c:pt>
                <c:pt idx="124">
                  <c:v>13.965529378447673</c:v>
                </c:pt>
                <c:pt idx="125">
                  <c:v>13.965529378447673</c:v>
                </c:pt>
                <c:pt idx="126">
                  <c:v>13.965529378447673</c:v>
                </c:pt>
                <c:pt idx="127">
                  <c:v>13.965529378447673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E1-43DF-B65D-3CE6BA8D7F60}"/>
            </c:ext>
          </c:extLst>
        </c:ser>
        <c:ser>
          <c:idx val="2"/>
          <c:order val="2"/>
          <c:tx>
            <c:strRef>
              <c:f>'Scenario Frequencies 95'!$D$4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95'!$D$5:$D$133</c:f>
              <c:numCache>
                <c:formatCode>General</c:formatCode>
                <c:ptCount val="129"/>
                <c:pt idx="0">
                  <c:v>10.000000000000002</c:v>
                </c:pt>
                <c:pt idx="1">
                  <c:v>10.000000000000002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10.000000000000002</c:v>
                </c:pt>
                <c:pt idx="7">
                  <c:v>11.089047639781166</c:v>
                </c:pt>
                <c:pt idx="8">
                  <c:v>11.089047639781166</c:v>
                </c:pt>
                <c:pt idx="9">
                  <c:v>11.089047639781166</c:v>
                </c:pt>
                <c:pt idx="10">
                  <c:v>11.089047639781166</c:v>
                </c:pt>
                <c:pt idx="11">
                  <c:v>11.089047639781166</c:v>
                </c:pt>
                <c:pt idx="12">
                  <c:v>11.089047639781166</c:v>
                </c:pt>
                <c:pt idx="13">
                  <c:v>11.089047639781166</c:v>
                </c:pt>
                <c:pt idx="14">
                  <c:v>11.089047639781166</c:v>
                </c:pt>
                <c:pt idx="15">
                  <c:v>11.089047639781166</c:v>
                </c:pt>
                <c:pt idx="16">
                  <c:v>11.089047639781166</c:v>
                </c:pt>
                <c:pt idx="17">
                  <c:v>11.903649549238535</c:v>
                </c:pt>
                <c:pt idx="18">
                  <c:v>11.903649549238535</c:v>
                </c:pt>
                <c:pt idx="19">
                  <c:v>11.903649549238535</c:v>
                </c:pt>
                <c:pt idx="20">
                  <c:v>11.903649549238535</c:v>
                </c:pt>
                <c:pt idx="21">
                  <c:v>11.903649549238535</c:v>
                </c:pt>
                <c:pt idx="22">
                  <c:v>11.903649549238535</c:v>
                </c:pt>
                <c:pt idx="23">
                  <c:v>11.903649549238535</c:v>
                </c:pt>
                <c:pt idx="24">
                  <c:v>11.903649549238535</c:v>
                </c:pt>
                <c:pt idx="25">
                  <c:v>11.903649549238535</c:v>
                </c:pt>
                <c:pt idx="26">
                  <c:v>11.903649549238535</c:v>
                </c:pt>
                <c:pt idx="27">
                  <c:v>12.349908264656266</c:v>
                </c:pt>
                <c:pt idx="28">
                  <c:v>12.349908264656266</c:v>
                </c:pt>
                <c:pt idx="29">
                  <c:v>12.349908264656266</c:v>
                </c:pt>
                <c:pt idx="30">
                  <c:v>12.349908264656266</c:v>
                </c:pt>
                <c:pt idx="31">
                  <c:v>12.349908264656266</c:v>
                </c:pt>
                <c:pt idx="32">
                  <c:v>12.349908264656266</c:v>
                </c:pt>
                <c:pt idx="33">
                  <c:v>12.349908264656266</c:v>
                </c:pt>
                <c:pt idx="34">
                  <c:v>12.349908264656266</c:v>
                </c:pt>
                <c:pt idx="35">
                  <c:v>12.349908264656266</c:v>
                </c:pt>
                <c:pt idx="36">
                  <c:v>12.349908264656266</c:v>
                </c:pt>
                <c:pt idx="37">
                  <c:v>12.468681245680408</c:v>
                </c:pt>
                <c:pt idx="38">
                  <c:v>12.468681245680408</c:v>
                </c:pt>
                <c:pt idx="39">
                  <c:v>12.468681245680408</c:v>
                </c:pt>
                <c:pt idx="40">
                  <c:v>12.468681245680408</c:v>
                </c:pt>
                <c:pt idx="41">
                  <c:v>12.468681245680408</c:v>
                </c:pt>
                <c:pt idx="42">
                  <c:v>12.468681245680408</c:v>
                </c:pt>
                <c:pt idx="43">
                  <c:v>12.468681245680408</c:v>
                </c:pt>
                <c:pt idx="44">
                  <c:v>12.468681245680408</c:v>
                </c:pt>
                <c:pt idx="45">
                  <c:v>12.468681245680408</c:v>
                </c:pt>
                <c:pt idx="46">
                  <c:v>12.468681245680408</c:v>
                </c:pt>
                <c:pt idx="47">
                  <c:v>12.347227668576634</c:v>
                </c:pt>
                <c:pt idx="48">
                  <c:v>12.347227668576634</c:v>
                </c:pt>
                <c:pt idx="49">
                  <c:v>12.347227668576634</c:v>
                </c:pt>
                <c:pt idx="50">
                  <c:v>12.347227668576634</c:v>
                </c:pt>
                <c:pt idx="51">
                  <c:v>12.347227668576634</c:v>
                </c:pt>
                <c:pt idx="52">
                  <c:v>12.347227668576634</c:v>
                </c:pt>
                <c:pt idx="53">
                  <c:v>12.347227668576634</c:v>
                </c:pt>
                <c:pt idx="54">
                  <c:v>12.347227668576634</c:v>
                </c:pt>
                <c:pt idx="55">
                  <c:v>12.347227668576634</c:v>
                </c:pt>
                <c:pt idx="56">
                  <c:v>12.347227668576634</c:v>
                </c:pt>
                <c:pt idx="57">
                  <c:v>11.986433454157952</c:v>
                </c:pt>
                <c:pt idx="58">
                  <c:v>11.986433454157952</c:v>
                </c:pt>
                <c:pt idx="59">
                  <c:v>11.986433454157952</c:v>
                </c:pt>
                <c:pt idx="60">
                  <c:v>11.986433454157952</c:v>
                </c:pt>
                <c:pt idx="61">
                  <c:v>11.986433454157952</c:v>
                </c:pt>
                <c:pt idx="62">
                  <c:v>11.986433454157952</c:v>
                </c:pt>
                <c:pt idx="63">
                  <c:v>11.986433454157952</c:v>
                </c:pt>
                <c:pt idx="64">
                  <c:v>11.986433454157952</c:v>
                </c:pt>
                <c:pt idx="65">
                  <c:v>11.986433454157952</c:v>
                </c:pt>
                <c:pt idx="66">
                  <c:v>11.986433454157952</c:v>
                </c:pt>
                <c:pt idx="67">
                  <c:v>11.424312080935016</c:v>
                </c:pt>
                <c:pt idx="68">
                  <c:v>11.424312080935016</c:v>
                </c:pt>
                <c:pt idx="69">
                  <c:v>11.424312080935016</c:v>
                </c:pt>
                <c:pt idx="70">
                  <c:v>11.424312080935016</c:v>
                </c:pt>
                <c:pt idx="71">
                  <c:v>11.424312080935016</c:v>
                </c:pt>
                <c:pt idx="72">
                  <c:v>11.424312080935016</c:v>
                </c:pt>
                <c:pt idx="73">
                  <c:v>11.424312080935016</c:v>
                </c:pt>
                <c:pt idx="74">
                  <c:v>11.424312080935016</c:v>
                </c:pt>
                <c:pt idx="75">
                  <c:v>11.424312080935016</c:v>
                </c:pt>
                <c:pt idx="76">
                  <c:v>11.424312080935016</c:v>
                </c:pt>
                <c:pt idx="77">
                  <c:v>10.868144230343022</c:v>
                </c:pt>
                <c:pt idx="78">
                  <c:v>10.868144230343022</c:v>
                </c:pt>
                <c:pt idx="79">
                  <c:v>10.868144230343022</c:v>
                </c:pt>
                <c:pt idx="80">
                  <c:v>10.868144230343022</c:v>
                </c:pt>
                <c:pt idx="81">
                  <c:v>10.868144230343022</c:v>
                </c:pt>
                <c:pt idx="82">
                  <c:v>10.868144230343022</c:v>
                </c:pt>
                <c:pt idx="83">
                  <c:v>10.868144230343022</c:v>
                </c:pt>
                <c:pt idx="84">
                  <c:v>10.868144230343022</c:v>
                </c:pt>
                <c:pt idx="85">
                  <c:v>10.868144230343022</c:v>
                </c:pt>
                <c:pt idx="86">
                  <c:v>10.868144230343022</c:v>
                </c:pt>
                <c:pt idx="87">
                  <c:v>10.325854205604974</c:v>
                </c:pt>
                <c:pt idx="88">
                  <c:v>10.325854205604974</c:v>
                </c:pt>
                <c:pt idx="89">
                  <c:v>10.325854205604974</c:v>
                </c:pt>
                <c:pt idx="90">
                  <c:v>10.325854205604974</c:v>
                </c:pt>
                <c:pt idx="91">
                  <c:v>10.325854205604974</c:v>
                </c:pt>
                <c:pt idx="92">
                  <c:v>10.325854205604974</c:v>
                </c:pt>
                <c:pt idx="93">
                  <c:v>10.325854205604974</c:v>
                </c:pt>
                <c:pt idx="94">
                  <c:v>10.325854205604974</c:v>
                </c:pt>
                <c:pt idx="95">
                  <c:v>10.325854205604974</c:v>
                </c:pt>
                <c:pt idx="96">
                  <c:v>10.325854205604974</c:v>
                </c:pt>
                <c:pt idx="97">
                  <c:v>9.7974420067208783</c:v>
                </c:pt>
                <c:pt idx="98">
                  <c:v>9.7974420067208783</c:v>
                </c:pt>
                <c:pt idx="99">
                  <c:v>9.7974420067208783</c:v>
                </c:pt>
                <c:pt idx="100">
                  <c:v>9.7974420067208783</c:v>
                </c:pt>
                <c:pt idx="101">
                  <c:v>9.7974420067208783</c:v>
                </c:pt>
                <c:pt idx="102">
                  <c:v>9.7974420067208783</c:v>
                </c:pt>
                <c:pt idx="103">
                  <c:v>9.7974420067208783</c:v>
                </c:pt>
                <c:pt idx="104">
                  <c:v>9.7974420067208783</c:v>
                </c:pt>
                <c:pt idx="105">
                  <c:v>9.7974420067208783</c:v>
                </c:pt>
                <c:pt idx="106">
                  <c:v>9.7974420067208783</c:v>
                </c:pt>
                <c:pt idx="107">
                  <c:v>9.3103529189651155</c:v>
                </c:pt>
                <c:pt idx="108">
                  <c:v>9.3103529189651155</c:v>
                </c:pt>
                <c:pt idx="109">
                  <c:v>9.3103529189651155</c:v>
                </c:pt>
                <c:pt idx="110">
                  <c:v>9.3103529189651155</c:v>
                </c:pt>
                <c:pt idx="111">
                  <c:v>9.3103529189651155</c:v>
                </c:pt>
                <c:pt idx="112">
                  <c:v>9.3103529189651155</c:v>
                </c:pt>
                <c:pt idx="113">
                  <c:v>9.3103529189651155</c:v>
                </c:pt>
                <c:pt idx="114">
                  <c:v>9.3103529189651155</c:v>
                </c:pt>
                <c:pt idx="115">
                  <c:v>9.3103529189651155</c:v>
                </c:pt>
                <c:pt idx="116">
                  <c:v>9.3103529189651155</c:v>
                </c:pt>
                <c:pt idx="117">
                  <c:v>9.3103529189651155</c:v>
                </c:pt>
                <c:pt idx="118">
                  <c:v>9.3103529189651155</c:v>
                </c:pt>
                <c:pt idx="119">
                  <c:v>9.3103529189651155</c:v>
                </c:pt>
                <c:pt idx="120">
                  <c:v>9.3103529189651155</c:v>
                </c:pt>
                <c:pt idx="121">
                  <c:v>9.3103529189651155</c:v>
                </c:pt>
                <c:pt idx="122">
                  <c:v>9.3103529189651155</c:v>
                </c:pt>
                <c:pt idx="123">
                  <c:v>9.3103529189651155</c:v>
                </c:pt>
                <c:pt idx="124">
                  <c:v>9.3103529189651155</c:v>
                </c:pt>
                <c:pt idx="125">
                  <c:v>9.3103529189651155</c:v>
                </c:pt>
                <c:pt idx="126">
                  <c:v>9.3103529189651155</c:v>
                </c:pt>
                <c:pt idx="127">
                  <c:v>9.3103529189651155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E1-43DF-B65D-3CE6BA8D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Medium Emissions 95th Percentile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 95'!$E$4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95'!$E$5:$E$133</c:f>
              <c:numCache>
                <c:formatCode>General</c:formatCode>
                <c:ptCount val="12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134.81579510134861</c:v>
                </c:pt>
                <c:pt idx="8">
                  <c:v>134.81579510134861</c:v>
                </c:pt>
                <c:pt idx="9">
                  <c:v>134.81579510134861</c:v>
                </c:pt>
                <c:pt idx="10">
                  <c:v>134.81579510134861</c:v>
                </c:pt>
                <c:pt idx="11">
                  <c:v>134.81579510134861</c:v>
                </c:pt>
                <c:pt idx="12">
                  <c:v>134.81579510134861</c:v>
                </c:pt>
                <c:pt idx="13">
                  <c:v>134.81579510134861</c:v>
                </c:pt>
                <c:pt idx="14">
                  <c:v>134.81579510134861</c:v>
                </c:pt>
                <c:pt idx="15">
                  <c:v>134.81579510134861</c:v>
                </c:pt>
                <c:pt idx="16">
                  <c:v>134.81579510134861</c:v>
                </c:pt>
                <c:pt idx="17">
                  <c:v>149.80064836042735</c:v>
                </c:pt>
                <c:pt idx="18">
                  <c:v>149.80064836042735</c:v>
                </c:pt>
                <c:pt idx="19">
                  <c:v>149.80064836042735</c:v>
                </c:pt>
                <c:pt idx="20">
                  <c:v>149.80064836042735</c:v>
                </c:pt>
                <c:pt idx="21">
                  <c:v>149.80064836042735</c:v>
                </c:pt>
                <c:pt idx="22">
                  <c:v>149.80064836042735</c:v>
                </c:pt>
                <c:pt idx="23">
                  <c:v>149.80064836042735</c:v>
                </c:pt>
                <c:pt idx="24">
                  <c:v>149.80064836042735</c:v>
                </c:pt>
                <c:pt idx="25">
                  <c:v>149.80064836042735</c:v>
                </c:pt>
                <c:pt idx="26">
                  <c:v>149.80064836042735</c:v>
                </c:pt>
                <c:pt idx="27">
                  <c:v>163.14871867034284</c:v>
                </c:pt>
                <c:pt idx="28">
                  <c:v>163.14871867034284</c:v>
                </c:pt>
                <c:pt idx="29">
                  <c:v>163.14871867034284</c:v>
                </c:pt>
                <c:pt idx="30">
                  <c:v>163.14871867034284</c:v>
                </c:pt>
                <c:pt idx="31">
                  <c:v>163.14871867034284</c:v>
                </c:pt>
                <c:pt idx="32">
                  <c:v>163.14871867034284</c:v>
                </c:pt>
                <c:pt idx="33">
                  <c:v>163.14871867034284</c:v>
                </c:pt>
                <c:pt idx="34">
                  <c:v>163.14871867034284</c:v>
                </c:pt>
                <c:pt idx="35">
                  <c:v>163.14871867034284</c:v>
                </c:pt>
                <c:pt idx="36">
                  <c:v>163.14871867034284</c:v>
                </c:pt>
                <c:pt idx="37">
                  <c:v>172.91259434147389</c:v>
                </c:pt>
                <c:pt idx="38">
                  <c:v>172.91259434147389</c:v>
                </c:pt>
                <c:pt idx="39">
                  <c:v>172.91259434147389</c:v>
                </c:pt>
                <c:pt idx="40">
                  <c:v>172.91259434147389</c:v>
                </c:pt>
                <c:pt idx="41">
                  <c:v>172.91259434147389</c:v>
                </c:pt>
                <c:pt idx="42">
                  <c:v>172.91259434147389</c:v>
                </c:pt>
                <c:pt idx="43">
                  <c:v>172.91259434147389</c:v>
                </c:pt>
                <c:pt idx="44">
                  <c:v>172.91259434147389</c:v>
                </c:pt>
                <c:pt idx="45">
                  <c:v>172.91259434147389</c:v>
                </c:pt>
                <c:pt idx="46">
                  <c:v>172.91259434147389</c:v>
                </c:pt>
                <c:pt idx="47">
                  <c:v>177.66480530598503</c:v>
                </c:pt>
                <c:pt idx="48">
                  <c:v>177.66480530598503</c:v>
                </c:pt>
                <c:pt idx="49">
                  <c:v>177.66480530598503</c:v>
                </c:pt>
                <c:pt idx="50">
                  <c:v>177.66480530598503</c:v>
                </c:pt>
                <c:pt idx="51">
                  <c:v>177.66480530598503</c:v>
                </c:pt>
                <c:pt idx="52">
                  <c:v>177.66480530598503</c:v>
                </c:pt>
                <c:pt idx="53">
                  <c:v>177.66480530598503</c:v>
                </c:pt>
                <c:pt idx="54">
                  <c:v>177.66480530598503</c:v>
                </c:pt>
                <c:pt idx="55">
                  <c:v>177.66480530598503</c:v>
                </c:pt>
                <c:pt idx="56">
                  <c:v>177.66480530598503</c:v>
                </c:pt>
                <c:pt idx="57">
                  <c:v>178.01729377222824</c:v>
                </c:pt>
                <c:pt idx="58">
                  <c:v>178.01729377222824</c:v>
                </c:pt>
                <c:pt idx="59">
                  <c:v>178.01729377222824</c:v>
                </c:pt>
                <c:pt idx="60">
                  <c:v>178.01729377222824</c:v>
                </c:pt>
                <c:pt idx="61">
                  <c:v>178.01729377222824</c:v>
                </c:pt>
                <c:pt idx="62">
                  <c:v>178.01729377222824</c:v>
                </c:pt>
                <c:pt idx="63">
                  <c:v>178.01729377222824</c:v>
                </c:pt>
                <c:pt idx="64">
                  <c:v>178.01729377222824</c:v>
                </c:pt>
                <c:pt idx="65">
                  <c:v>178.01729377222824</c:v>
                </c:pt>
                <c:pt idx="66">
                  <c:v>178.01729377222824</c:v>
                </c:pt>
                <c:pt idx="67">
                  <c:v>175.1581889307997</c:v>
                </c:pt>
                <c:pt idx="68">
                  <c:v>175.1581889307997</c:v>
                </c:pt>
                <c:pt idx="69">
                  <c:v>175.1581889307997</c:v>
                </c:pt>
                <c:pt idx="70">
                  <c:v>175.1581889307997</c:v>
                </c:pt>
                <c:pt idx="71">
                  <c:v>175.1581889307997</c:v>
                </c:pt>
                <c:pt idx="72">
                  <c:v>175.1581889307997</c:v>
                </c:pt>
                <c:pt idx="73">
                  <c:v>175.1581889307997</c:v>
                </c:pt>
                <c:pt idx="74">
                  <c:v>175.1581889307997</c:v>
                </c:pt>
                <c:pt idx="75">
                  <c:v>175.1581889307997</c:v>
                </c:pt>
                <c:pt idx="76">
                  <c:v>175.1581889307997</c:v>
                </c:pt>
                <c:pt idx="77">
                  <c:v>170.59862063663505</c:v>
                </c:pt>
                <c:pt idx="78">
                  <c:v>170.59862063663505</c:v>
                </c:pt>
                <c:pt idx="79">
                  <c:v>170.59862063663505</c:v>
                </c:pt>
                <c:pt idx="80">
                  <c:v>170.59862063663505</c:v>
                </c:pt>
                <c:pt idx="81">
                  <c:v>170.59862063663505</c:v>
                </c:pt>
                <c:pt idx="82">
                  <c:v>170.59862063663505</c:v>
                </c:pt>
                <c:pt idx="83">
                  <c:v>170.59862063663505</c:v>
                </c:pt>
                <c:pt idx="84">
                  <c:v>170.59862063663505</c:v>
                </c:pt>
                <c:pt idx="85">
                  <c:v>170.59862063663505</c:v>
                </c:pt>
                <c:pt idx="86">
                  <c:v>170.59862063663505</c:v>
                </c:pt>
                <c:pt idx="87">
                  <c:v>166.09918294981151</c:v>
                </c:pt>
                <c:pt idx="88">
                  <c:v>166.09918294981151</c:v>
                </c:pt>
                <c:pt idx="89">
                  <c:v>166.09918294981151</c:v>
                </c:pt>
                <c:pt idx="90">
                  <c:v>166.09918294981151</c:v>
                </c:pt>
                <c:pt idx="91">
                  <c:v>166.09918294981151</c:v>
                </c:pt>
                <c:pt idx="92">
                  <c:v>166.09918294981151</c:v>
                </c:pt>
                <c:pt idx="93">
                  <c:v>166.09918294981151</c:v>
                </c:pt>
                <c:pt idx="94">
                  <c:v>166.09918294981151</c:v>
                </c:pt>
                <c:pt idx="95">
                  <c:v>166.09918294981151</c:v>
                </c:pt>
                <c:pt idx="96">
                  <c:v>166.09918294981151</c:v>
                </c:pt>
                <c:pt idx="97">
                  <c:v>161.65987587032922</c:v>
                </c:pt>
                <c:pt idx="98">
                  <c:v>161.65987587032922</c:v>
                </c:pt>
                <c:pt idx="99">
                  <c:v>161.65987587032922</c:v>
                </c:pt>
                <c:pt idx="100">
                  <c:v>161.65987587032922</c:v>
                </c:pt>
                <c:pt idx="101">
                  <c:v>161.65987587032922</c:v>
                </c:pt>
                <c:pt idx="102">
                  <c:v>161.65987587032922</c:v>
                </c:pt>
                <c:pt idx="103">
                  <c:v>161.65987587032922</c:v>
                </c:pt>
                <c:pt idx="104">
                  <c:v>161.65987587032922</c:v>
                </c:pt>
                <c:pt idx="105">
                  <c:v>161.65987587032922</c:v>
                </c:pt>
                <c:pt idx="106">
                  <c:v>161.65987587032922</c:v>
                </c:pt>
                <c:pt idx="107">
                  <c:v>157.28069939818815</c:v>
                </c:pt>
                <c:pt idx="108">
                  <c:v>157.28069939818815</c:v>
                </c:pt>
                <c:pt idx="109">
                  <c:v>157.28069939818815</c:v>
                </c:pt>
                <c:pt idx="110">
                  <c:v>157.28069939818815</c:v>
                </c:pt>
                <c:pt idx="111">
                  <c:v>157.28069939818815</c:v>
                </c:pt>
                <c:pt idx="112">
                  <c:v>157.28069939818815</c:v>
                </c:pt>
                <c:pt idx="113">
                  <c:v>157.28069939818815</c:v>
                </c:pt>
                <c:pt idx="114">
                  <c:v>157.28069939818815</c:v>
                </c:pt>
                <c:pt idx="115">
                  <c:v>157.28069939818815</c:v>
                </c:pt>
                <c:pt idx="116">
                  <c:v>157.28069939818815</c:v>
                </c:pt>
                <c:pt idx="117">
                  <c:v>152.96165353338813</c:v>
                </c:pt>
                <c:pt idx="118">
                  <c:v>152.96165353338813</c:v>
                </c:pt>
                <c:pt idx="119">
                  <c:v>152.96165353338813</c:v>
                </c:pt>
                <c:pt idx="120">
                  <c:v>152.96165353338813</c:v>
                </c:pt>
                <c:pt idx="121">
                  <c:v>152.96165353338813</c:v>
                </c:pt>
                <c:pt idx="122">
                  <c:v>152.96165353338813</c:v>
                </c:pt>
                <c:pt idx="123">
                  <c:v>152.96165353338813</c:v>
                </c:pt>
                <c:pt idx="124">
                  <c:v>152.96165353338813</c:v>
                </c:pt>
                <c:pt idx="125">
                  <c:v>152.96165353338813</c:v>
                </c:pt>
                <c:pt idx="126">
                  <c:v>152.96165353338813</c:v>
                </c:pt>
                <c:pt idx="127">
                  <c:v>148.70273827592933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F-4316-8623-72E1E3BBF22E}"/>
            </c:ext>
          </c:extLst>
        </c:ser>
        <c:ser>
          <c:idx val="1"/>
          <c:order val="1"/>
          <c:tx>
            <c:strRef>
              <c:f>'Scenario Frequencies 95'!$F$4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95'!$F$5:$F$133</c:f>
              <c:numCache>
                <c:formatCode>General</c:formatCode>
                <c:ptCount val="129"/>
                <c:pt idx="0">
                  <c:v>14.999999999999998</c:v>
                </c:pt>
                <c:pt idx="1">
                  <c:v>14.999999999999998</c:v>
                </c:pt>
                <c:pt idx="2">
                  <c:v>14.999999999999998</c:v>
                </c:pt>
                <c:pt idx="3">
                  <c:v>14.999999999999998</c:v>
                </c:pt>
                <c:pt idx="4">
                  <c:v>14.999999999999998</c:v>
                </c:pt>
                <c:pt idx="5">
                  <c:v>14.999999999999998</c:v>
                </c:pt>
                <c:pt idx="6">
                  <c:v>14.999999999999998</c:v>
                </c:pt>
                <c:pt idx="7">
                  <c:v>16.851974387668577</c:v>
                </c:pt>
                <c:pt idx="8">
                  <c:v>16.851974387668577</c:v>
                </c:pt>
                <c:pt idx="9">
                  <c:v>16.851974387668577</c:v>
                </c:pt>
                <c:pt idx="10">
                  <c:v>16.851974387668577</c:v>
                </c:pt>
                <c:pt idx="11">
                  <c:v>16.851974387668577</c:v>
                </c:pt>
                <c:pt idx="12">
                  <c:v>16.851974387668577</c:v>
                </c:pt>
                <c:pt idx="13">
                  <c:v>16.851974387668577</c:v>
                </c:pt>
                <c:pt idx="14">
                  <c:v>16.851974387668577</c:v>
                </c:pt>
                <c:pt idx="15">
                  <c:v>16.851974387668577</c:v>
                </c:pt>
                <c:pt idx="16">
                  <c:v>16.851974387668577</c:v>
                </c:pt>
                <c:pt idx="17">
                  <c:v>18.725081045053418</c:v>
                </c:pt>
                <c:pt idx="18">
                  <c:v>18.725081045053418</c:v>
                </c:pt>
                <c:pt idx="19">
                  <c:v>18.725081045053418</c:v>
                </c:pt>
                <c:pt idx="20">
                  <c:v>18.725081045053418</c:v>
                </c:pt>
                <c:pt idx="21">
                  <c:v>18.725081045053418</c:v>
                </c:pt>
                <c:pt idx="22">
                  <c:v>18.725081045053418</c:v>
                </c:pt>
                <c:pt idx="23">
                  <c:v>18.725081045053418</c:v>
                </c:pt>
                <c:pt idx="24">
                  <c:v>18.725081045053418</c:v>
                </c:pt>
                <c:pt idx="25">
                  <c:v>18.725081045053418</c:v>
                </c:pt>
                <c:pt idx="26">
                  <c:v>18.725081045053418</c:v>
                </c:pt>
                <c:pt idx="27">
                  <c:v>20.393589833792863</c:v>
                </c:pt>
                <c:pt idx="28">
                  <c:v>20.393589833792863</c:v>
                </c:pt>
                <c:pt idx="29">
                  <c:v>20.393589833792863</c:v>
                </c:pt>
                <c:pt idx="30">
                  <c:v>20.393589833792863</c:v>
                </c:pt>
                <c:pt idx="31">
                  <c:v>20.393589833792863</c:v>
                </c:pt>
                <c:pt idx="32">
                  <c:v>20.393589833792863</c:v>
                </c:pt>
                <c:pt idx="33">
                  <c:v>20.393589833792863</c:v>
                </c:pt>
                <c:pt idx="34">
                  <c:v>20.393589833792863</c:v>
                </c:pt>
                <c:pt idx="35">
                  <c:v>20.393589833792863</c:v>
                </c:pt>
                <c:pt idx="36">
                  <c:v>20.393589833792863</c:v>
                </c:pt>
                <c:pt idx="37">
                  <c:v>21.614074292684236</c:v>
                </c:pt>
                <c:pt idx="38">
                  <c:v>21.614074292684236</c:v>
                </c:pt>
                <c:pt idx="39">
                  <c:v>21.614074292684236</c:v>
                </c:pt>
                <c:pt idx="40">
                  <c:v>21.614074292684236</c:v>
                </c:pt>
                <c:pt idx="41">
                  <c:v>21.614074292684236</c:v>
                </c:pt>
                <c:pt idx="42">
                  <c:v>21.614074292684236</c:v>
                </c:pt>
                <c:pt idx="43">
                  <c:v>21.614074292684236</c:v>
                </c:pt>
                <c:pt idx="44">
                  <c:v>21.614074292684236</c:v>
                </c:pt>
                <c:pt idx="45">
                  <c:v>21.614074292684236</c:v>
                </c:pt>
                <c:pt idx="46">
                  <c:v>21.614074292684236</c:v>
                </c:pt>
                <c:pt idx="47">
                  <c:v>22.208100663248132</c:v>
                </c:pt>
                <c:pt idx="48">
                  <c:v>22.208100663248132</c:v>
                </c:pt>
                <c:pt idx="49">
                  <c:v>22.208100663248132</c:v>
                </c:pt>
                <c:pt idx="50">
                  <c:v>22.208100663248132</c:v>
                </c:pt>
                <c:pt idx="51">
                  <c:v>22.208100663248132</c:v>
                </c:pt>
                <c:pt idx="52">
                  <c:v>22.208100663248132</c:v>
                </c:pt>
                <c:pt idx="53">
                  <c:v>22.208100663248132</c:v>
                </c:pt>
                <c:pt idx="54">
                  <c:v>22.208100663248132</c:v>
                </c:pt>
                <c:pt idx="55">
                  <c:v>22.208100663248132</c:v>
                </c:pt>
                <c:pt idx="56">
                  <c:v>22.208100663248132</c:v>
                </c:pt>
                <c:pt idx="57">
                  <c:v>22.25216172152853</c:v>
                </c:pt>
                <c:pt idx="58">
                  <c:v>22.25216172152853</c:v>
                </c:pt>
                <c:pt idx="59">
                  <c:v>22.25216172152853</c:v>
                </c:pt>
                <c:pt idx="60">
                  <c:v>22.25216172152853</c:v>
                </c:pt>
                <c:pt idx="61">
                  <c:v>22.25216172152853</c:v>
                </c:pt>
                <c:pt idx="62">
                  <c:v>22.25216172152853</c:v>
                </c:pt>
                <c:pt idx="63">
                  <c:v>22.25216172152853</c:v>
                </c:pt>
                <c:pt idx="64">
                  <c:v>22.25216172152853</c:v>
                </c:pt>
                <c:pt idx="65">
                  <c:v>22.25216172152853</c:v>
                </c:pt>
                <c:pt idx="66">
                  <c:v>22.25216172152853</c:v>
                </c:pt>
                <c:pt idx="67">
                  <c:v>21.894773616349966</c:v>
                </c:pt>
                <c:pt idx="68">
                  <c:v>21.894773616349966</c:v>
                </c:pt>
                <c:pt idx="69">
                  <c:v>21.894773616349966</c:v>
                </c:pt>
                <c:pt idx="70">
                  <c:v>21.894773616349966</c:v>
                </c:pt>
                <c:pt idx="71">
                  <c:v>21.894773616349966</c:v>
                </c:pt>
                <c:pt idx="72">
                  <c:v>21.894773616349966</c:v>
                </c:pt>
                <c:pt idx="73">
                  <c:v>21.894773616349966</c:v>
                </c:pt>
                <c:pt idx="74">
                  <c:v>21.894773616349966</c:v>
                </c:pt>
                <c:pt idx="75">
                  <c:v>21.894773616349966</c:v>
                </c:pt>
                <c:pt idx="76">
                  <c:v>21.894773616349966</c:v>
                </c:pt>
                <c:pt idx="77">
                  <c:v>21.324827579579384</c:v>
                </c:pt>
                <c:pt idx="78">
                  <c:v>21.324827579579384</c:v>
                </c:pt>
                <c:pt idx="79">
                  <c:v>21.324827579579384</c:v>
                </c:pt>
                <c:pt idx="80">
                  <c:v>21.324827579579384</c:v>
                </c:pt>
                <c:pt idx="81">
                  <c:v>21.324827579579384</c:v>
                </c:pt>
                <c:pt idx="82">
                  <c:v>21.324827579579384</c:v>
                </c:pt>
                <c:pt idx="83">
                  <c:v>21.324827579579384</c:v>
                </c:pt>
                <c:pt idx="84">
                  <c:v>21.324827579579384</c:v>
                </c:pt>
                <c:pt idx="85">
                  <c:v>21.324827579579384</c:v>
                </c:pt>
                <c:pt idx="86">
                  <c:v>21.324827579579384</c:v>
                </c:pt>
                <c:pt idx="87">
                  <c:v>20.762397868726445</c:v>
                </c:pt>
                <c:pt idx="88">
                  <c:v>20.762397868726445</c:v>
                </c:pt>
                <c:pt idx="89">
                  <c:v>20.762397868726445</c:v>
                </c:pt>
                <c:pt idx="90">
                  <c:v>20.762397868726445</c:v>
                </c:pt>
                <c:pt idx="91">
                  <c:v>20.762397868726445</c:v>
                </c:pt>
                <c:pt idx="92">
                  <c:v>20.762397868726445</c:v>
                </c:pt>
                <c:pt idx="93">
                  <c:v>20.762397868726445</c:v>
                </c:pt>
                <c:pt idx="94">
                  <c:v>20.762397868726445</c:v>
                </c:pt>
                <c:pt idx="95">
                  <c:v>20.762397868726445</c:v>
                </c:pt>
                <c:pt idx="96">
                  <c:v>20.762397868726445</c:v>
                </c:pt>
                <c:pt idx="97">
                  <c:v>20.207484483791152</c:v>
                </c:pt>
                <c:pt idx="98">
                  <c:v>20.207484483791152</c:v>
                </c:pt>
                <c:pt idx="99">
                  <c:v>20.207484483791152</c:v>
                </c:pt>
                <c:pt idx="100">
                  <c:v>20.207484483791152</c:v>
                </c:pt>
                <c:pt idx="101">
                  <c:v>20.207484483791152</c:v>
                </c:pt>
                <c:pt idx="102">
                  <c:v>20.207484483791152</c:v>
                </c:pt>
                <c:pt idx="103">
                  <c:v>20.207484483791152</c:v>
                </c:pt>
                <c:pt idx="104">
                  <c:v>20.207484483791152</c:v>
                </c:pt>
                <c:pt idx="105">
                  <c:v>20.207484483791152</c:v>
                </c:pt>
                <c:pt idx="106">
                  <c:v>20.207484483791152</c:v>
                </c:pt>
                <c:pt idx="107">
                  <c:v>19.660087424773518</c:v>
                </c:pt>
                <c:pt idx="108">
                  <c:v>19.660087424773518</c:v>
                </c:pt>
                <c:pt idx="109">
                  <c:v>19.660087424773518</c:v>
                </c:pt>
                <c:pt idx="110">
                  <c:v>19.660087424773518</c:v>
                </c:pt>
                <c:pt idx="111">
                  <c:v>19.660087424773518</c:v>
                </c:pt>
                <c:pt idx="112">
                  <c:v>19.660087424773518</c:v>
                </c:pt>
                <c:pt idx="113">
                  <c:v>19.660087424773518</c:v>
                </c:pt>
                <c:pt idx="114">
                  <c:v>19.660087424773518</c:v>
                </c:pt>
                <c:pt idx="115">
                  <c:v>19.660087424773518</c:v>
                </c:pt>
                <c:pt idx="116">
                  <c:v>19.660087424773518</c:v>
                </c:pt>
                <c:pt idx="117">
                  <c:v>19.12020669167352</c:v>
                </c:pt>
                <c:pt idx="118">
                  <c:v>19.12020669167352</c:v>
                </c:pt>
                <c:pt idx="119">
                  <c:v>19.12020669167352</c:v>
                </c:pt>
                <c:pt idx="120">
                  <c:v>19.12020669167352</c:v>
                </c:pt>
                <c:pt idx="121">
                  <c:v>19.12020669167352</c:v>
                </c:pt>
                <c:pt idx="122">
                  <c:v>19.12020669167352</c:v>
                </c:pt>
                <c:pt idx="123">
                  <c:v>19.12020669167352</c:v>
                </c:pt>
                <c:pt idx="124">
                  <c:v>19.12020669167352</c:v>
                </c:pt>
                <c:pt idx="125">
                  <c:v>19.12020669167352</c:v>
                </c:pt>
                <c:pt idx="126">
                  <c:v>19.12020669167352</c:v>
                </c:pt>
                <c:pt idx="127">
                  <c:v>18.587842284491163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F-4316-8623-72E1E3BBF22E}"/>
            </c:ext>
          </c:extLst>
        </c:ser>
        <c:ser>
          <c:idx val="2"/>
          <c:order val="2"/>
          <c:tx>
            <c:strRef>
              <c:f>'Scenario Frequencies 95'!$G$4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95'!$G$5:$G$133</c:f>
              <c:numCache>
                <c:formatCode>General</c:formatCode>
                <c:ptCount val="129"/>
                <c:pt idx="0">
                  <c:v>10.000000000000002</c:v>
                </c:pt>
                <c:pt idx="1">
                  <c:v>10.000000000000002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10.000000000000002</c:v>
                </c:pt>
                <c:pt idx="7">
                  <c:v>11.234649591779052</c:v>
                </c:pt>
                <c:pt idx="8">
                  <c:v>11.234649591779052</c:v>
                </c:pt>
                <c:pt idx="9">
                  <c:v>11.234649591779052</c:v>
                </c:pt>
                <c:pt idx="10">
                  <c:v>11.234649591779052</c:v>
                </c:pt>
                <c:pt idx="11">
                  <c:v>11.234649591779052</c:v>
                </c:pt>
                <c:pt idx="12">
                  <c:v>11.234649591779052</c:v>
                </c:pt>
                <c:pt idx="13">
                  <c:v>11.234649591779052</c:v>
                </c:pt>
                <c:pt idx="14">
                  <c:v>11.234649591779052</c:v>
                </c:pt>
                <c:pt idx="15">
                  <c:v>11.234649591779052</c:v>
                </c:pt>
                <c:pt idx="16">
                  <c:v>11.234649591779052</c:v>
                </c:pt>
                <c:pt idx="17">
                  <c:v>12.483387363368944</c:v>
                </c:pt>
                <c:pt idx="18">
                  <c:v>12.483387363368944</c:v>
                </c:pt>
                <c:pt idx="19">
                  <c:v>12.483387363368944</c:v>
                </c:pt>
                <c:pt idx="20">
                  <c:v>12.483387363368944</c:v>
                </c:pt>
                <c:pt idx="21">
                  <c:v>12.483387363368944</c:v>
                </c:pt>
                <c:pt idx="22">
                  <c:v>12.483387363368944</c:v>
                </c:pt>
                <c:pt idx="23">
                  <c:v>12.483387363368944</c:v>
                </c:pt>
                <c:pt idx="24">
                  <c:v>12.483387363368944</c:v>
                </c:pt>
                <c:pt idx="25">
                  <c:v>12.483387363368944</c:v>
                </c:pt>
                <c:pt idx="26">
                  <c:v>12.483387363368944</c:v>
                </c:pt>
                <c:pt idx="27">
                  <c:v>13.595726555861907</c:v>
                </c:pt>
                <c:pt idx="28">
                  <c:v>13.595726555861907</c:v>
                </c:pt>
                <c:pt idx="29">
                  <c:v>13.595726555861907</c:v>
                </c:pt>
                <c:pt idx="30">
                  <c:v>13.595726555861907</c:v>
                </c:pt>
                <c:pt idx="31">
                  <c:v>13.595726555861907</c:v>
                </c:pt>
                <c:pt idx="32">
                  <c:v>13.595726555861907</c:v>
                </c:pt>
                <c:pt idx="33">
                  <c:v>13.595726555861907</c:v>
                </c:pt>
                <c:pt idx="34">
                  <c:v>13.595726555861907</c:v>
                </c:pt>
                <c:pt idx="35">
                  <c:v>13.595726555861907</c:v>
                </c:pt>
                <c:pt idx="36">
                  <c:v>13.595726555861907</c:v>
                </c:pt>
                <c:pt idx="37">
                  <c:v>14.40938286178949</c:v>
                </c:pt>
                <c:pt idx="38">
                  <c:v>14.40938286178949</c:v>
                </c:pt>
                <c:pt idx="39">
                  <c:v>14.40938286178949</c:v>
                </c:pt>
                <c:pt idx="40">
                  <c:v>14.40938286178949</c:v>
                </c:pt>
                <c:pt idx="41">
                  <c:v>14.40938286178949</c:v>
                </c:pt>
                <c:pt idx="42">
                  <c:v>14.40938286178949</c:v>
                </c:pt>
                <c:pt idx="43">
                  <c:v>14.40938286178949</c:v>
                </c:pt>
                <c:pt idx="44">
                  <c:v>14.40938286178949</c:v>
                </c:pt>
                <c:pt idx="45">
                  <c:v>14.40938286178949</c:v>
                </c:pt>
                <c:pt idx="46">
                  <c:v>14.40938286178949</c:v>
                </c:pt>
                <c:pt idx="47">
                  <c:v>14.80540044216542</c:v>
                </c:pt>
                <c:pt idx="48">
                  <c:v>14.80540044216542</c:v>
                </c:pt>
                <c:pt idx="49">
                  <c:v>14.80540044216542</c:v>
                </c:pt>
                <c:pt idx="50">
                  <c:v>14.80540044216542</c:v>
                </c:pt>
                <c:pt idx="51">
                  <c:v>14.80540044216542</c:v>
                </c:pt>
                <c:pt idx="52">
                  <c:v>14.80540044216542</c:v>
                </c:pt>
                <c:pt idx="53">
                  <c:v>14.80540044216542</c:v>
                </c:pt>
                <c:pt idx="54">
                  <c:v>14.80540044216542</c:v>
                </c:pt>
                <c:pt idx="55">
                  <c:v>14.80540044216542</c:v>
                </c:pt>
                <c:pt idx="56">
                  <c:v>14.80540044216542</c:v>
                </c:pt>
                <c:pt idx="57">
                  <c:v>14.834774481019018</c:v>
                </c:pt>
                <c:pt idx="58">
                  <c:v>14.834774481019018</c:v>
                </c:pt>
                <c:pt idx="59">
                  <c:v>14.834774481019018</c:v>
                </c:pt>
                <c:pt idx="60">
                  <c:v>14.834774481019018</c:v>
                </c:pt>
                <c:pt idx="61">
                  <c:v>14.834774481019018</c:v>
                </c:pt>
                <c:pt idx="62">
                  <c:v>14.834774481019018</c:v>
                </c:pt>
                <c:pt idx="63">
                  <c:v>14.834774481019018</c:v>
                </c:pt>
                <c:pt idx="64">
                  <c:v>14.834774481019018</c:v>
                </c:pt>
                <c:pt idx="65">
                  <c:v>14.834774481019018</c:v>
                </c:pt>
                <c:pt idx="66">
                  <c:v>14.834774481019018</c:v>
                </c:pt>
                <c:pt idx="67">
                  <c:v>14.59651574423331</c:v>
                </c:pt>
                <c:pt idx="68">
                  <c:v>14.59651574423331</c:v>
                </c:pt>
                <c:pt idx="69">
                  <c:v>14.59651574423331</c:v>
                </c:pt>
                <c:pt idx="70">
                  <c:v>14.59651574423331</c:v>
                </c:pt>
                <c:pt idx="71">
                  <c:v>14.59651574423331</c:v>
                </c:pt>
                <c:pt idx="72">
                  <c:v>14.59651574423331</c:v>
                </c:pt>
                <c:pt idx="73">
                  <c:v>14.59651574423331</c:v>
                </c:pt>
                <c:pt idx="74">
                  <c:v>14.59651574423331</c:v>
                </c:pt>
                <c:pt idx="75">
                  <c:v>14.59651574423331</c:v>
                </c:pt>
                <c:pt idx="76">
                  <c:v>14.59651574423331</c:v>
                </c:pt>
                <c:pt idx="77">
                  <c:v>14.21655171971959</c:v>
                </c:pt>
                <c:pt idx="78">
                  <c:v>14.21655171971959</c:v>
                </c:pt>
                <c:pt idx="79">
                  <c:v>14.21655171971959</c:v>
                </c:pt>
                <c:pt idx="80">
                  <c:v>14.21655171971959</c:v>
                </c:pt>
                <c:pt idx="81">
                  <c:v>14.21655171971959</c:v>
                </c:pt>
                <c:pt idx="82">
                  <c:v>14.21655171971959</c:v>
                </c:pt>
                <c:pt idx="83">
                  <c:v>14.21655171971959</c:v>
                </c:pt>
                <c:pt idx="84">
                  <c:v>14.21655171971959</c:v>
                </c:pt>
                <c:pt idx="85">
                  <c:v>14.21655171971959</c:v>
                </c:pt>
                <c:pt idx="86">
                  <c:v>14.21655171971959</c:v>
                </c:pt>
                <c:pt idx="87">
                  <c:v>13.841598579150961</c:v>
                </c:pt>
                <c:pt idx="88">
                  <c:v>13.841598579150961</c:v>
                </c:pt>
                <c:pt idx="89">
                  <c:v>13.841598579150961</c:v>
                </c:pt>
                <c:pt idx="90">
                  <c:v>13.841598579150961</c:v>
                </c:pt>
                <c:pt idx="91">
                  <c:v>13.841598579150961</c:v>
                </c:pt>
                <c:pt idx="92">
                  <c:v>13.841598579150961</c:v>
                </c:pt>
                <c:pt idx="93">
                  <c:v>13.841598579150961</c:v>
                </c:pt>
                <c:pt idx="94">
                  <c:v>13.841598579150961</c:v>
                </c:pt>
                <c:pt idx="95">
                  <c:v>13.841598579150961</c:v>
                </c:pt>
                <c:pt idx="96">
                  <c:v>13.841598579150961</c:v>
                </c:pt>
                <c:pt idx="97">
                  <c:v>13.471656322527434</c:v>
                </c:pt>
                <c:pt idx="98">
                  <c:v>13.471656322527434</c:v>
                </c:pt>
                <c:pt idx="99">
                  <c:v>13.471656322527434</c:v>
                </c:pt>
                <c:pt idx="100">
                  <c:v>13.471656322527434</c:v>
                </c:pt>
                <c:pt idx="101">
                  <c:v>13.471656322527434</c:v>
                </c:pt>
                <c:pt idx="102">
                  <c:v>13.471656322527434</c:v>
                </c:pt>
                <c:pt idx="103">
                  <c:v>13.471656322527434</c:v>
                </c:pt>
                <c:pt idx="104">
                  <c:v>13.471656322527434</c:v>
                </c:pt>
                <c:pt idx="105">
                  <c:v>13.471656322527434</c:v>
                </c:pt>
                <c:pt idx="106">
                  <c:v>13.471656322527434</c:v>
                </c:pt>
                <c:pt idx="107">
                  <c:v>13.106724949849012</c:v>
                </c:pt>
                <c:pt idx="108">
                  <c:v>13.106724949849012</c:v>
                </c:pt>
                <c:pt idx="109">
                  <c:v>13.106724949849012</c:v>
                </c:pt>
                <c:pt idx="110">
                  <c:v>13.106724949849012</c:v>
                </c:pt>
                <c:pt idx="111">
                  <c:v>13.106724949849012</c:v>
                </c:pt>
                <c:pt idx="112">
                  <c:v>13.106724949849012</c:v>
                </c:pt>
                <c:pt idx="113">
                  <c:v>13.106724949849012</c:v>
                </c:pt>
                <c:pt idx="114">
                  <c:v>13.106724949849012</c:v>
                </c:pt>
                <c:pt idx="115">
                  <c:v>13.106724949849012</c:v>
                </c:pt>
                <c:pt idx="116">
                  <c:v>13.106724949849012</c:v>
                </c:pt>
                <c:pt idx="117">
                  <c:v>12.746804461115678</c:v>
                </c:pt>
                <c:pt idx="118">
                  <c:v>12.746804461115678</c:v>
                </c:pt>
                <c:pt idx="119">
                  <c:v>12.746804461115678</c:v>
                </c:pt>
                <c:pt idx="120">
                  <c:v>12.746804461115678</c:v>
                </c:pt>
                <c:pt idx="121">
                  <c:v>12.746804461115678</c:v>
                </c:pt>
                <c:pt idx="122">
                  <c:v>12.746804461115678</c:v>
                </c:pt>
                <c:pt idx="123">
                  <c:v>12.746804461115678</c:v>
                </c:pt>
                <c:pt idx="124">
                  <c:v>12.746804461115678</c:v>
                </c:pt>
                <c:pt idx="125">
                  <c:v>12.746804461115678</c:v>
                </c:pt>
                <c:pt idx="126">
                  <c:v>12.746804461115678</c:v>
                </c:pt>
                <c:pt idx="127">
                  <c:v>12.391894856327447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F-4316-8623-72E1E3BB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High Emissions 95th Percentile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 95'!$H$4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95'!$H$5:$H$133</c:f>
              <c:numCache>
                <c:formatCode>General</c:formatCode>
                <c:ptCount val="12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138.79859311411818</c:v>
                </c:pt>
                <c:pt idx="8">
                  <c:v>138.79859311411818</c:v>
                </c:pt>
                <c:pt idx="9">
                  <c:v>138.79859311411818</c:v>
                </c:pt>
                <c:pt idx="10">
                  <c:v>138.79859311411818</c:v>
                </c:pt>
                <c:pt idx="11">
                  <c:v>138.79859311411818</c:v>
                </c:pt>
                <c:pt idx="12">
                  <c:v>138.79859311411818</c:v>
                </c:pt>
                <c:pt idx="13">
                  <c:v>138.79859311411818</c:v>
                </c:pt>
                <c:pt idx="14">
                  <c:v>138.79859311411818</c:v>
                </c:pt>
                <c:pt idx="15">
                  <c:v>138.79859311411818</c:v>
                </c:pt>
                <c:pt idx="16">
                  <c:v>138.79859311411818</c:v>
                </c:pt>
                <c:pt idx="17">
                  <c:v>159.36211771126204</c:v>
                </c:pt>
                <c:pt idx="18">
                  <c:v>159.36211771126204</c:v>
                </c:pt>
                <c:pt idx="19">
                  <c:v>159.36211771126204</c:v>
                </c:pt>
                <c:pt idx="20">
                  <c:v>159.36211771126204</c:v>
                </c:pt>
                <c:pt idx="21">
                  <c:v>159.36211771126204</c:v>
                </c:pt>
                <c:pt idx="22">
                  <c:v>159.36211771126204</c:v>
                </c:pt>
                <c:pt idx="23">
                  <c:v>159.36211771126204</c:v>
                </c:pt>
                <c:pt idx="24">
                  <c:v>159.36211771126204</c:v>
                </c:pt>
                <c:pt idx="25">
                  <c:v>159.36211771126204</c:v>
                </c:pt>
                <c:pt idx="26">
                  <c:v>159.36211771126204</c:v>
                </c:pt>
                <c:pt idx="27">
                  <c:v>180.44121448588677</c:v>
                </c:pt>
                <c:pt idx="28">
                  <c:v>180.44121448588677</c:v>
                </c:pt>
                <c:pt idx="29">
                  <c:v>180.44121448588677</c:v>
                </c:pt>
                <c:pt idx="30">
                  <c:v>180.44121448588677</c:v>
                </c:pt>
                <c:pt idx="31">
                  <c:v>180.44121448588677</c:v>
                </c:pt>
                <c:pt idx="32">
                  <c:v>180.44121448588677</c:v>
                </c:pt>
                <c:pt idx="33">
                  <c:v>180.44121448588677</c:v>
                </c:pt>
                <c:pt idx="34">
                  <c:v>180.44121448588677</c:v>
                </c:pt>
                <c:pt idx="35">
                  <c:v>180.44121448588677</c:v>
                </c:pt>
                <c:pt idx="36">
                  <c:v>180.44121448588677</c:v>
                </c:pt>
                <c:pt idx="37">
                  <c:v>203.36818699710156</c:v>
                </c:pt>
                <c:pt idx="38">
                  <c:v>203.36818699710156</c:v>
                </c:pt>
                <c:pt idx="39">
                  <c:v>203.36818699710156</c:v>
                </c:pt>
                <c:pt idx="40">
                  <c:v>203.36818699710156</c:v>
                </c:pt>
                <c:pt idx="41">
                  <c:v>203.36818699710156</c:v>
                </c:pt>
                <c:pt idx="42">
                  <c:v>203.36818699710156</c:v>
                </c:pt>
                <c:pt idx="43">
                  <c:v>203.36818699710156</c:v>
                </c:pt>
                <c:pt idx="44">
                  <c:v>203.36818699710156</c:v>
                </c:pt>
                <c:pt idx="45">
                  <c:v>203.36818699710156</c:v>
                </c:pt>
                <c:pt idx="46">
                  <c:v>203.36818699710156</c:v>
                </c:pt>
                <c:pt idx="47">
                  <c:v>226.89774855017092</c:v>
                </c:pt>
                <c:pt idx="48">
                  <c:v>226.89774855017092</c:v>
                </c:pt>
                <c:pt idx="49">
                  <c:v>226.89774855017092</c:v>
                </c:pt>
                <c:pt idx="50">
                  <c:v>226.89774855017092</c:v>
                </c:pt>
                <c:pt idx="51">
                  <c:v>226.89774855017092</c:v>
                </c:pt>
                <c:pt idx="52">
                  <c:v>226.89774855017092</c:v>
                </c:pt>
                <c:pt idx="53">
                  <c:v>226.89774855017092</c:v>
                </c:pt>
                <c:pt idx="54">
                  <c:v>226.89774855017092</c:v>
                </c:pt>
                <c:pt idx="55">
                  <c:v>226.89774855017092</c:v>
                </c:pt>
                <c:pt idx="56">
                  <c:v>226.89774855017092</c:v>
                </c:pt>
                <c:pt idx="57">
                  <c:v>248.30129212250091</c:v>
                </c:pt>
                <c:pt idx="58">
                  <c:v>248.30129212250091</c:v>
                </c:pt>
                <c:pt idx="59">
                  <c:v>248.30129212250091</c:v>
                </c:pt>
                <c:pt idx="60">
                  <c:v>248.30129212250091</c:v>
                </c:pt>
                <c:pt idx="61">
                  <c:v>248.30129212250091</c:v>
                </c:pt>
                <c:pt idx="62">
                  <c:v>248.30129212250091</c:v>
                </c:pt>
                <c:pt idx="63">
                  <c:v>248.30129212250091</c:v>
                </c:pt>
                <c:pt idx="64">
                  <c:v>248.30129212250091</c:v>
                </c:pt>
                <c:pt idx="65">
                  <c:v>248.30129212250091</c:v>
                </c:pt>
                <c:pt idx="66">
                  <c:v>248.30129212250091</c:v>
                </c:pt>
                <c:pt idx="67">
                  <c:v>267.8678938162065</c:v>
                </c:pt>
                <c:pt idx="68">
                  <c:v>267.8678938162065</c:v>
                </c:pt>
                <c:pt idx="69">
                  <c:v>267.8678938162065</c:v>
                </c:pt>
                <c:pt idx="70">
                  <c:v>267.8678938162065</c:v>
                </c:pt>
                <c:pt idx="71">
                  <c:v>267.8678938162065</c:v>
                </c:pt>
                <c:pt idx="72">
                  <c:v>267.8678938162065</c:v>
                </c:pt>
                <c:pt idx="73">
                  <c:v>267.8678938162065</c:v>
                </c:pt>
                <c:pt idx="74">
                  <c:v>267.8678938162065</c:v>
                </c:pt>
                <c:pt idx="75">
                  <c:v>267.8678938162065</c:v>
                </c:pt>
                <c:pt idx="76">
                  <c:v>267.8678938162065</c:v>
                </c:pt>
                <c:pt idx="77">
                  <c:v>287.05397589452343</c:v>
                </c:pt>
                <c:pt idx="78">
                  <c:v>287.05397589452343</c:v>
                </c:pt>
                <c:pt idx="79">
                  <c:v>287.05397589452343</c:v>
                </c:pt>
                <c:pt idx="80">
                  <c:v>287.05397589452343</c:v>
                </c:pt>
                <c:pt idx="81">
                  <c:v>287.05397589452343</c:v>
                </c:pt>
                <c:pt idx="82">
                  <c:v>287.05397589452343</c:v>
                </c:pt>
                <c:pt idx="83">
                  <c:v>287.05397589452343</c:v>
                </c:pt>
                <c:pt idx="84">
                  <c:v>287.05397589452343</c:v>
                </c:pt>
                <c:pt idx="85">
                  <c:v>287.05397589452343</c:v>
                </c:pt>
                <c:pt idx="86">
                  <c:v>287.05397589452343</c:v>
                </c:pt>
                <c:pt idx="87">
                  <c:v>306.90360330907163</c:v>
                </c:pt>
                <c:pt idx="88">
                  <c:v>306.90360330907163</c:v>
                </c:pt>
                <c:pt idx="89">
                  <c:v>306.90360330907163</c:v>
                </c:pt>
                <c:pt idx="90">
                  <c:v>306.90360330907163</c:v>
                </c:pt>
                <c:pt idx="91">
                  <c:v>306.90360330907163</c:v>
                </c:pt>
                <c:pt idx="92">
                  <c:v>306.90360330907163</c:v>
                </c:pt>
                <c:pt idx="93">
                  <c:v>306.90360330907163</c:v>
                </c:pt>
                <c:pt idx="94">
                  <c:v>306.90360330907163</c:v>
                </c:pt>
                <c:pt idx="95">
                  <c:v>306.90360330907163</c:v>
                </c:pt>
                <c:pt idx="96">
                  <c:v>306.90360330907163</c:v>
                </c:pt>
                <c:pt idx="97">
                  <c:v>327.41677605985097</c:v>
                </c:pt>
                <c:pt idx="98">
                  <c:v>327.41677605985097</c:v>
                </c:pt>
                <c:pt idx="99">
                  <c:v>327.41677605985097</c:v>
                </c:pt>
                <c:pt idx="100">
                  <c:v>327.41677605985097</c:v>
                </c:pt>
                <c:pt idx="101">
                  <c:v>327.41677605985097</c:v>
                </c:pt>
                <c:pt idx="102">
                  <c:v>327.41677605985097</c:v>
                </c:pt>
                <c:pt idx="103">
                  <c:v>327.41677605985097</c:v>
                </c:pt>
                <c:pt idx="104">
                  <c:v>327.41677605985097</c:v>
                </c:pt>
                <c:pt idx="105">
                  <c:v>327.41677605985097</c:v>
                </c:pt>
                <c:pt idx="106">
                  <c:v>327.41677605985097</c:v>
                </c:pt>
                <c:pt idx="107">
                  <c:v>348.59349414686142</c:v>
                </c:pt>
                <c:pt idx="108">
                  <c:v>348.59349414686142</c:v>
                </c:pt>
                <c:pt idx="109">
                  <c:v>348.59349414686142</c:v>
                </c:pt>
                <c:pt idx="110">
                  <c:v>348.59349414686142</c:v>
                </c:pt>
                <c:pt idx="111">
                  <c:v>348.59349414686142</c:v>
                </c:pt>
                <c:pt idx="112">
                  <c:v>348.59349414686142</c:v>
                </c:pt>
                <c:pt idx="113">
                  <c:v>348.59349414686142</c:v>
                </c:pt>
                <c:pt idx="114">
                  <c:v>348.59349414686142</c:v>
                </c:pt>
                <c:pt idx="115">
                  <c:v>348.59349414686142</c:v>
                </c:pt>
                <c:pt idx="116">
                  <c:v>348.59349414686142</c:v>
                </c:pt>
                <c:pt idx="117">
                  <c:v>370.43375757010296</c:v>
                </c:pt>
                <c:pt idx="118">
                  <c:v>370.43375757010296</c:v>
                </c:pt>
                <c:pt idx="119">
                  <c:v>370.43375757010296</c:v>
                </c:pt>
                <c:pt idx="120">
                  <c:v>370.43375757010296</c:v>
                </c:pt>
                <c:pt idx="121">
                  <c:v>370.43375757010296</c:v>
                </c:pt>
                <c:pt idx="122">
                  <c:v>370.43375757010296</c:v>
                </c:pt>
                <c:pt idx="123">
                  <c:v>370.43375757010296</c:v>
                </c:pt>
                <c:pt idx="124">
                  <c:v>370.43375757010296</c:v>
                </c:pt>
                <c:pt idx="125">
                  <c:v>370.43375757010296</c:v>
                </c:pt>
                <c:pt idx="126">
                  <c:v>370.43375757010296</c:v>
                </c:pt>
                <c:pt idx="127">
                  <c:v>392.93756632957582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0-4138-8855-1F2B8C337A67}"/>
            </c:ext>
          </c:extLst>
        </c:ser>
        <c:ser>
          <c:idx val="1"/>
          <c:order val="1"/>
          <c:tx>
            <c:strRef>
              <c:f>'Scenario Frequencies 95'!$I$4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95'!$I$5:$I$133</c:f>
              <c:numCache>
                <c:formatCode>General</c:formatCode>
                <c:ptCount val="129"/>
                <c:pt idx="0">
                  <c:v>14.999999999999998</c:v>
                </c:pt>
                <c:pt idx="1">
                  <c:v>14.999999999999998</c:v>
                </c:pt>
                <c:pt idx="2">
                  <c:v>14.999999999999998</c:v>
                </c:pt>
                <c:pt idx="3">
                  <c:v>14.999999999999998</c:v>
                </c:pt>
                <c:pt idx="4">
                  <c:v>14.999999999999998</c:v>
                </c:pt>
                <c:pt idx="5">
                  <c:v>14.999999999999998</c:v>
                </c:pt>
                <c:pt idx="6">
                  <c:v>14.999999999999998</c:v>
                </c:pt>
                <c:pt idx="7">
                  <c:v>17.349824139264772</c:v>
                </c:pt>
                <c:pt idx="8">
                  <c:v>17.349824139264772</c:v>
                </c:pt>
                <c:pt idx="9">
                  <c:v>17.349824139264772</c:v>
                </c:pt>
                <c:pt idx="10">
                  <c:v>17.349824139264772</c:v>
                </c:pt>
                <c:pt idx="11">
                  <c:v>17.349824139264772</c:v>
                </c:pt>
                <c:pt idx="12">
                  <c:v>17.349824139264772</c:v>
                </c:pt>
                <c:pt idx="13">
                  <c:v>17.349824139264772</c:v>
                </c:pt>
                <c:pt idx="14">
                  <c:v>17.349824139264772</c:v>
                </c:pt>
                <c:pt idx="15">
                  <c:v>17.349824139264772</c:v>
                </c:pt>
                <c:pt idx="16">
                  <c:v>17.349824139264772</c:v>
                </c:pt>
                <c:pt idx="17">
                  <c:v>19.920264713907756</c:v>
                </c:pt>
                <c:pt idx="18">
                  <c:v>19.920264713907756</c:v>
                </c:pt>
                <c:pt idx="19">
                  <c:v>19.920264713907756</c:v>
                </c:pt>
                <c:pt idx="20">
                  <c:v>19.920264713907756</c:v>
                </c:pt>
                <c:pt idx="21">
                  <c:v>19.920264713907756</c:v>
                </c:pt>
                <c:pt idx="22">
                  <c:v>19.920264713907756</c:v>
                </c:pt>
                <c:pt idx="23">
                  <c:v>19.920264713907756</c:v>
                </c:pt>
                <c:pt idx="24">
                  <c:v>19.920264713907756</c:v>
                </c:pt>
                <c:pt idx="25">
                  <c:v>19.920264713907756</c:v>
                </c:pt>
                <c:pt idx="26">
                  <c:v>19.920264713907756</c:v>
                </c:pt>
                <c:pt idx="27">
                  <c:v>22.555151810735847</c:v>
                </c:pt>
                <c:pt idx="28">
                  <c:v>22.555151810735847</c:v>
                </c:pt>
                <c:pt idx="29">
                  <c:v>22.555151810735847</c:v>
                </c:pt>
                <c:pt idx="30">
                  <c:v>22.555151810735847</c:v>
                </c:pt>
                <c:pt idx="31">
                  <c:v>22.555151810735847</c:v>
                </c:pt>
                <c:pt idx="32">
                  <c:v>22.555151810735847</c:v>
                </c:pt>
                <c:pt idx="33">
                  <c:v>22.555151810735847</c:v>
                </c:pt>
                <c:pt idx="34">
                  <c:v>22.555151810735847</c:v>
                </c:pt>
                <c:pt idx="35">
                  <c:v>22.555151810735847</c:v>
                </c:pt>
                <c:pt idx="36">
                  <c:v>22.555151810735847</c:v>
                </c:pt>
                <c:pt idx="37">
                  <c:v>25.421023374637699</c:v>
                </c:pt>
                <c:pt idx="38">
                  <c:v>25.421023374637699</c:v>
                </c:pt>
                <c:pt idx="39">
                  <c:v>25.421023374637699</c:v>
                </c:pt>
                <c:pt idx="40">
                  <c:v>25.421023374637699</c:v>
                </c:pt>
                <c:pt idx="41">
                  <c:v>25.421023374637699</c:v>
                </c:pt>
                <c:pt idx="42">
                  <c:v>25.421023374637699</c:v>
                </c:pt>
                <c:pt idx="43">
                  <c:v>25.421023374637699</c:v>
                </c:pt>
                <c:pt idx="44">
                  <c:v>25.421023374637699</c:v>
                </c:pt>
                <c:pt idx="45">
                  <c:v>25.421023374637699</c:v>
                </c:pt>
                <c:pt idx="46">
                  <c:v>25.421023374637699</c:v>
                </c:pt>
                <c:pt idx="47">
                  <c:v>28.362218568771361</c:v>
                </c:pt>
                <c:pt idx="48">
                  <c:v>28.362218568771361</c:v>
                </c:pt>
                <c:pt idx="49">
                  <c:v>28.362218568771361</c:v>
                </c:pt>
                <c:pt idx="50">
                  <c:v>28.362218568771361</c:v>
                </c:pt>
                <c:pt idx="51">
                  <c:v>28.362218568771361</c:v>
                </c:pt>
                <c:pt idx="52">
                  <c:v>28.362218568771361</c:v>
                </c:pt>
                <c:pt idx="53">
                  <c:v>28.362218568771361</c:v>
                </c:pt>
                <c:pt idx="54">
                  <c:v>28.362218568771361</c:v>
                </c:pt>
                <c:pt idx="55">
                  <c:v>28.362218568771361</c:v>
                </c:pt>
                <c:pt idx="56">
                  <c:v>28.362218568771361</c:v>
                </c:pt>
                <c:pt idx="57">
                  <c:v>31.03766151531261</c:v>
                </c:pt>
                <c:pt idx="58">
                  <c:v>31.03766151531261</c:v>
                </c:pt>
                <c:pt idx="59">
                  <c:v>31.03766151531261</c:v>
                </c:pt>
                <c:pt idx="60">
                  <c:v>31.03766151531261</c:v>
                </c:pt>
                <c:pt idx="61">
                  <c:v>31.03766151531261</c:v>
                </c:pt>
                <c:pt idx="62">
                  <c:v>31.03766151531261</c:v>
                </c:pt>
                <c:pt idx="63">
                  <c:v>31.03766151531261</c:v>
                </c:pt>
                <c:pt idx="64">
                  <c:v>31.03766151531261</c:v>
                </c:pt>
                <c:pt idx="65">
                  <c:v>31.03766151531261</c:v>
                </c:pt>
                <c:pt idx="66">
                  <c:v>31.03766151531261</c:v>
                </c:pt>
                <c:pt idx="67">
                  <c:v>33.483486727025813</c:v>
                </c:pt>
                <c:pt idx="68">
                  <c:v>33.483486727025813</c:v>
                </c:pt>
                <c:pt idx="69">
                  <c:v>33.483486727025813</c:v>
                </c:pt>
                <c:pt idx="70">
                  <c:v>33.483486727025813</c:v>
                </c:pt>
                <c:pt idx="71">
                  <c:v>33.483486727025813</c:v>
                </c:pt>
                <c:pt idx="72">
                  <c:v>33.483486727025813</c:v>
                </c:pt>
                <c:pt idx="73">
                  <c:v>33.483486727025813</c:v>
                </c:pt>
                <c:pt idx="74">
                  <c:v>33.483486727025813</c:v>
                </c:pt>
                <c:pt idx="75">
                  <c:v>33.483486727025813</c:v>
                </c:pt>
                <c:pt idx="76">
                  <c:v>33.483486727025813</c:v>
                </c:pt>
                <c:pt idx="77">
                  <c:v>35.881746986815422</c:v>
                </c:pt>
                <c:pt idx="78">
                  <c:v>35.881746986815422</c:v>
                </c:pt>
                <c:pt idx="79">
                  <c:v>35.881746986815422</c:v>
                </c:pt>
                <c:pt idx="80">
                  <c:v>35.881746986815422</c:v>
                </c:pt>
                <c:pt idx="81">
                  <c:v>35.881746986815422</c:v>
                </c:pt>
                <c:pt idx="82">
                  <c:v>35.881746986815422</c:v>
                </c:pt>
                <c:pt idx="83">
                  <c:v>35.881746986815422</c:v>
                </c:pt>
                <c:pt idx="84">
                  <c:v>35.881746986815422</c:v>
                </c:pt>
                <c:pt idx="85">
                  <c:v>35.881746986815422</c:v>
                </c:pt>
                <c:pt idx="86">
                  <c:v>35.881746986815422</c:v>
                </c:pt>
                <c:pt idx="87">
                  <c:v>38.362950413633953</c:v>
                </c:pt>
                <c:pt idx="88">
                  <c:v>38.362950413633953</c:v>
                </c:pt>
                <c:pt idx="89">
                  <c:v>38.362950413633953</c:v>
                </c:pt>
                <c:pt idx="90">
                  <c:v>38.362950413633953</c:v>
                </c:pt>
                <c:pt idx="91">
                  <c:v>38.362950413633953</c:v>
                </c:pt>
                <c:pt idx="92">
                  <c:v>38.362950413633953</c:v>
                </c:pt>
                <c:pt idx="93">
                  <c:v>38.362950413633953</c:v>
                </c:pt>
                <c:pt idx="94">
                  <c:v>38.362950413633953</c:v>
                </c:pt>
                <c:pt idx="95">
                  <c:v>38.362950413633953</c:v>
                </c:pt>
                <c:pt idx="96">
                  <c:v>38.362950413633953</c:v>
                </c:pt>
                <c:pt idx="97">
                  <c:v>40.927097007481372</c:v>
                </c:pt>
                <c:pt idx="98">
                  <c:v>40.927097007481372</c:v>
                </c:pt>
                <c:pt idx="99">
                  <c:v>40.927097007481372</c:v>
                </c:pt>
                <c:pt idx="100">
                  <c:v>40.927097007481372</c:v>
                </c:pt>
                <c:pt idx="101">
                  <c:v>40.927097007481372</c:v>
                </c:pt>
                <c:pt idx="102">
                  <c:v>40.927097007481372</c:v>
                </c:pt>
                <c:pt idx="103">
                  <c:v>40.927097007481372</c:v>
                </c:pt>
                <c:pt idx="104">
                  <c:v>40.927097007481372</c:v>
                </c:pt>
                <c:pt idx="105">
                  <c:v>40.927097007481372</c:v>
                </c:pt>
                <c:pt idx="106">
                  <c:v>40.927097007481372</c:v>
                </c:pt>
                <c:pt idx="107">
                  <c:v>43.574186768357677</c:v>
                </c:pt>
                <c:pt idx="108">
                  <c:v>43.574186768357677</c:v>
                </c:pt>
                <c:pt idx="109">
                  <c:v>43.574186768357677</c:v>
                </c:pt>
                <c:pt idx="110">
                  <c:v>43.574186768357677</c:v>
                </c:pt>
                <c:pt idx="111">
                  <c:v>43.574186768357677</c:v>
                </c:pt>
                <c:pt idx="112">
                  <c:v>43.574186768357677</c:v>
                </c:pt>
                <c:pt idx="113">
                  <c:v>43.574186768357677</c:v>
                </c:pt>
                <c:pt idx="114">
                  <c:v>43.574186768357677</c:v>
                </c:pt>
                <c:pt idx="115">
                  <c:v>43.574186768357677</c:v>
                </c:pt>
                <c:pt idx="116">
                  <c:v>43.574186768357677</c:v>
                </c:pt>
                <c:pt idx="117">
                  <c:v>46.304219696262884</c:v>
                </c:pt>
                <c:pt idx="118">
                  <c:v>46.304219696262884</c:v>
                </c:pt>
                <c:pt idx="119">
                  <c:v>46.304219696262884</c:v>
                </c:pt>
                <c:pt idx="120">
                  <c:v>46.304219696262884</c:v>
                </c:pt>
                <c:pt idx="121">
                  <c:v>46.304219696262884</c:v>
                </c:pt>
                <c:pt idx="122">
                  <c:v>46.304219696262884</c:v>
                </c:pt>
                <c:pt idx="123">
                  <c:v>46.304219696262884</c:v>
                </c:pt>
                <c:pt idx="124">
                  <c:v>46.304219696262884</c:v>
                </c:pt>
                <c:pt idx="125">
                  <c:v>46.304219696262884</c:v>
                </c:pt>
                <c:pt idx="126">
                  <c:v>46.304219696262884</c:v>
                </c:pt>
                <c:pt idx="127">
                  <c:v>49.117195791196977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0-4138-8855-1F2B8C337A67}"/>
            </c:ext>
          </c:extLst>
        </c:ser>
        <c:ser>
          <c:idx val="2"/>
          <c:order val="2"/>
          <c:tx>
            <c:strRef>
              <c:f>'Scenario Frequencies 95'!$J$4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95'!$J$5:$J$133</c:f>
              <c:numCache>
                <c:formatCode>General</c:formatCode>
                <c:ptCount val="129"/>
                <c:pt idx="0">
                  <c:v>10.000000000000002</c:v>
                </c:pt>
                <c:pt idx="1">
                  <c:v>10.000000000000002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10.000000000000002</c:v>
                </c:pt>
                <c:pt idx="7">
                  <c:v>11.566549426176513</c:v>
                </c:pt>
                <c:pt idx="8">
                  <c:v>11.566549426176513</c:v>
                </c:pt>
                <c:pt idx="9">
                  <c:v>11.566549426176513</c:v>
                </c:pt>
                <c:pt idx="10">
                  <c:v>11.566549426176513</c:v>
                </c:pt>
                <c:pt idx="11">
                  <c:v>11.566549426176513</c:v>
                </c:pt>
                <c:pt idx="12">
                  <c:v>11.566549426176513</c:v>
                </c:pt>
                <c:pt idx="13">
                  <c:v>11.566549426176513</c:v>
                </c:pt>
                <c:pt idx="14">
                  <c:v>11.566549426176513</c:v>
                </c:pt>
                <c:pt idx="15">
                  <c:v>11.566549426176513</c:v>
                </c:pt>
                <c:pt idx="16">
                  <c:v>11.566549426176513</c:v>
                </c:pt>
                <c:pt idx="17">
                  <c:v>13.280176475938504</c:v>
                </c:pt>
                <c:pt idx="18">
                  <c:v>13.280176475938504</c:v>
                </c:pt>
                <c:pt idx="19">
                  <c:v>13.280176475938504</c:v>
                </c:pt>
                <c:pt idx="20">
                  <c:v>13.280176475938504</c:v>
                </c:pt>
                <c:pt idx="21">
                  <c:v>13.280176475938504</c:v>
                </c:pt>
                <c:pt idx="22">
                  <c:v>13.280176475938504</c:v>
                </c:pt>
                <c:pt idx="23">
                  <c:v>13.280176475938504</c:v>
                </c:pt>
                <c:pt idx="24">
                  <c:v>13.280176475938504</c:v>
                </c:pt>
                <c:pt idx="25">
                  <c:v>13.280176475938504</c:v>
                </c:pt>
                <c:pt idx="26">
                  <c:v>13.280176475938504</c:v>
                </c:pt>
                <c:pt idx="27">
                  <c:v>15.036767873823896</c:v>
                </c:pt>
                <c:pt idx="28">
                  <c:v>15.036767873823896</c:v>
                </c:pt>
                <c:pt idx="29">
                  <c:v>15.036767873823896</c:v>
                </c:pt>
                <c:pt idx="30">
                  <c:v>15.036767873823896</c:v>
                </c:pt>
                <c:pt idx="31">
                  <c:v>15.036767873823896</c:v>
                </c:pt>
                <c:pt idx="32">
                  <c:v>15.036767873823896</c:v>
                </c:pt>
                <c:pt idx="33">
                  <c:v>15.036767873823896</c:v>
                </c:pt>
                <c:pt idx="34">
                  <c:v>15.036767873823896</c:v>
                </c:pt>
                <c:pt idx="35">
                  <c:v>15.036767873823896</c:v>
                </c:pt>
                <c:pt idx="36">
                  <c:v>15.036767873823896</c:v>
                </c:pt>
                <c:pt idx="37">
                  <c:v>16.947348916425131</c:v>
                </c:pt>
                <c:pt idx="38">
                  <c:v>16.947348916425131</c:v>
                </c:pt>
                <c:pt idx="39">
                  <c:v>16.947348916425131</c:v>
                </c:pt>
                <c:pt idx="40">
                  <c:v>16.947348916425131</c:v>
                </c:pt>
                <c:pt idx="41">
                  <c:v>16.947348916425131</c:v>
                </c:pt>
                <c:pt idx="42">
                  <c:v>16.947348916425131</c:v>
                </c:pt>
                <c:pt idx="43">
                  <c:v>16.947348916425131</c:v>
                </c:pt>
                <c:pt idx="44">
                  <c:v>16.947348916425131</c:v>
                </c:pt>
                <c:pt idx="45">
                  <c:v>16.947348916425131</c:v>
                </c:pt>
                <c:pt idx="46">
                  <c:v>16.947348916425131</c:v>
                </c:pt>
                <c:pt idx="47">
                  <c:v>18.908145712514241</c:v>
                </c:pt>
                <c:pt idx="48">
                  <c:v>18.908145712514241</c:v>
                </c:pt>
                <c:pt idx="49">
                  <c:v>18.908145712514241</c:v>
                </c:pt>
                <c:pt idx="50">
                  <c:v>18.908145712514241</c:v>
                </c:pt>
                <c:pt idx="51">
                  <c:v>18.908145712514241</c:v>
                </c:pt>
                <c:pt idx="52">
                  <c:v>18.908145712514241</c:v>
                </c:pt>
                <c:pt idx="53">
                  <c:v>18.908145712514241</c:v>
                </c:pt>
                <c:pt idx="54">
                  <c:v>18.908145712514241</c:v>
                </c:pt>
                <c:pt idx="55">
                  <c:v>18.908145712514241</c:v>
                </c:pt>
                <c:pt idx="56">
                  <c:v>18.908145712514241</c:v>
                </c:pt>
                <c:pt idx="57">
                  <c:v>20.691774343541741</c:v>
                </c:pt>
                <c:pt idx="58">
                  <c:v>20.691774343541741</c:v>
                </c:pt>
                <c:pt idx="59">
                  <c:v>20.691774343541741</c:v>
                </c:pt>
                <c:pt idx="60">
                  <c:v>20.691774343541741</c:v>
                </c:pt>
                <c:pt idx="61">
                  <c:v>20.691774343541741</c:v>
                </c:pt>
                <c:pt idx="62">
                  <c:v>20.691774343541741</c:v>
                </c:pt>
                <c:pt idx="63">
                  <c:v>20.691774343541741</c:v>
                </c:pt>
                <c:pt idx="64">
                  <c:v>20.691774343541741</c:v>
                </c:pt>
                <c:pt idx="65">
                  <c:v>20.691774343541741</c:v>
                </c:pt>
                <c:pt idx="66">
                  <c:v>20.691774343541741</c:v>
                </c:pt>
                <c:pt idx="67">
                  <c:v>22.322324484683872</c:v>
                </c:pt>
                <c:pt idx="68">
                  <c:v>22.322324484683872</c:v>
                </c:pt>
                <c:pt idx="69">
                  <c:v>22.322324484683872</c:v>
                </c:pt>
                <c:pt idx="70">
                  <c:v>22.322324484683872</c:v>
                </c:pt>
                <c:pt idx="71">
                  <c:v>22.322324484683872</c:v>
                </c:pt>
                <c:pt idx="72">
                  <c:v>22.322324484683872</c:v>
                </c:pt>
                <c:pt idx="73">
                  <c:v>22.322324484683872</c:v>
                </c:pt>
                <c:pt idx="74">
                  <c:v>22.322324484683872</c:v>
                </c:pt>
                <c:pt idx="75">
                  <c:v>22.322324484683872</c:v>
                </c:pt>
                <c:pt idx="76">
                  <c:v>22.322324484683872</c:v>
                </c:pt>
                <c:pt idx="77">
                  <c:v>23.921164657876954</c:v>
                </c:pt>
                <c:pt idx="78">
                  <c:v>23.921164657876954</c:v>
                </c:pt>
                <c:pt idx="79">
                  <c:v>23.921164657876954</c:v>
                </c:pt>
                <c:pt idx="80">
                  <c:v>23.921164657876954</c:v>
                </c:pt>
                <c:pt idx="81">
                  <c:v>23.921164657876954</c:v>
                </c:pt>
                <c:pt idx="82">
                  <c:v>23.921164657876954</c:v>
                </c:pt>
                <c:pt idx="83">
                  <c:v>23.921164657876954</c:v>
                </c:pt>
                <c:pt idx="84">
                  <c:v>23.921164657876954</c:v>
                </c:pt>
                <c:pt idx="85">
                  <c:v>23.921164657876954</c:v>
                </c:pt>
                <c:pt idx="86">
                  <c:v>23.921164657876954</c:v>
                </c:pt>
                <c:pt idx="87">
                  <c:v>25.575300275755975</c:v>
                </c:pt>
                <c:pt idx="88">
                  <c:v>25.575300275755975</c:v>
                </c:pt>
                <c:pt idx="89">
                  <c:v>25.575300275755975</c:v>
                </c:pt>
                <c:pt idx="90">
                  <c:v>25.575300275755975</c:v>
                </c:pt>
                <c:pt idx="91">
                  <c:v>25.575300275755975</c:v>
                </c:pt>
                <c:pt idx="92">
                  <c:v>25.575300275755975</c:v>
                </c:pt>
                <c:pt idx="93">
                  <c:v>25.575300275755975</c:v>
                </c:pt>
                <c:pt idx="94">
                  <c:v>25.575300275755975</c:v>
                </c:pt>
                <c:pt idx="95">
                  <c:v>25.575300275755975</c:v>
                </c:pt>
                <c:pt idx="96">
                  <c:v>25.575300275755975</c:v>
                </c:pt>
                <c:pt idx="97">
                  <c:v>27.28473133832091</c:v>
                </c:pt>
                <c:pt idx="98">
                  <c:v>27.28473133832091</c:v>
                </c:pt>
                <c:pt idx="99">
                  <c:v>27.28473133832091</c:v>
                </c:pt>
                <c:pt idx="100">
                  <c:v>27.28473133832091</c:v>
                </c:pt>
                <c:pt idx="101">
                  <c:v>27.28473133832091</c:v>
                </c:pt>
                <c:pt idx="102">
                  <c:v>27.28473133832091</c:v>
                </c:pt>
                <c:pt idx="103">
                  <c:v>27.28473133832091</c:v>
                </c:pt>
                <c:pt idx="104">
                  <c:v>27.28473133832091</c:v>
                </c:pt>
                <c:pt idx="105">
                  <c:v>27.28473133832091</c:v>
                </c:pt>
                <c:pt idx="106">
                  <c:v>27.28473133832091</c:v>
                </c:pt>
                <c:pt idx="107">
                  <c:v>29.049457845571784</c:v>
                </c:pt>
                <c:pt idx="108">
                  <c:v>29.049457845571784</c:v>
                </c:pt>
                <c:pt idx="109">
                  <c:v>29.049457845571784</c:v>
                </c:pt>
                <c:pt idx="110">
                  <c:v>29.049457845571784</c:v>
                </c:pt>
                <c:pt idx="111">
                  <c:v>29.049457845571784</c:v>
                </c:pt>
                <c:pt idx="112">
                  <c:v>29.049457845571784</c:v>
                </c:pt>
                <c:pt idx="113">
                  <c:v>29.049457845571784</c:v>
                </c:pt>
                <c:pt idx="114">
                  <c:v>29.049457845571784</c:v>
                </c:pt>
                <c:pt idx="115">
                  <c:v>29.049457845571784</c:v>
                </c:pt>
                <c:pt idx="116">
                  <c:v>29.049457845571784</c:v>
                </c:pt>
                <c:pt idx="117">
                  <c:v>30.869479797508582</c:v>
                </c:pt>
                <c:pt idx="118">
                  <c:v>30.869479797508582</c:v>
                </c:pt>
                <c:pt idx="119">
                  <c:v>30.869479797508582</c:v>
                </c:pt>
                <c:pt idx="120">
                  <c:v>30.869479797508582</c:v>
                </c:pt>
                <c:pt idx="121">
                  <c:v>30.869479797508582</c:v>
                </c:pt>
                <c:pt idx="122">
                  <c:v>30.869479797508582</c:v>
                </c:pt>
                <c:pt idx="123">
                  <c:v>30.869479797508582</c:v>
                </c:pt>
                <c:pt idx="124">
                  <c:v>30.869479797508582</c:v>
                </c:pt>
                <c:pt idx="125">
                  <c:v>30.869479797508582</c:v>
                </c:pt>
                <c:pt idx="126">
                  <c:v>30.869479797508582</c:v>
                </c:pt>
                <c:pt idx="127">
                  <c:v>32.744797194131316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30-4138-8855-1F2B8C33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Very High Emissions 95th Percentile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 95'!$K$4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95'!$K$5:$K$133</c:f>
              <c:numCache>
                <c:formatCode>General</c:formatCode>
                <c:ptCount val="12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141.3005466288478</c:v>
                </c:pt>
                <c:pt idx="8">
                  <c:v>141.3005466288478</c:v>
                </c:pt>
                <c:pt idx="9">
                  <c:v>141.3005466288478</c:v>
                </c:pt>
                <c:pt idx="10">
                  <c:v>141.3005466288478</c:v>
                </c:pt>
                <c:pt idx="11">
                  <c:v>141.3005466288478</c:v>
                </c:pt>
                <c:pt idx="12">
                  <c:v>141.3005466288478</c:v>
                </c:pt>
                <c:pt idx="13">
                  <c:v>141.3005466288478</c:v>
                </c:pt>
                <c:pt idx="14">
                  <c:v>141.3005466288478</c:v>
                </c:pt>
                <c:pt idx="15">
                  <c:v>141.3005466288478</c:v>
                </c:pt>
                <c:pt idx="16">
                  <c:v>141.3005466288478</c:v>
                </c:pt>
                <c:pt idx="17">
                  <c:v>172.09667876883688</c:v>
                </c:pt>
                <c:pt idx="18">
                  <c:v>172.09667876883688</c:v>
                </c:pt>
                <c:pt idx="19">
                  <c:v>172.09667876883688</c:v>
                </c:pt>
                <c:pt idx="20">
                  <c:v>172.09667876883688</c:v>
                </c:pt>
                <c:pt idx="21">
                  <c:v>172.09667876883688</c:v>
                </c:pt>
                <c:pt idx="22">
                  <c:v>172.09667876883688</c:v>
                </c:pt>
                <c:pt idx="23">
                  <c:v>172.09667876883688</c:v>
                </c:pt>
                <c:pt idx="24">
                  <c:v>172.09667876883688</c:v>
                </c:pt>
                <c:pt idx="25">
                  <c:v>172.09667876883688</c:v>
                </c:pt>
                <c:pt idx="26">
                  <c:v>172.09667876883688</c:v>
                </c:pt>
                <c:pt idx="27">
                  <c:v>215.9154154269105</c:v>
                </c:pt>
                <c:pt idx="28">
                  <c:v>215.9154154269105</c:v>
                </c:pt>
                <c:pt idx="29">
                  <c:v>215.9154154269105</c:v>
                </c:pt>
                <c:pt idx="30">
                  <c:v>215.9154154269105</c:v>
                </c:pt>
                <c:pt idx="31">
                  <c:v>215.9154154269105</c:v>
                </c:pt>
                <c:pt idx="32">
                  <c:v>215.9154154269105</c:v>
                </c:pt>
                <c:pt idx="33">
                  <c:v>215.9154154269105</c:v>
                </c:pt>
                <c:pt idx="34">
                  <c:v>215.9154154269105</c:v>
                </c:pt>
                <c:pt idx="35">
                  <c:v>215.9154154269105</c:v>
                </c:pt>
                <c:pt idx="36">
                  <c:v>215.9154154269105</c:v>
                </c:pt>
                <c:pt idx="37">
                  <c:v>278.62234367583403</c:v>
                </c:pt>
                <c:pt idx="38">
                  <c:v>278.62234367583403</c:v>
                </c:pt>
                <c:pt idx="39">
                  <c:v>278.62234367583403</c:v>
                </c:pt>
                <c:pt idx="40">
                  <c:v>278.62234367583403</c:v>
                </c:pt>
                <c:pt idx="41">
                  <c:v>278.62234367583403</c:v>
                </c:pt>
                <c:pt idx="42">
                  <c:v>278.62234367583403</c:v>
                </c:pt>
                <c:pt idx="43">
                  <c:v>278.62234367583403</c:v>
                </c:pt>
                <c:pt idx="44">
                  <c:v>278.62234367583403</c:v>
                </c:pt>
                <c:pt idx="45">
                  <c:v>278.62234367583403</c:v>
                </c:pt>
                <c:pt idx="46">
                  <c:v>278.62234367583403</c:v>
                </c:pt>
                <c:pt idx="47">
                  <c:v>367.34147905143698</c:v>
                </c:pt>
                <c:pt idx="48">
                  <c:v>367.34147905143698</c:v>
                </c:pt>
                <c:pt idx="49">
                  <c:v>367.34147905143698</c:v>
                </c:pt>
                <c:pt idx="50">
                  <c:v>367.34147905143698</c:v>
                </c:pt>
                <c:pt idx="51">
                  <c:v>367.34147905143698</c:v>
                </c:pt>
                <c:pt idx="52">
                  <c:v>367.34147905143698</c:v>
                </c:pt>
                <c:pt idx="53">
                  <c:v>367.34147905143698</c:v>
                </c:pt>
                <c:pt idx="54">
                  <c:v>367.34147905143698</c:v>
                </c:pt>
                <c:pt idx="55">
                  <c:v>367.34147905143698</c:v>
                </c:pt>
                <c:pt idx="56">
                  <c:v>367.34147905143698</c:v>
                </c:pt>
                <c:pt idx="57">
                  <c:v>488.10970140951861</c:v>
                </c:pt>
                <c:pt idx="58">
                  <c:v>488.10970140951861</c:v>
                </c:pt>
                <c:pt idx="59">
                  <c:v>488.10970140951861</c:v>
                </c:pt>
                <c:pt idx="60">
                  <c:v>488.10970140951861</c:v>
                </c:pt>
                <c:pt idx="61">
                  <c:v>488.10970140951861</c:v>
                </c:pt>
                <c:pt idx="62">
                  <c:v>488.10970140951861</c:v>
                </c:pt>
                <c:pt idx="63">
                  <c:v>488.10970140951861</c:v>
                </c:pt>
                <c:pt idx="64">
                  <c:v>488.10970140951861</c:v>
                </c:pt>
                <c:pt idx="65">
                  <c:v>488.10970140951861</c:v>
                </c:pt>
                <c:pt idx="66">
                  <c:v>488.10970140951861</c:v>
                </c:pt>
                <c:pt idx="67">
                  <c:v>640.32203479011946</c:v>
                </c:pt>
                <c:pt idx="68">
                  <c:v>640.32203479011946</c:v>
                </c:pt>
                <c:pt idx="69">
                  <c:v>640.32203479011946</c:v>
                </c:pt>
                <c:pt idx="70">
                  <c:v>640.32203479011946</c:v>
                </c:pt>
                <c:pt idx="71">
                  <c:v>640.32203479011946</c:v>
                </c:pt>
                <c:pt idx="72">
                  <c:v>640.32203479011946</c:v>
                </c:pt>
                <c:pt idx="73">
                  <c:v>640.32203479011946</c:v>
                </c:pt>
                <c:pt idx="74">
                  <c:v>640.32203479011946</c:v>
                </c:pt>
                <c:pt idx="75">
                  <c:v>640.32203479011946</c:v>
                </c:pt>
                <c:pt idx="76">
                  <c:v>640.32203479011946</c:v>
                </c:pt>
                <c:pt idx="77">
                  <c:v>817.37318584227739</c:v>
                </c:pt>
                <c:pt idx="78">
                  <c:v>817.37318584227739</c:v>
                </c:pt>
                <c:pt idx="79">
                  <c:v>817.37318584227739</c:v>
                </c:pt>
                <c:pt idx="80">
                  <c:v>817.37318584227739</c:v>
                </c:pt>
                <c:pt idx="81">
                  <c:v>817.37318584227739</c:v>
                </c:pt>
                <c:pt idx="82">
                  <c:v>817.37318584227739</c:v>
                </c:pt>
                <c:pt idx="83">
                  <c:v>817.37318584227739</c:v>
                </c:pt>
                <c:pt idx="84">
                  <c:v>817.37318584227739</c:v>
                </c:pt>
                <c:pt idx="85">
                  <c:v>817.37318584227739</c:v>
                </c:pt>
                <c:pt idx="86">
                  <c:v>817.37318584227739</c:v>
                </c:pt>
                <c:pt idx="87">
                  <c:v>1016.0088094283338</c:v>
                </c:pt>
                <c:pt idx="88">
                  <c:v>1016.0088094283338</c:v>
                </c:pt>
                <c:pt idx="89">
                  <c:v>1016.0088094283338</c:v>
                </c:pt>
                <c:pt idx="90">
                  <c:v>1016.0088094283338</c:v>
                </c:pt>
                <c:pt idx="91">
                  <c:v>1016.0088094283338</c:v>
                </c:pt>
                <c:pt idx="92">
                  <c:v>1016.0088094283338</c:v>
                </c:pt>
                <c:pt idx="93">
                  <c:v>1016.0088094283338</c:v>
                </c:pt>
                <c:pt idx="94">
                  <c:v>1016.0088094283338</c:v>
                </c:pt>
                <c:pt idx="95">
                  <c:v>1016.0088094283338</c:v>
                </c:pt>
                <c:pt idx="96">
                  <c:v>1016.0088094283338</c:v>
                </c:pt>
                <c:pt idx="97">
                  <c:v>1236.2289055482897</c:v>
                </c:pt>
                <c:pt idx="98">
                  <c:v>1236.2289055482897</c:v>
                </c:pt>
                <c:pt idx="99">
                  <c:v>1236.2289055482897</c:v>
                </c:pt>
                <c:pt idx="100">
                  <c:v>1236.2289055482897</c:v>
                </c:pt>
                <c:pt idx="101">
                  <c:v>1236.2289055482897</c:v>
                </c:pt>
                <c:pt idx="102">
                  <c:v>1236.2289055482897</c:v>
                </c:pt>
                <c:pt idx="103">
                  <c:v>1236.2289055482897</c:v>
                </c:pt>
                <c:pt idx="104">
                  <c:v>1236.2289055482897</c:v>
                </c:pt>
                <c:pt idx="105">
                  <c:v>1236.2289055482897</c:v>
                </c:pt>
                <c:pt idx="106">
                  <c:v>1236.2289055482897</c:v>
                </c:pt>
                <c:pt idx="107">
                  <c:v>1478.0334742021444</c:v>
                </c:pt>
                <c:pt idx="108">
                  <c:v>1478.0334742021444</c:v>
                </c:pt>
                <c:pt idx="109">
                  <c:v>1478.0334742021444</c:v>
                </c:pt>
                <c:pt idx="110">
                  <c:v>1478.0334742021444</c:v>
                </c:pt>
                <c:pt idx="111">
                  <c:v>1478.0334742021444</c:v>
                </c:pt>
                <c:pt idx="112">
                  <c:v>1478.0334742021444</c:v>
                </c:pt>
                <c:pt idx="113">
                  <c:v>1478.0334742021444</c:v>
                </c:pt>
                <c:pt idx="114">
                  <c:v>1478.0334742021444</c:v>
                </c:pt>
                <c:pt idx="115">
                  <c:v>1478.0334742021444</c:v>
                </c:pt>
                <c:pt idx="116">
                  <c:v>1478.0334742021444</c:v>
                </c:pt>
                <c:pt idx="117">
                  <c:v>1741.4225153898983</c:v>
                </c:pt>
                <c:pt idx="118">
                  <c:v>1741.4225153898983</c:v>
                </c:pt>
                <c:pt idx="119">
                  <c:v>1741.4225153898983</c:v>
                </c:pt>
                <c:pt idx="120">
                  <c:v>1741.4225153898983</c:v>
                </c:pt>
                <c:pt idx="121">
                  <c:v>1741.4225153898983</c:v>
                </c:pt>
                <c:pt idx="122">
                  <c:v>1741.4225153898983</c:v>
                </c:pt>
                <c:pt idx="123">
                  <c:v>1741.4225153898983</c:v>
                </c:pt>
                <c:pt idx="124">
                  <c:v>1741.4225153898983</c:v>
                </c:pt>
                <c:pt idx="125">
                  <c:v>1741.4225153898983</c:v>
                </c:pt>
                <c:pt idx="126">
                  <c:v>1741.4225153898983</c:v>
                </c:pt>
                <c:pt idx="127">
                  <c:v>2026.39602911155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F-4148-BAE0-92C819CFFE70}"/>
            </c:ext>
          </c:extLst>
        </c:ser>
        <c:ser>
          <c:idx val="1"/>
          <c:order val="1"/>
          <c:tx>
            <c:strRef>
              <c:f>'Scenario Frequencies 95'!$L$4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95'!$L$5:$L$133</c:f>
              <c:numCache>
                <c:formatCode>General</c:formatCode>
                <c:ptCount val="129"/>
                <c:pt idx="0">
                  <c:v>14.999999999999998</c:v>
                </c:pt>
                <c:pt idx="1">
                  <c:v>14.999999999999998</c:v>
                </c:pt>
                <c:pt idx="2">
                  <c:v>14.999999999999998</c:v>
                </c:pt>
                <c:pt idx="3">
                  <c:v>14.999999999999998</c:v>
                </c:pt>
                <c:pt idx="4">
                  <c:v>14.999999999999998</c:v>
                </c:pt>
                <c:pt idx="5">
                  <c:v>14.999999999999998</c:v>
                </c:pt>
                <c:pt idx="6">
                  <c:v>14.999999999999998</c:v>
                </c:pt>
                <c:pt idx="7">
                  <c:v>17.662568328605978</c:v>
                </c:pt>
                <c:pt idx="8">
                  <c:v>17.662568328605978</c:v>
                </c:pt>
                <c:pt idx="9">
                  <c:v>17.662568328605978</c:v>
                </c:pt>
                <c:pt idx="10">
                  <c:v>17.662568328605978</c:v>
                </c:pt>
                <c:pt idx="11">
                  <c:v>17.662568328605978</c:v>
                </c:pt>
                <c:pt idx="12">
                  <c:v>17.662568328605978</c:v>
                </c:pt>
                <c:pt idx="13">
                  <c:v>17.662568328605978</c:v>
                </c:pt>
                <c:pt idx="14">
                  <c:v>17.662568328605978</c:v>
                </c:pt>
                <c:pt idx="15">
                  <c:v>17.662568328605978</c:v>
                </c:pt>
                <c:pt idx="16">
                  <c:v>17.662568328605978</c:v>
                </c:pt>
                <c:pt idx="17">
                  <c:v>21.51208484610461</c:v>
                </c:pt>
                <c:pt idx="18">
                  <c:v>21.51208484610461</c:v>
                </c:pt>
                <c:pt idx="19">
                  <c:v>21.51208484610461</c:v>
                </c:pt>
                <c:pt idx="20">
                  <c:v>21.51208484610461</c:v>
                </c:pt>
                <c:pt idx="21">
                  <c:v>21.51208484610461</c:v>
                </c:pt>
                <c:pt idx="22">
                  <c:v>21.51208484610461</c:v>
                </c:pt>
                <c:pt idx="23">
                  <c:v>21.51208484610461</c:v>
                </c:pt>
                <c:pt idx="24">
                  <c:v>21.51208484610461</c:v>
                </c:pt>
                <c:pt idx="25">
                  <c:v>21.51208484610461</c:v>
                </c:pt>
                <c:pt idx="26">
                  <c:v>21.51208484610461</c:v>
                </c:pt>
                <c:pt idx="27">
                  <c:v>26.989426928363805</c:v>
                </c:pt>
                <c:pt idx="28">
                  <c:v>26.989426928363805</c:v>
                </c:pt>
                <c:pt idx="29">
                  <c:v>26.989426928363805</c:v>
                </c:pt>
                <c:pt idx="30">
                  <c:v>26.989426928363805</c:v>
                </c:pt>
                <c:pt idx="31">
                  <c:v>26.989426928363805</c:v>
                </c:pt>
                <c:pt idx="32">
                  <c:v>26.989426928363805</c:v>
                </c:pt>
                <c:pt idx="33">
                  <c:v>26.989426928363805</c:v>
                </c:pt>
                <c:pt idx="34">
                  <c:v>26.989426928363805</c:v>
                </c:pt>
                <c:pt idx="35">
                  <c:v>26.989426928363805</c:v>
                </c:pt>
                <c:pt idx="36">
                  <c:v>26.989426928363805</c:v>
                </c:pt>
                <c:pt idx="37">
                  <c:v>34.827792959479254</c:v>
                </c:pt>
                <c:pt idx="38">
                  <c:v>34.827792959479254</c:v>
                </c:pt>
                <c:pt idx="39">
                  <c:v>34.827792959479254</c:v>
                </c:pt>
                <c:pt idx="40">
                  <c:v>34.827792959479254</c:v>
                </c:pt>
                <c:pt idx="41">
                  <c:v>34.827792959479254</c:v>
                </c:pt>
                <c:pt idx="42">
                  <c:v>34.827792959479254</c:v>
                </c:pt>
                <c:pt idx="43">
                  <c:v>34.827792959479254</c:v>
                </c:pt>
                <c:pt idx="44">
                  <c:v>34.827792959479254</c:v>
                </c:pt>
                <c:pt idx="45">
                  <c:v>34.827792959479254</c:v>
                </c:pt>
                <c:pt idx="46">
                  <c:v>34.827792959479254</c:v>
                </c:pt>
                <c:pt idx="47">
                  <c:v>45.917684881429622</c:v>
                </c:pt>
                <c:pt idx="48">
                  <c:v>45.917684881429622</c:v>
                </c:pt>
                <c:pt idx="49">
                  <c:v>45.917684881429622</c:v>
                </c:pt>
                <c:pt idx="50">
                  <c:v>45.917684881429622</c:v>
                </c:pt>
                <c:pt idx="51">
                  <c:v>45.917684881429622</c:v>
                </c:pt>
                <c:pt idx="52">
                  <c:v>45.917684881429622</c:v>
                </c:pt>
                <c:pt idx="53">
                  <c:v>45.917684881429622</c:v>
                </c:pt>
                <c:pt idx="54">
                  <c:v>45.917684881429622</c:v>
                </c:pt>
                <c:pt idx="55">
                  <c:v>45.917684881429622</c:v>
                </c:pt>
                <c:pt idx="56">
                  <c:v>45.917684881429622</c:v>
                </c:pt>
                <c:pt idx="57">
                  <c:v>61.013712676189833</c:v>
                </c:pt>
                <c:pt idx="58">
                  <c:v>61.013712676189833</c:v>
                </c:pt>
                <c:pt idx="59">
                  <c:v>61.013712676189833</c:v>
                </c:pt>
                <c:pt idx="60">
                  <c:v>61.013712676189833</c:v>
                </c:pt>
                <c:pt idx="61">
                  <c:v>61.013712676189833</c:v>
                </c:pt>
                <c:pt idx="62">
                  <c:v>61.013712676189833</c:v>
                </c:pt>
                <c:pt idx="63">
                  <c:v>61.013712676189833</c:v>
                </c:pt>
                <c:pt idx="64">
                  <c:v>61.013712676189833</c:v>
                </c:pt>
                <c:pt idx="65">
                  <c:v>61.013712676189833</c:v>
                </c:pt>
                <c:pt idx="66">
                  <c:v>61.013712676189833</c:v>
                </c:pt>
                <c:pt idx="67">
                  <c:v>80.040254348764961</c:v>
                </c:pt>
                <c:pt idx="68">
                  <c:v>80.040254348764961</c:v>
                </c:pt>
                <c:pt idx="69">
                  <c:v>80.040254348764961</c:v>
                </c:pt>
                <c:pt idx="70">
                  <c:v>80.040254348764961</c:v>
                </c:pt>
                <c:pt idx="71">
                  <c:v>80.040254348764961</c:v>
                </c:pt>
                <c:pt idx="72">
                  <c:v>80.040254348764961</c:v>
                </c:pt>
                <c:pt idx="73">
                  <c:v>80.040254348764961</c:v>
                </c:pt>
                <c:pt idx="74">
                  <c:v>80.040254348764961</c:v>
                </c:pt>
                <c:pt idx="75">
                  <c:v>80.040254348764961</c:v>
                </c:pt>
                <c:pt idx="76">
                  <c:v>80.040254348764961</c:v>
                </c:pt>
                <c:pt idx="77">
                  <c:v>102.17164823028469</c:v>
                </c:pt>
                <c:pt idx="78">
                  <c:v>102.17164823028469</c:v>
                </c:pt>
                <c:pt idx="79">
                  <c:v>102.17164823028469</c:v>
                </c:pt>
                <c:pt idx="80">
                  <c:v>102.17164823028469</c:v>
                </c:pt>
                <c:pt idx="81">
                  <c:v>102.17164823028469</c:v>
                </c:pt>
                <c:pt idx="82">
                  <c:v>102.17164823028469</c:v>
                </c:pt>
                <c:pt idx="83">
                  <c:v>102.17164823028469</c:v>
                </c:pt>
                <c:pt idx="84">
                  <c:v>102.17164823028469</c:v>
                </c:pt>
                <c:pt idx="85">
                  <c:v>102.17164823028469</c:v>
                </c:pt>
                <c:pt idx="86">
                  <c:v>102.17164823028469</c:v>
                </c:pt>
                <c:pt idx="87">
                  <c:v>127.00110117854176</c:v>
                </c:pt>
                <c:pt idx="88">
                  <c:v>127.00110117854176</c:v>
                </c:pt>
                <c:pt idx="89">
                  <c:v>127.00110117854176</c:v>
                </c:pt>
                <c:pt idx="90">
                  <c:v>127.00110117854176</c:v>
                </c:pt>
                <c:pt idx="91">
                  <c:v>127.00110117854176</c:v>
                </c:pt>
                <c:pt idx="92">
                  <c:v>127.00110117854176</c:v>
                </c:pt>
                <c:pt idx="93">
                  <c:v>127.00110117854176</c:v>
                </c:pt>
                <c:pt idx="94">
                  <c:v>127.00110117854176</c:v>
                </c:pt>
                <c:pt idx="95">
                  <c:v>127.00110117854176</c:v>
                </c:pt>
                <c:pt idx="96">
                  <c:v>127.00110117854176</c:v>
                </c:pt>
                <c:pt idx="97">
                  <c:v>154.52861319353624</c:v>
                </c:pt>
                <c:pt idx="98">
                  <c:v>154.52861319353624</c:v>
                </c:pt>
                <c:pt idx="99">
                  <c:v>154.52861319353624</c:v>
                </c:pt>
                <c:pt idx="100">
                  <c:v>154.52861319353624</c:v>
                </c:pt>
                <c:pt idx="101">
                  <c:v>154.52861319353624</c:v>
                </c:pt>
                <c:pt idx="102">
                  <c:v>154.52861319353624</c:v>
                </c:pt>
                <c:pt idx="103">
                  <c:v>154.52861319353624</c:v>
                </c:pt>
                <c:pt idx="104">
                  <c:v>154.52861319353624</c:v>
                </c:pt>
                <c:pt idx="105">
                  <c:v>154.52861319353624</c:v>
                </c:pt>
                <c:pt idx="106">
                  <c:v>154.52861319353624</c:v>
                </c:pt>
                <c:pt idx="107">
                  <c:v>184.75418427526802</c:v>
                </c:pt>
                <c:pt idx="108">
                  <c:v>184.75418427526802</c:v>
                </c:pt>
                <c:pt idx="109">
                  <c:v>184.75418427526802</c:v>
                </c:pt>
                <c:pt idx="110">
                  <c:v>184.75418427526802</c:v>
                </c:pt>
                <c:pt idx="111">
                  <c:v>184.75418427526802</c:v>
                </c:pt>
                <c:pt idx="112">
                  <c:v>184.75418427526802</c:v>
                </c:pt>
                <c:pt idx="113">
                  <c:v>184.75418427526802</c:v>
                </c:pt>
                <c:pt idx="114">
                  <c:v>184.75418427526802</c:v>
                </c:pt>
                <c:pt idx="115">
                  <c:v>184.75418427526802</c:v>
                </c:pt>
                <c:pt idx="116">
                  <c:v>184.75418427526802</c:v>
                </c:pt>
                <c:pt idx="117">
                  <c:v>217.67781442373732</c:v>
                </c:pt>
                <c:pt idx="118">
                  <c:v>217.67781442373732</c:v>
                </c:pt>
                <c:pt idx="119">
                  <c:v>217.67781442373732</c:v>
                </c:pt>
                <c:pt idx="120">
                  <c:v>217.67781442373732</c:v>
                </c:pt>
                <c:pt idx="121">
                  <c:v>217.67781442373732</c:v>
                </c:pt>
                <c:pt idx="122">
                  <c:v>217.67781442373732</c:v>
                </c:pt>
                <c:pt idx="123">
                  <c:v>217.67781442373732</c:v>
                </c:pt>
                <c:pt idx="124">
                  <c:v>217.67781442373732</c:v>
                </c:pt>
                <c:pt idx="125">
                  <c:v>217.67781442373732</c:v>
                </c:pt>
                <c:pt idx="126">
                  <c:v>217.67781442373732</c:v>
                </c:pt>
                <c:pt idx="127">
                  <c:v>253.29950363894378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F-4148-BAE0-92C819CFFE70}"/>
            </c:ext>
          </c:extLst>
        </c:ser>
        <c:ser>
          <c:idx val="2"/>
          <c:order val="2"/>
          <c:tx>
            <c:strRef>
              <c:f>'Scenario Frequencies 95'!$M$4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95'!$M$5:$M$133</c:f>
              <c:numCache>
                <c:formatCode>General</c:formatCode>
                <c:ptCount val="129"/>
                <c:pt idx="0">
                  <c:v>10.000000000000002</c:v>
                </c:pt>
                <c:pt idx="1">
                  <c:v>10.000000000000002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10.000000000000002</c:v>
                </c:pt>
                <c:pt idx="7">
                  <c:v>11.775045552403984</c:v>
                </c:pt>
                <c:pt idx="8">
                  <c:v>11.775045552403984</c:v>
                </c:pt>
                <c:pt idx="9">
                  <c:v>11.775045552403984</c:v>
                </c:pt>
                <c:pt idx="10">
                  <c:v>11.775045552403984</c:v>
                </c:pt>
                <c:pt idx="11">
                  <c:v>11.775045552403984</c:v>
                </c:pt>
                <c:pt idx="12">
                  <c:v>11.775045552403984</c:v>
                </c:pt>
                <c:pt idx="13">
                  <c:v>11.775045552403984</c:v>
                </c:pt>
                <c:pt idx="14">
                  <c:v>11.775045552403984</c:v>
                </c:pt>
                <c:pt idx="15">
                  <c:v>11.775045552403984</c:v>
                </c:pt>
                <c:pt idx="16">
                  <c:v>11.775045552403984</c:v>
                </c:pt>
                <c:pt idx="17">
                  <c:v>14.341389897403074</c:v>
                </c:pt>
                <c:pt idx="18">
                  <c:v>14.341389897403074</c:v>
                </c:pt>
                <c:pt idx="19">
                  <c:v>14.341389897403074</c:v>
                </c:pt>
                <c:pt idx="20">
                  <c:v>14.341389897403074</c:v>
                </c:pt>
                <c:pt idx="21">
                  <c:v>14.341389897403074</c:v>
                </c:pt>
                <c:pt idx="22">
                  <c:v>14.341389897403074</c:v>
                </c:pt>
                <c:pt idx="23">
                  <c:v>14.341389897403074</c:v>
                </c:pt>
                <c:pt idx="24">
                  <c:v>14.341389897403074</c:v>
                </c:pt>
                <c:pt idx="25">
                  <c:v>14.341389897403074</c:v>
                </c:pt>
                <c:pt idx="26">
                  <c:v>14.341389897403074</c:v>
                </c:pt>
                <c:pt idx="27">
                  <c:v>17.99295128557587</c:v>
                </c:pt>
                <c:pt idx="28">
                  <c:v>17.99295128557587</c:v>
                </c:pt>
                <c:pt idx="29">
                  <c:v>17.99295128557587</c:v>
                </c:pt>
                <c:pt idx="30">
                  <c:v>17.99295128557587</c:v>
                </c:pt>
                <c:pt idx="31">
                  <c:v>17.99295128557587</c:v>
                </c:pt>
                <c:pt idx="32">
                  <c:v>17.99295128557587</c:v>
                </c:pt>
                <c:pt idx="33">
                  <c:v>17.99295128557587</c:v>
                </c:pt>
                <c:pt idx="34">
                  <c:v>17.99295128557587</c:v>
                </c:pt>
                <c:pt idx="35">
                  <c:v>17.99295128557587</c:v>
                </c:pt>
                <c:pt idx="36">
                  <c:v>17.99295128557587</c:v>
                </c:pt>
                <c:pt idx="37">
                  <c:v>23.218528639652838</c:v>
                </c:pt>
                <c:pt idx="38">
                  <c:v>23.218528639652838</c:v>
                </c:pt>
                <c:pt idx="39">
                  <c:v>23.218528639652838</c:v>
                </c:pt>
                <c:pt idx="40">
                  <c:v>23.218528639652838</c:v>
                </c:pt>
                <c:pt idx="41">
                  <c:v>23.218528639652838</c:v>
                </c:pt>
                <c:pt idx="42">
                  <c:v>23.218528639652838</c:v>
                </c:pt>
                <c:pt idx="43">
                  <c:v>23.218528639652838</c:v>
                </c:pt>
                <c:pt idx="44">
                  <c:v>23.218528639652838</c:v>
                </c:pt>
                <c:pt idx="45">
                  <c:v>23.218528639652838</c:v>
                </c:pt>
                <c:pt idx="46">
                  <c:v>23.218528639652838</c:v>
                </c:pt>
                <c:pt idx="47">
                  <c:v>30.611789920953083</c:v>
                </c:pt>
                <c:pt idx="48">
                  <c:v>30.611789920953083</c:v>
                </c:pt>
                <c:pt idx="49">
                  <c:v>30.611789920953083</c:v>
                </c:pt>
                <c:pt idx="50">
                  <c:v>30.611789920953083</c:v>
                </c:pt>
                <c:pt idx="51">
                  <c:v>30.611789920953083</c:v>
                </c:pt>
                <c:pt idx="52">
                  <c:v>30.611789920953083</c:v>
                </c:pt>
                <c:pt idx="53">
                  <c:v>30.611789920953083</c:v>
                </c:pt>
                <c:pt idx="54">
                  <c:v>30.611789920953083</c:v>
                </c:pt>
                <c:pt idx="55">
                  <c:v>30.611789920953083</c:v>
                </c:pt>
                <c:pt idx="56">
                  <c:v>30.611789920953083</c:v>
                </c:pt>
                <c:pt idx="57">
                  <c:v>40.675808450793213</c:v>
                </c:pt>
                <c:pt idx="58">
                  <c:v>40.675808450793213</c:v>
                </c:pt>
                <c:pt idx="59">
                  <c:v>40.675808450793213</c:v>
                </c:pt>
                <c:pt idx="60">
                  <c:v>40.675808450793213</c:v>
                </c:pt>
                <c:pt idx="61">
                  <c:v>40.675808450793213</c:v>
                </c:pt>
                <c:pt idx="62">
                  <c:v>40.675808450793213</c:v>
                </c:pt>
                <c:pt idx="63">
                  <c:v>40.675808450793213</c:v>
                </c:pt>
                <c:pt idx="64">
                  <c:v>40.675808450793213</c:v>
                </c:pt>
                <c:pt idx="65">
                  <c:v>40.675808450793213</c:v>
                </c:pt>
                <c:pt idx="66">
                  <c:v>40.675808450793213</c:v>
                </c:pt>
                <c:pt idx="67">
                  <c:v>53.3601695658433</c:v>
                </c:pt>
                <c:pt idx="68">
                  <c:v>53.3601695658433</c:v>
                </c:pt>
                <c:pt idx="69">
                  <c:v>53.3601695658433</c:v>
                </c:pt>
                <c:pt idx="70">
                  <c:v>53.3601695658433</c:v>
                </c:pt>
                <c:pt idx="71">
                  <c:v>53.3601695658433</c:v>
                </c:pt>
                <c:pt idx="72">
                  <c:v>53.3601695658433</c:v>
                </c:pt>
                <c:pt idx="73">
                  <c:v>53.3601695658433</c:v>
                </c:pt>
                <c:pt idx="74">
                  <c:v>53.3601695658433</c:v>
                </c:pt>
                <c:pt idx="75">
                  <c:v>53.3601695658433</c:v>
                </c:pt>
                <c:pt idx="76">
                  <c:v>53.3601695658433</c:v>
                </c:pt>
                <c:pt idx="77">
                  <c:v>68.114432153523126</c:v>
                </c:pt>
                <c:pt idx="78">
                  <c:v>68.114432153523126</c:v>
                </c:pt>
                <c:pt idx="79">
                  <c:v>68.114432153523126</c:v>
                </c:pt>
                <c:pt idx="80">
                  <c:v>68.114432153523126</c:v>
                </c:pt>
                <c:pt idx="81">
                  <c:v>68.114432153523126</c:v>
                </c:pt>
                <c:pt idx="82">
                  <c:v>68.114432153523126</c:v>
                </c:pt>
                <c:pt idx="83">
                  <c:v>68.114432153523126</c:v>
                </c:pt>
                <c:pt idx="84">
                  <c:v>68.114432153523126</c:v>
                </c:pt>
                <c:pt idx="85">
                  <c:v>68.114432153523126</c:v>
                </c:pt>
                <c:pt idx="86">
                  <c:v>68.114432153523126</c:v>
                </c:pt>
                <c:pt idx="87">
                  <c:v>84.667400785694483</c:v>
                </c:pt>
                <c:pt idx="88">
                  <c:v>84.667400785694483</c:v>
                </c:pt>
                <c:pt idx="89">
                  <c:v>84.667400785694483</c:v>
                </c:pt>
                <c:pt idx="90">
                  <c:v>84.667400785694483</c:v>
                </c:pt>
                <c:pt idx="91">
                  <c:v>84.667400785694483</c:v>
                </c:pt>
                <c:pt idx="92">
                  <c:v>84.667400785694483</c:v>
                </c:pt>
                <c:pt idx="93">
                  <c:v>84.667400785694483</c:v>
                </c:pt>
                <c:pt idx="94">
                  <c:v>84.667400785694483</c:v>
                </c:pt>
                <c:pt idx="95">
                  <c:v>84.667400785694483</c:v>
                </c:pt>
                <c:pt idx="96">
                  <c:v>84.667400785694483</c:v>
                </c:pt>
                <c:pt idx="97">
                  <c:v>103.01907546235748</c:v>
                </c:pt>
                <c:pt idx="98">
                  <c:v>103.01907546235748</c:v>
                </c:pt>
                <c:pt idx="99">
                  <c:v>103.01907546235748</c:v>
                </c:pt>
                <c:pt idx="100">
                  <c:v>103.01907546235748</c:v>
                </c:pt>
                <c:pt idx="101">
                  <c:v>103.01907546235748</c:v>
                </c:pt>
                <c:pt idx="102">
                  <c:v>103.01907546235748</c:v>
                </c:pt>
                <c:pt idx="103">
                  <c:v>103.01907546235748</c:v>
                </c:pt>
                <c:pt idx="104">
                  <c:v>103.01907546235748</c:v>
                </c:pt>
                <c:pt idx="105">
                  <c:v>103.01907546235748</c:v>
                </c:pt>
                <c:pt idx="106">
                  <c:v>103.01907546235748</c:v>
                </c:pt>
                <c:pt idx="107">
                  <c:v>123.16945618351203</c:v>
                </c:pt>
                <c:pt idx="108">
                  <c:v>123.16945618351203</c:v>
                </c:pt>
                <c:pt idx="109">
                  <c:v>123.16945618351203</c:v>
                </c:pt>
                <c:pt idx="110">
                  <c:v>123.16945618351203</c:v>
                </c:pt>
                <c:pt idx="111">
                  <c:v>123.16945618351203</c:v>
                </c:pt>
                <c:pt idx="112">
                  <c:v>123.16945618351203</c:v>
                </c:pt>
                <c:pt idx="113">
                  <c:v>123.16945618351203</c:v>
                </c:pt>
                <c:pt idx="114">
                  <c:v>123.16945618351203</c:v>
                </c:pt>
                <c:pt idx="115">
                  <c:v>123.16945618351203</c:v>
                </c:pt>
                <c:pt idx="116">
                  <c:v>123.16945618351203</c:v>
                </c:pt>
                <c:pt idx="117">
                  <c:v>145.11854294915821</c:v>
                </c:pt>
                <c:pt idx="118">
                  <c:v>145.11854294915821</c:v>
                </c:pt>
                <c:pt idx="119">
                  <c:v>145.11854294915821</c:v>
                </c:pt>
                <c:pt idx="120">
                  <c:v>145.11854294915821</c:v>
                </c:pt>
                <c:pt idx="121">
                  <c:v>145.11854294915821</c:v>
                </c:pt>
                <c:pt idx="122">
                  <c:v>145.11854294915821</c:v>
                </c:pt>
                <c:pt idx="123">
                  <c:v>145.11854294915821</c:v>
                </c:pt>
                <c:pt idx="124">
                  <c:v>145.11854294915821</c:v>
                </c:pt>
                <c:pt idx="125">
                  <c:v>145.11854294915821</c:v>
                </c:pt>
                <c:pt idx="126">
                  <c:v>145.11854294915821</c:v>
                </c:pt>
                <c:pt idx="127">
                  <c:v>168.86633575929585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F-4148-BAE0-92C819CF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Projection of Atmospheric</a:t>
            </a:r>
            <a:r>
              <a:rPr lang="en-AU" baseline="0"/>
              <a:t> CO2 levels by Scenario</a:t>
            </a:r>
            <a:endParaRPr lang="en-AU"/>
          </a:p>
        </c:rich>
      </c:tx>
      <c:layout>
        <c:manualLayout>
          <c:xMode val="edge"/>
          <c:yMode val="edge"/>
          <c:x val="0.32081655950211463"/>
          <c:y val="4.6097425605618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2708296784002"/>
          <c:y val="0.13169993720359735"/>
          <c:w val="0.84845054918593887"/>
          <c:h val="0.61238039745705319"/>
        </c:manualLayout>
      </c:layout>
      <c:lineChart>
        <c:grouping val="stacked"/>
        <c:varyColors val="0"/>
        <c:ser>
          <c:idx val="0"/>
          <c:order val="0"/>
          <c:tx>
            <c:strRef>
              <c:f>'Other Graphs'!$B$1</c:f>
              <c:strCache>
                <c:ptCount val="1"/>
                <c:pt idx="0">
                  <c:v>Low Emissions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'Other Graphs'!$A$2:$A$17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</c:numCache>
            </c:numRef>
          </c:cat>
          <c:val>
            <c:numRef>
              <c:f>'Other Graphs'!$B$2:$B$17</c:f>
              <c:numCache>
                <c:formatCode>#,##0</c:formatCode>
                <c:ptCount val="16"/>
                <c:pt idx="0">
                  <c:v>379.85</c:v>
                </c:pt>
                <c:pt idx="1">
                  <c:v>390.51</c:v>
                </c:pt>
                <c:pt idx="2">
                  <c:v>414.55</c:v>
                </c:pt>
                <c:pt idx="3">
                  <c:v>436.54</c:v>
                </c:pt>
                <c:pt idx="4">
                  <c:v>452.29</c:v>
                </c:pt>
                <c:pt idx="5">
                  <c:v>460.69</c:v>
                </c:pt>
                <c:pt idx="6">
                  <c:v>462.9</c:v>
                </c:pt>
                <c:pt idx="7">
                  <c:v>460.64</c:v>
                </c:pt>
                <c:pt idx="8">
                  <c:v>453.86</c:v>
                </c:pt>
                <c:pt idx="9">
                  <c:v>443.09</c:v>
                </c:pt>
                <c:pt idx="10">
                  <c:v>432.17</c:v>
                </c:pt>
                <c:pt idx="11">
                  <c:v>421.25</c:v>
                </c:pt>
                <c:pt idx="12">
                  <c:v>410.33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A-4871-A478-BBB403860969}"/>
            </c:ext>
          </c:extLst>
        </c:ser>
        <c:ser>
          <c:idx val="1"/>
          <c:order val="1"/>
          <c:tx>
            <c:strRef>
              <c:f>'Other Graphs'!$C$1</c:f>
              <c:strCache>
                <c:ptCount val="1"/>
                <c:pt idx="0">
                  <c:v>Medium Emissions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'Other Graphs'!$A$2:$A$17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</c:numCache>
            </c:numRef>
          </c:cat>
          <c:val>
            <c:numRef>
              <c:f>'Other Graphs'!$C$2:$C$17</c:f>
              <c:numCache>
                <c:formatCode>#,##0</c:formatCode>
                <c:ptCount val="16"/>
                <c:pt idx="0">
                  <c:v>379.85</c:v>
                </c:pt>
                <c:pt idx="1">
                  <c:v>390.51</c:v>
                </c:pt>
                <c:pt idx="2">
                  <c:v>414.44</c:v>
                </c:pt>
                <c:pt idx="3">
                  <c:v>439.28</c:v>
                </c:pt>
                <c:pt idx="4">
                  <c:v>463.05</c:v>
                </c:pt>
                <c:pt idx="5">
                  <c:v>483.24</c:v>
                </c:pt>
                <c:pt idx="6">
                  <c:v>497.49</c:v>
                </c:pt>
                <c:pt idx="7">
                  <c:v>504.28</c:v>
                </c:pt>
                <c:pt idx="8">
                  <c:v>504.78</c:v>
                </c:pt>
                <c:pt idx="9">
                  <c:v>500.71</c:v>
                </c:pt>
                <c:pt idx="10">
                  <c:v>494.15</c:v>
                </c:pt>
                <c:pt idx="11">
                  <c:v>487.59</c:v>
                </c:pt>
                <c:pt idx="12">
                  <c:v>481.03</c:v>
                </c:pt>
                <c:pt idx="13">
                  <c:v>474.47</c:v>
                </c:pt>
                <c:pt idx="14">
                  <c:v>467.91</c:v>
                </c:pt>
                <c:pt idx="15">
                  <c:v>461.35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A-4871-A478-BBB403860969}"/>
            </c:ext>
          </c:extLst>
        </c:ser>
        <c:ser>
          <c:idx val="2"/>
          <c:order val="2"/>
          <c:tx>
            <c:strRef>
              <c:f>'Other Graphs'!$D$1</c:f>
              <c:strCache>
                <c:ptCount val="1"/>
                <c:pt idx="0">
                  <c:v>High Emissions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'Other Graphs'!$A$2:$A$17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</c:numCache>
            </c:numRef>
          </c:cat>
          <c:val>
            <c:numRef>
              <c:f>'Other Graphs'!$D$2:$D$17</c:f>
              <c:numCache>
                <c:formatCode>#,##0</c:formatCode>
                <c:ptCount val="16"/>
                <c:pt idx="0">
                  <c:v>379.85</c:v>
                </c:pt>
                <c:pt idx="1">
                  <c:v>390.51</c:v>
                </c:pt>
                <c:pt idx="2">
                  <c:v>417.07</c:v>
                </c:pt>
                <c:pt idx="3">
                  <c:v>448.55</c:v>
                </c:pt>
                <c:pt idx="4">
                  <c:v>480.63</c:v>
                </c:pt>
                <c:pt idx="5">
                  <c:v>511.43</c:v>
                </c:pt>
                <c:pt idx="6">
                  <c:v>542.95000000000005</c:v>
                </c:pt>
                <c:pt idx="7">
                  <c:v>573.5</c:v>
                </c:pt>
                <c:pt idx="8">
                  <c:v>599.94000000000005</c:v>
                </c:pt>
                <c:pt idx="9">
                  <c:v>623.13</c:v>
                </c:pt>
                <c:pt idx="10">
                  <c:v>645.05999999999995</c:v>
                </c:pt>
                <c:pt idx="11">
                  <c:v>666.99</c:v>
                </c:pt>
                <c:pt idx="12">
                  <c:v>688.92</c:v>
                </c:pt>
                <c:pt idx="13">
                  <c:v>710.85</c:v>
                </c:pt>
                <c:pt idx="14">
                  <c:v>732.78</c:v>
                </c:pt>
                <c:pt idx="15">
                  <c:v>754.71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A-4871-A478-BBB403860969}"/>
            </c:ext>
          </c:extLst>
        </c:ser>
        <c:ser>
          <c:idx val="3"/>
          <c:order val="3"/>
          <c:tx>
            <c:strRef>
              <c:f>'Other Graphs'!$E$1</c:f>
              <c:strCache>
                <c:ptCount val="1"/>
                <c:pt idx="0">
                  <c:v>Very High Emissions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'Other Graphs'!$A$2:$A$17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</c:numCache>
            </c:numRef>
          </c:cat>
          <c:val>
            <c:numRef>
              <c:f>'Other Graphs'!$E$2:$E$17</c:f>
              <c:numCache>
                <c:formatCode>#,##0</c:formatCode>
                <c:ptCount val="16"/>
                <c:pt idx="0">
                  <c:v>379.85</c:v>
                </c:pt>
                <c:pt idx="1">
                  <c:v>390.51</c:v>
                </c:pt>
                <c:pt idx="2">
                  <c:v>417.25</c:v>
                </c:pt>
                <c:pt idx="3">
                  <c:v>452.77</c:v>
                </c:pt>
                <c:pt idx="4">
                  <c:v>499.68</c:v>
                </c:pt>
                <c:pt idx="5">
                  <c:v>559.69000000000005</c:v>
                </c:pt>
                <c:pt idx="6">
                  <c:v>635.79</c:v>
                </c:pt>
                <c:pt idx="7">
                  <c:v>730.03</c:v>
                </c:pt>
                <c:pt idx="8">
                  <c:v>841.52</c:v>
                </c:pt>
                <c:pt idx="9">
                  <c:v>963.84</c:v>
                </c:pt>
                <c:pt idx="10">
                  <c:v>1088.97</c:v>
                </c:pt>
                <c:pt idx="11">
                  <c:v>1214.0999999999999</c:v>
                </c:pt>
                <c:pt idx="12">
                  <c:v>1339.23</c:v>
                </c:pt>
                <c:pt idx="13">
                  <c:v>1464.36</c:v>
                </c:pt>
                <c:pt idx="14">
                  <c:v>1589.49</c:v>
                </c:pt>
                <c:pt idx="15">
                  <c:v>1714.62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A-4871-A478-BBB40386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41792"/>
        <c:axId val="1057235560"/>
      </c:lineChart>
      <c:catAx>
        <c:axId val="10572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498937678661727"/>
              <c:y val="0.83000404290286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35560"/>
        <c:crosses val="autoZero"/>
        <c:auto val="1"/>
        <c:lblAlgn val="ctr"/>
        <c:lblOffset val="100"/>
        <c:noMultiLvlLbl val="0"/>
      </c:catAx>
      <c:valAx>
        <c:axId val="10572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Atmospheric C02</a:t>
                </a:r>
                <a:r>
                  <a:rPr lang="en-AU" sz="1050" baseline="0"/>
                  <a:t> Level (parts per million)</a:t>
                </a:r>
                <a:endParaRPr lang="en-AU" sz="1050"/>
              </a:p>
            </c:rich>
          </c:tx>
          <c:layout>
            <c:manualLayout>
              <c:xMode val="edge"/>
              <c:yMode val="edge"/>
              <c:x val="2.2359039982387523E-2"/>
              <c:y val="0.13169993720359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'Levy Economic Comp'!$P$2</c:f>
              <c:strCache>
                <c:ptCount val="1"/>
                <c:pt idx="0">
                  <c:v>Expected Cost at 95th Percentile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'Levy Economic Comp'!$I$3:$I$130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'Levy Economic Comp'!$P$3:$P$130</c:f>
              <c:numCache>
                <c:formatCode>#,##0</c:formatCode>
                <c:ptCount val="128"/>
                <c:pt idx="0">
                  <c:v>4034744004.9999995</c:v>
                </c:pt>
                <c:pt idx="1">
                  <c:v>4066801790.220037</c:v>
                </c:pt>
                <c:pt idx="2">
                  <c:v>4099125972.8170977</c:v>
                </c:pt>
                <c:pt idx="3">
                  <c:v>4131718956.6845417</c:v>
                </c:pt>
                <c:pt idx="4">
                  <c:v>4164583171.5364952</c:v>
                </c:pt>
                <c:pt idx="5">
                  <c:v>4197721073.2679009</c:v>
                </c:pt>
                <c:pt idx="6">
                  <c:v>4231135144.3209772</c:v>
                </c:pt>
                <c:pt idx="7">
                  <c:v>4932934263.0760851</c:v>
                </c:pt>
                <c:pt idx="8">
                  <c:v>4972230417.710722</c:v>
                </c:pt>
                <c:pt idx="9">
                  <c:v>5011854807.5329208</c:v>
                </c:pt>
                <c:pt idx="10">
                  <c:v>5051810431.0883951</c:v>
                </c:pt>
                <c:pt idx="11">
                  <c:v>5092100319.8649864</c:v>
                </c:pt>
                <c:pt idx="12">
                  <c:v>5132727538.764369</c:v>
                </c:pt>
                <c:pt idx="13">
                  <c:v>5173695186.5823231</c:v>
                </c:pt>
                <c:pt idx="14">
                  <c:v>5215006396.4977369</c:v>
                </c:pt>
                <c:pt idx="15">
                  <c:v>5256664336.5705328</c:v>
                </c:pt>
                <c:pt idx="16">
                  <c:v>5298672210.2487106</c:v>
                </c:pt>
                <c:pt idx="17">
                  <c:v>6132327075.4164686</c:v>
                </c:pt>
                <c:pt idx="18">
                  <c:v>6181373325.6252527</c:v>
                </c:pt>
                <c:pt idx="19">
                  <c:v>6230832637.3171644</c:v>
                </c:pt>
                <c:pt idx="20">
                  <c:v>6280708857.1050911</c:v>
                </c:pt>
                <c:pt idx="21">
                  <c:v>6331005875.3083115</c:v>
                </c:pt>
                <c:pt idx="22">
                  <c:v>6381727626.6021519</c:v>
                </c:pt>
                <c:pt idx="23">
                  <c:v>6432878090.6797428</c:v>
                </c:pt>
                <c:pt idx="24">
                  <c:v>6484461292.9261036</c:v>
                </c:pt>
                <c:pt idx="25">
                  <c:v>6536481305.104847</c:v>
                </c:pt>
                <c:pt idx="26">
                  <c:v>6588942246.0577593</c:v>
                </c:pt>
                <c:pt idx="27">
                  <c:v>7520376785.4154272</c:v>
                </c:pt>
                <c:pt idx="28">
                  <c:v>7580789534.286726</c:v>
                </c:pt>
                <c:pt idx="29">
                  <c:v>7641715853.2484388</c:v>
                </c:pt>
                <c:pt idx="30">
                  <c:v>7703160627.3931189</c:v>
                </c:pt>
                <c:pt idx="31">
                  <c:v>7765128799.3087816</c:v>
                </c:pt>
                <c:pt idx="32">
                  <c:v>7827625369.9651747</c:v>
                </c:pt>
                <c:pt idx="33">
                  <c:v>7890655399.6169252</c:v>
                </c:pt>
                <c:pt idx="34">
                  <c:v>7954224008.723937</c:v>
                </c:pt>
                <c:pt idx="35">
                  <c:v>8018336378.8893785</c:v>
                </c:pt>
                <c:pt idx="36">
                  <c:v>8082997753.8156691</c:v>
                </c:pt>
                <c:pt idx="37">
                  <c:v>9183530488.5100365</c:v>
                </c:pt>
                <c:pt idx="38">
                  <c:v>9257663316.4713326</c:v>
                </c:pt>
                <c:pt idx="39">
                  <c:v>9332433067.0153599</c:v>
                </c:pt>
                <c:pt idx="40">
                  <c:v>9407845941.2662296</c:v>
                </c:pt>
                <c:pt idx="41">
                  <c:v>9483908216.044384</c:v>
                </c:pt>
                <c:pt idx="42">
                  <c:v>9560626245.0750809</c:v>
                </c:pt>
                <c:pt idx="43">
                  <c:v>9638006460.220377</c:v>
                </c:pt>
                <c:pt idx="44">
                  <c:v>9716055372.7351112</c:v>
                </c:pt>
                <c:pt idx="45">
                  <c:v>9794779574.5474358</c:v>
                </c:pt>
                <c:pt idx="46">
                  <c:v>9874185739.5643845</c:v>
                </c:pt>
                <c:pt idx="47">
                  <c:v>11105984154.158619</c:v>
                </c:pt>
                <c:pt idx="48">
                  <c:v>11196122002.011478</c:v>
                </c:pt>
                <c:pt idx="49">
                  <c:v>11287043617.751728</c:v>
                </c:pt>
                <c:pt idx="50">
                  <c:v>11378756828.45475</c:v>
                </c:pt>
                <c:pt idx="51">
                  <c:v>11471269560.383692</c:v>
                </c:pt>
                <c:pt idx="52">
                  <c:v>11564589840.626938</c:v>
                </c:pt>
                <c:pt idx="53">
                  <c:v>11658725798.768034</c:v>
                </c:pt>
                <c:pt idx="54">
                  <c:v>11753685668.588783</c:v>
                </c:pt>
                <c:pt idx="55">
                  <c:v>11849477789.806211</c:v>
                </c:pt>
                <c:pt idx="56">
                  <c:v>11946110609.844172</c:v>
                </c:pt>
                <c:pt idx="57">
                  <c:v>13179679590.255392</c:v>
                </c:pt>
                <c:pt idx="58">
                  <c:v>13287296123.190645</c:v>
                </c:pt>
                <c:pt idx="59">
                  <c:v>13395861119.11327</c:v>
                </c:pt>
                <c:pt idx="60">
                  <c:v>13505384313.944637</c:v>
                </c:pt>
                <c:pt idx="61">
                  <c:v>13615875571.764265</c:v>
                </c:pt>
                <c:pt idx="62">
                  <c:v>13727344886.993738</c:v>
                </c:pt>
                <c:pt idx="63">
                  <c:v>13839802386.624681</c:v>
                </c:pt>
                <c:pt idx="64">
                  <c:v>13953258332.491713</c:v>
                </c:pt>
                <c:pt idx="65">
                  <c:v>14067723123.591425</c:v>
                </c:pt>
                <c:pt idx="66">
                  <c:v>14183207298.448282</c:v>
                </c:pt>
                <c:pt idx="67">
                  <c:v>15426566078.948399</c:v>
                </c:pt>
                <c:pt idx="68">
                  <c:v>15553384768.945299</c:v>
                </c:pt>
                <c:pt idx="69">
                  <c:v>15681338208.411751</c:v>
                </c:pt>
                <c:pt idx="70">
                  <c:v>15810438394.996109</c:v>
                </c:pt>
                <c:pt idx="71">
                  <c:v>15940697490.431524</c:v>
                </c:pt>
                <c:pt idx="72">
                  <c:v>16072127823.416645</c:v>
                </c:pt>
                <c:pt idx="73">
                  <c:v>16204741892.555248</c:v>
                </c:pt>
                <c:pt idx="74">
                  <c:v>16338552369.356171</c:v>
                </c:pt>
                <c:pt idx="75">
                  <c:v>16473572101.29484</c:v>
                </c:pt>
                <c:pt idx="76">
                  <c:v>16609814114.937792</c:v>
                </c:pt>
                <c:pt idx="77">
                  <c:v>17946819143.750122</c:v>
                </c:pt>
                <c:pt idx="78">
                  <c:v>18095481833.378986</c:v>
                </c:pt>
                <c:pt idx="79">
                  <c:v>18245497415.667686</c:v>
                </c:pt>
                <c:pt idx="80">
                  <c:v>18396880652.771637</c:v>
                </c:pt>
                <c:pt idx="81">
                  <c:v>18549646516.571293</c:v>
                </c:pt>
                <c:pt idx="82">
                  <c:v>18703810192.457603</c:v>
                </c:pt>
                <c:pt idx="83">
                  <c:v>18859387083.196014</c:v>
                </c:pt>
                <c:pt idx="84">
                  <c:v>19016392812.870789</c:v>
                </c:pt>
                <c:pt idx="85">
                  <c:v>19174843230.91143</c:v>
                </c:pt>
                <c:pt idx="86">
                  <c:v>19334754416.202969</c:v>
                </c:pt>
                <c:pt idx="87">
                  <c:v>20844290419.136452</c:v>
                </c:pt>
                <c:pt idx="88">
                  <c:v>21018435509.576077</c:v>
                </c:pt>
                <c:pt idx="89">
                  <c:v>21194195467.99324</c:v>
                </c:pt>
                <c:pt idx="90">
                  <c:v>21371588512.217911</c:v>
                </c:pt>
                <c:pt idx="91">
                  <c:v>21550633128.791451</c:v>
                </c:pt>
                <c:pt idx="92">
                  <c:v>21731348077.942577</c:v>
                </c:pt>
                <c:pt idx="93">
                  <c:v>21913752398.667881</c:v>
                </c:pt>
                <c:pt idx="94">
                  <c:v>22097865413.91922</c:v>
                </c:pt>
                <c:pt idx="95">
                  <c:v>22283706735.90033</c:v>
                </c:pt>
                <c:pt idx="96">
                  <c:v>22471296271.475136</c:v>
                </c:pt>
                <c:pt idx="97">
                  <c:v>24175272856.491848</c:v>
                </c:pt>
                <c:pt idx="98">
                  <c:v>24379195839.840153</c:v>
                </c:pt>
                <c:pt idx="99">
                  <c:v>24585049543.809803</c:v>
                </c:pt>
                <c:pt idx="100">
                  <c:v>24792856523.416553</c:v>
                </c:pt>
                <c:pt idx="101">
                  <c:v>25002639678.761642</c:v>
                </c:pt>
                <c:pt idx="102">
                  <c:v>25214422261.574059</c:v>
                </c:pt>
                <c:pt idx="103">
                  <c:v>25428227881.89164</c:v>
                </c:pt>
                <c:pt idx="104">
                  <c:v>25644080514.884327</c:v>
                </c:pt>
                <c:pt idx="105">
                  <c:v>25862004507.822571</c:v>
                </c:pt>
                <c:pt idx="106">
                  <c:v>26082024587.194138</c:v>
                </c:pt>
                <c:pt idx="107">
                  <c:v>28005471192.355427</c:v>
                </c:pt>
                <c:pt idx="108">
                  <c:v>28244265713.977848</c:v>
                </c:pt>
                <c:pt idx="109">
                  <c:v>28485373371.007912</c:v>
                </c:pt>
                <c:pt idx="110">
                  <c:v>28728822183.2323</c:v>
                </c:pt>
                <c:pt idx="111">
                  <c:v>28974640614.564514</c:v>
                </c:pt>
                <c:pt idx="112">
                  <c:v>29222857581.64711</c:v>
                </c:pt>
                <c:pt idx="113">
                  <c:v>29473502462.638298</c:v>
                </c:pt>
                <c:pt idx="114">
                  <c:v>29726605106.18713</c:v>
                </c:pt>
                <c:pt idx="115">
                  <c:v>29982195840.601452</c:v>
                </c:pt>
                <c:pt idx="116">
                  <c:v>30240305483.212967</c:v>
                </c:pt>
                <c:pt idx="117">
                  <c:v>32411927915.485096</c:v>
                </c:pt>
                <c:pt idx="118">
                  <c:v>32691662601.905411</c:v>
                </c:pt>
                <c:pt idx="119">
                  <c:v>32974175477.56646</c:v>
                </c:pt>
                <c:pt idx="120">
                  <c:v>33259501473.105698</c:v>
                </c:pt>
                <c:pt idx="121">
                  <c:v>33547676091.890919</c:v>
                </c:pt>
                <c:pt idx="122">
                  <c:v>33838735421.330784</c:v>
                </c:pt>
                <c:pt idx="123">
                  <c:v>34132716144.42981</c:v>
                </c:pt>
                <c:pt idx="124">
                  <c:v>34429655551.593384</c:v>
                </c:pt>
                <c:pt idx="125">
                  <c:v>34729591552.688454</c:v>
                </c:pt>
                <c:pt idx="126">
                  <c:v>35032562689.365463</c:v>
                </c:pt>
                <c:pt idx="127">
                  <c:v>37485424584.673058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F-446B-9111-7B78437D3A96}"/>
            </c:ext>
          </c:extLst>
        </c:ser>
        <c:ser>
          <c:idx val="1"/>
          <c:order val="1"/>
          <c:tx>
            <c:strRef>
              <c:f>'Levy Economic Comp'!$Q$2</c:f>
              <c:strCache>
                <c:ptCount val="1"/>
                <c:pt idx="0">
                  <c:v>Reserves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'Levy Economic Comp'!$I$3:$I$130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'Levy Economic Comp'!$Q$3:$Q$130</c:f>
              <c:numCache>
                <c:formatCode>#,##0</c:formatCode>
                <c:ptCount val="128"/>
                <c:pt idx="0">
                  <c:v>3824672997.5043864</c:v>
                </c:pt>
                <c:pt idx="1">
                  <c:v>7617288209.7887354</c:v>
                </c:pt>
                <c:pt idx="2">
                  <c:v>11377579239.476025</c:v>
                </c:pt>
                <c:pt idx="3">
                  <c:v>15105277285.295868</c:v>
                </c:pt>
                <c:pt idx="4">
                  <c:v>18800111116.26376</c:v>
                </c:pt>
                <c:pt idx="5">
                  <c:v>22461807045.500244</c:v>
                </c:pt>
                <c:pt idx="6">
                  <c:v>26090088903.683655</c:v>
                </c:pt>
                <c:pt idx="7">
                  <c:v>29016571643.111954</c:v>
                </c:pt>
                <c:pt idx="8">
                  <c:v>31903758227.905617</c:v>
                </c:pt>
                <c:pt idx="9">
                  <c:v>34751320422.877083</c:v>
                </c:pt>
                <c:pt idx="10">
                  <c:v>37558926994.293076</c:v>
                </c:pt>
                <c:pt idx="11">
                  <c:v>40326243676.932472</c:v>
                </c:pt>
                <c:pt idx="12">
                  <c:v>43052933140.672493</c:v>
                </c:pt>
                <c:pt idx="13">
                  <c:v>45738654956.594559</c:v>
                </c:pt>
                <c:pt idx="14">
                  <c:v>48383065562.601212</c:v>
                </c:pt>
                <c:pt idx="15">
                  <c:v>50985818228.535065</c:v>
                </c:pt>
                <c:pt idx="16">
                  <c:v>53546563020.790741</c:v>
                </c:pt>
                <c:pt idx="17">
                  <c:v>55273652947.878662</c:v>
                </c:pt>
                <c:pt idx="18">
                  <c:v>56951696624.757797</c:v>
                </c:pt>
                <c:pt idx="19">
                  <c:v>58580280989.945023</c:v>
                </c:pt>
                <c:pt idx="20">
                  <c:v>60158989135.344315</c:v>
                </c:pt>
                <c:pt idx="21">
                  <c:v>61687400262.54039</c:v>
                </c:pt>
                <c:pt idx="22">
                  <c:v>63165089638.442627</c:v>
                </c:pt>
                <c:pt idx="23">
                  <c:v>64591628550.267273</c:v>
                </c:pt>
                <c:pt idx="24">
                  <c:v>65966584259.845558</c:v>
                </c:pt>
                <c:pt idx="25">
                  <c:v>67289519957.245094</c:v>
                </c:pt>
                <c:pt idx="26">
                  <c:v>68559994713.691719</c:v>
                </c:pt>
                <c:pt idx="27">
                  <c:v>68899034930.78067</c:v>
                </c:pt>
                <c:pt idx="28">
                  <c:v>69177662398.998337</c:v>
                </c:pt>
                <c:pt idx="29">
                  <c:v>69395363548.254288</c:v>
                </c:pt>
                <c:pt idx="30">
                  <c:v>69551619923.365555</c:v>
                </c:pt>
                <c:pt idx="31">
                  <c:v>69645908126.561157</c:v>
                </c:pt>
                <c:pt idx="32">
                  <c:v>69677699759.100372</c:v>
                </c:pt>
                <c:pt idx="33">
                  <c:v>69646461361.987839</c:v>
                </c:pt>
                <c:pt idx="34">
                  <c:v>69551654355.76828</c:v>
                </c:pt>
                <c:pt idx="35">
                  <c:v>69392734979.383286</c:v>
                </c:pt>
                <c:pt idx="36">
                  <c:v>69169154228.072006</c:v>
                </c:pt>
                <c:pt idx="37">
                  <c:v>67845040742.066353</c:v>
                </c:pt>
                <c:pt idx="38">
                  <c:v>66446794428.099403</c:v>
                </c:pt>
                <c:pt idx="39">
                  <c:v>64973778363.588425</c:v>
                </c:pt>
                <c:pt idx="40">
                  <c:v>63425349424.826584</c:v>
                </c:pt>
                <c:pt idx="41">
                  <c:v>61800858211.286591</c:v>
                </c:pt>
                <c:pt idx="42">
                  <c:v>60099648968.715897</c:v>
                </c:pt>
                <c:pt idx="43">
                  <c:v>58321059510.999908</c:v>
                </c:pt>
                <c:pt idx="44">
                  <c:v>56464421140.76918</c:v>
                </c:pt>
                <c:pt idx="45">
                  <c:v>54529058568.726128</c:v>
                </c:pt>
                <c:pt idx="46">
                  <c:v>52514289831.66613</c:v>
                </c:pt>
                <c:pt idx="47">
                  <c:v>49267722680.011902</c:v>
                </c:pt>
                <c:pt idx="48">
                  <c:v>45931017680.504807</c:v>
                </c:pt>
                <c:pt idx="49">
                  <c:v>42503391065.257462</c:v>
                </c:pt>
                <c:pt idx="50">
                  <c:v>38984051239.307098</c:v>
                </c:pt>
                <c:pt idx="51">
                  <c:v>35372198681.427795</c:v>
                </c:pt>
                <c:pt idx="52">
                  <c:v>31667025843.305244</c:v>
                </c:pt>
                <c:pt idx="53">
                  <c:v>27867717047.041595</c:v>
                </c:pt>
                <c:pt idx="54">
                  <c:v>23973448380.957199</c:v>
                </c:pt>
                <c:pt idx="55">
                  <c:v>19983387593.655373</c:v>
                </c:pt>
                <c:pt idx="56">
                  <c:v>15896693986.315586</c:v>
                </c:pt>
                <c:pt idx="57">
                  <c:v>10576431398.564579</c:v>
                </c:pt>
                <c:pt idx="58">
                  <c:v>5148552277.8783207</c:v>
                </c:pt>
                <c:pt idx="59">
                  <c:v>-387891838.73056316</c:v>
                </c:pt>
                <c:pt idx="60">
                  <c:v>-6033859150.1708155</c:v>
                </c:pt>
                <c:pt idx="61">
                  <c:v>-11790317719.430695</c:v>
                </c:pt>
                <c:pt idx="62">
                  <c:v>-17658245603.920048</c:v>
                </c:pt>
                <c:pt idx="63">
                  <c:v>-23638630988.040344</c:v>
                </c:pt>
                <c:pt idx="64">
                  <c:v>-29732472318.027672</c:v>
                </c:pt>
                <c:pt idx="65">
                  <c:v>-35940778439.114708</c:v>
                </c:pt>
                <c:pt idx="66">
                  <c:v>-42264568735.058609</c:v>
                </c:pt>
                <c:pt idx="67">
                  <c:v>-49831717811.502625</c:v>
                </c:pt>
                <c:pt idx="68">
                  <c:v>-57525685577.943535</c:v>
                </c:pt>
                <c:pt idx="69">
                  <c:v>-65347606783.850899</c:v>
                </c:pt>
                <c:pt idx="70">
                  <c:v>-73298628176.342621</c:v>
                </c:pt>
                <c:pt idx="71">
                  <c:v>-81379908664.26976</c:v>
                </c:pt>
                <c:pt idx="72">
                  <c:v>-89592619485.182022</c:v>
                </c:pt>
                <c:pt idx="73">
                  <c:v>-97937944375.23288</c:v>
                </c:pt>
                <c:pt idx="74">
                  <c:v>-106417079742.08467</c:v>
                </c:pt>
                <c:pt idx="75">
                  <c:v>-115031234840.87512</c:v>
                </c:pt>
                <c:pt idx="76">
                  <c:v>-123781631953.30853</c:v>
                </c:pt>
                <c:pt idx="77">
                  <c:v>-133869034094.55426</c:v>
                </c:pt>
                <c:pt idx="78">
                  <c:v>-144105098925.42886</c:v>
                </c:pt>
                <c:pt idx="79">
                  <c:v>-154491179338.59216</c:v>
                </c:pt>
                <c:pt idx="80">
                  <c:v>-165028642988.85941</c:v>
                </c:pt>
                <c:pt idx="81">
                  <c:v>-175718872502.9263</c:v>
                </c:pt>
                <c:pt idx="82">
                  <c:v>-186563265692.87952</c:v>
                </c:pt>
                <c:pt idx="83">
                  <c:v>-197563235773.57114</c:v>
                </c:pt>
                <c:pt idx="84">
                  <c:v>-208720211583.93753</c:v>
                </c:pt>
                <c:pt idx="85">
                  <c:v>-220035637812.34457</c:v>
                </c:pt>
                <c:pt idx="86">
                  <c:v>-231510975226.04315</c:v>
                </c:pt>
                <c:pt idx="87">
                  <c:v>-244495848642.67523</c:v>
                </c:pt>
                <c:pt idx="88">
                  <c:v>-257654867149.74692</c:v>
                </c:pt>
                <c:pt idx="89">
                  <c:v>-270989645615.23578</c:v>
                </c:pt>
                <c:pt idx="90">
                  <c:v>-284501817124.94928</c:v>
                </c:pt>
                <c:pt idx="91">
                  <c:v>-298193033251.23633</c:v>
                </c:pt>
                <c:pt idx="92">
                  <c:v>-312064964326.6745</c:v>
                </c:pt>
                <c:pt idx="93">
                  <c:v>-326119299722.83801</c:v>
                </c:pt>
                <c:pt idx="94">
                  <c:v>-340357748134.25287</c:v>
                </c:pt>
                <c:pt idx="95">
                  <c:v>-354782037867.6488</c:v>
                </c:pt>
                <c:pt idx="96">
                  <c:v>-369393917136.61957</c:v>
                </c:pt>
                <c:pt idx="97">
                  <c:v>-385709772990.60706</c:v>
                </c:pt>
                <c:pt idx="98">
                  <c:v>-402229551827.94281</c:v>
                </c:pt>
                <c:pt idx="99">
                  <c:v>-418955184369.24823</c:v>
                </c:pt>
                <c:pt idx="100">
                  <c:v>-435888623890.1604</c:v>
                </c:pt>
                <c:pt idx="101">
                  <c:v>-453031846566.41766</c:v>
                </c:pt>
                <c:pt idx="102">
                  <c:v>-470386851825.4873</c:v>
                </c:pt>
                <c:pt idx="103">
                  <c:v>-487955662704.87457</c:v>
                </c:pt>
                <c:pt idx="104">
                  <c:v>-505740326217.25452</c:v>
                </c:pt>
                <c:pt idx="105">
                  <c:v>-523742913722.57269</c:v>
                </c:pt>
                <c:pt idx="106">
                  <c:v>-541965521307.26245</c:v>
                </c:pt>
                <c:pt idx="107">
                  <c:v>-562111575497.11353</c:v>
                </c:pt>
                <c:pt idx="108">
                  <c:v>-582496424208.58704</c:v>
                </c:pt>
                <c:pt idx="109">
                  <c:v>-603122380577.09058</c:v>
                </c:pt>
                <c:pt idx="110">
                  <c:v>-623991785757.81848</c:v>
                </c:pt>
                <c:pt idx="111">
                  <c:v>-645107009369.87866</c:v>
                </c:pt>
                <c:pt idx="112">
                  <c:v>-666470449949.02136</c:v>
                </c:pt>
                <c:pt idx="113">
                  <c:v>-688084535409.15527</c:v>
                </c:pt>
                <c:pt idx="114">
                  <c:v>-709951723512.83801</c:v>
                </c:pt>
                <c:pt idx="115">
                  <c:v>-732074502350.93506</c:v>
                </c:pt>
                <c:pt idx="116">
                  <c:v>-754455390831.64368</c:v>
                </c:pt>
                <c:pt idx="117">
                  <c:v>-779007901744.62439</c:v>
                </c:pt>
                <c:pt idx="118">
                  <c:v>-803840147344.02539</c:v>
                </c:pt>
                <c:pt idx="119">
                  <c:v>-828954905819.0874</c:v>
                </c:pt>
                <c:pt idx="120">
                  <c:v>-854354990289.68872</c:v>
                </c:pt>
                <c:pt idx="121">
                  <c:v>-880043249379.0752</c:v>
                </c:pt>
                <c:pt idx="122">
                  <c:v>-906022567797.90161</c:v>
                </c:pt>
                <c:pt idx="123">
                  <c:v>-932295866939.82703</c:v>
                </c:pt>
                <c:pt idx="124">
                  <c:v>-958866105488.91602</c:v>
                </c:pt>
                <c:pt idx="125">
                  <c:v>-985736280039.1001</c:v>
                </c:pt>
                <c:pt idx="126">
                  <c:v>-1012909425725.9612</c:v>
                </c:pt>
                <c:pt idx="127">
                  <c:v>-1042535433308.1299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F-446B-9111-7B78437D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782288"/>
        <c:axId val="1071782616"/>
      </c:barChart>
      <c:catAx>
        <c:axId val="10717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2616"/>
        <c:crosses val="autoZero"/>
        <c:auto val="1"/>
        <c:lblAlgn val="ctr"/>
        <c:lblOffset val="100"/>
        <c:noMultiLvlLbl val="0"/>
      </c:catAx>
      <c:valAx>
        <c:axId val="10717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122559433125.45482</c:v>
                </c:pt>
                <c:pt idx="1">
                  <c:v>9547306212.7146282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122559433125.45482</c:v>
                </c:pt>
                <c:pt idx="1">
                  <c:v>9547306212.7146282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Impact'!$K$6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Impact'!$L$6:$M$6</c:f>
              <c:numCache>
                <c:formatCode>"$"0.00,,,"B"</c:formatCode>
                <c:ptCount val="2"/>
                <c:pt idx="0">
                  <c:v>0</c:v>
                </c:pt>
                <c:pt idx="1">
                  <c:v>139436442021.63339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Impact'!$K$10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Impact'!$L$10:$M$10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Impact'!$L$11:$M$11</c:f>
              <c:numCache>
                <c:formatCode>0%</c:formatCode>
                <c:ptCount val="2"/>
                <c:pt idx="0">
                  <c:v>0.92773036212577131</c:v>
                </c:pt>
                <c:pt idx="1">
                  <c:v>7.2269637874228687E-2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>
                <a:latin typeface="Avenir Next LT Pro" panose="020B0504020202020204" pitchFamily="34" charset="0"/>
              </a:rPr>
              <a:t>Distribution of</a:t>
            </a:r>
            <a:r>
              <a:rPr lang="en-AU" baseline="0">
                <a:latin typeface="Avenir Next LT Pro" panose="020B0504020202020204" pitchFamily="34" charset="0"/>
              </a:rPr>
              <a:t> Economic Costs</a:t>
            </a:r>
            <a:endParaRPr lang="en-AU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Cost Impact'!$K$15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1-4229-A547-14773B00E7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C1-4229-A547-14773B00E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Impact'!$L$15:$M$15</c:f>
              <c:numCache>
                <c:formatCode>"$"0.00,,,"B"</c:formatCode>
                <c:ptCount val="2"/>
                <c:pt idx="0">
                  <c:v>0</c:v>
                </c:pt>
                <c:pt idx="1">
                  <c:v>122559433125.45482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229-A547-14773B00E717}"/>
            </c:ext>
          </c:extLst>
        </c:ser>
        <c:ser>
          <c:idx val="1"/>
          <c:order val="1"/>
          <c:tx>
            <c:strRef>
              <c:f>'Economic Cost Impact'!$K$16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Impact'!$L$16:$M$16</c:f>
              <c:numCache>
                <c:formatCode>"$"0.00,,,"B"</c:formatCode>
                <c:ptCount val="2"/>
                <c:pt idx="0">
                  <c:v>139436442021.63339</c:v>
                </c:pt>
                <c:pt idx="1">
                  <c:v>9547306212.7146282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229-A547-14773B00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026120"/>
        <c:axId val="740028088"/>
      </c:barChart>
      <c:catAx>
        <c:axId val="7400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8088"/>
        <c:crosses val="autoZero"/>
        <c:auto val="1"/>
        <c:lblAlgn val="ctr"/>
        <c:lblOffset val="100"/>
        <c:noMultiLvlLbl val="0"/>
      </c:catAx>
      <c:valAx>
        <c:axId val="740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Low Emissions Central Estimate Claims Frequency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Frequencies'!$B$4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Frequencies'!$B$5:$B$132</c:f>
              <c:numCache>
                <c:formatCode>General</c:formatCode>
                <c:ptCount val="128"/>
                <c:pt idx="0">
                  <c:v>45.325901999999992</c:v>
                </c:pt>
                <c:pt idx="1">
                  <c:v>45.325901999999992</c:v>
                </c:pt>
                <c:pt idx="2">
                  <c:v>45.325901999999992</c:v>
                </c:pt>
                <c:pt idx="3">
                  <c:v>45.325901999999992</c:v>
                </c:pt>
                <c:pt idx="4">
                  <c:v>45.325901999999992</c:v>
                </c:pt>
                <c:pt idx="5">
                  <c:v>45.325901999999992</c:v>
                </c:pt>
                <c:pt idx="6">
                  <c:v>45.325901999999992</c:v>
                </c:pt>
                <c:pt idx="7">
                  <c:v>50.26210865940525</c:v>
                </c:pt>
                <c:pt idx="8">
                  <c:v>50.26210865940525</c:v>
                </c:pt>
                <c:pt idx="9">
                  <c:v>50.26210865940525</c:v>
                </c:pt>
                <c:pt idx="10">
                  <c:v>50.26210865940525</c:v>
                </c:pt>
                <c:pt idx="11">
                  <c:v>50.26210865940525</c:v>
                </c:pt>
                <c:pt idx="12">
                  <c:v>50.26210865940525</c:v>
                </c:pt>
                <c:pt idx="13">
                  <c:v>50.26210865940525</c:v>
                </c:pt>
                <c:pt idx="14">
                  <c:v>50.26210865940525</c:v>
                </c:pt>
                <c:pt idx="15">
                  <c:v>50.26210865940525</c:v>
                </c:pt>
                <c:pt idx="16">
                  <c:v>50.26210865940525</c:v>
                </c:pt>
                <c:pt idx="17">
                  <c:v>53.954365291113</c:v>
                </c:pt>
                <c:pt idx="18">
                  <c:v>53.954365291113</c:v>
                </c:pt>
                <c:pt idx="19">
                  <c:v>53.954365291113</c:v>
                </c:pt>
                <c:pt idx="20">
                  <c:v>53.954365291113</c:v>
                </c:pt>
                <c:pt idx="21">
                  <c:v>53.954365291113</c:v>
                </c:pt>
                <c:pt idx="22">
                  <c:v>53.954365291113</c:v>
                </c:pt>
                <c:pt idx="23">
                  <c:v>53.954365291113</c:v>
                </c:pt>
                <c:pt idx="24">
                  <c:v>53.954365291113</c:v>
                </c:pt>
                <c:pt idx="25">
                  <c:v>53.954365291113</c:v>
                </c:pt>
                <c:pt idx="26">
                  <c:v>53.954365291113</c:v>
                </c:pt>
                <c:pt idx="27">
                  <c:v>55.977073171279997</c:v>
                </c:pt>
                <c:pt idx="28">
                  <c:v>55.977073171279997</c:v>
                </c:pt>
                <c:pt idx="29">
                  <c:v>55.977073171279997</c:v>
                </c:pt>
                <c:pt idx="30">
                  <c:v>55.977073171279997</c:v>
                </c:pt>
                <c:pt idx="31">
                  <c:v>55.977073171279997</c:v>
                </c:pt>
                <c:pt idx="32">
                  <c:v>55.977073171279997</c:v>
                </c:pt>
                <c:pt idx="33">
                  <c:v>55.977073171279997</c:v>
                </c:pt>
                <c:pt idx="34">
                  <c:v>55.977073171279997</c:v>
                </c:pt>
                <c:pt idx="35">
                  <c:v>55.977073171279997</c:v>
                </c:pt>
                <c:pt idx="36">
                  <c:v>55.977073171279997</c:v>
                </c:pt>
                <c:pt idx="37">
                  <c:v>56.515422421094826</c:v>
                </c:pt>
                <c:pt idx="38">
                  <c:v>56.515422421094826</c:v>
                </c:pt>
                <c:pt idx="39">
                  <c:v>56.515422421094826</c:v>
                </c:pt>
                <c:pt idx="40">
                  <c:v>56.515422421094826</c:v>
                </c:pt>
                <c:pt idx="41">
                  <c:v>56.515422421094826</c:v>
                </c:pt>
                <c:pt idx="42">
                  <c:v>56.515422421094826</c:v>
                </c:pt>
                <c:pt idx="43">
                  <c:v>56.515422421094826</c:v>
                </c:pt>
                <c:pt idx="44">
                  <c:v>56.515422421094826</c:v>
                </c:pt>
                <c:pt idx="45">
                  <c:v>56.515422421094826</c:v>
                </c:pt>
                <c:pt idx="46">
                  <c:v>56.515422421094826</c:v>
                </c:pt>
                <c:pt idx="47">
                  <c:v>55.964923127759299</c:v>
                </c:pt>
                <c:pt idx="48">
                  <c:v>55.964923127759299</c:v>
                </c:pt>
                <c:pt idx="49">
                  <c:v>55.964923127759299</c:v>
                </c:pt>
                <c:pt idx="50">
                  <c:v>55.964923127759299</c:v>
                </c:pt>
                <c:pt idx="51">
                  <c:v>55.964923127759299</c:v>
                </c:pt>
                <c:pt idx="52">
                  <c:v>55.964923127759299</c:v>
                </c:pt>
                <c:pt idx="53">
                  <c:v>55.964923127759299</c:v>
                </c:pt>
                <c:pt idx="54">
                  <c:v>55.964923127759299</c:v>
                </c:pt>
                <c:pt idx="55">
                  <c:v>55.964923127759299</c:v>
                </c:pt>
                <c:pt idx="56">
                  <c:v>55.964923127759299</c:v>
                </c:pt>
                <c:pt idx="57">
                  <c:v>54.329590807268481</c:v>
                </c:pt>
                <c:pt idx="58">
                  <c:v>54.329590807268481</c:v>
                </c:pt>
                <c:pt idx="59">
                  <c:v>54.329590807268481</c:v>
                </c:pt>
                <c:pt idx="60">
                  <c:v>54.329590807268481</c:v>
                </c:pt>
                <c:pt idx="61">
                  <c:v>54.329590807268481</c:v>
                </c:pt>
                <c:pt idx="62">
                  <c:v>54.329590807268481</c:v>
                </c:pt>
                <c:pt idx="63">
                  <c:v>54.329590807268481</c:v>
                </c:pt>
                <c:pt idx="64">
                  <c:v>54.329590807268481</c:v>
                </c:pt>
                <c:pt idx="65">
                  <c:v>54.329590807268481</c:v>
                </c:pt>
                <c:pt idx="66">
                  <c:v>54.329590807268481</c:v>
                </c:pt>
                <c:pt idx="67">
                  <c:v>51.781724979787661</c:v>
                </c:pt>
                <c:pt idx="68">
                  <c:v>51.781724979787661</c:v>
                </c:pt>
                <c:pt idx="69">
                  <c:v>51.781724979787661</c:v>
                </c:pt>
                <c:pt idx="70">
                  <c:v>51.781724979787661</c:v>
                </c:pt>
                <c:pt idx="71">
                  <c:v>51.781724979787661</c:v>
                </c:pt>
                <c:pt idx="72">
                  <c:v>51.781724979787661</c:v>
                </c:pt>
                <c:pt idx="73">
                  <c:v>51.781724979787661</c:v>
                </c:pt>
                <c:pt idx="74">
                  <c:v>51.781724979787661</c:v>
                </c:pt>
                <c:pt idx="75">
                  <c:v>51.781724979787661</c:v>
                </c:pt>
                <c:pt idx="76">
                  <c:v>51.781724979787661</c:v>
                </c:pt>
                <c:pt idx="77">
                  <c:v>49.260844030639319</c:v>
                </c:pt>
                <c:pt idx="78">
                  <c:v>49.260844030639319</c:v>
                </c:pt>
                <c:pt idx="79">
                  <c:v>49.260844030639319</c:v>
                </c:pt>
                <c:pt idx="80">
                  <c:v>49.260844030639319</c:v>
                </c:pt>
                <c:pt idx="81">
                  <c:v>49.260844030639319</c:v>
                </c:pt>
                <c:pt idx="82">
                  <c:v>49.260844030639319</c:v>
                </c:pt>
                <c:pt idx="83">
                  <c:v>49.260844030639319</c:v>
                </c:pt>
                <c:pt idx="84">
                  <c:v>49.260844030639319</c:v>
                </c:pt>
                <c:pt idx="85">
                  <c:v>49.260844030639319</c:v>
                </c:pt>
                <c:pt idx="86">
                  <c:v>49.260844030639319</c:v>
                </c:pt>
                <c:pt idx="87">
                  <c:v>46.802865578953892</c:v>
                </c:pt>
                <c:pt idx="88">
                  <c:v>46.802865578953892</c:v>
                </c:pt>
                <c:pt idx="89">
                  <c:v>46.802865578953892</c:v>
                </c:pt>
                <c:pt idx="90">
                  <c:v>46.802865578953892</c:v>
                </c:pt>
                <c:pt idx="91">
                  <c:v>46.802865578953892</c:v>
                </c:pt>
                <c:pt idx="92">
                  <c:v>46.802865578953892</c:v>
                </c:pt>
                <c:pt idx="93">
                  <c:v>46.802865578953892</c:v>
                </c:pt>
                <c:pt idx="94">
                  <c:v>46.802865578953892</c:v>
                </c:pt>
                <c:pt idx="95">
                  <c:v>46.802865578953892</c:v>
                </c:pt>
                <c:pt idx="96">
                  <c:v>46.802865578953892</c:v>
                </c:pt>
                <c:pt idx="97">
                  <c:v>44.407789624731386</c:v>
                </c:pt>
                <c:pt idx="98">
                  <c:v>44.407789624731386</c:v>
                </c:pt>
                <c:pt idx="99">
                  <c:v>44.407789624731386</c:v>
                </c:pt>
                <c:pt idx="100">
                  <c:v>44.407789624731386</c:v>
                </c:pt>
                <c:pt idx="101">
                  <c:v>44.407789624731386</c:v>
                </c:pt>
                <c:pt idx="102">
                  <c:v>44.407789624731386</c:v>
                </c:pt>
                <c:pt idx="103">
                  <c:v>44.407789624731386</c:v>
                </c:pt>
                <c:pt idx="104">
                  <c:v>44.407789624731386</c:v>
                </c:pt>
                <c:pt idx="105">
                  <c:v>44.407789624731386</c:v>
                </c:pt>
                <c:pt idx="106">
                  <c:v>44.407789624731386</c:v>
                </c:pt>
                <c:pt idx="107">
                  <c:v>42.200014399042672</c:v>
                </c:pt>
                <c:pt idx="108">
                  <c:v>42.200014399042672</c:v>
                </c:pt>
                <c:pt idx="109">
                  <c:v>42.200014399042672</c:v>
                </c:pt>
                <c:pt idx="110">
                  <c:v>42.200014399042672</c:v>
                </c:pt>
                <c:pt idx="111">
                  <c:v>42.200014399042672</c:v>
                </c:pt>
                <c:pt idx="112">
                  <c:v>42.200014399042672</c:v>
                </c:pt>
                <c:pt idx="113">
                  <c:v>42.200014399042672</c:v>
                </c:pt>
                <c:pt idx="114">
                  <c:v>42.200014399042672</c:v>
                </c:pt>
                <c:pt idx="115">
                  <c:v>42.200014399042672</c:v>
                </c:pt>
                <c:pt idx="116">
                  <c:v>42.200014399042672</c:v>
                </c:pt>
                <c:pt idx="117">
                  <c:v>42.200014399042672</c:v>
                </c:pt>
                <c:pt idx="118">
                  <c:v>42.200014399042672</c:v>
                </c:pt>
                <c:pt idx="119">
                  <c:v>42.200014399042672</c:v>
                </c:pt>
                <c:pt idx="120">
                  <c:v>42.200014399042672</c:v>
                </c:pt>
                <c:pt idx="121">
                  <c:v>42.200014399042672</c:v>
                </c:pt>
                <c:pt idx="122">
                  <c:v>42.200014399042672</c:v>
                </c:pt>
                <c:pt idx="123">
                  <c:v>42.200014399042672</c:v>
                </c:pt>
                <c:pt idx="124">
                  <c:v>42.200014399042672</c:v>
                </c:pt>
                <c:pt idx="125">
                  <c:v>42.200014399042672</c:v>
                </c:pt>
                <c:pt idx="126">
                  <c:v>42.200014399042672</c:v>
                </c:pt>
                <c:pt idx="127">
                  <c:v>42.200014399042672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8-4C9E-8710-9955F528B68B}"/>
            </c:ext>
          </c:extLst>
        </c:ser>
        <c:ser>
          <c:idx val="1"/>
          <c:order val="1"/>
          <c:tx>
            <c:strRef>
              <c:f>'Scenario Frequencies'!$C$4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Frequencies'!$C$5:$C$132</c:f>
              <c:numCache>
                <c:formatCode>General</c:formatCode>
                <c:ptCount val="128"/>
                <c:pt idx="0">
                  <c:v>6.7872270000000006</c:v>
                </c:pt>
                <c:pt idx="1">
                  <c:v>6.7872270000000006</c:v>
                </c:pt>
                <c:pt idx="2">
                  <c:v>6.7872270000000006</c:v>
                </c:pt>
                <c:pt idx="3">
                  <c:v>6.7872270000000006</c:v>
                </c:pt>
                <c:pt idx="4">
                  <c:v>6.7872270000000006</c:v>
                </c:pt>
                <c:pt idx="5">
                  <c:v>6.7872270000000006</c:v>
                </c:pt>
                <c:pt idx="6">
                  <c:v>6.7872270000000006</c:v>
                </c:pt>
                <c:pt idx="7">
                  <c:v>7.5263883545008996</c:v>
                </c:pt>
                <c:pt idx="8">
                  <c:v>7.5263883545008996</c:v>
                </c:pt>
                <c:pt idx="9">
                  <c:v>7.5263883545008996</c:v>
                </c:pt>
                <c:pt idx="10">
                  <c:v>7.5263883545008996</c:v>
                </c:pt>
                <c:pt idx="11">
                  <c:v>7.5263883545008996</c:v>
                </c:pt>
                <c:pt idx="12">
                  <c:v>7.5263883545008996</c:v>
                </c:pt>
                <c:pt idx="13">
                  <c:v>7.5263883545008996</c:v>
                </c:pt>
                <c:pt idx="14">
                  <c:v>7.5263883545008996</c:v>
                </c:pt>
                <c:pt idx="15">
                  <c:v>7.5263883545008996</c:v>
                </c:pt>
                <c:pt idx="16">
                  <c:v>7.5263883545008996</c:v>
                </c:pt>
                <c:pt idx="17">
                  <c:v>8.0792771619129624</c:v>
                </c:pt>
                <c:pt idx="18">
                  <c:v>8.0792771619129624</c:v>
                </c:pt>
                <c:pt idx="19">
                  <c:v>8.0792771619129624</c:v>
                </c:pt>
                <c:pt idx="20">
                  <c:v>8.0792771619129624</c:v>
                </c:pt>
                <c:pt idx="21">
                  <c:v>8.0792771619129624</c:v>
                </c:pt>
                <c:pt idx="22">
                  <c:v>8.0792771619129624</c:v>
                </c:pt>
                <c:pt idx="23">
                  <c:v>8.0792771619129624</c:v>
                </c:pt>
                <c:pt idx="24">
                  <c:v>8.0792771619129624</c:v>
                </c:pt>
                <c:pt idx="25">
                  <c:v>8.0792771619129624</c:v>
                </c:pt>
                <c:pt idx="26">
                  <c:v>8.0792771619129624</c:v>
                </c:pt>
                <c:pt idx="27">
                  <c:v>8.3821630821398152</c:v>
                </c:pt>
                <c:pt idx="28">
                  <c:v>8.3821630821398152</c:v>
                </c:pt>
                <c:pt idx="29">
                  <c:v>8.3821630821398152</c:v>
                </c:pt>
                <c:pt idx="30">
                  <c:v>8.3821630821398152</c:v>
                </c:pt>
                <c:pt idx="31">
                  <c:v>8.3821630821398152</c:v>
                </c:pt>
                <c:pt idx="32">
                  <c:v>8.3821630821398152</c:v>
                </c:pt>
                <c:pt idx="33">
                  <c:v>8.3821630821398152</c:v>
                </c:pt>
                <c:pt idx="34">
                  <c:v>8.3821630821398152</c:v>
                </c:pt>
                <c:pt idx="35">
                  <c:v>8.3821630821398152</c:v>
                </c:pt>
                <c:pt idx="36">
                  <c:v>8.3821630821398152</c:v>
                </c:pt>
                <c:pt idx="37">
                  <c:v>8.4627770005075718</c:v>
                </c:pt>
                <c:pt idx="38">
                  <c:v>8.4627770005075718</c:v>
                </c:pt>
                <c:pt idx="39">
                  <c:v>8.4627770005075718</c:v>
                </c:pt>
                <c:pt idx="40">
                  <c:v>8.4627770005075718</c:v>
                </c:pt>
                <c:pt idx="41">
                  <c:v>8.4627770005075718</c:v>
                </c:pt>
                <c:pt idx="42">
                  <c:v>8.4627770005075718</c:v>
                </c:pt>
                <c:pt idx="43">
                  <c:v>8.4627770005075718</c:v>
                </c:pt>
                <c:pt idx="44">
                  <c:v>8.4627770005075718</c:v>
                </c:pt>
                <c:pt idx="45">
                  <c:v>8.4627770005075718</c:v>
                </c:pt>
                <c:pt idx="46">
                  <c:v>8.4627770005075718</c:v>
                </c:pt>
                <c:pt idx="47">
                  <c:v>8.3803437007310357</c:v>
                </c:pt>
                <c:pt idx="48">
                  <c:v>8.3803437007310357</c:v>
                </c:pt>
                <c:pt idx="49">
                  <c:v>8.3803437007310357</c:v>
                </c:pt>
                <c:pt idx="50">
                  <c:v>8.3803437007310357</c:v>
                </c:pt>
                <c:pt idx="51">
                  <c:v>8.3803437007310357</c:v>
                </c:pt>
                <c:pt idx="52">
                  <c:v>8.3803437007310357</c:v>
                </c:pt>
                <c:pt idx="53">
                  <c:v>8.3803437007310357</c:v>
                </c:pt>
                <c:pt idx="54">
                  <c:v>8.3803437007310357</c:v>
                </c:pt>
                <c:pt idx="55">
                  <c:v>8.3803437007310357</c:v>
                </c:pt>
                <c:pt idx="56">
                  <c:v>8.3803437007310357</c:v>
                </c:pt>
                <c:pt idx="57">
                  <c:v>8.1354644773764111</c:v>
                </c:pt>
                <c:pt idx="58">
                  <c:v>8.1354644773764111</c:v>
                </c:pt>
                <c:pt idx="59">
                  <c:v>8.1354644773764111</c:v>
                </c:pt>
                <c:pt idx="60">
                  <c:v>8.1354644773764111</c:v>
                </c:pt>
                <c:pt idx="61">
                  <c:v>8.1354644773764111</c:v>
                </c:pt>
                <c:pt idx="62">
                  <c:v>8.1354644773764111</c:v>
                </c:pt>
                <c:pt idx="63">
                  <c:v>8.1354644773764111</c:v>
                </c:pt>
                <c:pt idx="64">
                  <c:v>8.1354644773764111</c:v>
                </c:pt>
                <c:pt idx="65">
                  <c:v>8.1354644773764111</c:v>
                </c:pt>
                <c:pt idx="66">
                  <c:v>8.1354644773764111</c:v>
                </c:pt>
                <c:pt idx="67">
                  <c:v>7.7539399412148313</c:v>
                </c:pt>
                <c:pt idx="68">
                  <c:v>7.7539399412148313</c:v>
                </c:pt>
                <c:pt idx="69">
                  <c:v>7.7539399412148313</c:v>
                </c:pt>
                <c:pt idx="70">
                  <c:v>7.7539399412148313</c:v>
                </c:pt>
                <c:pt idx="71">
                  <c:v>7.7539399412148313</c:v>
                </c:pt>
                <c:pt idx="72">
                  <c:v>7.7539399412148313</c:v>
                </c:pt>
                <c:pt idx="73">
                  <c:v>7.7539399412148313</c:v>
                </c:pt>
                <c:pt idx="74">
                  <c:v>7.7539399412148313</c:v>
                </c:pt>
                <c:pt idx="75">
                  <c:v>7.7539399412148313</c:v>
                </c:pt>
                <c:pt idx="76">
                  <c:v>7.7539399412148313</c:v>
                </c:pt>
                <c:pt idx="77">
                  <c:v>7.3764561960078368</c:v>
                </c:pt>
                <c:pt idx="78">
                  <c:v>7.3764561960078368</c:v>
                </c:pt>
                <c:pt idx="79">
                  <c:v>7.3764561960078368</c:v>
                </c:pt>
                <c:pt idx="80">
                  <c:v>7.3764561960078368</c:v>
                </c:pt>
                <c:pt idx="81">
                  <c:v>7.3764561960078368</c:v>
                </c:pt>
                <c:pt idx="82">
                  <c:v>7.3764561960078368</c:v>
                </c:pt>
                <c:pt idx="83">
                  <c:v>7.3764561960078368</c:v>
                </c:pt>
                <c:pt idx="84">
                  <c:v>7.3764561960078368</c:v>
                </c:pt>
                <c:pt idx="85">
                  <c:v>7.3764561960078368</c:v>
                </c:pt>
                <c:pt idx="86">
                  <c:v>7.3764561960078368</c:v>
                </c:pt>
                <c:pt idx="87">
                  <c:v>7.0083916462345623</c:v>
                </c:pt>
                <c:pt idx="88">
                  <c:v>7.0083916462345623</c:v>
                </c:pt>
                <c:pt idx="89">
                  <c:v>7.0083916462345623</c:v>
                </c:pt>
                <c:pt idx="90">
                  <c:v>7.0083916462345623</c:v>
                </c:pt>
                <c:pt idx="91">
                  <c:v>7.0083916462345623</c:v>
                </c:pt>
                <c:pt idx="92">
                  <c:v>7.0083916462345623</c:v>
                </c:pt>
                <c:pt idx="93">
                  <c:v>7.0083916462345623</c:v>
                </c:pt>
                <c:pt idx="94">
                  <c:v>7.0083916462345623</c:v>
                </c:pt>
                <c:pt idx="95">
                  <c:v>7.0083916462345623</c:v>
                </c:pt>
                <c:pt idx="96">
                  <c:v>7.0083916462345623</c:v>
                </c:pt>
                <c:pt idx="97">
                  <c:v>6.6497462918950134</c:v>
                </c:pt>
                <c:pt idx="98">
                  <c:v>6.6497462918950134</c:v>
                </c:pt>
                <c:pt idx="99">
                  <c:v>6.6497462918950134</c:v>
                </c:pt>
                <c:pt idx="100">
                  <c:v>6.6497462918950134</c:v>
                </c:pt>
                <c:pt idx="101">
                  <c:v>6.6497462918950134</c:v>
                </c:pt>
                <c:pt idx="102">
                  <c:v>6.6497462918950134</c:v>
                </c:pt>
                <c:pt idx="103">
                  <c:v>6.6497462918950134</c:v>
                </c:pt>
                <c:pt idx="104">
                  <c:v>6.6497462918950134</c:v>
                </c:pt>
                <c:pt idx="105">
                  <c:v>6.6497462918950134</c:v>
                </c:pt>
                <c:pt idx="106">
                  <c:v>6.6497462918950134</c:v>
                </c:pt>
                <c:pt idx="107">
                  <c:v>6.3191478711128841</c:v>
                </c:pt>
                <c:pt idx="108">
                  <c:v>6.3191478711128841</c:v>
                </c:pt>
                <c:pt idx="109">
                  <c:v>6.3191478711128841</c:v>
                </c:pt>
                <c:pt idx="110">
                  <c:v>6.3191478711128841</c:v>
                </c:pt>
                <c:pt idx="111">
                  <c:v>6.3191478711128841</c:v>
                </c:pt>
                <c:pt idx="112">
                  <c:v>6.3191478711128841</c:v>
                </c:pt>
                <c:pt idx="113">
                  <c:v>6.3191478711128841</c:v>
                </c:pt>
                <c:pt idx="114">
                  <c:v>6.3191478711128841</c:v>
                </c:pt>
                <c:pt idx="115">
                  <c:v>6.3191478711128841</c:v>
                </c:pt>
                <c:pt idx="116">
                  <c:v>6.3191478711128841</c:v>
                </c:pt>
                <c:pt idx="117">
                  <c:v>6.3191478711128841</c:v>
                </c:pt>
                <c:pt idx="118">
                  <c:v>6.3191478711128841</c:v>
                </c:pt>
                <c:pt idx="119">
                  <c:v>6.3191478711128841</c:v>
                </c:pt>
                <c:pt idx="120">
                  <c:v>6.3191478711128841</c:v>
                </c:pt>
                <c:pt idx="121">
                  <c:v>6.3191478711128841</c:v>
                </c:pt>
                <c:pt idx="122">
                  <c:v>6.3191478711128841</c:v>
                </c:pt>
                <c:pt idx="123">
                  <c:v>6.3191478711128841</c:v>
                </c:pt>
                <c:pt idx="124">
                  <c:v>6.3191478711128841</c:v>
                </c:pt>
                <c:pt idx="125">
                  <c:v>6.3191478711128841</c:v>
                </c:pt>
                <c:pt idx="126">
                  <c:v>6.3191478711128841</c:v>
                </c:pt>
                <c:pt idx="127">
                  <c:v>6.3191478711128841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8-4C9E-8710-9955F528B68B}"/>
            </c:ext>
          </c:extLst>
        </c:ser>
        <c:ser>
          <c:idx val="2"/>
          <c:order val="2"/>
          <c:tx>
            <c:strRef>
              <c:f>'Scenario Frequencies'!$D$4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Frequencies'!$D$5:$D$132</c:f>
              <c:numCache>
                <c:formatCode>General</c:formatCode>
                <c:ptCount val="128"/>
                <c:pt idx="0">
                  <c:v>3.0653668000000005</c:v>
                </c:pt>
                <c:pt idx="1">
                  <c:v>3.0653668000000005</c:v>
                </c:pt>
                <c:pt idx="2">
                  <c:v>3.0653668000000005</c:v>
                </c:pt>
                <c:pt idx="3">
                  <c:v>3.0653668000000005</c:v>
                </c:pt>
                <c:pt idx="4">
                  <c:v>3.0653668000000005</c:v>
                </c:pt>
                <c:pt idx="5">
                  <c:v>3.0653668000000005</c:v>
                </c:pt>
                <c:pt idx="6">
                  <c:v>3.0653668000000005</c:v>
                </c:pt>
                <c:pt idx="7">
                  <c:v>3.3991998478603542</c:v>
                </c:pt>
                <c:pt idx="8">
                  <c:v>3.3991998478603542</c:v>
                </c:pt>
                <c:pt idx="9">
                  <c:v>3.3991998478603542</c:v>
                </c:pt>
                <c:pt idx="10">
                  <c:v>3.3991998478603542</c:v>
                </c:pt>
                <c:pt idx="11">
                  <c:v>3.3991998478603542</c:v>
                </c:pt>
                <c:pt idx="12">
                  <c:v>3.3991998478603542</c:v>
                </c:pt>
                <c:pt idx="13">
                  <c:v>3.3991998478603542</c:v>
                </c:pt>
                <c:pt idx="14">
                  <c:v>3.3991998478603542</c:v>
                </c:pt>
                <c:pt idx="15">
                  <c:v>3.3991998478603542</c:v>
                </c:pt>
                <c:pt idx="16">
                  <c:v>3.3991998478603542</c:v>
                </c:pt>
                <c:pt idx="17">
                  <c:v>3.6489052127070778</c:v>
                </c:pt>
                <c:pt idx="18">
                  <c:v>3.6489052127070778</c:v>
                </c:pt>
                <c:pt idx="19">
                  <c:v>3.6489052127070778</c:v>
                </c:pt>
                <c:pt idx="20">
                  <c:v>3.6489052127070778</c:v>
                </c:pt>
                <c:pt idx="21">
                  <c:v>3.6489052127070778</c:v>
                </c:pt>
                <c:pt idx="22">
                  <c:v>3.6489052127070778</c:v>
                </c:pt>
                <c:pt idx="23">
                  <c:v>3.6489052127070778</c:v>
                </c:pt>
                <c:pt idx="24">
                  <c:v>3.6489052127070778</c:v>
                </c:pt>
                <c:pt idx="25">
                  <c:v>3.6489052127070778</c:v>
                </c:pt>
                <c:pt idx="26">
                  <c:v>3.6489052127070778</c:v>
                </c:pt>
                <c:pt idx="27">
                  <c:v>3.7856998777522937</c:v>
                </c:pt>
                <c:pt idx="28">
                  <c:v>3.7856998777522937</c:v>
                </c:pt>
                <c:pt idx="29">
                  <c:v>3.7856998777522937</c:v>
                </c:pt>
                <c:pt idx="30">
                  <c:v>3.7856998777522937</c:v>
                </c:pt>
                <c:pt idx="31">
                  <c:v>3.7856998777522937</c:v>
                </c:pt>
                <c:pt idx="32">
                  <c:v>3.7856998777522937</c:v>
                </c:pt>
                <c:pt idx="33">
                  <c:v>3.7856998777522937</c:v>
                </c:pt>
                <c:pt idx="34">
                  <c:v>3.7856998777522937</c:v>
                </c:pt>
                <c:pt idx="35">
                  <c:v>3.7856998777522937</c:v>
                </c:pt>
                <c:pt idx="36">
                  <c:v>3.7856998777522937</c:v>
                </c:pt>
                <c:pt idx="37">
                  <c:v>3.8221081530291374</c:v>
                </c:pt>
                <c:pt idx="38">
                  <c:v>3.8221081530291374</c:v>
                </c:pt>
                <c:pt idx="39">
                  <c:v>3.8221081530291374</c:v>
                </c:pt>
                <c:pt idx="40">
                  <c:v>3.8221081530291374</c:v>
                </c:pt>
                <c:pt idx="41">
                  <c:v>3.8221081530291374</c:v>
                </c:pt>
                <c:pt idx="42">
                  <c:v>3.8221081530291374</c:v>
                </c:pt>
                <c:pt idx="43">
                  <c:v>3.8221081530291374</c:v>
                </c:pt>
                <c:pt idx="44">
                  <c:v>3.8221081530291374</c:v>
                </c:pt>
                <c:pt idx="45">
                  <c:v>3.8221081530291374</c:v>
                </c:pt>
                <c:pt idx="46">
                  <c:v>3.8221081530291374</c:v>
                </c:pt>
                <c:pt idx="47">
                  <c:v>3.784878176729622</c:v>
                </c:pt>
                <c:pt idx="48">
                  <c:v>3.784878176729622</c:v>
                </c:pt>
                <c:pt idx="49">
                  <c:v>3.784878176729622</c:v>
                </c:pt>
                <c:pt idx="50">
                  <c:v>3.784878176729622</c:v>
                </c:pt>
                <c:pt idx="51">
                  <c:v>3.784878176729622</c:v>
                </c:pt>
                <c:pt idx="52">
                  <c:v>3.784878176729622</c:v>
                </c:pt>
                <c:pt idx="53">
                  <c:v>3.784878176729622</c:v>
                </c:pt>
                <c:pt idx="54">
                  <c:v>3.784878176729622</c:v>
                </c:pt>
                <c:pt idx="55">
                  <c:v>3.784878176729622</c:v>
                </c:pt>
                <c:pt idx="56">
                  <c:v>3.784878176729622</c:v>
                </c:pt>
                <c:pt idx="57">
                  <c:v>3.6742815160785107</c:v>
                </c:pt>
                <c:pt idx="58">
                  <c:v>3.6742815160785107</c:v>
                </c:pt>
                <c:pt idx="59">
                  <c:v>3.6742815160785107</c:v>
                </c:pt>
                <c:pt idx="60">
                  <c:v>3.6742815160785107</c:v>
                </c:pt>
                <c:pt idx="61">
                  <c:v>3.6742815160785107</c:v>
                </c:pt>
                <c:pt idx="62">
                  <c:v>3.6742815160785107</c:v>
                </c:pt>
                <c:pt idx="63">
                  <c:v>3.6742815160785107</c:v>
                </c:pt>
                <c:pt idx="64">
                  <c:v>3.6742815160785107</c:v>
                </c:pt>
                <c:pt idx="65">
                  <c:v>3.6742815160785107</c:v>
                </c:pt>
                <c:pt idx="66">
                  <c:v>3.6742815160785107</c:v>
                </c:pt>
                <c:pt idx="67">
                  <c:v>3.5019706965737112</c:v>
                </c:pt>
                <c:pt idx="68">
                  <c:v>3.5019706965737112</c:v>
                </c:pt>
                <c:pt idx="69">
                  <c:v>3.5019706965737112</c:v>
                </c:pt>
                <c:pt idx="70">
                  <c:v>3.5019706965737112</c:v>
                </c:pt>
                <c:pt idx="71">
                  <c:v>3.5019706965737112</c:v>
                </c:pt>
                <c:pt idx="72">
                  <c:v>3.5019706965737112</c:v>
                </c:pt>
                <c:pt idx="73">
                  <c:v>3.5019706965737112</c:v>
                </c:pt>
                <c:pt idx="74">
                  <c:v>3.5019706965737112</c:v>
                </c:pt>
                <c:pt idx="75">
                  <c:v>3.5019706965737112</c:v>
                </c:pt>
                <c:pt idx="76">
                  <c:v>3.5019706965737112</c:v>
                </c:pt>
                <c:pt idx="77">
                  <c:v>3.3314848501305057</c:v>
                </c:pt>
                <c:pt idx="78">
                  <c:v>3.3314848501305057</c:v>
                </c:pt>
                <c:pt idx="79">
                  <c:v>3.3314848501305057</c:v>
                </c:pt>
                <c:pt idx="80">
                  <c:v>3.3314848501305057</c:v>
                </c:pt>
                <c:pt idx="81">
                  <c:v>3.3314848501305057</c:v>
                </c:pt>
                <c:pt idx="82">
                  <c:v>3.3314848501305057</c:v>
                </c:pt>
                <c:pt idx="83">
                  <c:v>3.3314848501305057</c:v>
                </c:pt>
                <c:pt idx="84">
                  <c:v>3.3314848501305057</c:v>
                </c:pt>
                <c:pt idx="85">
                  <c:v>3.3314848501305057</c:v>
                </c:pt>
                <c:pt idx="86">
                  <c:v>3.3314848501305057</c:v>
                </c:pt>
                <c:pt idx="87">
                  <c:v>3.1652530663501866</c:v>
                </c:pt>
                <c:pt idx="88">
                  <c:v>3.1652530663501866</c:v>
                </c:pt>
                <c:pt idx="89">
                  <c:v>3.1652530663501866</c:v>
                </c:pt>
                <c:pt idx="90">
                  <c:v>3.1652530663501866</c:v>
                </c:pt>
                <c:pt idx="91">
                  <c:v>3.1652530663501866</c:v>
                </c:pt>
                <c:pt idx="92">
                  <c:v>3.1652530663501866</c:v>
                </c:pt>
                <c:pt idx="93">
                  <c:v>3.1652530663501866</c:v>
                </c:pt>
                <c:pt idx="94">
                  <c:v>3.1652530663501866</c:v>
                </c:pt>
                <c:pt idx="95">
                  <c:v>3.1652530663501866</c:v>
                </c:pt>
                <c:pt idx="96">
                  <c:v>3.1652530663501866</c:v>
                </c:pt>
                <c:pt idx="97">
                  <c:v>3.0032753452327561</c:v>
                </c:pt>
                <c:pt idx="98">
                  <c:v>3.0032753452327561</c:v>
                </c:pt>
                <c:pt idx="99">
                  <c:v>3.0032753452327561</c:v>
                </c:pt>
                <c:pt idx="100">
                  <c:v>3.0032753452327561</c:v>
                </c:pt>
                <c:pt idx="101">
                  <c:v>3.0032753452327561</c:v>
                </c:pt>
                <c:pt idx="102">
                  <c:v>3.0032753452327561</c:v>
                </c:pt>
                <c:pt idx="103">
                  <c:v>3.0032753452327561</c:v>
                </c:pt>
                <c:pt idx="104">
                  <c:v>3.0032753452327561</c:v>
                </c:pt>
                <c:pt idx="105">
                  <c:v>3.0032753452327561</c:v>
                </c:pt>
                <c:pt idx="106">
                  <c:v>3.0032753452327561</c:v>
                </c:pt>
                <c:pt idx="107">
                  <c:v>2.8539646734078756</c:v>
                </c:pt>
                <c:pt idx="108">
                  <c:v>2.8539646734078756</c:v>
                </c:pt>
                <c:pt idx="109">
                  <c:v>2.8539646734078756</c:v>
                </c:pt>
                <c:pt idx="110">
                  <c:v>2.8539646734078756</c:v>
                </c:pt>
                <c:pt idx="111">
                  <c:v>2.8539646734078756</c:v>
                </c:pt>
                <c:pt idx="112">
                  <c:v>2.8539646734078756</c:v>
                </c:pt>
                <c:pt idx="113">
                  <c:v>2.8539646734078756</c:v>
                </c:pt>
                <c:pt idx="114">
                  <c:v>2.8539646734078756</c:v>
                </c:pt>
                <c:pt idx="115">
                  <c:v>2.8539646734078756</c:v>
                </c:pt>
                <c:pt idx="116">
                  <c:v>2.8539646734078756</c:v>
                </c:pt>
                <c:pt idx="117">
                  <c:v>2.8539646734078756</c:v>
                </c:pt>
                <c:pt idx="118">
                  <c:v>2.8539646734078756</c:v>
                </c:pt>
                <c:pt idx="119">
                  <c:v>2.8539646734078756</c:v>
                </c:pt>
                <c:pt idx="120">
                  <c:v>2.8539646734078756</c:v>
                </c:pt>
                <c:pt idx="121">
                  <c:v>2.8539646734078756</c:v>
                </c:pt>
                <c:pt idx="122">
                  <c:v>2.8539646734078756</c:v>
                </c:pt>
                <c:pt idx="123">
                  <c:v>2.8539646734078756</c:v>
                </c:pt>
                <c:pt idx="124">
                  <c:v>2.8539646734078756</c:v>
                </c:pt>
                <c:pt idx="125">
                  <c:v>2.8539646734078756</c:v>
                </c:pt>
                <c:pt idx="126">
                  <c:v>2.8539646734078756</c:v>
                </c:pt>
                <c:pt idx="127">
                  <c:v>2.8539646734078756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8-4C9E-8710-9955F528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869946</xdr:colOff>
      <xdr:row>2</xdr:row>
      <xdr:rowOff>160336</xdr:rowOff>
    </xdr:from>
    <xdr:to>
      <xdr:col>26</xdr:col>
      <xdr:colOff>488949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A96E4-F84A-4796-A2D2-2438A3DAE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66672</xdr:colOff>
      <xdr:row>25</xdr:row>
      <xdr:rowOff>7936</xdr:rowOff>
    </xdr:from>
    <xdr:to>
      <xdr:col>27</xdr:col>
      <xdr:colOff>323850</xdr:colOff>
      <xdr:row>42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BDB12-7899-48D3-A0FC-E0566B00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4</xdr:row>
      <xdr:rowOff>39687</xdr:rowOff>
    </xdr:from>
    <xdr:to>
      <xdr:col>22</xdr:col>
      <xdr:colOff>381000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082D-DA6E-4B12-9DC3-9748D6E0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26</xdr:row>
      <xdr:rowOff>71437</xdr:rowOff>
    </xdr:from>
    <xdr:to>
      <xdr:col>22</xdr:col>
      <xdr:colOff>590550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6624A-AAE8-4D33-8322-3434A871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311150</xdr:colOff>
      <xdr:row>18</xdr:row>
      <xdr:rowOff>169862</xdr:rowOff>
    </xdr:from>
    <xdr:to>
      <xdr:col>23</xdr:col>
      <xdr:colOff>6350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6993B-59D2-435E-803F-0C78BC06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168275</xdr:colOff>
      <xdr:row>42</xdr:row>
      <xdr:rowOff>58737</xdr:rowOff>
    </xdr:from>
    <xdr:to>
      <xdr:col>23</xdr:col>
      <xdr:colOff>473075</xdr:colOff>
      <xdr:row>57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7A60B-4E2D-4B13-9DC2-E21474C7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44</xdr:row>
      <xdr:rowOff>58737</xdr:rowOff>
    </xdr:from>
    <xdr:to>
      <xdr:col>23</xdr:col>
      <xdr:colOff>257175</xdr:colOff>
      <xdr:row>59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FA1C1-4692-47F2-B03C-F573C71F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2074861</xdr:colOff>
      <xdr:row>33</xdr:row>
      <xdr:rowOff>25400</xdr:rowOff>
    </xdr:from>
    <xdr:to>
      <xdr:col>14</xdr:col>
      <xdr:colOff>200024</xdr:colOff>
      <xdr:row>53</xdr:row>
      <xdr:rowOff>153987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BE442-EB46-44C4-A766-CB47C19A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255587</xdr:colOff>
      <xdr:row>2</xdr:row>
      <xdr:rowOff>84137</xdr:rowOff>
    </xdr:from>
    <xdr:to>
      <xdr:col>22</xdr:col>
      <xdr:colOff>114300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3A18B-694C-4939-9FBF-93DC06C0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207960</xdr:colOff>
      <xdr:row>17</xdr:row>
      <xdr:rowOff>39687</xdr:rowOff>
    </xdr:from>
    <xdr:to>
      <xdr:col>22</xdr:col>
      <xdr:colOff>523875</xdr:colOff>
      <xdr:row>31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90F8E-4400-44D7-85E7-37D4275F5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160336</xdr:colOff>
      <xdr:row>31</xdr:row>
      <xdr:rowOff>173037</xdr:rowOff>
    </xdr:from>
    <xdr:to>
      <xdr:col>22</xdr:col>
      <xdr:colOff>361949</xdr:colOff>
      <xdr:row>46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EEDD6-70D3-4129-BC6A-2155C9FF2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112710</xdr:colOff>
      <xdr:row>46</xdr:row>
      <xdr:rowOff>125412</xdr:rowOff>
    </xdr:from>
    <xdr:to>
      <xdr:col>22</xdr:col>
      <xdr:colOff>571499</xdr:colOff>
      <xdr:row>60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644D5-7218-49B7-8D50-84107D96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17461</xdr:colOff>
      <xdr:row>4</xdr:row>
      <xdr:rowOff>11112</xdr:rowOff>
    </xdr:from>
    <xdr:to>
      <xdr:col>22</xdr:col>
      <xdr:colOff>276225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35CB6-069D-4562-A18E-46EDF2BAA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26986</xdr:colOff>
      <xdr:row>19</xdr:row>
      <xdr:rowOff>173037</xdr:rowOff>
    </xdr:from>
    <xdr:to>
      <xdr:col>22</xdr:col>
      <xdr:colOff>285750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8D6E1-190D-4E28-8D6A-880780203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42861</xdr:colOff>
      <xdr:row>35</xdr:row>
      <xdr:rowOff>157162</xdr:rowOff>
    </xdr:from>
    <xdr:to>
      <xdr:col>22</xdr:col>
      <xdr:colOff>298450</xdr:colOff>
      <xdr:row>50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A31E30-3674-4EB6-8D92-3817EA0C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61911</xdr:colOff>
      <xdr:row>51</xdr:row>
      <xdr:rowOff>147637</xdr:rowOff>
    </xdr:from>
    <xdr:to>
      <xdr:col>22</xdr:col>
      <xdr:colOff>311150</xdr:colOff>
      <xdr:row>66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996FD-C1F0-41A3-8C12-855480D5C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6</xdr:row>
      <xdr:rowOff>103187</xdr:rowOff>
    </xdr:from>
    <xdr:to>
      <xdr:col>21</xdr:col>
      <xdr:colOff>152400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43E43-E1EB-4DBF-9F68-13A209BE5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%20and%20Severity%20Model_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cBook\UNSW\ACTL5100\Assignment%20Pricing%20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Cost%20Model%20Expectation%20Central%20Estim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ctuarial/IfNSW/TMF/Workers%20Compensation/Adhocs/Temp%20export/ACTL%20-JK/Low%20Emission%20Scen/Frequency%20and%20Severity%20Model_J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/>
      <sheetData sheetId="1">
        <row r="2">
          <cell r="F2">
            <v>129693892200</v>
          </cell>
        </row>
      </sheetData>
      <sheetData sheetId="2"/>
      <sheetData sheetId="3">
        <row r="4">
          <cell r="B4">
            <v>675708.07497868256</v>
          </cell>
        </row>
      </sheetData>
      <sheetData sheetId="4">
        <row r="1">
          <cell r="B1" t="str">
            <v>High Emissions</v>
          </cell>
        </row>
        <row r="4">
          <cell r="B4">
            <v>6674349.6537678214</v>
          </cell>
          <cell r="C4">
            <v>8562828.4317718931</v>
          </cell>
          <cell r="D4">
            <v>9028480.7331975549</v>
          </cell>
          <cell r="E4">
            <v>5937066.8431771901</v>
          </cell>
          <cell r="F4">
            <v>4941088.3095723009</v>
          </cell>
          <cell r="G4">
            <v>2962066.0285132383</v>
          </cell>
          <cell r="H4">
            <v>13404078.934426229</v>
          </cell>
          <cell r="I4">
            <v>14252438.360655738</v>
          </cell>
          <cell r="J4">
            <v>8992609.9180327877</v>
          </cell>
          <cell r="K4">
            <v>6617203.5245901635</v>
          </cell>
          <cell r="L4">
            <v>5938515.9836065583</v>
          </cell>
          <cell r="M4">
            <v>2545078.2786885244</v>
          </cell>
          <cell r="N4">
            <v>788977640</v>
          </cell>
          <cell r="O4">
            <v>1406438401.7391303</v>
          </cell>
          <cell r="P4">
            <v>1029101269.5652174</v>
          </cell>
          <cell r="Q4">
            <v>343033756.52173913</v>
          </cell>
          <cell r="R4">
            <v>240123629.56521741</v>
          </cell>
          <cell r="S4">
            <v>137213502.60869566</v>
          </cell>
        </row>
        <row r="5">
          <cell r="B5">
            <v>6826982.3787433393</v>
          </cell>
          <cell r="C5">
            <v>8758647.9355195556</v>
          </cell>
          <cell r="D5">
            <v>9234949.0317109507</v>
          </cell>
          <cell r="E5">
            <v>6072838.9764402956</v>
          </cell>
          <cell r="F5">
            <v>5054083.8540309211</v>
          </cell>
          <cell r="G5">
            <v>3029804.1952174897</v>
          </cell>
          <cell r="H5">
            <v>13405314.904836213</v>
          </cell>
          <cell r="I5">
            <v>14253752.557041038</v>
          </cell>
          <cell r="J5">
            <v>8993439.1133711301</v>
          </cell>
          <cell r="K5">
            <v>6617813.6871976238</v>
          </cell>
          <cell r="L5">
            <v>5939063.5654337658</v>
          </cell>
          <cell r="M5">
            <v>2545312.9566144706</v>
          </cell>
          <cell r="N5">
            <v>795213957.41277611</v>
          </cell>
          <cell r="O5">
            <v>1417555315.3879921</v>
          </cell>
          <cell r="P5">
            <v>1037235596.6253601</v>
          </cell>
          <cell r="Q5">
            <v>345745198.87512004</v>
          </cell>
          <cell r="R5">
            <v>242021639.21258405</v>
          </cell>
          <cell r="S5">
            <v>138298079.55004802</v>
          </cell>
        </row>
        <row r="6">
          <cell r="B6">
            <v>6983105.5934207719</v>
          </cell>
          <cell r="C6">
            <v>8958945.5481483545</v>
          </cell>
          <cell r="D6">
            <v>9446138.961642826</v>
          </cell>
          <cell r="E6">
            <v>6211716.0220545242</v>
          </cell>
          <cell r="F6">
            <v>5169663.4431913458</v>
          </cell>
          <cell r="G6">
            <v>3099091.4358398388</v>
          </cell>
          <cell r="H6">
            <v>13406550.989213211</v>
          </cell>
          <cell r="I6">
            <v>14255066.874606453</v>
          </cell>
          <cell r="J6">
            <v>8994268.3851683568</v>
          </cell>
          <cell r="K6">
            <v>6618423.906067281</v>
          </cell>
          <cell r="L6">
            <v>5939611.197752689</v>
          </cell>
          <cell r="M6">
            <v>2545547.6561797233</v>
          </cell>
          <cell r="N6">
            <v>801499568.56076241</v>
          </cell>
          <cell r="O6">
            <v>1428760100.4778807</v>
          </cell>
          <cell r="P6">
            <v>1045434219.861864</v>
          </cell>
          <cell r="Q6">
            <v>348478073.28728801</v>
          </cell>
          <cell r="R6">
            <v>243934651.30110162</v>
          </cell>
          <cell r="S6">
            <v>139391229.31491521</v>
          </cell>
        </row>
        <row r="7">
          <cell r="B7">
            <v>7142799.1202520933</v>
          </cell>
          <cell r="C7">
            <v>9163823.6775327232</v>
          </cell>
          <cell r="D7">
            <v>9662158.4998758938</v>
          </cell>
          <cell r="E7">
            <v>6353768.9848754089</v>
          </cell>
          <cell r="F7">
            <v>5287886.1704191854</v>
          </cell>
          <cell r="G7">
            <v>3169963.1754607158</v>
          </cell>
          <cell r="H7">
            <v>13407787.187567731</v>
          </cell>
          <cell r="I7">
            <v>14256381.313363159</v>
          </cell>
          <cell r="J7">
            <v>8995097.7334315162</v>
          </cell>
          <cell r="K7">
            <v>6619034.1812043227</v>
          </cell>
          <cell r="L7">
            <v>5940158.8805679828</v>
          </cell>
          <cell r="M7">
            <v>2545782.377386278</v>
          </cell>
          <cell r="N7">
            <v>807834863.07652092</v>
          </cell>
          <cell r="O7">
            <v>1440053451.5711894</v>
          </cell>
          <cell r="P7">
            <v>1053697647.4911143</v>
          </cell>
          <cell r="Q7">
            <v>351232549.16370475</v>
          </cell>
          <cell r="R7">
            <v>245862784.41459334</v>
          </cell>
          <cell r="S7">
            <v>140493019.6654819</v>
          </cell>
        </row>
        <row r="8">
          <cell r="B8">
            <v>7306144.6071133269</v>
          </cell>
          <cell r="C8">
            <v>9373387.0734670963</v>
          </cell>
          <cell r="D8">
            <v>9883118.0925680269</v>
          </cell>
          <cell r="E8">
            <v>6499070.4935368551</v>
          </cell>
          <cell r="F8">
            <v>5408812.4804598652</v>
          </cell>
          <cell r="G8">
            <v>3242455.6492809146</v>
          </cell>
          <cell r="H8">
            <v>13409023.499910286</v>
          </cell>
          <cell r="I8">
            <v>14257695.873322329</v>
          </cell>
          <cell r="J8">
            <v>8995927.1581676602</v>
          </cell>
          <cell r="K8">
            <v>6619644.5126139382</v>
          </cell>
          <cell r="L8">
            <v>5940706.6138843037</v>
          </cell>
          <cell r="M8">
            <v>2546017.12023613</v>
          </cell>
          <cell r="N8">
            <v>814220233.67238688</v>
          </cell>
          <cell r="O8">
            <v>1451436068.7203417</v>
          </cell>
          <cell r="P8">
            <v>1062026391.7465916</v>
          </cell>
          <cell r="Q8">
            <v>354008797.24886388</v>
          </cell>
          <cell r="R8">
            <v>247806158.07420471</v>
          </cell>
          <cell r="S8">
            <v>141603518.89954555</v>
          </cell>
        </row>
        <row r="9">
          <cell r="B9">
            <v>7473225.5690493509</v>
          </cell>
          <cell r="C9">
            <v>9587742.8812222276</v>
          </cell>
          <cell r="D9">
            <v>10109130.71162102</v>
          </cell>
          <cell r="E9">
            <v>6647694.8375845961</v>
          </cell>
          <cell r="F9">
            <v>5532504.2003427353</v>
          </cell>
          <cell r="G9">
            <v>3316605.9211478704</v>
          </cell>
          <cell r="H9">
            <v>13410259.926251383</v>
          </cell>
          <cell r="I9">
            <v>14259010.554495141</v>
          </cell>
          <cell r="J9">
            <v>8996756.659383839</v>
          </cell>
          <cell r="K9">
            <v>6620254.9003013149</v>
          </cell>
          <cell r="L9">
            <v>5941254.3977063093</v>
          </cell>
          <cell r="M9">
            <v>2546251.884731275</v>
          </cell>
          <cell r="N9">
            <v>820656076.16481268</v>
          </cell>
          <cell r="O9">
            <v>1462908657.5111878</v>
          </cell>
          <cell r="P9">
            <v>1070420968.9106252</v>
          </cell>
          <cell r="Q9">
            <v>356806989.63687509</v>
          </cell>
          <cell r="R9">
            <v>249764892.74581257</v>
          </cell>
          <cell r="S9">
            <v>142722795.85475004</v>
          </cell>
        </row>
        <row r="10">
          <cell r="B10">
            <v>7644127.4309733491</v>
          </cell>
          <cell r="C10">
            <v>9807000.6963262726</v>
          </cell>
          <cell r="D10">
            <v>10340311.912440691</v>
          </cell>
          <cell r="E10">
            <v>6799718.0054588504</v>
          </cell>
          <cell r="F10">
            <v>5659024.570991897</v>
          </cell>
          <cell r="G10">
            <v>3392451.9025056139</v>
          </cell>
          <cell r="H10">
            <v>13411496.466601534</v>
          </cell>
          <cell r="I10">
            <v>14260325.35689277</v>
          </cell>
          <cell r="J10">
            <v>8997586.2370871045</v>
          </cell>
          <cell r="K10">
            <v>6620865.3442716431</v>
          </cell>
          <cell r="L10">
            <v>5941802.2320386544</v>
          </cell>
          <cell r="M10">
            <v>2546486.6708737086</v>
          </cell>
          <cell r="N10">
            <v>827142789.49890304</v>
          </cell>
          <cell r="O10">
            <v>1474471929.1067402</v>
          </cell>
          <cell r="P10">
            <v>1078881899.3463953</v>
          </cell>
          <cell r="Q10">
            <v>359627299.78213173</v>
          </cell>
          <cell r="R10">
            <v>251739109.84749225</v>
          </cell>
          <cell r="S10">
            <v>143850919.9128527</v>
          </cell>
        </row>
        <row r="11">
          <cell r="B11">
            <v>9043812.7879124377</v>
          </cell>
          <cell r="C11">
            <v>11602721.05736053</v>
          </cell>
          <cell r="D11">
            <v>12233684.740238141</v>
          </cell>
          <cell r="E11">
            <v>8044786.9566895524</v>
          </cell>
          <cell r="F11">
            <v>6695225.7460902147</v>
          </cell>
          <cell r="G11">
            <v>4013630.0938603645</v>
          </cell>
          <cell r="H11">
            <v>15513904.058382876</v>
          </cell>
          <cell r="I11">
            <v>16495796.720305845</v>
          </cell>
          <cell r="J11">
            <v>10408062.21638345</v>
          </cell>
          <cell r="K11">
            <v>7658762.7629991407</v>
          </cell>
          <cell r="L11">
            <v>6873248.6334607685</v>
          </cell>
          <cell r="M11">
            <v>2945677.9857689003</v>
          </cell>
          <cell r="N11">
            <v>964280989.86332667</v>
          </cell>
          <cell r="O11">
            <v>1718935677.5824518</v>
          </cell>
          <cell r="P11">
            <v>1257757812.8652089</v>
          </cell>
          <cell r="Q11">
            <v>419252604.28840292</v>
          </cell>
          <cell r="R11">
            <v>293476823.00188208</v>
          </cell>
          <cell r="S11">
            <v>167701041.71536118</v>
          </cell>
        </row>
        <row r="12">
          <cell r="B12">
            <v>9250631.7083458696</v>
          </cell>
          <cell r="C12">
            <v>11868058.509544507</v>
          </cell>
          <cell r="D12">
            <v>12513451.419429103</v>
          </cell>
          <cell r="E12">
            <v>8228759.6010285933</v>
          </cell>
          <cell r="F12">
            <v>6848335.877108763</v>
          </cell>
          <cell r="G12">
            <v>4105416.0100992327</v>
          </cell>
          <cell r="H12">
            <v>15515334.572665378</v>
          </cell>
          <cell r="I12">
            <v>16497317.773466986</v>
          </cell>
          <cell r="J12">
            <v>10409021.928497026</v>
          </cell>
          <cell r="K12">
            <v>7659468.9662525281</v>
          </cell>
          <cell r="L12">
            <v>6873882.4056112431</v>
          </cell>
          <cell r="M12">
            <v>2945949.6024048184</v>
          </cell>
          <cell r="N12">
            <v>971902957.86725366</v>
          </cell>
          <cell r="O12">
            <v>1732522664.0242345</v>
          </cell>
          <cell r="P12">
            <v>1267699510.2616351</v>
          </cell>
          <cell r="Q12">
            <v>422566503.42054504</v>
          </cell>
          <cell r="R12">
            <v>295796552.39438152</v>
          </cell>
          <cell r="S12">
            <v>169026601.368218</v>
          </cell>
        </row>
        <row r="13">
          <cell r="B13">
            <v>9462180.2784140687</v>
          </cell>
          <cell r="C13">
            <v>12139463.845562235</v>
          </cell>
          <cell r="D13">
            <v>12799615.958009727</v>
          </cell>
          <cell r="E13">
            <v>8416939.4337055385</v>
          </cell>
          <cell r="F13">
            <v>7004947.4154150654</v>
          </cell>
          <cell r="G13">
            <v>4199300.9375132201</v>
          </cell>
          <cell r="H13">
            <v>15516765.2188535</v>
          </cell>
          <cell r="I13">
            <v>16498838.966882203</v>
          </cell>
          <cell r="J13">
            <v>10409981.729104247</v>
          </cell>
          <cell r="K13">
            <v>7660175.2346238792</v>
          </cell>
          <cell r="L13">
            <v>6874516.2362009175</v>
          </cell>
          <cell r="M13">
            <v>2946221.2440861072</v>
          </cell>
          <cell r="N13">
            <v>979585172.20691001</v>
          </cell>
          <cell r="O13">
            <v>1746217046.1079698</v>
          </cell>
          <cell r="P13">
            <v>1277719789.8350999</v>
          </cell>
          <cell r="Q13">
            <v>425906596.6117</v>
          </cell>
          <cell r="R13">
            <v>298134617.62819004</v>
          </cell>
          <cell r="S13">
            <v>170362638.64467999</v>
          </cell>
        </row>
        <row r="14">
          <cell r="B14">
            <v>9678566.658364756</v>
          </cell>
          <cell r="C14">
            <v>12417075.829142381</v>
          </cell>
          <cell r="D14">
            <v>13092324.665772481</v>
          </cell>
          <cell r="E14">
            <v>8609422.6670337673</v>
          </cell>
          <cell r="F14">
            <v>7165140.4331304971</v>
          </cell>
          <cell r="G14">
            <v>4295332.8774525756</v>
          </cell>
          <cell r="H14">
            <v>15518195.996959401</v>
          </cell>
          <cell r="I14">
            <v>16500360.300564429</v>
          </cell>
          <cell r="J14">
            <v>10410941.61821327</v>
          </cell>
          <cell r="K14">
            <v>7660881.5681191981</v>
          </cell>
          <cell r="L14">
            <v>6875150.1252351785</v>
          </cell>
          <cell r="M14">
            <v>2946492.910815076</v>
          </cell>
          <cell r="N14">
            <v>987328109.08751833</v>
          </cell>
          <cell r="O14">
            <v>1760019672.7212281</v>
          </cell>
          <cell r="P14">
            <v>1287819272.7228501</v>
          </cell>
          <cell r="Q14">
            <v>429273090.90761667</v>
          </cell>
          <cell r="R14">
            <v>300491163.63533169</v>
          </cell>
          <cell r="S14">
            <v>171709236.36304668</v>
          </cell>
        </row>
        <row r="15">
          <cell r="B15">
            <v>9899901.4819141142</v>
          </cell>
          <cell r="C15">
            <v>12701036.397339422</v>
          </cell>
          <cell r="D15">
            <v>13391727.198403198</v>
          </cell>
          <cell r="E15">
            <v>8806307.7135631368</v>
          </cell>
          <cell r="F15">
            <v>7328996.8335100599</v>
          </cell>
          <cell r="G15">
            <v>4393560.9289890155</v>
          </cell>
          <cell r="H15">
            <v>15519626.906995248</v>
          </cell>
          <cell r="I15">
            <v>16501881.774526594</v>
          </cell>
          <cell r="J15">
            <v>10411901.595832255</v>
          </cell>
          <cell r="K15">
            <v>7661587.966744489</v>
          </cell>
          <cell r="L15">
            <v>6875784.0727194138</v>
          </cell>
          <cell r="M15">
            <v>2946764.6025940343</v>
          </cell>
          <cell r="N15">
            <v>995132248.4783709</v>
          </cell>
          <cell r="O15">
            <v>1773931399.4614437</v>
          </cell>
          <cell r="P15">
            <v>1297998584.9717882</v>
          </cell>
          <cell r="Q15">
            <v>432666194.99059606</v>
          </cell>
          <cell r="R15">
            <v>302866336.49341726</v>
          </cell>
          <cell r="S15">
            <v>173066477.99623841</v>
          </cell>
        </row>
        <row r="16">
          <cell r="B16">
            <v>10126297.912811423</v>
          </cell>
          <cell r="C16">
            <v>12991490.733103024</v>
          </cell>
          <cell r="D16">
            <v>13697976.633996844</v>
          </cell>
          <cell r="E16">
            <v>9007695.2363962065</v>
          </cell>
          <cell r="F16">
            <v>7496600.3928177571</v>
          </cell>
          <cell r="G16">
            <v>4494035.3140190225</v>
          </cell>
          <cell r="H16">
            <v>15521057.948973207</v>
          </cell>
          <cell r="I16">
            <v>16503403.388781639</v>
          </cell>
          <cell r="J16">
            <v>10412861.661969367</v>
          </cell>
          <cell r="K16">
            <v>7662294.43050576</v>
          </cell>
          <cell r="L16">
            <v>6876418.0786590157</v>
          </cell>
          <cell r="M16">
            <v>2947036.3194252923</v>
          </cell>
          <cell r="N16">
            <v>1002998074.1425822</v>
          </cell>
          <cell r="O16">
            <v>1787953088.6889505</v>
          </cell>
          <cell r="P16">
            <v>1308258357.577281</v>
          </cell>
          <cell r="Q16">
            <v>436086119.19242698</v>
          </cell>
          <cell r="R16">
            <v>305260283.43469894</v>
          </cell>
          <cell r="S16">
            <v>174434447.67697081</v>
          </cell>
        </row>
        <row r="17">
          <cell r="B17">
            <v>10357871.70269727</v>
          </cell>
          <cell r="C17">
            <v>13288587.339506961</v>
          </cell>
          <cell r="D17">
            <v>14011229.551323051</v>
          </cell>
          <cell r="E17">
            <v>9213688.2006551307</v>
          </cell>
          <cell r="F17">
            <v>7668036.8031596057</v>
          </cell>
          <cell r="G17">
            <v>4596807.4029412298</v>
          </cell>
          <cell r="H17">
            <v>15522489.122905442</v>
          </cell>
          <cell r="I17">
            <v>16504925.143342495</v>
          </cell>
          <cell r="J17">
            <v>10413821.816632764</v>
          </cell>
          <cell r="K17">
            <v>7663000.9594090153</v>
          </cell>
          <cell r="L17">
            <v>6877052.1430593729</v>
          </cell>
          <cell r="M17">
            <v>2947308.0613111593</v>
          </cell>
          <cell r="N17">
            <v>1010926073.6670761</v>
          </cell>
          <cell r="O17">
            <v>1802085609.5804398</v>
          </cell>
          <cell r="P17">
            <v>1318599226.5222733</v>
          </cell>
          <cell r="Q17">
            <v>439533075.50742435</v>
          </cell>
          <cell r="R17">
            <v>307673152.85519707</v>
          </cell>
          <cell r="S17">
            <v>175813230.20296976</v>
          </cell>
        </row>
        <row r="18">
          <cell r="B18">
            <v>10594741.250284879</v>
          </cell>
          <cell r="C18">
            <v>13592478.115675559</v>
          </cell>
          <cell r="D18">
            <v>14331646.109881481</v>
          </cell>
          <cell r="E18">
            <v>9424391.9261255022</v>
          </cell>
          <cell r="F18">
            <v>7843393.716296168</v>
          </cell>
          <cell r="G18">
            <v>4701929.7409210019</v>
          </cell>
          <cell r="H18">
            <v>15523920.42880412</v>
          </cell>
          <cell r="I18">
            <v>16506447.038222104</v>
          </cell>
          <cell r="J18">
            <v>10414782.059830613</v>
          </cell>
          <cell r="K18">
            <v>7663707.5534602618</v>
          </cell>
          <cell r="L18">
            <v>6877686.2659258759</v>
          </cell>
          <cell r="M18">
            <v>2947579.8282539467</v>
          </cell>
          <cell r="N18">
            <v>1018916738.4928112</v>
          </cell>
          <cell r="O18">
            <v>1816329838.182837</v>
          </cell>
          <cell r="P18">
            <v>1329021832.8167102</v>
          </cell>
          <cell r="Q18">
            <v>443007277.60557008</v>
          </cell>
          <cell r="R18">
            <v>310105094.32389909</v>
          </cell>
          <cell r="S18">
            <v>177202911.04222804</v>
          </cell>
        </row>
        <row r="19">
          <cell r="B19">
            <v>10837027.661894826</v>
          </cell>
          <cell r="C19">
            <v>13903318.434446461</v>
          </cell>
          <cell r="D19">
            <v>14659390.131787961</v>
          </cell>
          <cell r="E19">
            <v>9639914.1411041189</v>
          </cell>
          <cell r="F19">
            <v>8022760.7884570211</v>
          </cell>
          <cell r="G19">
            <v>4809456.0747556491</v>
          </cell>
          <cell r="H19">
            <v>15525351.866681414</v>
          </cell>
          <cell r="I19">
            <v>16507969.073433401</v>
          </cell>
          <cell r="J19">
            <v>10415742.391571075</v>
          </cell>
          <cell r="K19">
            <v>7664414.2126655066</v>
          </cell>
          <cell r="L19">
            <v>6878320.447263917</v>
          </cell>
          <cell r="M19">
            <v>2947851.6202559643</v>
          </cell>
          <cell r="N19">
            <v>1026970563.9452432</v>
          </cell>
          <cell r="O19">
            <v>1830686657.4676073</v>
          </cell>
          <cell r="P19">
            <v>1339526822.5372739</v>
          </cell>
          <cell r="Q19">
            <v>446508940.8457579</v>
          </cell>
          <cell r="R19">
            <v>312556258.59203053</v>
          </cell>
          <cell r="S19">
            <v>178603576.33830318</v>
          </cell>
        </row>
        <row r="20">
          <cell r="B20">
            <v>11084854.813374119</v>
          </cell>
          <cell r="C20">
            <v>14221267.221809428</v>
          </cell>
          <cell r="D20">
            <v>14994629.185533205</v>
          </cell>
          <cell r="E20">
            <v>9860365.0374781396</v>
          </cell>
          <cell r="F20">
            <v>8206229.7261800626</v>
          </cell>
          <cell r="G20">
            <v>4919441.380354017</v>
          </cell>
          <cell r="H20">
            <v>15526783.436549487</v>
          </cell>
          <cell r="I20">
            <v>16509491.248989329</v>
          </cell>
          <cell r="J20">
            <v>10416702.811862314</v>
          </cell>
          <cell r="K20">
            <v>7665120.9370307587</v>
          </cell>
          <cell r="L20">
            <v>6878954.6870788867</v>
          </cell>
          <cell r="M20">
            <v>2948123.4373195227</v>
          </cell>
          <cell r="N20">
            <v>1035088049.2650303</v>
          </cell>
          <cell r="O20">
            <v>1845156957.3854885</v>
          </cell>
          <cell r="P20">
            <v>1350114846.8674309</v>
          </cell>
          <cell r="Q20">
            <v>450038282.28914356</v>
          </cell>
          <cell r="R20">
            <v>315026797.60240054</v>
          </cell>
          <cell r="S20">
            <v>180015312.91565743</v>
          </cell>
        </row>
        <row r="21">
          <cell r="B21">
            <v>13018167.787832251</v>
          </cell>
          <cell r="C21">
            <v>16701602.859583236</v>
          </cell>
          <cell r="D21">
            <v>17609847.123850603</v>
          </cell>
          <cell r="E21">
            <v>11580114.369408922</v>
          </cell>
          <cell r="F21">
            <v>9637480.8041703869</v>
          </cell>
          <cell r="G21">
            <v>5777442.6810340807</v>
          </cell>
          <cell r="H21">
            <v>17828777.606558185</v>
          </cell>
          <cell r="I21">
            <v>18957181.252542879</v>
          </cell>
          <cell r="J21">
            <v>11961078.64743777</v>
          </cell>
          <cell r="K21">
            <v>8801548.4386806227</v>
          </cell>
          <cell r="L21">
            <v>7898825.5218928671</v>
          </cell>
          <cell r="M21">
            <v>3385210.9379540854</v>
          </cell>
          <cell r="N21">
            <v>1197833959.4771047</v>
          </cell>
          <cell r="O21">
            <v>2135269232.1113603</v>
          </cell>
          <cell r="P21">
            <v>1562392121.0570929</v>
          </cell>
          <cell r="Q21">
            <v>520797373.68569767</v>
          </cell>
          <cell r="R21">
            <v>364558161.57998836</v>
          </cell>
          <cell r="S21">
            <v>208318949.47427905</v>
          </cell>
        </row>
        <row r="22">
          <cell r="B22">
            <v>13315874.459900839</v>
          </cell>
          <cell r="C22">
            <v>17083544.36522162</v>
          </cell>
          <cell r="D22">
            <v>18012558.862424005</v>
          </cell>
          <cell r="E22">
            <v>11844934.839330399</v>
          </cell>
          <cell r="F22">
            <v>9857876.05364752</v>
          </cell>
          <cell r="G22">
            <v>5909564.4405373884</v>
          </cell>
          <cell r="H22">
            <v>17830421.571926914</v>
          </cell>
          <cell r="I22">
            <v>18958929.266352665</v>
          </cell>
          <cell r="J22">
            <v>11962181.560912991</v>
          </cell>
          <cell r="K22">
            <v>8802360.0165208802</v>
          </cell>
          <cell r="L22">
            <v>7899553.8609802779</v>
          </cell>
          <cell r="M22">
            <v>3385523.0832772614</v>
          </cell>
          <cell r="N22">
            <v>1207302000.6488438</v>
          </cell>
          <cell r="O22">
            <v>2152147044.6348953</v>
          </cell>
          <cell r="P22">
            <v>1574741739.9767528</v>
          </cell>
          <cell r="Q22">
            <v>524913913.32558429</v>
          </cell>
          <cell r="R22">
            <v>367439739.32790899</v>
          </cell>
          <cell r="S22">
            <v>209965565.33023369</v>
          </cell>
        </row>
        <row r="23">
          <cell r="B23">
            <v>13620389.253053639</v>
          </cell>
          <cell r="C23">
            <v>17474220.320778117</v>
          </cell>
          <cell r="D23">
            <v>18424480.036107443</v>
          </cell>
          <cell r="E23">
            <v>12115811.370448878</v>
          </cell>
          <cell r="F23">
            <v>10083311.423772266</v>
          </cell>
          <cell r="G23">
            <v>6044707.6336226426</v>
          </cell>
          <cell r="H23">
            <v>17832065.688883271</v>
          </cell>
          <cell r="I23">
            <v>18960677.441344235</v>
          </cell>
          <cell r="J23">
            <v>11963284.576086244</v>
          </cell>
          <cell r="K23">
            <v>8803171.6691955365</v>
          </cell>
          <cell r="L23">
            <v>7900282.2672267659</v>
          </cell>
          <cell r="M23">
            <v>3385835.2573828991</v>
          </cell>
          <cell r="N23">
            <v>1216844880.0758524</v>
          </cell>
          <cell r="O23">
            <v>2169158264.4830413</v>
          </cell>
          <cell r="P23">
            <v>1587188974.0119815</v>
          </cell>
          <cell r="Q23">
            <v>529062991.33732718</v>
          </cell>
          <cell r="R23">
            <v>370344093.93612903</v>
          </cell>
          <cell r="S23">
            <v>211625196.53493086</v>
          </cell>
        </row>
        <row r="24">
          <cell r="B24">
            <v>13931867.859174797</v>
          </cell>
          <cell r="C24">
            <v>17873830.470491696</v>
          </cell>
          <cell r="D24">
            <v>18845821.251364358</v>
          </cell>
          <cell r="E24">
            <v>12392882.45612642</v>
          </cell>
          <cell r="F24">
            <v>10313902.17481545</v>
          </cell>
          <cell r="G24">
            <v>6182941.3561066445</v>
          </cell>
          <cell r="H24">
            <v>17833709.957441233</v>
          </cell>
          <cell r="I24">
            <v>18962425.777532451</v>
          </cell>
          <cell r="J24">
            <v>11964387.692966903</v>
          </cell>
          <cell r="K24">
            <v>8803983.3967114929</v>
          </cell>
          <cell r="L24">
            <v>7901010.7406385215</v>
          </cell>
          <cell r="M24">
            <v>3386147.4602736514</v>
          </cell>
          <cell r="N24">
            <v>1226463189.3022897</v>
          </cell>
          <cell r="O24">
            <v>2186303946.1475596</v>
          </cell>
          <cell r="P24">
            <v>1599734594.7421169</v>
          </cell>
          <cell r="Q24">
            <v>533244864.91403902</v>
          </cell>
          <cell r="R24">
            <v>373271405.43982732</v>
          </cell>
          <cell r="S24">
            <v>213297945.96561557</v>
          </cell>
        </row>
        <row r="25">
          <cell r="B25">
            <v>14250469.530596709</v>
          </cell>
          <cell r="C25">
            <v>18282579.126463216</v>
          </cell>
          <cell r="D25">
            <v>19276797.930923454</v>
          </cell>
          <cell r="E25">
            <v>12676289.756868003</v>
          </cell>
          <cell r="F25">
            <v>10549766.202883609</v>
          </cell>
          <cell r="G25">
            <v>6324336.2839276092</v>
          </cell>
          <cell r="H25">
            <v>17835354.377614785</v>
          </cell>
          <cell r="I25">
            <v>18964174.274932176</v>
          </cell>
          <cell r="J25">
            <v>11965490.911564346</v>
          </cell>
          <cell r="K25">
            <v>8804795.1990756504</v>
          </cell>
          <cell r="L25">
            <v>7901739.2812217399</v>
          </cell>
          <cell r="M25">
            <v>3386459.6919521736</v>
          </cell>
          <cell r="N25">
            <v>1236157524.5480576</v>
          </cell>
          <cell r="O25">
            <v>2203585152.4552331</v>
          </cell>
          <cell r="P25">
            <v>1612379379.8452926</v>
          </cell>
          <cell r="Q25">
            <v>537459793.28176415</v>
          </cell>
          <cell r="R25">
            <v>376221855.29723495</v>
          </cell>
          <cell r="S25">
            <v>214983917.31270564</v>
          </cell>
        </row>
        <row r="26">
          <cell r="B26">
            <v>14576357.16152232</v>
          </cell>
          <cell r="C26">
            <v>18700675.273115844</v>
          </cell>
          <cell r="D26">
            <v>19717630.423919726</v>
          </cell>
          <cell r="E26">
            <v>12966178.172749506</v>
          </cell>
          <cell r="F26">
            <v>10791024.100196755</v>
          </cell>
          <cell r="G26">
            <v>6468964.7092802543</v>
          </cell>
          <cell r="H26">
            <v>17836998.9494179</v>
          </cell>
          <cell r="I26">
            <v>18965922.933558274</v>
          </cell>
          <cell r="J26">
            <v>11966594.231887957</v>
          </cell>
          <cell r="K26">
            <v>8805607.0762949102</v>
          </cell>
          <cell r="L26">
            <v>7902467.8889826136</v>
          </cell>
          <cell r="M26">
            <v>3386771.9524211199</v>
          </cell>
          <cell r="N26">
            <v>1245928486.7457612</v>
          </cell>
          <cell r="O26">
            <v>2221002954.6337481</v>
          </cell>
          <cell r="P26">
            <v>1625124113.1466448</v>
          </cell>
          <cell r="Q26">
            <v>541708037.71554828</v>
          </cell>
          <cell r="R26">
            <v>379195626.40088379</v>
          </cell>
          <cell r="S26">
            <v>216683215.08621931</v>
          </cell>
        </row>
        <row r="27">
          <cell r="B27">
            <v>14909697.371309441</v>
          </cell>
          <cell r="C27">
            <v>19128332.674044281</v>
          </cell>
          <cell r="D27">
            <v>20168544.118554242</v>
          </cell>
          <cell r="E27">
            <v>13262695.917502003</v>
          </cell>
          <cell r="F27">
            <v>11037799.216744585</v>
          </cell>
          <cell r="G27">
            <v>6616900.5775772519</v>
          </cell>
          <cell r="H27">
            <v>17838643.672864564</v>
          </cell>
          <cell r="I27">
            <v>18967671.753425609</v>
          </cell>
          <cell r="J27">
            <v>11967697.653947111</v>
          </cell>
          <cell r="K27">
            <v>8806419.0283761751</v>
          </cell>
          <cell r="L27">
            <v>7903196.5639273385</v>
          </cell>
          <cell r="M27">
            <v>3387084.2416831446</v>
          </cell>
          <cell r="N27">
            <v>1255776681.5779574</v>
          </cell>
          <cell r="O27">
            <v>2238558432.378098</v>
          </cell>
          <cell r="P27">
            <v>1637969584.6669009</v>
          </cell>
          <cell r="Q27">
            <v>545989861.55563366</v>
          </cell>
          <cell r="R27">
            <v>382192903.08894354</v>
          </cell>
          <cell r="S27">
            <v>218395944.62225345</v>
          </cell>
        </row>
        <row r="28">
          <cell r="B28">
            <v>15250660.58965965</v>
          </cell>
          <cell r="C28">
            <v>19565769.981307533</v>
          </cell>
          <cell r="D28">
            <v>20629769.557330303</v>
          </cell>
          <cell r="E28">
            <v>13565994.594290271</v>
          </cell>
          <cell r="F28">
            <v>11290217.723352686</v>
          </cell>
          <cell r="G28">
            <v>6768219.5252559297</v>
          </cell>
          <cell r="H28">
            <v>17840288.547968756</v>
          </cell>
          <cell r="I28">
            <v>18969420.73454906</v>
          </cell>
          <cell r="J28">
            <v>11968801.177751191</v>
          </cell>
          <cell r="K28">
            <v>8807231.0553263482</v>
          </cell>
          <cell r="L28">
            <v>7903925.3060621079</v>
          </cell>
          <cell r="M28">
            <v>3387396.5597409029</v>
          </cell>
          <cell r="N28">
            <v>1265702719.5147016</v>
          </cell>
          <cell r="O28">
            <v>2256252673.9175115</v>
          </cell>
          <cell r="P28">
            <v>1650916590.6713498</v>
          </cell>
          <cell r="Q28">
            <v>550305530.22378325</v>
          </cell>
          <cell r="R28">
            <v>385213871.15664828</v>
          </cell>
          <cell r="S28">
            <v>220122212.0895133</v>
          </cell>
        </row>
        <row r="29">
          <cell r="B29">
            <v>15599421.143755347</v>
          </cell>
          <cell r="C29">
            <v>20013210.847221006</v>
          </cell>
          <cell r="D29">
            <v>21101542.554924868</v>
          </cell>
          <cell r="E29">
            <v>13876229.273224235</v>
          </cell>
          <cell r="F29">
            <v>11548408.676190972</v>
          </cell>
          <cell r="G29">
            <v>6922998.918449563</v>
          </cell>
          <cell r="H29">
            <v>17841933.574744467</v>
          </cell>
          <cell r="I29">
            <v>18971169.876943484</v>
          </cell>
          <cell r="J29">
            <v>11969904.803309578</v>
          </cell>
          <cell r="K29">
            <v>8808043.1571523305</v>
          </cell>
          <cell r="L29">
            <v>7904654.1153931189</v>
          </cell>
          <cell r="M29">
            <v>3387708.9065970504</v>
          </cell>
          <cell r="N29">
            <v>1275707215.8513882</v>
          </cell>
          <cell r="O29">
            <v>2274086776.0829091</v>
          </cell>
          <cell r="P29">
            <v>1663965933.719202</v>
          </cell>
          <cell r="Q29">
            <v>554655311.23973405</v>
          </cell>
          <cell r="R29">
            <v>388258717.86781383</v>
          </cell>
          <cell r="S29">
            <v>221862124.49589357</v>
          </cell>
        </row>
        <row r="30">
          <cell r="B30">
            <v>15956157.347389506</v>
          </cell>
          <cell r="C30">
            <v>20470884.03870514</v>
          </cell>
          <cell r="D30">
            <v>21584104.318755571</v>
          </cell>
          <cell r="E30">
            <v>14193558.570642993</v>
          </cell>
          <cell r="F30">
            <v>11812504.082757346</v>
          </cell>
          <cell r="G30">
            <v>7081317.8925430169</v>
          </cell>
          <cell r="H30">
            <v>17843578.753205676</v>
          </cell>
          <cell r="I30">
            <v>18972919.180623759</v>
          </cell>
          <cell r="J30">
            <v>11971008.530631656</v>
          </cell>
          <cell r="K30">
            <v>8808855.3338610288</v>
          </cell>
          <cell r="L30">
            <v>7905382.9919265658</v>
          </cell>
          <cell r="M30">
            <v>3388021.2822542423</v>
          </cell>
          <cell r="N30">
            <v>1285790790.7468925</v>
          </cell>
          <cell r="O30">
            <v>2292061844.3748951</v>
          </cell>
          <cell r="P30">
            <v>1677118422.7133379</v>
          </cell>
          <cell r="Q30">
            <v>559039474.23777938</v>
          </cell>
          <cell r="R30">
            <v>391327631.96644557</v>
          </cell>
          <cell r="S30">
            <v>223615789.69511172</v>
          </cell>
        </row>
        <row r="31">
          <cell r="B31">
            <v>18479864.68344539</v>
          </cell>
          <cell r="C31">
            <v>23708663.605505519</v>
          </cell>
          <cell r="D31">
            <v>24997956.490397055</v>
          </cell>
          <cell r="E31">
            <v>16438484.282367118</v>
          </cell>
          <cell r="F31">
            <v>13680830.056349104</v>
          </cell>
          <cell r="G31">
            <v>8201335.2955600657</v>
          </cell>
          <cell r="H31">
            <v>20205642.047312394</v>
          </cell>
          <cell r="I31">
            <v>21484480.151572675</v>
          </cell>
          <cell r="J31">
            <v>13555683.90515895</v>
          </cell>
          <cell r="K31">
            <v>9974937.2132301703</v>
          </cell>
          <cell r="L31">
            <v>8951866.7298219483</v>
          </cell>
          <cell r="M31">
            <v>3836514.3127808347</v>
          </cell>
          <cell r="N31">
            <v>1467372105.3283854</v>
          </cell>
          <cell r="O31">
            <v>2615750274.715817</v>
          </cell>
          <cell r="P31">
            <v>1913963615.64572</v>
          </cell>
          <cell r="Q31">
            <v>637987871.88190663</v>
          </cell>
          <cell r="R31">
            <v>446591510.31733471</v>
          </cell>
          <cell r="S31">
            <v>255195148.75276268</v>
          </cell>
        </row>
        <row r="32">
          <cell r="B32">
            <v>18902472.465496603</v>
          </cell>
          <cell r="C32">
            <v>24250846.457672</v>
          </cell>
          <cell r="D32">
            <v>25569623.606427576</v>
          </cell>
          <cell r="E32">
            <v>16814408.646633606</v>
          </cell>
          <cell r="F32">
            <v>13993690.856239732</v>
          </cell>
          <cell r="G32">
            <v>8388887.9740285315</v>
          </cell>
          <cell r="H32">
            <v>20207505.179856405</v>
          </cell>
          <cell r="I32">
            <v>21486461.203897949</v>
          </cell>
          <cell r="J32">
            <v>13556933.854840372</v>
          </cell>
          <cell r="K32">
            <v>9975856.9875240475</v>
          </cell>
          <cell r="L32">
            <v>8952692.1682908125</v>
          </cell>
          <cell r="M32">
            <v>3836868.0721246335</v>
          </cell>
          <cell r="N32">
            <v>1478970657.3627388</v>
          </cell>
          <cell r="O32">
            <v>2636425954.4292297</v>
          </cell>
          <cell r="P32">
            <v>1929092161.7774856</v>
          </cell>
          <cell r="Q32">
            <v>643030720.59249508</v>
          </cell>
          <cell r="R32">
            <v>450121504.41474664</v>
          </cell>
          <cell r="S32">
            <v>257212288.23699805</v>
          </cell>
        </row>
        <row r="33">
          <cell r="B33">
            <v>19334744.676401038</v>
          </cell>
          <cell r="C33">
            <v>24805428.247630786</v>
          </cell>
          <cell r="D33">
            <v>26154363.922728535</v>
          </cell>
          <cell r="E33">
            <v>17198929.857496269</v>
          </cell>
          <cell r="F33">
            <v>14313706.330203867</v>
          </cell>
          <cell r="G33">
            <v>8580729.7110384442</v>
          </cell>
          <cell r="H33">
            <v>20209368.484197125</v>
          </cell>
          <cell r="I33">
            <v>21488442.438893147</v>
          </cell>
          <cell r="J33">
            <v>13558183.919777818</v>
          </cell>
          <cell r="K33">
            <v>9976776.8466289602</v>
          </cell>
          <cell r="L33">
            <v>8953517.6828721464</v>
          </cell>
          <cell r="M33">
            <v>3837221.8640880617</v>
          </cell>
          <cell r="N33">
            <v>1490660887.8532965</v>
          </cell>
          <cell r="O33">
            <v>2657265060.9558764</v>
          </cell>
          <cell r="P33">
            <v>1944340288.5042999</v>
          </cell>
          <cell r="Q33">
            <v>648113429.50143325</v>
          </cell>
          <cell r="R33">
            <v>453679400.6510033</v>
          </cell>
          <cell r="S33">
            <v>259245371.80057332</v>
          </cell>
        </row>
        <row r="34">
          <cell r="B34">
            <v>19776902.327671077</v>
          </cell>
          <cell r="C34">
            <v>25372692.521159407</v>
          </cell>
          <cell r="D34">
            <v>26752476.404485293</v>
          </cell>
          <cell r="E34">
            <v>17592244.512405086</v>
          </cell>
          <cell r="F34">
            <v>14641040.095291378</v>
          </cell>
          <cell r="G34">
            <v>8776958.5911563504</v>
          </cell>
          <cell r="H34">
            <v>20211231.960350402</v>
          </cell>
          <cell r="I34">
            <v>21490423.856575109</v>
          </cell>
          <cell r="J34">
            <v>13559434.099981915</v>
          </cell>
          <cell r="K34">
            <v>9977696.7905527297</v>
          </cell>
          <cell r="L34">
            <v>8954343.2735729627</v>
          </cell>
          <cell r="M34">
            <v>3837575.6886741268</v>
          </cell>
          <cell r="N34">
            <v>1502443521.4542487</v>
          </cell>
          <cell r="O34">
            <v>2678268886.0706167</v>
          </cell>
          <cell r="P34">
            <v>1959708941.0272808</v>
          </cell>
          <cell r="Q34">
            <v>653236313.67576015</v>
          </cell>
          <cell r="R34">
            <v>457265419.5730322</v>
          </cell>
          <cell r="S34">
            <v>261294525.4703041</v>
          </cell>
        </row>
        <row r="35">
          <cell r="B35">
            <v>20229171.485032804</v>
          </cell>
          <cell r="C35">
            <v>25952929.308317278</v>
          </cell>
          <cell r="D35">
            <v>27364266.853784684</v>
          </cell>
          <cell r="E35">
            <v>17994553.704709411</v>
          </cell>
          <cell r="F35">
            <v>14975859.510237461</v>
          </cell>
          <cell r="G35">
            <v>8977674.9420009926</v>
          </cell>
          <cell r="H35">
            <v>20213095.608332071</v>
          </cell>
          <cell r="I35">
            <v>21492405.456960686</v>
          </cell>
          <cell r="J35">
            <v>13560684.395463288</v>
          </cell>
          <cell r="K35">
            <v>9978616.8193031736</v>
          </cell>
          <cell r="L35">
            <v>8955168.9404002856</v>
          </cell>
          <cell r="M35">
            <v>3837929.5458858362</v>
          </cell>
          <cell r="N35">
            <v>1514319288.5476708</v>
          </cell>
          <cell r="O35">
            <v>2699438731.7588911</v>
          </cell>
          <cell r="P35">
            <v>1975199072.0187011</v>
          </cell>
          <cell r="Q35">
            <v>658399690.67290032</v>
          </cell>
          <cell r="R35">
            <v>460879783.47103024</v>
          </cell>
          <cell r="S35">
            <v>263359876.26916012</v>
          </cell>
        </row>
        <row r="36">
          <cell r="B36">
            <v>20691783.384008542</v>
          </cell>
          <cell r="C36">
            <v>26546435.271731887</v>
          </cell>
          <cell r="D36">
            <v>27990048.065965042</v>
          </cell>
          <cell r="E36">
            <v>18406063.126472715</v>
          </cell>
          <cell r="F36">
            <v>15318335.761029579</v>
          </cell>
          <cell r="G36">
            <v>9182981.3855386749</v>
          </cell>
          <cell r="H36">
            <v>20214959.428157981</v>
          </cell>
          <cell r="I36">
            <v>21494387.240066715</v>
          </cell>
          <cell r="J36">
            <v>13561934.80623257</v>
          </cell>
          <cell r="K36">
            <v>9979536.9328881186</v>
          </cell>
          <cell r="L36">
            <v>8955994.6833611317</v>
          </cell>
          <cell r="M36">
            <v>3838283.4357261988</v>
          </cell>
          <cell r="N36">
            <v>1526288925.288799</v>
          </cell>
          <cell r="O36">
            <v>2720775910.2974238</v>
          </cell>
          <cell r="P36">
            <v>1990811641.6810422</v>
          </cell>
          <cell r="Q36">
            <v>663603880.56034732</v>
          </cell>
          <cell r="R36">
            <v>464522716.39224321</v>
          </cell>
          <cell r="S36">
            <v>265441552.22413895</v>
          </cell>
        </row>
        <row r="37">
          <cell r="B37">
            <v>21164974.548142634</v>
          </cell>
          <cell r="C37">
            <v>27153513.858276013</v>
          </cell>
          <cell r="D37">
            <v>28630139.989541776</v>
          </cell>
          <cell r="E37">
            <v>18826983.173638504</v>
          </cell>
          <cell r="F37">
            <v>15668643.948431173</v>
          </cell>
          <cell r="G37">
            <v>9392982.8905516732</v>
          </cell>
          <cell r="H37">
            <v>20216823.419843979</v>
          </cell>
          <cell r="I37">
            <v>21496369.205910057</v>
          </cell>
          <cell r="J37">
            <v>13563185.332300391</v>
          </cell>
          <cell r="K37">
            <v>9980457.1313153822</v>
          </cell>
          <cell r="L37">
            <v>8956820.5024625231</v>
          </cell>
          <cell r="M37">
            <v>3838637.3581982241</v>
          </cell>
          <cell r="N37">
            <v>1538353173.6516626</v>
          </cell>
          <cell r="O37">
            <v>2742281744.3355722</v>
          </cell>
          <cell r="P37">
            <v>2006547617.8065164</v>
          </cell>
          <cell r="Q37">
            <v>668849205.93550539</v>
          </cell>
          <cell r="R37">
            <v>468194444.15485388</v>
          </cell>
          <cell r="S37">
            <v>267539682.37420219</v>
          </cell>
        </row>
        <row r="38">
          <cell r="B38">
            <v>21648986.909930844</v>
          </cell>
          <cell r="C38">
            <v>27774475.454213601</v>
          </cell>
          <cell r="D38">
            <v>29284869.88979017</v>
          </cell>
          <cell r="E38">
            <v>19257529.053601272</v>
          </cell>
          <cell r="F38">
            <v>16026963.17750694</v>
          </cell>
          <cell r="G38">
            <v>9607786.8263065182</v>
          </cell>
          <cell r="H38">
            <v>20218687.583405908</v>
          </cell>
          <cell r="I38">
            <v>21498351.354507551</v>
          </cell>
          <cell r="J38">
            <v>13564435.973677382</v>
          </cell>
          <cell r="K38">
            <v>9981377.4145927895</v>
          </cell>
          <cell r="L38">
            <v>8957646.39771148</v>
          </cell>
          <cell r="M38">
            <v>3838991.3133049193</v>
          </cell>
          <cell r="N38">
            <v>1550512781.4750774</v>
          </cell>
          <cell r="O38">
            <v>2763957566.9773116</v>
          </cell>
          <cell r="P38">
            <v>2022407975.8370576</v>
          </cell>
          <cell r="Q38">
            <v>674135991.94568574</v>
          </cell>
          <cell r="R38">
            <v>471895194.36198008</v>
          </cell>
          <cell r="S38">
            <v>269654396.7782743</v>
          </cell>
        </row>
        <row r="39">
          <cell r="B39">
            <v>22144067.934515268</v>
          </cell>
          <cell r="C39">
            <v>28409637.54389362</v>
          </cell>
          <cell r="D39">
            <v>29954572.516069103</v>
          </cell>
          <cell r="E39">
            <v>19697920.89523742</v>
          </cell>
          <cell r="F39">
            <v>16393476.64919541</v>
          </cell>
          <cell r="G39">
            <v>9827503.0174496062</v>
          </cell>
          <cell r="H39">
            <v>20220551.91885962</v>
          </cell>
          <cell r="I39">
            <v>21500333.685876053</v>
          </cell>
          <cell r="J39">
            <v>13565686.730374176</v>
          </cell>
          <cell r="K39">
            <v>9982297.7827281673</v>
          </cell>
          <cell r="L39">
            <v>8958472.3691150229</v>
          </cell>
          <cell r="M39">
            <v>3839345.3010492949</v>
          </cell>
          <cell r="N39">
            <v>1562768502.5090032</v>
          </cell>
          <cell r="O39">
            <v>2785804721.8638749</v>
          </cell>
          <cell r="P39">
            <v>2038393698.9247868</v>
          </cell>
          <cell r="Q39">
            <v>679464566.30826211</v>
          </cell>
          <cell r="R39">
            <v>475625196.41578358</v>
          </cell>
          <cell r="S39">
            <v>271785826.52330488</v>
          </cell>
        </row>
        <row r="40">
          <cell r="B40">
            <v>22650470.746207945</v>
          </cell>
          <cell r="C40">
            <v>29059324.87207298</v>
          </cell>
          <cell r="D40">
            <v>30639590.272971209</v>
          </cell>
          <cell r="E40">
            <v>20148383.861452412</v>
          </cell>
          <cell r="F40">
            <v>16768371.753975647</v>
          </cell>
          <cell r="G40">
            <v>10052243.800158177</v>
          </cell>
          <cell r="H40">
            <v>20222416.426220961</v>
          </cell>
          <cell r="I40">
            <v>21502316.200032417</v>
          </cell>
          <cell r="J40">
            <v>13566937.602401406</v>
          </cell>
          <cell r="K40">
            <v>9983218.2357293367</v>
          </cell>
          <cell r="L40">
            <v>8959298.4166801739</v>
          </cell>
          <cell r="M40">
            <v>3839699.32143436</v>
          </cell>
          <cell r="N40">
            <v>1575121096.4612665</v>
          </cell>
          <cell r="O40">
            <v>2807824563.25704</v>
          </cell>
          <cell r="P40">
            <v>2054505777.9929564</v>
          </cell>
          <cell r="Q40">
            <v>684835259.33098531</v>
          </cell>
          <cell r="R40">
            <v>479384681.53168982</v>
          </cell>
          <cell r="S40">
            <v>273934103.73239416</v>
          </cell>
        </row>
        <row r="41">
          <cell r="B41">
            <v>26112252.410740305</v>
          </cell>
          <cell r="C41">
            <v>33500602.899050545</v>
          </cell>
          <cell r="D41">
            <v>35322387.950962655</v>
          </cell>
          <cell r="E41">
            <v>23227759.411879458</v>
          </cell>
          <cell r="F41">
            <v>19331163.606400769</v>
          </cell>
          <cell r="G41">
            <v>11588577.135774283</v>
          </cell>
          <cell r="H41">
            <v>22793990.793428991</v>
          </cell>
          <cell r="I41">
            <v>24236648.438582726</v>
          </cell>
          <cell r="J41">
            <v>15292171.038629577</v>
          </cell>
          <cell r="K41">
            <v>11252729.632199122</v>
          </cell>
          <cell r="L41">
            <v>10098603.516076136</v>
          </cell>
          <cell r="M41">
            <v>4327972.9354612008</v>
          </cell>
          <cell r="N41">
            <v>1789289125.7481699</v>
          </cell>
          <cell r="O41">
            <v>3189602354.5945635</v>
          </cell>
          <cell r="P41">
            <v>2333855381.4106565</v>
          </cell>
          <cell r="Q41">
            <v>777951793.80355215</v>
          </cell>
          <cell r="R41">
            <v>544566255.66248655</v>
          </cell>
          <cell r="S41">
            <v>311180717.52142084</v>
          </cell>
        </row>
        <row r="42">
          <cell r="B42">
            <v>26709401.863114271</v>
          </cell>
          <cell r="C42">
            <v>34266713.242987685</v>
          </cell>
          <cell r="D42">
            <v>36130159.884600312</v>
          </cell>
          <cell r="E42">
            <v>23758944.68056095</v>
          </cell>
          <cell r="F42">
            <v>19773239.363778394</v>
          </cell>
          <cell r="G42">
            <v>11853591.136924744</v>
          </cell>
          <cell r="H42">
            <v>22796092.593805127</v>
          </cell>
          <cell r="I42">
            <v>24238883.264299124</v>
          </cell>
          <cell r="J42">
            <v>15293581.107236352</v>
          </cell>
          <cell r="K42">
            <v>11253767.229853164</v>
          </cell>
          <cell r="L42">
            <v>10099534.693457969</v>
          </cell>
          <cell r="M42">
            <v>4328372.0114819854</v>
          </cell>
          <cell r="N42">
            <v>1803432207.0798466</v>
          </cell>
          <cell r="O42">
            <v>3214813934.3597264</v>
          </cell>
          <cell r="P42">
            <v>2352302878.7997999</v>
          </cell>
          <cell r="Q42">
            <v>784100959.59993327</v>
          </cell>
          <cell r="R42">
            <v>548870671.7199533</v>
          </cell>
          <cell r="S42">
            <v>313640383.83997333</v>
          </cell>
        </row>
        <row r="43">
          <cell r="B43">
            <v>27320207.259941496</v>
          </cell>
          <cell r="C43">
            <v>35050343.422638118</v>
          </cell>
          <cell r="D43">
            <v>36956404.394261941</v>
          </cell>
          <cell r="E43">
            <v>24302277.38820377</v>
          </cell>
          <cell r="F43">
            <v>20225424.754452813</v>
          </cell>
          <cell r="G43">
            <v>12124665.625051556</v>
          </cell>
          <cell r="H43">
            <v>22798194.587985188</v>
          </cell>
          <cell r="I43">
            <v>24241118.296085514</v>
          </cell>
          <cell r="J43">
            <v>15294991.305863479</v>
          </cell>
          <cell r="K43">
            <v>11254804.92318256</v>
          </cell>
          <cell r="L43">
            <v>10100465.956702298</v>
          </cell>
          <cell r="M43">
            <v>4328771.1243009837</v>
          </cell>
          <cell r="N43">
            <v>1817687079.5953381</v>
          </cell>
          <cell r="O43">
            <v>3240224794.061255</v>
          </cell>
          <cell r="P43">
            <v>2370896190.7765284</v>
          </cell>
          <cell r="Q43">
            <v>790298730.25884259</v>
          </cell>
          <cell r="R43">
            <v>553209111.18118989</v>
          </cell>
          <cell r="S43">
            <v>316119492.10353708</v>
          </cell>
        </row>
        <row r="44">
          <cell r="B44">
            <v>27944980.892924111</v>
          </cell>
          <cell r="C44">
            <v>35851894.091309614</v>
          </cell>
          <cell r="D44">
            <v>37801543.9210485</v>
          </cell>
          <cell r="E44">
            <v>24858035.329170868</v>
          </cell>
          <cell r="F44">
            <v>20687950.971118238</v>
          </cell>
          <cell r="G44">
            <v>12401939.194727948</v>
          </cell>
          <cell r="H44">
            <v>22800296.775987037</v>
          </cell>
          <cell r="I44">
            <v>24243353.533960897</v>
          </cell>
          <cell r="J44">
            <v>15296401.634522948</v>
          </cell>
          <cell r="K44">
            <v>11255842.71219613</v>
          </cell>
          <cell r="L44">
            <v>10101397.305817042</v>
          </cell>
          <cell r="M44">
            <v>4329170.2739215884</v>
          </cell>
          <cell r="N44">
            <v>1832054626.9259048</v>
          </cell>
          <cell r="O44">
            <v>3265836508.8679171</v>
          </cell>
          <cell r="P44">
            <v>2389636469.9033542</v>
          </cell>
          <cell r="Q44">
            <v>796545489.96778464</v>
          </cell>
          <cell r="R44">
            <v>557581842.9774493</v>
          </cell>
          <cell r="S44">
            <v>318618195.98711389</v>
          </cell>
        </row>
        <row r="45">
          <cell r="B45">
            <v>28584042.195423886</v>
          </cell>
          <cell r="C45">
            <v>36671775.064671732</v>
          </cell>
          <cell r="D45">
            <v>38666010.566678047</v>
          </cell>
          <cell r="E45">
            <v>25426502.650580551</v>
          </cell>
          <cell r="F45">
            <v>21161054.493511483</v>
          </cell>
          <cell r="G45">
            <v>12685553.609984633</v>
          </cell>
          <cell r="H45">
            <v>22802399.157828547</v>
          </cell>
          <cell r="I45">
            <v>24245588.977944281</v>
          </cell>
          <cell r="J45">
            <v>15297812.093226748</v>
          </cell>
          <cell r="K45">
            <v>11256880.5969027</v>
          </cell>
          <cell r="L45">
            <v>10102328.740810117</v>
          </cell>
          <cell r="M45">
            <v>4329569.4603471924</v>
          </cell>
          <cell r="N45">
            <v>1846535739.6872945</v>
          </cell>
          <cell r="O45">
            <v>3291650666.3990903</v>
          </cell>
          <cell r="P45">
            <v>2408524877.852993</v>
          </cell>
          <cell r="Q45">
            <v>802841625.95099759</v>
          </cell>
          <cell r="R45">
            <v>561989138.16569829</v>
          </cell>
          <cell r="S45">
            <v>321136650.38039905</v>
          </cell>
        </row>
        <row r="46">
          <cell r="B46">
            <v>29237717.905781645</v>
          </cell>
          <cell r="C46">
            <v>37510405.530285753</v>
          </cell>
          <cell r="D46">
            <v>39550246.314410053</v>
          </cell>
          <cell r="E46">
            <v>26007969.997584835</v>
          </cell>
          <cell r="F46">
            <v>21644977.209318969</v>
          </cell>
          <cell r="G46">
            <v>12975653.876790691</v>
          </cell>
          <cell r="H46">
            <v>22804501.733527601</v>
          </cell>
          <cell r="I46">
            <v>24247824.628054664</v>
          </cell>
          <cell r="J46">
            <v>15299222.681986872</v>
          </cell>
          <cell r="K46">
            <v>11257918.577311093</v>
          </cell>
          <cell r="L46">
            <v>10103260.261689443</v>
          </cell>
          <cell r="M46">
            <v>4329968.6835811893</v>
          </cell>
          <cell r="N46">
            <v>1861131315.5349514</v>
          </cell>
          <cell r="O46">
            <v>3317668866.8231745</v>
          </cell>
          <cell r="P46">
            <v>2427562585.480372</v>
          </cell>
          <cell r="Q46">
            <v>809187528.49345708</v>
          </cell>
          <cell r="R46">
            <v>566431269.94542003</v>
          </cell>
          <cell r="S46">
            <v>323675011.39738286</v>
          </cell>
        </row>
        <row r="47">
          <cell r="B47">
            <v>29906342.234371576</v>
          </cell>
          <cell r="C47">
            <v>38368214.261926323</v>
          </cell>
          <cell r="D47">
            <v>40454703.255022012</v>
          </cell>
          <cell r="E47">
            <v>26602734.661970068</v>
          </cell>
          <cell r="F47">
            <v>22139966.537848726</v>
          </cell>
          <cell r="G47">
            <v>13272388.317192039</v>
          </cell>
          <cell r="H47">
            <v>22806604.503102068</v>
          </cell>
          <cell r="I47">
            <v>24250060.484311059</v>
          </cell>
          <cell r="J47">
            <v>15300633.400815312</v>
          </cell>
          <cell r="K47">
            <v>11258956.653430134</v>
          </cell>
          <cell r="L47">
            <v>10104191.868462941</v>
          </cell>
          <cell r="M47">
            <v>4330367.9436269747</v>
          </cell>
          <cell r="N47">
            <v>1875842259.2196593</v>
          </cell>
          <cell r="O47">
            <v>3343892722.9567842</v>
          </cell>
          <cell r="P47">
            <v>2446750772.8952084</v>
          </cell>
          <cell r="Q47">
            <v>815583590.96506929</v>
          </cell>
          <cell r="R47">
            <v>570908513.67554855</v>
          </cell>
          <cell r="S47">
            <v>326233436.38602769</v>
          </cell>
        </row>
        <row r="48">
          <cell r="B48">
            <v>30590257.034475837</v>
          </cell>
          <cell r="C48">
            <v>39245639.838804267</v>
          </cell>
          <cell r="D48">
            <v>41379843.817953743</v>
          </cell>
          <cell r="E48">
            <v>27211100.73415583</v>
          </cell>
          <cell r="F48">
            <v>22646275.556530561</v>
          </cell>
          <cell r="G48">
            <v>13575908.645145284</v>
          </cell>
          <cell r="H48">
            <v>22808707.466569826</v>
          </cell>
          <cell r="I48">
            <v>24252296.546732474</v>
          </cell>
          <cell r="J48">
            <v>15302044.24972406</v>
          </cell>
          <cell r="K48">
            <v>11259994.825268647</v>
          </cell>
          <cell r="L48">
            <v>10105123.561138529</v>
          </cell>
          <cell r="M48">
            <v>4330767.2404879406</v>
          </cell>
          <cell r="N48">
            <v>1890669482.6436248</v>
          </cell>
          <cell r="O48">
            <v>3370323860.3647223</v>
          </cell>
          <cell r="P48">
            <v>2466090629.5351629</v>
          </cell>
          <cell r="Q48">
            <v>822030209.84505415</v>
          </cell>
          <cell r="R48">
            <v>575421146.8915379</v>
          </cell>
          <cell r="S48">
            <v>328812083.93802166</v>
          </cell>
        </row>
        <row r="49">
          <cell r="B49">
            <v>31289811.977066796</v>
          </cell>
          <cell r="C49">
            <v>40143130.869802751</v>
          </cell>
          <cell r="D49">
            <v>42326141.007737644</v>
          </cell>
          <cell r="E49">
            <v>27833379.258669883</v>
          </cell>
          <cell r="F49">
            <v>23164163.130309142</v>
          </cell>
          <cell r="G49">
            <v>13886370.044085847</v>
          </cell>
          <cell r="H49">
            <v>22810810.623948753</v>
          </cell>
          <cell r="I49">
            <v>24254532.815337915</v>
          </cell>
          <cell r="J49">
            <v>15303455.228725113</v>
          </cell>
          <cell r="K49">
            <v>11261033.092835458</v>
          </cell>
          <cell r="L49">
            <v>10106055.339724131</v>
          </cell>
          <cell r="M49">
            <v>4331166.5741674835</v>
          </cell>
          <cell r="N49">
            <v>1905613904.9170051</v>
          </cell>
          <cell r="O49">
            <v>3396963917.4607482</v>
          </cell>
          <cell r="P49">
            <v>2485583354.239572</v>
          </cell>
          <cell r="Q49">
            <v>828527784.74652386</v>
          </cell>
          <cell r="R49">
            <v>579969449.32256675</v>
          </cell>
          <cell r="S49">
            <v>331411113.89860958</v>
          </cell>
        </row>
        <row r="50">
          <cell r="B50">
            <v>32005364.729586322</v>
          </cell>
          <cell r="C50">
            <v>41061146.222841367</v>
          </cell>
          <cell r="D50">
            <v>43294078.645835757</v>
          </cell>
          <cell r="E50">
            <v>28469888.393178534</v>
          </cell>
          <cell r="F50">
            <v>23693894.043996077</v>
          </cell>
          <cell r="G50">
            <v>14203931.2462699</v>
          </cell>
          <cell r="H50">
            <v>22812913.97525673</v>
          </cell>
          <cell r="I50">
            <v>24256769.290146396</v>
          </cell>
          <cell r="J50">
            <v>15304866.337830463</v>
          </cell>
          <cell r="K50">
            <v>11262071.456139397</v>
          </cell>
          <cell r="L50">
            <v>10106987.204227664</v>
          </cell>
          <cell r="M50">
            <v>4331565.9446689989</v>
          </cell>
          <cell r="N50">
            <v>1920676452.4148815</v>
          </cell>
          <cell r="O50">
            <v>3423814545.6091361</v>
          </cell>
          <cell r="P50">
            <v>2505230155.3237586</v>
          </cell>
          <cell r="Q50">
            <v>835076718.44125271</v>
          </cell>
          <cell r="R50">
            <v>584553702.9088769</v>
          </cell>
          <cell r="S50">
            <v>334030687.37650108</v>
          </cell>
        </row>
        <row r="51">
          <cell r="B51">
            <v>36524962.403075427</v>
          </cell>
          <cell r="C51">
            <v>46859544.788441725</v>
          </cell>
          <cell r="D51">
            <v>49407797.979353964</v>
          </cell>
          <cell r="E51">
            <v>32490228.184131045</v>
          </cell>
          <cell r="F51">
            <v>27039797.748013202</v>
          </cell>
          <cell r="G51">
            <v>16209721.686636187</v>
          </cell>
          <cell r="H51">
            <v>25454699.601617489</v>
          </cell>
          <cell r="I51">
            <v>27065756.538428724</v>
          </cell>
          <cell r="J51">
            <v>17077203.530199073</v>
          </cell>
          <cell r="K51">
            <v>12566244.10712762</v>
          </cell>
          <cell r="L51">
            <v>11277398.557678634</v>
          </cell>
          <cell r="M51">
            <v>4833170.8104336997</v>
          </cell>
          <cell r="N51">
            <v>2159835525.6446967</v>
          </cell>
          <cell r="O51">
            <v>3850141589.1927199</v>
          </cell>
          <cell r="P51">
            <v>2817176772.5800395</v>
          </cell>
          <cell r="Q51">
            <v>939058924.19334638</v>
          </cell>
          <cell r="R51">
            <v>657341246.93534255</v>
          </cell>
          <cell r="S51">
            <v>375623569.67733854</v>
          </cell>
        </row>
        <row r="52">
          <cell r="B52">
            <v>37360235.475420773</v>
          </cell>
          <cell r="C52">
            <v>47931154.815365404</v>
          </cell>
          <cell r="D52">
            <v>50537682.871790111</v>
          </cell>
          <cell r="E52">
            <v>33233232.719414987</v>
          </cell>
          <cell r="F52">
            <v>27658158.820951033</v>
          </cell>
          <cell r="G52">
            <v>16580414.581146041</v>
          </cell>
          <cell r="H52">
            <v>25457046.742040679</v>
          </cell>
          <cell r="I52">
            <v>27068252.232043255</v>
          </cell>
          <cell r="J52">
            <v>17078778.19402729</v>
          </cell>
          <cell r="K52">
            <v>12567402.822020082</v>
          </cell>
          <cell r="L52">
            <v>11278438.430018023</v>
          </cell>
          <cell r="M52">
            <v>4833616.4700077232</v>
          </cell>
          <cell r="N52">
            <v>2176907517.5674467</v>
          </cell>
          <cell r="O52">
            <v>3880574270.4463181</v>
          </cell>
          <cell r="P52">
            <v>2839444588.1314526</v>
          </cell>
          <cell r="Q52">
            <v>946481529.37715077</v>
          </cell>
          <cell r="R52">
            <v>662537070.56400561</v>
          </cell>
          <cell r="S52">
            <v>378592611.75086033</v>
          </cell>
        </row>
        <row r="53">
          <cell r="B53">
            <v>38214610.035063654</v>
          </cell>
          <cell r="C53">
            <v>49027271.013977006</v>
          </cell>
          <cell r="D53">
            <v>51693406.597818658</v>
          </cell>
          <cell r="E53">
            <v>33993228.693981037</v>
          </cell>
          <cell r="F53">
            <v>28290660.91743084</v>
          </cell>
          <cell r="G53">
            <v>16959584.686103832</v>
          </cell>
          <cell r="H53">
            <v>25459394.098890234</v>
          </cell>
          <cell r="I53">
            <v>27070748.155782022</v>
          </cell>
          <cell r="J53">
            <v>17080353.003052942</v>
          </cell>
          <cell r="K53">
            <v>12568561.643755939</v>
          </cell>
          <cell r="L53">
            <v>11279478.398242509</v>
          </cell>
          <cell r="M53">
            <v>4834062.1706753606</v>
          </cell>
          <cell r="N53">
            <v>2194114451.6673908</v>
          </cell>
          <cell r="O53">
            <v>3911247500.7983918</v>
          </cell>
          <cell r="P53">
            <v>2861888415.2183356</v>
          </cell>
          <cell r="Q53">
            <v>953962805.07277858</v>
          </cell>
          <cell r="R53">
            <v>667773963.55094504</v>
          </cell>
          <cell r="S53">
            <v>381585122.02911144</v>
          </cell>
        </row>
        <row r="54">
          <cell r="B54">
            <v>39088522.905396387</v>
          </cell>
          <cell r="C54">
            <v>50148453.804985285</v>
          </cell>
          <cell r="D54">
            <v>52875560.054198988</v>
          </cell>
          <cell r="E54">
            <v>34770604.677474692</v>
          </cell>
          <cell r="F54">
            <v>28937627.422212053</v>
          </cell>
          <cell r="G54">
            <v>17347425.863053825</v>
          </cell>
          <cell r="H54">
            <v>25461741.672186118</v>
          </cell>
          <cell r="I54">
            <v>27073244.309666254</v>
          </cell>
          <cell r="J54">
            <v>17081927.95728942</v>
          </cell>
          <cell r="K54">
            <v>12569720.572345044</v>
          </cell>
          <cell r="L54">
            <v>11280518.462360939</v>
          </cell>
          <cell r="M54">
            <v>4834507.9124404015</v>
          </cell>
          <cell r="N54">
            <v>2211457394.5682278</v>
          </cell>
          <cell r="O54">
            <v>3942163181.6216235</v>
          </cell>
          <cell r="P54">
            <v>2884509645.0889931</v>
          </cell>
          <cell r="Q54">
            <v>961503215.02966428</v>
          </cell>
          <cell r="R54">
            <v>673052250.52076507</v>
          </cell>
          <cell r="S54">
            <v>384601286.01186568</v>
          </cell>
        </row>
        <row r="55">
          <cell r="B55">
            <v>39982420.899330609</v>
          </cell>
          <cell r="C55">
            <v>51295276.425110199</v>
          </cell>
          <cell r="D55">
            <v>54084747.650644891</v>
          </cell>
          <cell r="E55">
            <v>35565758.125567339</v>
          </cell>
          <cell r="F55">
            <v>29599389.115395915</v>
          </cell>
          <cell r="G55">
            <v>17744136.406873468</v>
          </cell>
          <cell r="H55">
            <v>25464089.461948279</v>
          </cell>
          <cell r="I55">
            <v>27075740.693717159</v>
          </cell>
          <cell r="J55">
            <v>17083503.056750111</v>
          </cell>
          <cell r="K55">
            <v>12570879.607797252</v>
          </cell>
          <cell r="L55">
            <v>11281558.622382149</v>
          </cell>
          <cell r="M55">
            <v>4834953.6953066345</v>
          </cell>
          <cell r="N55">
            <v>2228937421.3245735</v>
          </cell>
          <cell r="O55">
            <v>3973323229.3177176</v>
          </cell>
          <cell r="P55">
            <v>2907309679.988574</v>
          </cell>
          <cell r="Q55">
            <v>969103226.66285801</v>
          </cell>
          <cell r="R55">
            <v>678372258.66400063</v>
          </cell>
          <cell r="S55">
            <v>387641290.66514319</v>
          </cell>
        </row>
        <row r="56">
          <cell r="B56">
            <v>40896761.047743097</v>
          </cell>
          <cell r="C56">
            <v>52468325.220166534</v>
          </cell>
          <cell r="D56">
            <v>55321587.618846282</v>
          </cell>
          <cell r="E56">
            <v>36379095.583166823</v>
          </cell>
          <cell r="F56">
            <v>30276284.341546245</v>
          </cell>
          <cell r="G56">
            <v>18149919.147157308</v>
          </cell>
          <cell r="H56">
            <v>25466437.468196683</v>
          </cell>
          <cell r="I56">
            <v>27078237.307955969</v>
          </cell>
          <cell r="J56">
            <v>17085078.301448409</v>
          </cell>
          <cell r="K56">
            <v>12572038.750122413</v>
          </cell>
          <cell r="L56">
            <v>11282598.878314987</v>
          </cell>
          <cell r="M56">
            <v>4835399.5192778511</v>
          </cell>
          <cell r="N56">
            <v>2246555615.4885993</v>
          </cell>
          <cell r="O56">
            <v>4004729575.4361982</v>
          </cell>
          <cell r="P56">
            <v>2930289933.2459989</v>
          </cell>
          <cell r="Q56">
            <v>976763311.08199954</v>
          </cell>
          <cell r="R56">
            <v>683734317.7573998</v>
          </cell>
          <cell r="S56">
            <v>390705324.43279982</v>
          </cell>
        </row>
        <row r="57">
          <cell r="B57">
            <v>41832010.833145909</v>
          </cell>
          <cell r="C57">
            <v>53668199.944849983</v>
          </cell>
          <cell r="D57">
            <v>56586712.328557841</v>
          </cell>
          <cell r="E57">
            <v>37211032.89227514</v>
          </cell>
          <cell r="F57">
            <v>30968659.182677783</v>
          </cell>
          <cell r="G57">
            <v>18564981.551919408</v>
          </cell>
          <cell r="H57">
            <v>25468785.690951291</v>
          </cell>
          <cell r="I57">
            <v>27080734.15240391</v>
          </cell>
          <cell r="J57">
            <v>17086653.6913977</v>
          </cell>
          <cell r="K57">
            <v>12573197.999330385</v>
          </cell>
          <cell r="L57">
            <v>11283639.230168294</v>
          </cell>
          <cell r="M57">
            <v>4835845.3843578398</v>
          </cell>
          <cell r="N57">
            <v>2264313069.1771998</v>
          </cell>
          <cell r="O57">
            <v>4036384166.7941389</v>
          </cell>
          <cell r="P57">
            <v>2953451829.3615651</v>
          </cell>
          <cell r="Q57">
            <v>984483943.12052166</v>
          </cell>
          <cell r="R57">
            <v>689138760.18436527</v>
          </cell>
          <cell r="S57">
            <v>393793577.2482087</v>
          </cell>
        </row>
        <row r="58">
          <cell r="B58">
            <v>42788648.428700104</v>
          </cell>
          <cell r="C58">
            <v>54895514.069378816</v>
          </cell>
          <cell r="D58">
            <v>57880768.610916033</v>
          </cell>
          <cell r="E58">
            <v>38061995.40459951</v>
          </cell>
          <cell r="F58">
            <v>31676867.635200463</v>
          </cell>
          <cell r="G58">
            <v>18989535.833667297</v>
          </cell>
          <cell r="H58">
            <v>25471134.13023207</v>
          </cell>
          <cell r="I58">
            <v>27083231.2270822</v>
          </cell>
          <cell r="J58">
            <v>17088229.226611387</v>
          </cell>
          <cell r="K58">
            <v>12574357.355431022</v>
          </cell>
          <cell r="L58">
            <v>11284679.677950917</v>
          </cell>
          <cell r="M58">
            <v>4836291.2905503921</v>
          </cell>
          <cell r="N58">
            <v>2282210883.1396923</v>
          </cell>
          <cell r="O58">
            <v>4068288965.5968428</v>
          </cell>
          <cell r="P58">
            <v>2976796804.0952511</v>
          </cell>
          <cell r="Q58">
            <v>992265601.36508358</v>
          </cell>
          <cell r="R58">
            <v>694585920.95555866</v>
          </cell>
          <cell r="S58">
            <v>396906240.54603344</v>
          </cell>
        </row>
        <row r="59">
          <cell r="B59">
            <v>43767162.942695498</v>
          </cell>
          <cell r="C59">
            <v>56150895.093148097</v>
          </cell>
          <cell r="D59">
            <v>59204418.089150108</v>
          </cell>
          <cell r="E59">
            <v>38932418.199025646</v>
          </cell>
          <cell r="F59">
            <v>32401271.790910229</v>
          </cell>
          <cell r="G59">
            <v>19423799.057901684</v>
          </cell>
          <cell r="H59">
            <v>25473482.786058977</v>
          </cell>
          <cell r="I59">
            <v>27085728.532012079</v>
          </cell>
          <cell r="J59">
            <v>17089804.907102857</v>
          </cell>
          <cell r="K59">
            <v>12575516.818434179</v>
          </cell>
          <cell r="L59">
            <v>11285720.2216717</v>
          </cell>
          <cell r="M59">
            <v>4836737.2378592994</v>
          </cell>
          <cell r="N59">
            <v>2300250166.8260479</v>
          </cell>
          <cell r="O59">
            <v>4100445949.5594769</v>
          </cell>
          <cell r="P59">
            <v>3000326304.5557146</v>
          </cell>
          <cell r="Q59">
            <v>1000108768.1852382</v>
          </cell>
          <cell r="R59">
            <v>700076137.72966683</v>
          </cell>
          <cell r="S59">
            <v>400043507.2740953</v>
          </cell>
        </row>
        <row r="60">
          <cell r="B60">
            <v>44768054.668621175</v>
          </cell>
          <cell r="C60">
            <v>57434984.865556628</v>
          </cell>
          <cell r="D60">
            <v>60558337.516855776</v>
          </cell>
          <cell r="E60">
            <v>39822746.304064184</v>
          </cell>
          <cell r="F60">
            <v>33142242.022118777</v>
          </cell>
          <cell r="G60">
            <v>19867993.254097383</v>
          </cell>
          <cell r="H60">
            <v>25475831.658451989</v>
          </cell>
          <cell r="I60">
            <v>27088226.067214776</v>
          </cell>
          <cell r="J60">
            <v>17091380.73288551</v>
          </cell>
          <cell r="K60">
            <v>12576676.388349716</v>
          </cell>
          <cell r="L60">
            <v>11286760.861339489</v>
          </cell>
          <cell r="M60">
            <v>4837183.2262883522</v>
          </cell>
          <cell r="N60">
            <v>2318432038.4556656</v>
          </cell>
          <cell r="O60">
            <v>4132857112.0296645</v>
          </cell>
          <cell r="P60">
            <v>3024041789.2899985</v>
          </cell>
          <cell r="Q60">
            <v>1008013929.7633328</v>
          </cell>
          <cell r="R60">
            <v>705609750.83433306</v>
          </cell>
          <cell r="S60">
            <v>403205571.90533316</v>
          </cell>
        </row>
        <row r="61">
          <cell r="B61">
            <v>50111435.465855941</v>
          </cell>
          <cell r="C61">
            <v>64290252.477512859</v>
          </cell>
          <cell r="D61">
            <v>67786399.137921408</v>
          </cell>
          <cell r="E61">
            <v>44575869.920209065</v>
          </cell>
          <cell r="F61">
            <v>37098000.674335212</v>
          </cell>
          <cell r="G61">
            <v>22239377.367598858</v>
          </cell>
          <cell r="H61">
            <v>27881568.860604703</v>
          </cell>
          <cell r="I61">
            <v>29646225.117605001</v>
          </cell>
          <cell r="J61">
            <v>18705356.324203156</v>
          </cell>
          <cell r="K61">
            <v>13764318.804602321</v>
          </cell>
          <cell r="L61">
            <v>12352593.799002085</v>
          </cell>
          <cell r="M61">
            <v>5293968.7710008919</v>
          </cell>
          <cell r="N61">
            <v>2557186844.7069879</v>
          </cell>
          <cell r="O61">
            <v>4558463505.7820215</v>
          </cell>
          <cell r="P61">
            <v>3335461101.7917233</v>
          </cell>
          <cell r="Q61">
            <v>1111820367.2639077</v>
          </cell>
          <cell r="R61">
            <v>778274257.08473551</v>
          </cell>
          <cell r="S61">
            <v>444728146.90556312</v>
          </cell>
        </row>
        <row r="62">
          <cell r="B62">
            <v>51257411.530096233</v>
          </cell>
          <cell r="C62">
            <v>65760477.583185472</v>
          </cell>
          <cell r="D62">
            <v>69336576.062029392</v>
          </cell>
          <cell r="E62">
            <v>45595255.605260022</v>
          </cell>
          <cell r="F62">
            <v>37946378.303288288</v>
          </cell>
          <cell r="G62">
            <v>22747959.768201619</v>
          </cell>
          <cell r="H62">
            <v>27884139.779073942</v>
          </cell>
          <cell r="I62">
            <v>29648958.75243305</v>
          </cell>
          <cell r="J62">
            <v>18707081.117606569</v>
          </cell>
          <cell r="K62">
            <v>13765587.992201058</v>
          </cell>
          <cell r="L62">
            <v>12353732.813513773</v>
          </cell>
          <cell r="M62">
            <v>5294456.9200773295</v>
          </cell>
          <cell r="N62">
            <v>2577399621.3927355</v>
          </cell>
          <cell r="O62">
            <v>4594494977.2653112</v>
          </cell>
          <cell r="P62">
            <v>3361825593.1209593</v>
          </cell>
          <cell r="Q62">
            <v>1120608531.0403197</v>
          </cell>
          <cell r="R62">
            <v>784425971.72822392</v>
          </cell>
          <cell r="S62">
            <v>448243412.41612792</v>
          </cell>
        </row>
        <row r="63">
          <cell r="B63">
            <v>52429594.409759052</v>
          </cell>
          <cell r="C63">
            <v>67264324.610969946</v>
          </cell>
          <cell r="D63">
            <v>70922203.290720582</v>
          </cell>
          <cell r="E63">
            <v>46637953.166820556</v>
          </cell>
          <cell r="F63">
            <v>38814157.101798363</v>
          </cell>
          <cell r="G63">
            <v>23268172.712858185</v>
          </cell>
          <cell r="H63">
            <v>27886710.934603788</v>
          </cell>
          <cell r="I63">
            <v>29651692.639325548</v>
          </cell>
          <cell r="J63">
            <v>18708806.070050642</v>
          </cell>
          <cell r="K63">
            <v>13766857.296829717</v>
          </cell>
          <cell r="L63">
            <v>12354871.933052311</v>
          </cell>
          <cell r="M63">
            <v>5294945.1141652754</v>
          </cell>
          <cell r="N63">
            <v>2597772165.9664631</v>
          </cell>
          <cell r="O63">
            <v>4630811252.374999</v>
          </cell>
          <cell r="P63">
            <v>3388398477.3475604</v>
          </cell>
          <cell r="Q63">
            <v>1129466159.1158533</v>
          </cell>
          <cell r="R63">
            <v>790626311.38109756</v>
          </cell>
          <cell r="S63">
            <v>451786463.64634138</v>
          </cell>
        </row>
        <row r="64">
          <cell r="B64">
            <v>53628583.416816115</v>
          </cell>
          <cell r="C64">
            <v>68802562.445605174</v>
          </cell>
          <cell r="D64">
            <v>72544091.521196991</v>
          </cell>
          <cell r="E64">
            <v>47704495.713795729</v>
          </cell>
          <cell r="F64">
            <v>39701780.74655766</v>
          </cell>
          <cell r="G64">
            <v>23800282.175292421</v>
          </cell>
          <cell r="H64">
            <v>27889282.327216107</v>
          </cell>
          <cell r="I64">
            <v>29654426.778305735</v>
          </cell>
          <cell r="J64">
            <v>18710531.181550048</v>
          </cell>
          <cell r="K64">
            <v>13768126.718499091</v>
          </cell>
          <cell r="L64">
            <v>12356011.157627389</v>
          </cell>
          <cell r="M64">
            <v>5295433.3532688804</v>
          </cell>
          <cell r="N64">
            <v>2618305741.2817812</v>
          </cell>
          <cell r="O64">
            <v>4667414582.284914</v>
          </cell>
          <cell r="P64">
            <v>3415181401.6718879</v>
          </cell>
          <cell r="Q64">
            <v>1138393800.557296</v>
          </cell>
          <cell r="R64">
            <v>796875660.39010727</v>
          </cell>
          <cell r="S64">
            <v>455357520.22291845</v>
          </cell>
        </row>
        <row r="65">
          <cell r="B65">
            <v>54854991.568637267</v>
          </cell>
          <cell r="C65">
            <v>70375977.555112153</v>
          </cell>
          <cell r="D65">
            <v>74203069.990133345</v>
          </cell>
          <cell r="E65">
            <v>48795428.54652036</v>
          </cell>
          <cell r="F65">
            <v>40609703.060502775</v>
          </cell>
          <cell r="G65">
            <v>24344560.211662661</v>
          </cell>
          <cell r="H65">
            <v>27891853.956932761</v>
          </cell>
          <cell r="I65">
            <v>29657161.169396859</v>
          </cell>
          <cell r="J65">
            <v>18712256.452119447</v>
          </cell>
          <cell r="K65">
            <v>13769396.257219968</v>
          </cell>
          <cell r="L65">
            <v>12357150.487248691</v>
          </cell>
          <cell r="M65">
            <v>5295921.6373922955</v>
          </cell>
          <cell r="N65">
            <v>2639001620.1742773</v>
          </cell>
          <cell r="O65">
            <v>4704307235.962842</v>
          </cell>
          <cell r="P65">
            <v>3442176026.3142743</v>
          </cell>
          <cell r="Q65">
            <v>1147392008.7714248</v>
          </cell>
          <cell r="R65">
            <v>803174406.13999748</v>
          </cell>
          <cell r="S65">
            <v>458956803.50856996</v>
          </cell>
        </row>
        <row r="66">
          <cell r="B66">
            <v>56109445.901413128</v>
          </cell>
          <cell r="C66">
            <v>71985374.392898232</v>
          </cell>
          <cell r="D66">
            <v>75899986.897647992</v>
          </cell>
          <cell r="E66">
            <v>49911309.435559355</v>
          </cell>
          <cell r="F66">
            <v>41538388.244844601</v>
          </cell>
          <cell r="G66">
            <v>24901285.09965815</v>
          </cell>
          <cell r="H66">
            <v>27894425.823775608</v>
          </cell>
          <cell r="I66">
            <v>29659895.812622163</v>
          </cell>
          <cell r="J66">
            <v>18713981.881773509</v>
          </cell>
          <cell r="K66">
            <v>13770665.913003147</v>
          </cell>
          <cell r="L66">
            <v>12358289.921925902</v>
          </cell>
          <cell r="M66">
            <v>5296409.9665396716</v>
          </cell>
          <cell r="N66">
            <v>2659861085.5404153</v>
          </cell>
          <cell r="O66">
            <v>4741491500.3111753</v>
          </cell>
          <cell r="P66">
            <v>3469384024.6179328</v>
          </cell>
          <cell r="Q66">
            <v>1156461341.5393109</v>
          </cell>
          <cell r="R66">
            <v>809522939.07751775</v>
          </cell>
          <cell r="S66">
            <v>462584536.61572438</v>
          </cell>
        </row>
        <row r="67">
          <cell r="B67">
            <v>57392587.790745288</v>
          </cell>
          <cell r="C67">
            <v>73631575.809056938</v>
          </cell>
          <cell r="D67">
            <v>77635709.840969399</v>
          </cell>
          <cell r="E67">
            <v>51052708.906883888</v>
          </cell>
          <cell r="F67">
            <v>42488311.116404451</v>
          </cell>
          <cell r="G67">
            <v>25470741.480776493</v>
          </cell>
          <cell r="H67">
            <v>27896997.927766513</v>
          </cell>
          <cell r="I67">
            <v>29662630.708004899</v>
          </cell>
          <cell r="J67">
            <v>18715707.4705269</v>
          </cell>
          <cell r="K67">
            <v>13771935.685859416</v>
          </cell>
          <cell r="L67">
            <v>12359429.461668709</v>
          </cell>
          <cell r="M67">
            <v>5296898.3407151597</v>
          </cell>
          <cell r="N67">
            <v>2680885430.4170604</v>
          </cell>
          <cell r="O67">
            <v>4778969680.3086729</v>
          </cell>
          <cell r="P67">
            <v>3496807083.1526875</v>
          </cell>
          <cell r="Q67">
            <v>1165602361.0508957</v>
          </cell>
          <cell r="R67">
            <v>815921652.73562717</v>
          </cell>
          <cell r="S67">
            <v>466240944.4203583</v>
          </cell>
        </row>
        <row r="68">
          <cell r="B68">
            <v>58705073.279567838</v>
          </cell>
          <cell r="C68">
            <v>75315423.471073464</v>
          </cell>
          <cell r="D68">
            <v>79411126.258020058</v>
          </cell>
          <cell r="E68">
            <v>52220210.533569068</v>
          </cell>
          <cell r="F68">
            <v>43459957.350377738</v>
          </cell>
          <cell r="G68">
            <v>26053220.505854718</v>
          </cell>
          <cell r="H68">
            <v>27899570.268927347</v>
          </cell>
          <cell r="I68">
            <v>29665365.85556832</v>
          </cell>
          <cell r="J68">
            <v>18717433.218394298</v>
          </cell>
          <cell r="K68">
            <v>13773205.575799575</v>
          </cell>
          <cell r="L68">
            <v>12360569.106486799</v>
          </cell>
          <cell r="M68">
            <v>5297386.7599229133</v>
          </cell>
          <cell r="N68">
            <v>2702075958.0616307</v>
          </cell>
          <cell r="O68">
            <v>4816744099.1533413</v>
          </cell>
          <cell r="P68">
            <v>3524446901.8195181</v>
          </cell>
          <cell r="Q68">
            <v>1174815633.9398394</v>
          </cell>
          <cell r="R68">
            <v>822370943.7578876</v>
          </cell>
          <cell r="S68">
            <v>469926253.57593578</v>
          </cell>
        </row>
        <row r="69">
          <cell r="B69">
            <v>60047573.413568102</v>
          </cell>
          <cell r="C69">
            <v>77037778.294151321</v>
          </cell>
          <cell r="D69">
            <v>81227143.881144449</v>
          </cell>
          <cell r="E69">
            <v>53414411.234162331</v>
          </cell>
          <cell r="F69">
            <v>44453823.728649251</v>
          </cell>
          <cell r="G69">
            <v>26649019.983928479</v>
          </cell>
          <cell r="H69">
            <v>27902142.847279977</v>
          </cell>
          <cell r="I69">
            <v>29668101.255335674</v>
          </cell>
          <cell r="J69">
            <v>18719159.125390366</v>
          </cell>
          <cell r="K69">
            <v>13774475.582834419</v>
          </cell>
          <cell r="L69">
            <v>12361708.856389863</v>
          </cell>
          <cell r="M69">
            <v>5297875.2241670834</v>
          </cell>
          <cell r="N69">
            <v>2723433982.0328846</v>
          </cell>
          <cell r="O69">
            <v>4854817098.4064465</v>
          </cell>
          <cell r="P69">
            <v>3552305193.9559364</v>
          </cell>
          <cell r="Q69">
            <v>1184101731.3186455</v>
          </cell>
          <cell r="R69">
            <v>828871211.92305195</v>
          </cell>
          <cell r="S69">
            <v>473640692.52745819</v>
          </cell>
        </row>
        <row r="70">
          <cell r="B70">
            <v>61420774.584277883</v>
          </cell>
          <cell r="C70">
            <v>78799520.881379753</v>
          </cell>
          <cell r="D70">
            <v>83084691.201213092</v>
          </cell>
          <cell r="E70">
            <v>54635921.577875093</v>
          </cell>
          <cell r="F70">
            <v>45470418.393787108</v>
          </cell>
          <cell r="G70">
            <v>27258444.534495413</v>
          </cell>
          <cell r="H70">
            <v>27904715.662846275</v>
          </cell>
          <cell r="I70">
            <v>29670836.907330215</v>
          </cell>
          <cell r="J70">
            <v>18720885.191529781</v>
          </cell>
          <cell r="K70">
            <v>13775745.706974741</v>
          </cell>
          <cell r="L70">
            <v>12362848.71138759</v>
          </cell>
          <cell r="M70">
            <v>5298363.7334518237</v>
          </cell>
          <cell r="N70">
            <v>2744960826.2723465</v>
          </cell>
          <cell r="O70">
            <v>4893191038.137661</v>
          </cell>
          <cell r="P70">
            <v>3580383686.4421906</v>
          </cell>
          <cell r="Q70">
            <v>1193461228.8140635</v>
          </cell>
          <cell r="R70">
            <v>835422860.16984463</v>
          </cell>
          <cell r="S70">
            <v>477384491.52562547</v>
          </cell>
        </row>
        <row r="71">
          <cell r="B71">
            <v>67776135.093533948</v>
          </cell>
          <cell r="C71">
            <v>86953103.550231531</v>
          </cell>
          <cell r="D71">
            <v>91681671.114896685</v>
          </cell>
          <cell r="E71">
            <v>60289236.449480779</v>
          </cell>
          <cell r="F71">
            <v>50175355.825058073</v>
          </cell>
          <cell r="G71">
            <v>30078943.675231148</v>
          </cell>
          <cell r="H71">
            <v>30106434.753039386</v>
          </cell>
          <cell r="I71">
            <v>32011905.307029225</v>
          </cell>
          <cell r="J71">
            <v>20197987.872292247</v>
          </cell>
          <cell r="K71">
            <v>14862670.321120709</v>
          </cell>
          <cell r="L71">
            <v>13338293.877928844</v>
          </cell>
          <cell r="M71">
            <v>5716411.6619695034</v>
          </cell>
          <cell r="N71">
            <v>2984675585.8893175</v>
          </cell>
          <cell r="O71">
            <v>5320508653.1070442</v>
          </cell>
          <cell r="P71">
            <v>3893055112.0295448</v>
          </cell>
          <cell r="Q71">
            <v>1297685037.3431816</v>
          </cell>
          <cell r="R71">
            <v>908379526.14022708</v>
          </cell>
          <cell r="S71">
            <v>519074014.93727261</v>
          </cell>
        </row>
        <row r="72">
          <cell r="B72">
            <v>69326077.293789372</v>
          </cell>
          <cell r="C72">
            <v>88941595.287768528</v>
          </cell>
          <cell r="D72">
            <v>93778298.354777083</v>
          </cell>
          <cell r="E72">
            <v>61667964.104359142</v>
          </cell>
          <cell r="F72">
            <v>51322793.655479722</v>
          </cell>
          <cell r="G72">
            <v>30766805.620693341</v>
          </cell>
          <cell r="H72">
            <v>30109210.823121257</v>
          </cell>
          <cell r="I72">
            <v>32014857.077749189</v>
          </cell>
          <cell r="J72">
            <v>20199850.299056035</v>
          </cell>
          <cell r="K72">
            <v>14864040.786097836</v>
          </cell>
          <cell r="L72">
            <v>13339523.782395495</v>
          </cell>
          <cell r="M72">
            <v>5716938.7638837826</v>
          </cell>
          <cell r="N72">
            <v>3008267362.6192255</v>
          </cell>
          <cell r="O72">
            <v>5362563559.451663</v>
          </cell>
          <cell r="P72">
            <v>3923826994.7207289</v>
          </cell>
          <cell r="Q72">
            <v>1307942331.5735762</v>
          </cell>
          <cell r="R72">
            <v>915559632.10150337</v>
          </cell>
          <cell r="S72">
            <v>523176932.62943047</v>
          </cell>
        </row>
        <row r="73">
          <cell r="B73">
            <v>70911464.430832908</v>
          </cell>
          <cell r="C73">
            <v>90975560.955835998</v>
          </cell>
          <cell r="D73">
            <v>95922872.427754566</v>
          </cell>
          <cell r="E73">
            <v>63078221.266961828</v>
          </cell>
          <cell r="F73">
            <v>52496471.729802646</v>
          </cell>
          <cell r="G73">
            <v>31470397.974148709</v>
          </cell>
          <cell r="H73">
            <v>30111987.149180464</v>
          </cell>
          <cell r="I73">
            <v>32017809.120647587</v>
          </cell>
          <cell r="J73">
            <v>20201712.897551451</v>
          </cell>
          <cell r="K73">
            <v>14865411.37744352</v>
          </cell>
          <cell r="L73">
            <v>13340753.800269827</v>
          </cell>
          <cell r="M73">
            <v>5717465.9144013533</v>
          </cell>
          <cell r="N73">
            <v>3032045615.873384</v>
          </cell>
          <cell r="O73">
            <v>5404950880.469945</v>
          </cell>
          <cell r="P73">
            <v>3954842107.6609354</v>
          </cell>
          <cell r="Q73">
            <v>1318280702.5536451</v>
          </cell>
          <cell r="R73">
            <v>922796491.78755164</v>
          </cell>
          <cell r="S73">
            <v>527312281.02145803</v>
          </cell>
        </row>
        <row r="74">
          <cell r="B74">
            <v>72533107.079112872</v>
          </cell>
          <cell r="C74">
            <v>93056040.477466509</v>
          </cell>
          <cell r="D74">
            <v>98116489.808567405</v>
          </cell>
          <cell r="E74">
            <v>64520728.97153645</v>
          </cell>
          <cell r="F74">
            <v>53696990.124459527</v>
          </cell>
          <cell r="G74">
            <v>32190080.467280708</v>
          </cell>
          <cell r="H74">
            <v>30114763.731240615</v>
          </cell>
          <cell r="I74">
            <v>32020761.435749516</v>
          </cell>
          <cell r="J74">
            <v>20203575.667794336</v>
          </cell>
          <cell r="K74">
            <v>14866782.095169418</v>
          </cell>
          <cell r="L74">
            <v>13341983.931562299</v>
          </cell>
          <cell r="M74">
            <v>5717993.1135266982</v>
          </cell>
          <cell r="N74">
            <v>3056011819.6185284</v>
          </cell>
          <cell r="O74">
            <v>5447673243.6678114</v>
          </cell>
          <cell r="P74">
            <v>3986102373.4154716</v>
          </cell>
          <cell r="Q74">
            <v>1328700791.1384904</v>
          </cell>
          <cell r="R74">
            <v>930090553.79694343</v>
          </cell>
          <cell r="S74">
            <v>531480316.45539618</v>
          </cell>
        </row>
        <row r="75">
          <cell r="B75">
            <v>74191834.349743098</v>
          </cell>
          <cell r="C75">
            <v>95184097.557228521</v>
          </cell>
          <cell r="D75">
            <v>100360272.04674548</v>
          </cell>
          <cell r="E75">
            <v>65996224.741341233</v>
          </cell>
          <cell r="F75">
            <v>54924962.638763286</v>
          </cell>
          <cell r="G75">
            <v>32926221.058316212</v>
          </cell>
          <cell r="H75">
            <v>30117540.569325317</v>
          </cell>
          <cell r="I75">
            <v>32023714.023080088</v>
          </cell>
          <cell r="J75">
            <v>20205438.609800529</v>
          </cell>
          <cell r="K75">
            <v>14868152.939287182</v>
          </cell>
          <cell r="L75">
            <v>13343214.176283371</v>
          </cell>
          <cell r="M75">
            <v>5718520.3612643005</v>
          </cell>
          <cell r="N75">
            <v>3080167459.4720693</v>
          </cell>
          <cell r="O75">
            <v>5490733297.3197756</v>
          </cell>
          <cell r="P75">
            <v>4017609729.7461767</v>
          </cell>
          <cell r="Q75">
            <v>1339203243.2487257</v>
          </cell>
          <cell r="R75">
            <v>937442270.27410793</v>
          </cell>
          <cell r="S75">
            <v>535681297.29949021</v>
          </cell>
        </row>
        <row r="76">
          <cell r="B76">
            <v>75888494.314409584</v>
          </cell>
          <cell r="C76">
            <v>97360820.225075841</v>
          </cell>
          <cell r="D76">
            <v>102655366.34003465</v>
          </cell>
          <cell r="E76">
            <v>67505462.965724796</v>
          </cell>
          <cell r="F76">
            <v>56181017.108729564</v>
          </cell>
          <cell r="G76">
            <v>33679196.120154634</v>
          </cell>
          <cell r="H76">
            <v>30120317.663458176</v>
          </cell>
          <cell r="I76">
            <v>32026666.882664394</v>
          </cell>
          <cell r="J76">
            <v>20207301.723585866</v>
          </cell>
          <cell r="K76">
            <v>14869523.909808466</v>
          </cell>
          <cell r="L76">
            <v>13344444.534443498</v>
          </cell>
          <cell r="M76">
            <v>5719047.65761864</v>
          </cell>
          <cell r="N76">
            <v>3104514032.794188</v>
          </cell>
          <cell r="O76">
            <v>5534133710.6331177</v>
          </cell>
          <cell r="P76">
            <v>4049366129.7315493</v>
          </cell>
          <cell r="Q76">
            <v>1349788709.9105165</v>
          </cell>
          <cell r="R76">
            <v>944852096.9373616</v>
          </cell>
          <cell r="S76">
            <v>539915483.96420658</v>
          </cell>
        </row>
        <row r="77">
          <cell r="B77">
            <v>77623954.43897146</v>
          </cell>
          <cell r="C77">
            <v>99587321.3926339</v>
          </cell>
          <cell r="D77">
            <v>105002946.12093423</v>
          </cell>
          <cell r="E77">
            <v>69049215.285829246</v>
          </cell>
          <cell r="F77">
            <v>57465795.728075758</v>
          </cell>
          <cell r="G77">
            <v>34449390.632799342</v>
          </cell>
          <cell r="H77">
            <v>30123095.0136628</v>
          </cell>
          <cell r="I77">
            <v>32029620.014527541</v>
          </cell>
          <cell r="J77">
            <v>20209165.009166185</v>
          </cell>
          <cell r="K77">
            <v>14870895.006744927</v>
          </cell>
          <cell r="L77">
            <v>13345675.00605314</v>
          </cell>
          <cell r="M77">
            <v>5719575.0025942018</v>
          </cell>
          <cell r="N77">
            <v>3129053048.7806511</v>
          </cell>
          <cell r="O77">
            <v>5577877173.9133348</v>
          </cell>
          <cell r="P77">
            <v>4081373541.8878059</v>
          </cell>
          <cell r="Q77">
            <v>1360457847.2959354</v>
          </cell>
          <cell r="R77">
            <v>952320493.10715473</v>
          </cell>
          <cell r="S77">
            <v>544183138.91837406</v>
          </cell>
        </row>
        <row r="78">
          <cell r="B78">
            <v>79399102.026977599</v>
          </cell>
          <cell r="C78">
            <v>101864739.42220768</v>
          </cell>
          <cell r="D78">
            <v>107404211.65664798</v>
          </cell>
          <cell r="E78">
            <v>70628270.989113793</v>
          </cell>
          <cell r="F78">
            <v>58779955.376560934</v>
          </cell>
          <cell r="G78">
            <v>35237198.380189665</v>
          </cell>
          <cell r="H78">
            <v>30125872.619962804</v>
          </cell>
          <cell r="I78">
            <v>32032573.41869463</v>
          </cell>
          <cell r="J78">
            <v>20211028.466557324</v>
          </cell>
          <cell r="K78">
            <v>14872266.23010822</v>
          </cell>
          <cell r="L78">
            <v>13346905.591122763</v>
          </cell>
          <cell r="M78">
            <v>5720102.3961954685</v>
          </cell>
          <cell r="N78">
            <v>3153786028.556366</v>
          </cell>
          <cell r="O78">
            <v>5621966398.7309132</v>
          </cell>
          <cell r="P78">
            <v>4113633950.2909117</v>
          </cell>
          <cell r="Q78">
            <v>1371211316.7636373</v>
          </cell>
          <cell r="R78">
            <v>959847921.73454618</v>
          </cell>
          <cell r="S78">
            <v>548484526.70545483</v>
          </cell>
        </row>
        <row r="79">
          <cell r="B79">
            <v>81214844.673325986</v>
          </cell>
          <cell r="C79">
            <v>104194238.70880193</v>
          </cell>
          <cell r="D79">
            <v>109860390.66275489</v>
          </cell>
          <cell r="E79">
            <v>72243437.412900433</v>
          </cell>
          <cell r="F79">
            <v>60124167.955834344</v>
          </cell>
          <cell r="G79">
            <v>36043022.1515342</v>
          </cell>
          <cell r="H79">
            <v>30128650.482381802</v>
          </cell>
          <cell r="I79">
            <v>32035527.095190778</v>
          </cell>
          <cell r="J79">
            <v>20212892.095775131</v>
          </cell>
          <cell r="K79">
            <v>14873637.579910003</v>
          </cell>
          <cell r="L79">
            <v>13348136.289662825</v>
          </cell>
          <cell r="M79">
            <v>5720629.8384269234</v>
          </cell>
          <cell r="N79">
            <v>3178714505.2696681</v>
          </cell>
          <cell r="O79">
            <v>5666404118.0894089</v>
          </cell>
          <cell r="P79">
            <v>4146149354.6995668</v>
          </cell>
          <cell r="Q79">
            <v>1382049784.8998559</v>
          </cell>
          <cell r="R79">
            <v>967434849.42989898</v>
          </cell>
          <cell r="S79">
            <v>552819913.95994222</v>
          </cell>
        </row>
        <row r="80">
          <cell r="B80">
            <v>83072110.728297397</v>
          </cell>
          <cell r="C80">
            <v>106577010.2754513</v>
          </cell>
          <cell r="D80">
            <v>112372738.9309139</v>
          </cell>
          <cell r="E80">
            <v>73895540.35714826</v>
          </cell>
          <cell r="F80">
            <v>61499120.732964344</v>
          </cell>
          <cell r="G80">
            <v>36867273.947248258</v>
          </cell>
          <cell r="H80">
            <v>30131428.600943405</v>
          </cell>
          <cell r="I80">
            <v>32038481.044041093</v>
          </cell>
          <cell r="J80">
            <v>20214755.89683545</v>
          </cell>
          <cell r="K80">
            <v>14875009.056161935</v>
          </cell>
          <cell r="L80">
            <v>13349367.10168379</v>
          </cell>
          <cell r="M80">
            <v>5721157.3292930517</v>
          </cell>
          <cell r="N80">
            <v>3203840024.1873617</v>
          </cell>
          <cell r="O80">
            <v>5711193086.594862</v>
          </cell>
          <cell r="P80">
            <v>4178921770.6791673</v>
          </cell>
          <cell r="Q80">
            <v>1392973923.5597224</v>
          </cell>
          <cell r="R80">
            <v>975081746.49180579</v>
          </cell>
          <cell r="S80">
            <v>557189569.42388892</v>
          </cell>
        </row>
        <row r="81">
          <cell r="B81">
            <v>91057972.527899683</v>
          </cell>
          <cell r="C81">
            <v>116822437.62300308</v>
          </cell>
          <cell r="D81">
            <v>123175319.42727515</v>
          </cell>
          <cell r="E81">
            <v>80999243.004468903</v>
          </cell>
          <cell r="F81">
            <v>67411134.700886965</v>
          </cell>
          <cell r="G81">
            <v>40411387.032730676</v>
          </cell>
          <cell r="H81">
            <v>32292574.520819869</v>
          </cell>
          <cell r="I81">
            <v>34336408.351251513</v>
          </cell>
          <cell r="J81">
            <v>21664638.602575358</v>
          </cell>
          <cell r="K81">
            <v>15941903.877366772</v>
          </cell>
          <cell r="L81">
            <v>14306836.813021462</v>
          </cell>
          <cell r="M81">
            <v>6131501.4912949121</v>
          </cell>
          <cell r="N81">
            <v>3460453557.1555061</v>
          </cell>
          <cell r="O81">
            <v>6168634601.8859024</v>
          </cell>
          <cell r="P81">
            <v>4513635074.5506601</v>
          </cell>
          <cell r="Q81">
            <v>1504545024.8502202</v>
          </cell>
          <cell r="R81">
            <v>1053181517.3951542</v>
          </cell>
          <cell r="S81">
            <v>601818009.94008803</v>
          </cell>
        </row>
        <row r="82">
          <cell r="B82">
            <v>93140336.683010027</v>
          </cell>
          <cell r="C82">
            <v>119493997.8375051</v>
          </cell>
          <cell r="D82">
            <v>125992160.86190115</v>
          </cell>
          <cell r="E82">
            <v>82851578.56104961</v>
          </cell>
          <cell r="F82">
            <v>68952729.869980276</v>
          </cell>
          <cell r="G82">
            <v>41335537.01629708</v>
          </cell>
          <cell r="H82">
            <v>32295552.171635356</v>
          </cell>
          <cell r="I82">
            <v>34339574.460979372</v>
          </cell>
          <cell r="J82">
            <v>21666636.267046507</v>
          </cell>
          <cell r="K82">
            <v>15943373.856883278</v>
          </cell>
          <cell r="L82">
            <v>14308156.025408071</v>
          </cell>
          <cell r="M82">
            <v>6132066.8680320289</v>
          </cell>
          <cell r="N82">
            <v>3487806026.5798516</v>
          </cell>
          <cell r="O82">
            <v>6217393351.7293005</v>
          </cell>
          <cell r="P82">
            <v>4549312208.5824156</v>
          </cell>
          <cell r="Q82">
            <v>1516437402.860805</v>
          </cell>
          <cell r="R82">
            <v>1061506182.0025636</v>
          </cell>
          <cell r="S82">
            <v>606574961.14432204</v>
          </cell>
        </row>
        <row r="83">
          <cell r="B83">
            <v>95270321.49509424</v>
          </cell>
          <cell r="C83">
            <v>122226652.77083795</v>
          </cell>
          <cell r="D83">
            <v>128873419.38677476</v>
          </cell>
          <cell r="E83">
            <v>84746274.353194296</v>
          </cell>
          <cell r="F83">
            <v>70529579.091329455</v>
          </cell>
          <cell r="G83">
            <v>42280820.973598026</v>
          </cell>
          <cell r="H83">
            <v>32298530.097015645</v>
          </cell>
          <cell r="I83">
            <v>34342740.862649545</v>
          </cell>
          <cell r="J83">
            <v>21668634.115719356</v>
          </cell>
          <cell r="K83">
            <v>15944843.971944433</v>
          </cell>
          <cell r="L83">
            <v>14309475.359437311</v>
          </cell>
          <cell r="M83">
            <v>6132632.2969017038</v>
          </cell>
          <cell r="N83">
            <v>3515374698.178638</v>
          </cell>
          <cell r="O83">
            <v>6266537505.4488764</v>
          </cell>
          <cell r="P83">
            <v>4585271345.4503975</v>
          </cell>
          <cell r="Q83">
            <v>1528423781.8167992</v>
          </cell>
          <cell r="R83">
            <v>1069896647.2717595</v>
          </cell>
          <cell r="S83">
            <v>611369512.72671962</v>
          </cell>
        </row>
        <row r="84">
          <cell r="B84">
            <v>97449015.979714319</v>
          </cell>
          <cell r="C84">
            <v>125021799.5708738</v>
          </cell>
          <cell r="D84">
            <v>131820568.12759805</v>
          </cell>
          <cell r="E84">
            <v>86684299.098234251</v>
          </cell>
          <cell r="F84">
            <v>72142488.574129581</v>
          </cell>
          <cell r="G84">
            <v>43247722.20805151</v>
          </cell>
          <cell r="H84">
            <v>32301508.296986055</v>
          </cell>
          <cell r="I84">
            <v>34345907.556288972</v>
          </cell>
          <cell r="J84">
            <v>21670632.148610897</v>
          </cell>
          <cell r="K84">
            <v>15946314.222562736</v>
          </cell>
          <cell r="L84">
            <v>14310794.815120405</v>
          </cell>
          <cell r="M84">
            <v>6133197.7779087443</v>
          </cell>
          <cell r="N84">
            <v>3543161280.8791113</v>
          </cell>
          <cell r="O84">
            <v>6316070109.393198</v>
          </cell>
          <cell r="P84">
            <v>4621514714.1901455</v>
          </cell>
          <cell r="Q84">
            <v>1540504904.7300484</v>
          </cell>
          <cell r="R84">
            <v>1078353433.311034</v>
          </cell>
          <cell r="S84">
            <v>616201961.89201939</v>
          </cell>
        </row>
        <row r="85">
          <cell r="B85">
            <v>99677534.056643352</v>
          </cell>
          <cell r="C85">
            <v>127880867.33623622</v>
          </cell>
          <cell r="D85">
            <v>134835113.89832762</v>
          </cell>
          <cell r="E85">
            <v>88666643.666665316</v>
          </cell>
          <cell r="F85">
            <v>73792282.964414254</v>
          </cell>
          <cell r="G85">
            <v>44236735.075525828</v>
          </cell>
          <cell r="H85">
            <v>32304486.771571904</v>
          </cell>
          <cell r="I85">
            <v>34349074.541924559</v>
          </cell>
          <cell r="J85">
            <v>21672630.365738112</v>
          </cell>
          <cell r="K85">
            <v>15947784.608750688</v>
          </cell>
          <cell r="L85">
            <v>14312114.392468566</v>
          </cell>
          <cell r="M85">
            <v>6133763.311057956</v>
          </cell>
          <cell r="N85">
            <v>3571167497.1163936</v>
          </cell>
          <cell r="O85">
            <v>6365994233.9900923</v>
          </cell>
          <cell r="P85">
            <v>4658044561.4561653</v>
          </cell>
          <cell r="Q85">
            <v>1552681520.4853885</v>
          </cell>
          <cell r="R85">
            <v>1086877064.339772</v>
          </cell>
          <cell r="S85">
            <v>621072608.19415534</v>
          </cell>
        </row>
        <row r="86">
          <cell r="B86">
            <v>101957015.11938882</v>
          </cell>
          <cell r="C86">
            <v>130805317.84696782</v>
          </cell>
          <cell r="D86">
            <v>137918597.97157633</v>
          </cell>
          <cell r="E86">
            <v>90694321.588758662</v>
          </cell>
          <cell r="F86">
            <v>75479805.766679317</v>
          </cell>
          <cell r="G86">
            <v>45248365.237093098</v>
          </cell>
          <cell r="H86">
            <v>32307465.520798516</v>
          </cell>
          <cell r="I86">
            <v>34352241.81958323</v>
          </cell>
          <cell r="J86">
            <v>21674628.767117992</v>
          </cell>
          <cell r="K86">
            <v>15949255.130520787</v>
          </cell>
          <cell r="L86">
            <v>14313434.091493014</v>
          </cell>
          <cell r="M86">
            <v>6134328.8963541482</v>
          </cell>
          <cell r="N86">
            <v>3599395082.9402542</v>
          </cell>
          <cell r="O86">
            <v>6416312973.9369745</v>
          </cell>
          <cell r="P86">
            <v>4694863151.6612015</v>
          </cell>
          <cell r="Q86">
            <v>1564954383.8870671</v>
          </cell>
          <cell r="R86">
            <v>1095468068.720947</v>
          </cell>
          <cell r="S86">
            <v>625981753.55482686</v>
          </cell>
        </row>
        <row r="87">
          <cell r="B87">
            <v>104288624.61774006</v>
          </cell>
          <cell r="C87">
            <v>133796646.31190681</v>
          </cell>
          <cell r="D87">
            <v>141072596.86663288</v>
          </cell>
          <cell r="E87">
            <v>92768369.572757155</v>
          </cell>
          <cell r="F87">
            <v>77205919.775148645</v>
          </cell>
          <cell r="G87">
            <v>46283129.917562932</v>
          </cell>
          <cell r="H87">
            <v>32310444.544691212</v>
          </cell>
          <cell r="I87">
            <v>34355409.38929192</v>
          </cell>
          <cell r="J87">
            <v>21676627.352767523</v>
          </cell>
          <cell r="K87">
            <v>15950725.787885536</v>
          </cell>
          <cell r="L87">
            <v>14314753.912204968</v>
          </cell>
          <cell r="M87">
            <v>6134894.5338021284</v>
          </cell>
          <cell r="N87">
            <v>3627845788.1227245</v>
          </cell>
          <cell r="O87">
            <v>6467029448.392683</v>
          </cell>
          <cell r="P87">
            <v>4731972767.1165972</v>
          </cell>
          <cell r="Q87">
            <v>1577324255.7055326</v>
          </cell>
          <cell r="R87">
            <v>1104126978.9938729</v>
          </cell>
          <cell r="S87">
            <v>630929702.28221297</v>
          </cell>
        </row>
        <row r="88">
          <cell r="B88">
            <v>106673554.65363781</v>
          </cell>
          <cell r="C88">
            <v>136856382.13315547</v>
          </cell>
          <cell r="D88">
            <v>144298723.15550229</v>
          </cell>
          <cell r="E88">
            <v>94889848.034922004</v>
          </cell>
          <cell r="F88">
            <v>78971507.514902398</v>
          </cell>
          <cell r="G88">
            <v>47341558.169928409</v>
          </cell>
          <cell r="H88">
            <v>32313423.843275324</v>
          </cell>
          <cell r="I88">
            <v>34358577.251077563</v>
          </cell>
          <cell r="J88">
            <v>21678626.122703701</v>
          </cell>
          <cell r="K88">
            <v>15952196.580857439</v>
          </cell>
          <cell r="L88">
            <v>14316073.854615651</v>
          </cell>
          <cell r="M88">
            <v>6135460.2234067069</v>
          </cell>
          <cell r="N88">
            <v>3656521376.2665615</v>
          </cell>
          <cell r="O88">
            <v>6518146801.1708269</v>
          </cell>
          <cell r="P88">
            <v>4769375708.1737757</v>
          </cell>
          <cell r="Q88">
            <v>1589791902.724592</v>
          </cell>
          <cell r="R88">
            <v>1112854331.9072144</v>
          </cell>
          <cell r="S88">
            <v>635916761.08983684</v>
          </cell>
        </row>
        <row r="89">
          <cell r="B89">
            <v>109113024.59067026</v>
          </cell>
          <cell r="C89">
            <v>139986089.68803042</v>
          </cell>
          <cell r="D89">
            <v>147598626.28737953</v>
          </cell>
          <cell r="E89">
            <v>97059841.641700879</v>
          </cell>
          <cell r="F89">
            <v>80777471.693093091</v>
          </cell>
          <cell r="G89">
            <v>48424191.145859472</v>
          </cell>
          <cell r="H89">
            <v>32316403.416576177</v>
          </cell>
          <cell r="I89">
            <v>34361745.404967077</v>
          </cell>
          <cell r="J89">
            <v>21680625.076943513</v>
          </cell>
          <cell r="K89">
            <v>15953667.509449</v>
          </cell>
          <cell r="L89">
            <v>14317393.918736281</v>
          </cell>
          <cell r="M89">
            <v>6136025.9651726913</v>
          </cell>
          <cell r="N89">
            <v>3685423624.9145708</v>
          </cell>
          <cell r="O89">
            <v>6569668200.9346695</v>
          </cell>
          <cell r="P89">
            <v>4807074293.3668318</v>
          </cell>
          <cell r="Q89">
            <v>1602358097.788944</v>
          </cell>
          <cell r="R89">
            <v>1121650668.4522607</v>
          </cell>
          <cell r="S89">
            <v>640943239.11557758</v>
          </cell>
        </row>
        <row r="90">
          <cell r="B90">
            <v>111608281.67750762</v>
          </cell>
          <cell r="C90">
            <v>143187369.12889543</v>
          </cell>
          <cell r="D90">
            <v>150973993.43197736</v>
          </cell>
          <cell r="E90">
            <v>99279459.864294574</v>
          </cell>
          <cell r="F90">
            <v>82624735.66048044</v>
          </cell>
          <cell r="G90">
            <v>49531582.372382261</v>
          </cell>
          <cell r="H90">
            <v>32319383.264619101</v>
          </cell>
          <cell r="I90">
            <v>34364913.850987405</v>
          </cell>
          <cell r="J90">
            <v>21682624.215503953</v>
          </cell>
          <cell r="K90">
            <v>15955138.573672721</v>
          </cell>
          <cell r="L90">
            <v>14318714.104578083</v>
          </cell>
          <cell r="M90">
            <v>6136591.7591048926</v>
          </cell>
          <cell r="N90">
            <v>3714554325.6597929</v>
          </cell>
          <cell r="O90">
            <v>6621596841.3935432</v>
          </cell>
          <cell r="P90">
            <v>4845070859.5562515</v>
          </cell>
          <cell r="Q90">
            <v>1615023619.8520839</v>
          </cell>
          <cell r="R90">
            <v>1130516533.8964589</v>
          </cell>
          <cell r="S90">
            <v>646009447.94083357</v>
          </cell>
        </row>
        <row r="91">
          <cell r="B91">
            <v>122054745.64168471</v>
          </cell>
          <cell r="C91">
            <v>156589615.53254899</v>
          </cell>
          <cell r="D91">
            <v>165105062.90289909</v>
          </cell>
          <cell r="E91">
            <v>108571953.97196373</v>
          </cell>
          <cell r="F91">
            <v>90358358.207603782</v>
          </cell>
          <cell r="G91">
            <v>54167706.883615889</v>
          </cell>
          <cell r="H91">
            <v>34557437.360534266</v>
          </cell>
          <cell r="I91">
            <v>36744616.940314911</v>
          </cell>
          <cell r="J91">
            <v>23184103.545674887</v>
          </cell>
          <cell r="K91">
            <v>17060000.722289067</v>
          </cell>
          <cell r="L91">
            <v>15310257.058464549</v>
          </cell>
          <cell r="M91">
            <v>6561538.7393419482</v>
          </cell>
          <cell r="N91">
            <v>4002805004.3259034</v>
          </cell>
          <cell r="O91">
            <v>7135435007.7113924</v>
          </cell>
          <cell r="P91">
            <v>5221050005.6424828</v>
          </cell>
          <cell r="Q91">
            <v>1740350001.8808277</v>
          </cell>
          <cell r="R91">
            <v>1218245001.3165796</v>
          </cell>
          <cell r="S91">
            <v>696140000.75233102</v>
          </cell>
        </row>
        <row r="92">
          <cell r="B92">
            <v>124845961.17426731</v>
          </cell>
          <cell r="C92">
            <v>160170593.59954447</v>
          </cell>
          <cell r="D92">
            <v>168880776.93728405</v>
          </cell>
          <cell r="E92">
            <v>111054837.55617964</v>
          </cell>
          <cell r="F92">
            <v>92424723.194903299</v>
          </cell>
          <cell r="G92">
            <v>55406444.0095101</v>
          </cell>
          <cell r="H92">
            <v>34560623.85102208</v>
          </cell>
          <cell r="I92">
            <v>36748005.107415877</v>
          </cell>
          <cell r="J92">
            <v>23186241.317774303</v>
          </cell>
          <cell r="K92">
            <v>17061573.799871657</v>
          </cell>
          <cell r="L92">
            <v>15311668.794756619</v>
          </cell>
          <cell r="M92">
            <v>6562143.7691814071</v>
          </cell>
          <cell r="N92">
            <v>4034444383.2928729</v>
          </cell>
          <cell r="O92">
            <v>7191835639.7829466</v>
          </cell>
          <cell r="P92">
            <v>5262318760.8167906</v>
          </cell>
          <cell r="Q92">
            <v>1754106253.605597</v>
          </cell>
          <cell r="R92">
            <v>1227874377.5239179</v>
          </cell>
          <cell r="S92">
            <v>701642501.44223881</v>
          </cell>
        </row>
        <row r="93">
          <cell r="B93">
            <v>127701007.76977473</v>
          </cell>
          <cell r="C93">
            <v>163833463.45657146</v>
          </cell>
          <cell r="D93">
            <v>172742836.09167203</v>
          </cell>
          <cell r="E93">
            <v>113594501.09753218</v>
          </cell>
          <cell r="F93">
            <v>94538342.961344853</v>
          </cell>
          <cell r="G93">
            <v>56673509.262167469</v>
          </cell>
          <cell r="H93">
            <v>34563810.635331497</v>
          </cell>
          <cell r="I93">
            <v>36751393.58693476</v>
          </cell>
          <cell r="J93">
            <v>23188379.28699455</v>
          </cell>
          <cell r="K93">
            <v>17063147.022505421</v>
          </cell>
          <cell r="L93">
            <v>15313080.661222817</v>
          </cell>
          <cell r="M93">
            <v>6562748.8548097778</v>
          </cell>
          <cell r="N93">
            <v>4066333849.4612756</v>
          </cell>
          <cell r="O93">
            <v>7248682079.4744473</v>
          </cell>
          <cell r="P93">
            <v>5303913716.6886206</v>
          </cell>
          <cell r="Q93">
            <v>1767971238.8962069</v>
          </cell>
          <cell r="R93">
            <v>1237579867.227345</v>
          </cell>
          <cell r="S93">
            <v>707188495.55848277</v>
          </cell>
        </row>
        <row r="94">
          <cell r="B94">
            <v>130621345.15231167</v>
          </cell>
          <cell r="C94">
            <v>167580097.85044634</v>
          </cell>
          <cell r="D94">
            <v>176693214.95409599</v>
          </cell>
          <cell r="E94">
            <v>116192243.07153305</v>
          </cell>
          <cell r="F94">
            <v>96700298.155393496</v>
          </cell>
          <cell r="G94">
            <v>57969550.4648825</v>
          </cell>
          <cell r="H94">
            <v>34566997.713489607</v>
          </cell>
          <cell r="I94">
            <v>36754782.378900342</v>
          </cell>
          <cell r="J94">
            <v>23190517.453353789</v>
          </cell>
          <cell r="K94">
            <v>17064720.390203729</v>
          </cell>
          <cell r="L94">
            <v>15314492.657875145</v>
          </cell>
          <cell r="M94">
            <v>6563353.9962322041</v>
          </cell>
          <cell r="N94">
            <v>4098475379.5958385</v>
          </cell>
          <cell r="O94">
            <v>7305977850.5838852</v>
          </cell>
          <cell r="P94">
            <v>5345837451.6467457</v>
          </cell>
          <cell r="Q94">
            <v>1781945817.2155821</v>
          </cell>
          <cell r="R94">
            <v>1247362072.0509076</v>
          </cell>
          <cell r="S94">
            <v>712778326.88623273</v>
          </cell>
        </row>
        <row r="95">
          <cell r="B95">
            <v>133608466.42776209</v>
          </cell>
          <cell r="C95">
            <v>171412412.3549971</v>
          </cell>
          <cell r="D95">
            <v>180733933.2685619</v>
          </cell>
          <cell r="E95">
            <v>118849391.64795117</v>
          </cell>
          <cell r="F95">
            <v>98911694.138382003</v>
          </cell>
          <cell r="G95">
            <v>59295230.255731627</v>
          </cell>
          <cell r="H95">
            <v>34570185.085523516</v>
          </cell>
          <cell r="I95">
            <v>36758171.483341463</v>
          </cell>
          <cell r="J95">
            <v>23192655.816870205</v>
          </cell>
          <cell r="K95">
            <v>17066293.902979963</v>
          </cell>
          <cell r="L95">
            <v>15315904.78472561</v>
          </cell>
          <cell r="M95">
            <v>6563959.1934538316</v>
          </cell>
          <cell r="N95">
            <v>4130870966.0862336</v>
          </cell>
          <cell r="O95">
            <v>7363726504.7624159</v>
          </cell>
          <cell r="P95">
            <v>5388092564.4603052</v>
          </cell>
          <cell r="Q95">
            <v>1796030854.8201017</v>
          </cell>
          <cell r="R95">
            <v>1257221598.3740714</v>
          </cell>
          <cell r="S95">
            <v>718412341.92804062</v>
          </cell>
        </row>
        <row r="96">
          <cell r="B96">
            <v>136663898.84718245</v>
          </cell>
          <cell r="C96">
            <v>175332366.35045502</v>
          </cell>
          <cell r="D96">
            <v>184867056.9677003</v>
          </cell>
          <cell r="E96">
            <v>121567305.36987743</v>
          </cell>
          <cell r="F96">
            <v>101173661.54965831</v>
          </cell>
          <cell r="G96">
            <v>60651226.42636586</v>
          </cell>
          <cell r="H96">
            <v>34573372.751460306</v>
          </cell>
          <cell r="I96">
            <v>36761560.900286913</v>
          </cell>
          <cell r="J96">
            <v>23194794.377561979</v>
          </cell>
          <cell r="K96">
            <v>17067867.560847495</v>
          </cell>
          <cell r="L96">
            <v>15317317.041786214</v>
          </cell>
          <cell r="M96">
            <v>6564564.4464798048</v>
          </cell>
          <cell r="N96">
            <v>4163522617.0705829</v>
          </cell>
          <cell r="O96">
            <v>7421931621.7345161</v>
          </cell>
          <cell r="P96">
            <v>5430681674.4398909</v>
          </cell>
          <cell r="Q96">
            <v>1810227224.813297</v>
          </cell>
          <cell r="R96">
            <v>1267159057.369308</v>
          </cell>
          <cell r="S96">
            <v>724090889.92531872</v>
          </cell>
        </row>
        <row r="97">
          <cell r="B97">
            <v>139789204.58765239</v>
          </cell>
          <cell r="C97">
            <v>179341964.02524394</v>
          </cell>
          <cell r="D97">
            <v>189094699.22903365</v>
          </cell>
          <cell r="E97">
            <v>124347373.8483187</v>
          </cell>
          <cell r="F97">
            <v>103487356.88465737</v>
          </cell>
          <cell r="G97">
            <v>62038232.268551156</v>
          </cell>
          <cell r="H97">
            <v>34576560.711327091</v>
          </cell>
          <cell r="I97">
            <v>36764950.629765511</v>
          </cell>
          <cell r="J97">
            <v>23196933.13544729</v>
          </cell>
          <cell r="K97">
            <v>17069441.363819703</v>
          </cell>
          <cell r="L97">
            <v>15318729.429068966</v>
          </cell>
          <cell r="M97">
            <v>6565169.7553152703</v>
          </cell>
          <cell r="N97">
            <v>4196432356.5599356</v>
          </cell>
          <cell r="O97">
            <v>7480596809.5198851</v>
          </cell>
          <cell r="P97">
            <v>5473607421.5999165</v>
          </cell>
          <cell r="Q97">
            <v>1824535807.1999722</v>
          </cell>
          <cell r="R97">
            <v>1277175065.0399806</v>
          </cell>
          <cell r="S97">
            <v>729814322.87998879</v>
          </cell>
        </row>
        <row r="98">
          <cell r="B98">
            <v>142985981.55098227</v>
          </cell>
          <cell r="C98">
            <v>183443255.40067878</v>
          </cell>
          <cell r="D98">
            <v>193419021.55539846</v>
          </cell>
          <cell r="E98">
            <v>127191018.47267608</v>
          </cell>
          <cell r="F98">
            <v>105853963.08619227</v>
          </cell>
          <cell r="G98">
            <v>63456956.9286336</v>
          </cell>
          <cell r="H98">
            <v>34579748.965150967</v>
          </cell>
          <cell r="I98">
            <v>36768340.67180609</v>
          </cell>
          <cell r="J98">
            <v>23199072.090544317</v>
          </cell>
          <cell r="K98">
            <v>17071015.31190997</v>
          </cell>
          <cell r="L98">
            <v>15320141.946585871</v>
          </cell>
          <cell r="M98">
            <v>6565775.1199653726</v>
          </cell>
          <cell r="N98">
            <v>4229602224.5637388</v>
          </cell>
          <cell r="O98">
            <v>7539725704.6570997</v>
          </cell>
          <cell r="P98">
            <v>5516872466.8222685</v>
          </cell>
          <cell r="Q98">
            <v>1838957488.9407563</v>
          </cell>
          <cell r="R98">
            <v>1287270242.2585294</v>
          </cell>
          <cell r="S98">
            <v>735582995.57630241</v>
          </cell>
        </row>
        <row r="99">
          <cell r="B99">
            <v>146255864.18068615</v>
          </cell>
          <cell r="C99">
            <v>187638337.37909734</v>
          </cell>
          <cell r="D99">
            <v>197842234.88007542</v>
          </cell>
          <cell r="E99">
            <v>130099693.13747081</v>
          </cell>
          <cell r="F99">
            <v>108274690.14926763</v>
          </cell>
          <cell r="G99">
            <v>64908125.770110711</v>
          </cell>
          <cell r="H99">
            <v>34582937.512959033</v>
          </cell>
          <cell r="I99">
            <v>36771731.026437454</v>
          </cell>
          <cell r="J99">
            <v>23201211.242871251</v>
          </cell>
          <cell r="K99">
            <v>17072589.405131675</v>
          </cell>
          <cell r="L99">
            <v>15321554.594348941</v>
          </cell>
          <cell r="M99">
            <v>6566380.5404352592</v>
          </cell>
          <cell r="N99">
            <v>4263034277.2162876</v>
          </cell>
          <cell r="O99">
            <v>7599321972.4290342</v>
          </cell>
          <cell r="P99">
            <v>5560479492.021245</v>
          </cell>
          <cell r="Q99">
            <v>1853493164.0070817</v>
          </cell>
          <cell r="R99">
            <v>1297445214.8049574</v>
          </cell>
          <cell r="S99">
            <v>741397265.60283267</v>
          </cell>
        </row>
        <row r="100">
          <cell r="B100">
            <v>149600524.29763779</v>
          </cell>
          <cell r="C100">
            <v>191929354.81596166</v>
          </cell>
          <cell r="D100">
            <v>202366600.69719219</v>
          </cell>
          <cell r="E100">
            <v>133074884.98568945</v>
          </cell>
          <cell r="F100">
            <v>110750775.73972408</v>
          </cell>
          <cell r="G100">
            <v>66392480.744494297</v>
          </cell>
          <cell r="H100">
            <v>34586126.354778409</v>
          </cell>
          <cell r="I100">
            <v>36775121.693688437</v>
          </cell>
          <cell r="J100">
            <v>23203350.592446275</v>
          </cell>
          <cell r="K100">
            <v>17074163.643498201</v>
          </cell>
          <cell r="L100">
            <v>15322967.372370183</v>
          </cell>
          <cell r="M100">
            <v>6566986.0167300776</v>
          </cell>
          <cell r="N100">
            <v>4296730586.9041843</v>
          </cell>
          <cell r="O100">
            <v>7659389307.0900669</v>
          </cell>
          <cell r="P100">
            <v>5604431200.3098059</v>
          </cell>
          <cell r="Q100">
            <v>1868143733.4366019</v>
          </cell>
          <cell r="R100">
            <v>1307700613.4056215</v>
          </cell>
          <cell r="S100">
            <v>747257493.3746407</v>
          </cell>
        </row>
        <row r="101">
          <cell r="B101">
            <v>163249508.83123055</v>
          </cell>
          <cell r="C101">
            <v>209440261.32998955</v>
          </cell>
          <cell r="D101">
            <v>220829761.9461219</v>
          </cell>
          <cell r="E101">
            <v>145216132.85568762</v>
          </cell>
          <cell r="F101">
            <v>120855256.53784895</v>
          </cell>
          <cell r="G101">
            <v>72449878.919286415</v>
          </cell>
          <cell r="H101">
            <v>36901235.57349062</v>
          </cell>
          <cell r="I101">
            <v>39236756.812319137</v>
          </cell>
          <cell r="J101">
            <v>24756525.131582312</v>
          </cell>
          <cell r="K101">
            <v>18217065.662862457</v>
          </cell>
          <cell r="L101">
            <v>16348648.671799643</v>
          </cell>
          <cell r="M101">
            <v>7006563.716485559</v>
          </cell>
          <cell r="N101">
            <v>4620153052.1006279</v>
          </cell>
          <cell r="O101">
            <v>8235925005.9185095</v>
          </cell>
          <cell r="P101">
            <v>6026286589.6964712</v>
          </cell>
          <cell r="Q101">
            <v>2008762196.5654902</v>
          </cell>
          <cell r="R101">
            <v>1406133537.5958433</v>
          </cell>
          <cell r="S101">
            <v>803504878.62619615</v>
          </cell>
        </row>
        <row r="102">
          <cell r="B102">
            <v>166982789.02726573</v>
          </cell>
          <cell r="C102">
            <v>214229857.24040678</v>
          </cell>
          <cell r="D102">
            <v>225879819.26556483</v>
          </cell>
          <cell r="E102">
            <v>148537015.82076541</v>
          </cell>
          <cell r="F102">
            <v>123619041.48917732</v>
          </cell>
          <cell r="G102">
            <v>74106702.882255509</v>
          </cell>
          <cell r="H102">
            <v>36904638.182165474</v>
          </cell>
          <cell r="I102">
            <v>39240374.775973409</v>
          </cell>
          <cell r="J102">
            <v>24758807.894364174</v>
          </cell>
          <cell r="K102">
            <v>18218745.43170194</v>
          </cell>
          <cell r="L102">
            <v>16350156.156655589</v>
          </cell>
          <cell r="M102">
            <v>7007209.781423822</v>
          </cell>
          <cell r="N102">
            <v>4656672136.3784866</v>
          </cell>
          <cell r="O102">
            <v>8301024243.1094751</v>
          </cell>
          <cell r="P102">
            <v>6073920177.8849821</v>
          </cell>
          <cell r="Q102">
            <v>2024640059.2949941</v>
          </cell>
          <cell r="R102">
            <v>1417248041.506496</v>
          </cell>
          <cell r="S102">
            <v>809856023.71799767</v>
          </cell>
        </row>
        <row r="103">
          <cell r="B103">
            <v>170801443.9427833</v>
          </cell>
          <cell r="C103">
            <v>219128984.28318322</v>
          </cell>
          <cell r="D103">
            <v>231045364.0931448</v>
          </cell>
          <cell r="E103">
            <v>151933842.57701072</v>
          </cell>
          <cell r="F103">
            <v>126446030.2057039</v>
          </cell>
          <cell r="G103">
            <v>75801416.013366997</v>
          </cell>
          <cell r="H103">
            <v>36908041.104589865</v>
          </cell>
          <cell r="I103">
            <v>39243993.073234789</v>
          </cell>
          <cell r="J103">
            <v>24761090.867636234</v>
          </cell>
          <cell r="K103">
            <v>18220425.355430439</v>
          </cell>
          <cell r="L103">
            <v>16351663.780514497</v>
          </cell>
          <cell r="M103">
            <v>7007855.9059347827</v>
          </cell>
          <cell r="N103">
            <v>4693479878.5214539</v>
          </cell>
          <cell r="O103">
            <v>8366638044.3208523</v>
          </cell>
          <cell r="P103">
            <v>6121930276.3323317</v>
          </cell>
          <cell r="Q103">
            <v>2040643425.4441104</v>
          </cell>
          <cell r="R103">
            <v>1428450397.8108773</v>
          </cell>
          <cell r="S103">
            <v>816257370.17764413</v>
          </cell>
        </row>
        <row r="104">
          <cell r="B104">
            <v>174707425.97415969</v>
          </cell>
          <cell r="C104">
            <v>224140147.27692577</v>
          </cell>
          <cell r="D104">
            <v>236329037.46116945</v>
          </cell>
          <cell r="E104">
            <v>155408349.84910715</v>
          </cell>
          <cell r="F104">
            <v>129337668.06614144</v>
          </cell>
          <cell r="G104">
            <v>77534884.783105746</v>
          </cell>
          <cell r="H104">
            <v>36911444.34079273</v>
          </cell>
          <cell r="I104">
            <v>39247611.70413404</v>
          </cell>
          <cell r="J104">
            <v>24763374.051417906</v>
          </cell>
          <cell r="K104">
            <v>18222105.434062231</v>
          </cell>
          <cell r="L104">
            <v>16353171.543389186</v>
          </cell>
          <cell r="M104">
            <v>7008502.0900239348</v>
          </cell>
          <cell r="N104">
            <v>4730578560.1684246</v>
          </cell>
          <cell r="O104">
            <v>8432770476.8219728</v>
          </cell>
          <cell r="P104">
            <v>6170319861.0892487</v>
          </cell>
          <cell r="Q104">
            <v>2056773287.0297496</v>
          </cell>
          <cell r="R104">
            <v>1439741300.9208248</v>
          </cell>
          <cell r="S104">
            <v>822709314.8118999</v>
          </cell>
        </row>
        <row r="105">
          <cell r="B105">
            <v>178702732.16625303</v>
          </cell>
          <cell r="C105">
            <v>229265908.32182074</v>
          </cell>
          <cell r="D105">
            <v>241733540.798536</v>
          </cell>
          <cell r="E105">
            <v>158962314.07812041</v>
          </cell>
          <cell r="F105">
            <v>132295433.50292373</v>
          </cell>
          <cell r="G105">
            <v>79307995.476883605</v>
          </cell>
          <cell r="H105">
            <v>36914847.890803002</v>
          </cell>
          <cell r="I105">
            <v>39251230.668701924</v>
          </cell>
          <cell r="J105">
            <v>24765657.445728596</v>
          </cell>
          <cell r="K105">
            <v>18223785.66761161</v>
          </cell>
          <cell r="L105">
            <v>16354679.445292471</v>
          </cell>
          <cell r="M105">
            <v>7009148.3336967714</v>
          </cell>
          <cell r="N105">
            <v>4767970480.9930544</v>
          </cell>
          <cell r="O105">
            <v>8499425640.0310965</v>
          </cell>
          <cell r="P105">
            <v>6219091931.7300711</v>
          </cell>
          <cell r="Q105">
            <v>2073030643.9100237</v>
          </cell>
          <cell r="R105">
            <v>1451121450.7370167</v>
          </cell>
          <cell r="S105">
            <v>829212257.56400943</v>
          </cell>
        </row>
        <row r="106">
          <cell r="B106">
            <v>182789405.23344955</v>
          </cell>
          <cell r="C106">
            <v>234508888.10958061</v>
          </cell>
          <cell r="D106">
            <v>247261637.31191427</v>
          </cell>
          <cell r="E106">
            <v>162597552.32975453</v>
          </cell>
          <cell r="F106">
            <v>135320838.75809634</v>
          </cell>
          <cell r="G106">
            <v>81121654.648178175</v>
          </cell>
          <cell r="H106">
            <v>36918251.754649624</v>
          </cell>
          <cell r="I106">
            <v>39254849.966969214</v>
          </cell>
          <cell r="J106">
            <v>24767941.050587717</v>
          </cell>
          <cell r="K106">
            <v>18225466.056092851</v>
          </cell>
          <cell r="L106">
            <v>16356187.486237176</v>
          </cell>
          <cell r="M106">
            <v>7009794.6369587872</v>
          </cell>
          <cell r="N106">
            <v>4805657958.8463182</v>
          </cell>
          <cell r="O106">
            <v>8566607665.7695227</v>
          </cell>
          <cell r="P106">
            <v>6268249511.5386753</v>
          </cell>
          <cell r="Q106">
            <v>2089416503.846225</v>
          </cell>
          <cell r="R106">
            <v>1462591552.6923578</v>
          </cell>
          <cell r="S106">
            <v>835766601.53849006</v>
          </cell>
        </row>
        <row r="107">
          <cell r="B107">
            <v>186969534.60405955</v>
          </cell>
          <cell r="C107">
            <v>239871767.26334772</v>
          </cell>
          <cell r="D107">
            <v>252916153.39851463</v>
          </cell>
          <cell r="E107">
            <v>166315923.22337854</v>
          </cell>
          <cell r="F107">
            <v>138415430.65649366</v>
          </cell>
          <cell r="G107">
            <v>82976789.582034171</v>
          </cell>
          <cell r="H107">
            <v>36921655.932361521</v>
          </cell>
          <cell r="I107">
            <v>39258469.598966673</v>
          </cell>
          <cell r="J107">
            <v>24770224.866014685</v>
          </cell>
          <cell r="K107">
            <v>18227146.599520244</v>
          </cell>
          <cell r="L107">
            <v>16357695.666236117</v>
          </cell>
          <cell r="M107">
            <v>7010440.9998154771</v>
          </cell>
          <cell r="N107">
            <v>4843643329.9001789</v>
          </cell>
          <cell r="O107">
            <v>8634320718.5177097</v>
          </cell>
          <cell r="P107">
            <v>6317795647.6958857</v>
          </cell>
          <cell r="Q107">
            <v>2105931882.565295</v>
          </cell>
          <cell r="R107">
            <v>1474152317.7957067</v>
          </cell>
          <cell r="S107">
            <v>842372753.02611804</v>
          </cell>
        </row>
        <row r="108">
          <cell r="B108">
            <v>191245257.48859736</v>
          </cell>
          <cell r="C108">
            <v>245357287.70823923</v>
          </cell>
          <cell r="D108">
            <v>258699980.09116459</v>
          </cell>
          <cell r="E108">
            <v>170119327.8822988</v>
          </cell>
          <cell r="F108">
            <v>141580791.39659724</v>
          </cell>
          <cell r="G108">
            <v>84874348.769164324</v>
          </cell>
          <cell r="H108">
            <v>36925060.423967637</v>
          </cell>
          <cell r="I108">
            <v>39262089.564725086</v>
          </cell>
          <cell r="J108">
            <v>24772508.89202892</v>
          </cell>
          <cell r="K108">
            <v>18228827.297908075</v>
          </cell>
          <cell r="L108">
            <v>16359203.98530212</v>
          </cell>
          <cell r="M108">
            <v>7011087.4222723348</v>
          </cell>
          <cell r="N108">
            <v>4881928948.7924128</v>
          </cell>
          <cell r="O108">
            <v>8702568995.6734295</v>
          </cell>
          <cell r="P108">
            <v>6367733411.4683638</v>
          </cell>
          <cell r="Q108">
            <v>2122577803.822788</v>
          </cell>
          <cell r="R108">
            <v>1485804462.6759517</v>
          </cell>
          <cell r="S108">
            <v>849031121.5291152</v>
          </cell>
        </row>
        <row r="109">
          <cell r="B109">
            <v>195618759.97249115</v>
          </cell>
          <cell r="C109">
            <v>250968254.07323477</v>
          </cell>
          <cell r="D109">
            <v>264616074.53643179</v>
          </cell>
          <cell r="E109">
            <v>174009710.90576246</v>
          </cell>
          <cell r="F109">
            <v>144818539.35947987</v>
          </cell>
          <cell r="G109">
            <v>86815302.390892386</v>
          </cell>
          <cell r="H109">
            <v>36928465.229496926</v>
          </cell>
          <cell r="I109">
            <v>39265709.86427521</v>
          </cell>
          <cell r="J109">
            <v>24774793.128649831</v>
          </cell>
          <cell r="K109">
            <v>18230508.151270632</v>
          </cell>
          <cell r="L109">
            <v>16360712.443448005</v>
          </cell>
          <cell r="M109">
            <v>7011733.9043348581</v>
          </cell>
          <cell r="N109">
            <v>4920517188.7725601</v>
          </cell>
          <cell r="O109">
            <v>8771356727.8119545</v>
          </cell>
          <cell r="P109">
            <v>6418065898.3989916</v>
          </cell>
          <cell r="Q109">
            <v>2139355299.4663303</v>
          </cell>
          <cell r="R109">
            <v>1497548709.6264315</v>
          </cell>
          <cell r="S109">
            <v>855742119.78653216</v>
          </cell>
        </row>
        <row r="110">
          <cell r="B110">
            <v>200092278.13378161</v>
          </cell>
          <cell r="C110">
            <v>256707535.1251229</v>
          </cell>
          <cell r="D110">
            <v>270667461.50654948</v>
          </cell>
          <cell r="E110">
            <v>177989061.36318943</v>
          </cell>
          <cell r="F110">
            <v>148130329.93624917</v>
          </cell>
          <cell r="G110">
            <v>88800642.815186009</v>
          </cell>
          <cell r="H110">
            <v>36931870.348978318</v>
          </cell>
          <cell r="I110">
            <v>39269330.497647829</v>
          </cell>
          <cell r="J110">
            <v>24777077.575896844</v>
          </cell>
          <cell r="K110">
            <v>18232189.159622207</v>
          </cell>
          <cell r="L110">
            <v>16362221.040686598</v>
          </cell>
          <cell r="M110">
            <v>7012380.4460085407</v>
          </cell>
          <cell r="N110">
            <v>4959410441.8490438</v>
          </cell>
          <cell r="O110">
            <v>8840688178.9482937</v>
          </cell>
          <cell r="P110">
            <v>6468796228.4987526</v>
          </cell>
          <cell r="Q110">
            <v>2156265409.4995842</v>
          </cell>
          <cell r="R110">
            <v>1509385786.649709</v>
          </cell>
          <cell r="S110">
            <v>862506163.79983366</v>
          </cell>
        </row>
        <row r="111">
          <cell r="B111">
            <v>217905657.41425234</v>
          </cell>
          <cell r="C111">
            <v>279561134.12448651</v>
          </cell>
          <cell r="D111">
            <v>294763854.40920174</v>
          </cell>
          <cell r="E111">
            <v>193834683.6301198</v>
          </cell>
          <cell r="F111">
            <v>161317754.13225654</v>
          </cell>
          <cell r="G111">
            <v>96706192.922216624</v>
          </cell>
          <cell r="H111">
            <v>39324181.849269047</v>
          </cell>
          <cell r="I111">
            <v>41813054.118210122</v>
          </cell>
          <cell r="J111">
            <v>26382046.050775435</v>
          </cell>
          <cell r="K111">
            <v>19413203.697740413</v>
          </cell>
          <cell r="L111">
            <v>17422105.882587552</v>
          </cell>
          <cell r="M111">
            <v>7466616.8068232359</v>
          </cell>
          <cell r="N111">
            <v>5321912141.4634972</v>
          </cell>
          <cell r="O111">
            <v>9486886860.8697128</v>
          </cell>
          <cell r="P111">
            <v>6941624532.3436928</v>
          </cell>
          <cell r="Q111">
            <v>2313874844.1145639</v>
          </cell>
          <cell r="R111">
            <v>1619712390.8801951</v>
          </cell>
          <cell r="S111">
            <v>925549937.64582562</v>
          </cell>
        </row>
        <row r="112">
          <cell r="B112">
            <v>222888844.69152412</v>
          </cell>
          <cell r="C112">
            <v>285954292.99571502</v>
          </cell>
          <cell r="D112">
            <v>301504677.50907713</v>
          </cell>
          <cell r="E112">
            <v>198267402.54536739</v>
          </cell>
          <cell r="F112">
            <v>165006857.8917872</v>
          </cell>
          <cell r="G112">
            <v>98917723.709998086</v>
          </cell>
          <cell r="H112">
            <v>39327807.874257438</v>
          </cell>
          <cell r="I112">
            <v>41816909.638450943</v>
          </cell>
          <cell r="J112">
            <v>26384478.700451188</v>
          </cell>
          <cell r="K112">
            <v>19414993.760709364</v>
          </cell>
          <cell r="L112">
            <v>17423712.349354558</v>
          </cell>
          <cell r="M112">
            <v>7467305.2925805245</v>
          </cell>
          <cell r="N112">
            <v>5363978141.4037161</v>
          </cell>
          <cell r="O112">
            <v>9561874078.1544495</v>
          </cell>
          <cell r="P112">
            <v>6996493227.9178905</v>
          </cell>
          <cell r="Q112">
            <v>2332164409.3059635</v>
          </cell>
          <cell r="R112">
            <v>1632515086.5141747</v>
          </cell>
          <cell r="S112">
            <v>932865763.72238541</v>
          </cell>
        </row>
        <row r="113">
          <cell r="B113">
            <v>227985990.25576755</v>
          </cell>
          <cell r="C113">
            <v>292493654.16534513</v>
          </cell>
          <cell r="D113">
            <v>308399653.48551494</v>
          </cell>
          <cell r="E113">
            <v>202801491.33216533</v>
          </cell>
          <cell r="F113">
            <v>168780326.11957982</v>
          </cell>
          <cell r="G113">
            <v>101179829.00885807</v>
          </cell>
          <cell r="H113">
            <v>39331434.23359625</v>
          </cell>
          <cell r="I113">
            <v>41820765.514203608</v>
          </cell>
          <cell r="J113">
            <v>26386911.574437991</v>
          </cell>
          <cell r="K113">
            <v>19416783.988737386</v>
          </cell>
          <cell r="L113">
            <v>17425318.964251503</v>
          </cell>
          <cell r="M113">
            <v>7467993.8418220729</v>
          </cell>
          <cell r="N113">
            <v>5406376643.7047272</v>
          </cell>
          <cell r="O113">
            <v>9637454017.0388603</v>
          </cell>
          <cell r="P113">
            <v>7051795622.2235575</v>
          </cell>
          <cell r="Q113">
            <v>2350598540.7411857</v>
          </cell>
          <cell r="R113">
            <v>1645418978.5188303</v>
          </cell>
          <cell r="S113">
            <v>940239416.29647434</v>
          </cell>
        </row>
        <row r="114">
          <cell r="B114">
            <v>233199700.16821355</v>
          </cell>
          <cell r="C114">
            <v>299182561.06852198</v>
          </cell>
          <cell r="D114">
            <v>315452307.59188569</v>
          </cell>
          <cell r="E114">
            <v>207439268.17288762</v>
          </cell>
          <cell r="F114">
            <v>172640088.10902625</v>
          </cell>
          <cell r="G114">
            <v>103493665.38473041</v>
          </cell>
          <cell r="H114">
            <v>39335060.927316338</v>
          </cell>
          <cell r="I114">
            <v>41824621.745500907</v>
          </cell>
          <cell r="J114">
            <v>26389344.672756527</v>
          </cell>
          <cell r="K114">
            <v>19418574.381839704</v>
          </cell>
          <cell r="L114">
            <v>17426925.727292046</v>
          </cell>
          <cell r="M114">
            <v>7468682.4545537336</v>
          </cell>
          <cell r="N114">
            <v>5449110276.5655546</v>
          </cell>
          <cell r="O114">
            <v>9713631362.5733795</v>
          </cell>
          <cell r="P114">
            <v>7107535143.3463755</v>
          </cell>
          <cell r="Q114">
            <v>2369178381.1154585</v>
          </cell>
          <cell r="R114">
            <v>1658424866.7808211</v>
          </cell>
          <cell r="S114">
            <v>947671352.44618344</v>
          </cell>
        </row>
        <row r="115">
          <cell r="B115">
            <v>238532640.08694473</v>
          </cell>
          <cell r="C115">
            <v>306024433.59991741</v>
          </cell>
          <cell r="D115">
            <v>322666245.69900656</v>
          </cell>
          <cell r="E115">
            <v>212183104.26338688</v>
          </cell>
          <cell r="F115">
            <v>176588117.27366835</v>
          </cell>
          <cell r="G115">
            <v>105860415.85253942</v>
          </cell>
          <cell r="H115">
            <v>39338687.955448508</v>
          </cell>
          <cell r="I115">
            <v>41828478.332375623</v>
          </cell>
          <cell r="J115">
            <v>26391777.995427478</v>
          </cell>
          <cell r="K115">
            <v>19420364.940031536</v>
          </cell>
          <cell r="L115">
            <v>17428532.638489842</v>
          </cell>
          <cell r="M115">
            <v>7469371.1307813618</v>
          </cell>
          <cell r="N115">
            <v>5492181688.9592991</v>
          </cell>
          <cell r="O115">
            <v>9790410836.8404884</v>
          </cell>
          <cell r="P115">
            <v>7163715246.4686508</v>
          </cell>
          <cell r="Q115">
            <v>2387905082.1562171</v>
          </cell>
          <cell r="R115">
            <v>1671533557.5093522</v>
          </cell>
          <cell r="S115">
            <v>955162032.86248684</v>
          </cell>
        </row>
        <row r="116">
          <cell r="B116">
            <v>243987536.62978944</v>
          </cell>
          <cell r="C116">
            <v>313022769.8622492</v>
          </cell>
          <cell r="D116">
            <v>330045156.13874614</v>
          </cell>
          <cell r="E116">
            <v>217035425.02533597</v>
          </cell>
          <cell r="F116">
            <v>180626432.1561619</v>
          </cell>
          <cell r="G116">
            <v>108281290.48104995</v>
          </cell>
          <cell r="H116">
            <v>39342315.318023615</v>
          </cell>
          <cell r="I116">
            <v>41832335.274860546</v>
          </cell>
          <cell r="J116">
            <v>26394211.542471536</v>
          </cell>
          <cell r="K116">
            <v>19422155.663328107</v>
          </cell>
          <cell r="L116">
            <v>17430139.697858561</v>
          </cell>
          <cell r="M116">
            <v>7470059.8705108119</v>
          </cell>
          <cell r="N116">
            <v>5535593550.7973452</v>
          </cell>
          <cell r="O116">
            <v>9867797199.2474403</v>
          </cell>
          <cell r="P116">
            <v>7220339414.0834932</v>
          </cell>
          <cell r="Q116">
            <v>2406779804.6944976</v>
          </cell>
          <cell r="R116">
            <v>1684745863.2861488</v>
          </cell>
          <cell r="S116">
            <v>962711921.87779915</v>
          </cell>
        </row>
        <row r="117">
          <cell r="B117">
            <v>249567178.76838279</v>
          </cell>
          <cell r="C117">
            <v>320181147.95478559</v>
          </cell>
          <cell r="D117">
            <v>337592811.58978903</v>
          </cell>
          <cell r="E117">
            <v>221998711.34629399</v>
          </cell>
          <cell r="F117">
            <v>184757097.46031433</v>
          </cell>
          <cell r="G117">
            <v>110757527.01154971</v>
          </cell>
          <cell r="H117">
            <v>39345943.015072487</v>
          </cell>
          <cell r="I117">
            <v>41836192.572988465</v>
          </cell>
          <cell r="J117">
            <v>26396645.313909389</v>
          </cell>
          <cell r="K117">
            <v>19423946.551744644</v>
          </cell>
          <cell r="L117">
            <v>17431746.905411862</v>
          </cell>
          <cell r="M117">
            <v>7470748.67374794</v>
          </cell>
          <cell r="N117">
            <v>5579348553.094861</v>
          </cell>
          <cell r="O117">
            <v>9945795246.8212738</v>
          </cell>
          <cell r="P117">
            <v>7277411156.2106886</v>
          </cell>
          <cell r="Q117">
            <v>2425803718.7368965</v>
          </cell>
          <cell r="R117">
            <v>1698062603.1158276</v>
          </cell>
          <cell r="S117">
            <v>970321487.49475849</v>
          </cell>
        </row>
        <row r="118">
          <cell r="B118">
            <v>255274419.2541081</v>
          </cell>
          <cell r="C118">
            <v>327503227.802751</v>
          </cell>
          <cell r="D118">
            <v>345313071.00652599</v>
          </cell>
          <cell r="E118">
            <v>227075500.84813103</v>
          </cell>
          <cell r="F118">
            <v>188982225.1067234</v>
          </cell>
          <cell r="G118">
            <v>113290391.49067974</v>
          </cell>
          <cell r="H118">
            <v>39349571.046625972</v>
          </cell>
          <cell r="I118">
            <v>41840050.226792172</v>
          </cell>
          <cell r="J118">
            <v>26399079.309761725</v>
          </cell>
          <cell r="K118">
            <v>19425737.605296362</v>
          </cell>
          <cell r="L118">
            <v>17433354.261163406</v>
          </cell>
          <cell r="M118">
            <v>7471437.5404986022</v>
          </cell>
          <cell r="N118">
            <v>5623449408.1376143</v>
          </cell>
          <cell r="O118">
            <v>10024409814.506182</v>
          </cell>
          <cell r="P118">
            <v>7334934010.6142797</v>
          </cell>
          <cell r="Q118">
            <v>2444978003.5380931</v>
          </cell>
          <cell r="R118">
            <v>1711484602.4766655</v>
          </cell>
          <cell r="S118">
            <v>977991201.41523731</v>
          </cell>
        </row>
        <row r="119">
          <cell r="B119">
            <v>261112176.07664761</v>
          </cell>
          <cell r="C119">
            <v>334992753.02856719</v>
          </cell>
          <cell r="D119">
            <v>353209881.59205425</v>
          </cell>
          <cell r="E119">
            <v>232268389.18445978</v>
          </cell>
          <cell r="F119">
            <v>193303975.31255689</v>
          </cell>
          <cell r="G119">
            <v>115881178.91773701</v>
          </cell>
          <cell r="H119">
            <v>39353199.412714921</v>
          </cell>
          <cell r="I119">
            <v>41843908.236304469</v>
          </cell>
          <cell r="J119">
            <v>26401513.530049246</v>
          </cell>
          <cell r="K119">
            <v>19427528.8239985</v>
          </cell>
          <cell r="L119">
            <v>17434961.765126862</v>
          </cell>
          <cell r="M119">
            <v>7472126.4707686547</v>
          </cell>
          <cell r="N119">
            <v>5667898849.650094</v>
          </cell>
          <cell r="O119">
            <v>10103645775.463209</v>
          </cell>
          <cell r="P119">
            <v>7392911543.021862</v>
          </cell>
          <cell r="Q119">
            <v>2464303847.673954</v>
          </cell>
          <cell r="R119">
            <v>1725012693.371768</v>
          </cell>
          <cell r="S119">
            <v>985721539.06958151</v>
          </cell>
        </row>
        <row r="120">
          <cell r="B120">
            <v>267083433.95588791</v>
          </cell>
          <cell r="C120">
            <v>342653552.86588717</v>
          </cell>
          <cell r="D120">
            <v>361287280.81629789</v>
          </cell>
          <cell r="E120">
            <v>237580031.3677375</v>
          </cell>
          <cell r="F120">
            <v>197724557.69602549</v>
          </cell>
          <cell r="G120">
            <v>118531213.90677969</v>
          </cell>
          <cell r="H120">
            <v>39356828.113370165</v>
          </cell>
          <cell r="I120">
            <v>41847766.601558149</v>
          </cell>
          <cell r="J120">
            <v>26403947.974792637</v>
          </cell>
          <cell r="K120">
            <v>19429320.207866278</v>
          </cell>
          <cell r="L120">
            <v>17436569.417315893</v>
          </cell>
          <cell r="M120">
            <v>7472815.4645639546</v>
          </cell>
          <cell r="N120">
            <v>5712699632.9649763</v>
          </cell>
          <cell r="O120">
            <v>10183508041.372347</v>
          </cell>
          <cell r="P120">
            <v>7451347347.3456211</v>
          </cell>
          <cell r="Q120">
            <v>2483782449.1152067</v>
          </cell>
          <cell r="R120">
            <v>1738647714.380645</v>
          </cell>
          <cell r="S120">
            <v>993512979.64608276</v>
          </cell>
        </row>
        <row r="121">
          <cell r="B121">
            <v>290307367.86924988</v>
          </cell>
          <cell r="C121">
            <v>372448599.86326241</v>
          </cell>
          <cell r="D121">
            <v>392702602.27274501</v>
          </cell>
          <cell r="E121">
            <v>258238530.72090253</v>
          </cell>
          <cell r="F121">
            <v>214917470.01173151</v>
          </cell>
          <cell r="G121">
            <v>128837959.77143069</v>
          </cell>
          <cell r="H121">
            <v>41826489.266315967</v>
          </cell>
          <cell r="I121">
            <v>44473735.422411911</v>
          </cell>
          <cell r="J121">
            <v>28060809.254617039</v>
          </cell>
          <cell r="K121">
            <v>20648520.01754839</v>
          </cell>
          <cell r="L121">
            <v>18530723.092671629</v>
          </cell>
          <cell r="M121">
            <v>7941738.4682878405</v>
          </cell>
          <cell r="N121">
            <v>6118598673.8907843</v>
          </cell>
          <cell r="O121">
            <v>10907067201.283571</v>
          </cell>
          <cell r="P121">
            <v>7980780878.9879799</v>
          </cell>
          <cell r="Q121">
            <v>2660260292.9959931</v>
          </cell>
          <cell r="R121">
            <v>1862182205.0971954</v>
          </cell>
          <cell r="S121">
            <v>1064104117.1983972</v>
          </cell>
        </row>
        <row r="122">
          <cell r="B122">
            <v>296946277.56636763</v>
          </cell>
          <cell r="C122">
            <v>380965960.75375068</v>
          </cell>
          <cell r="D122">
            <v>401683142.90954381</v>
          </cell>
          <cell r="E122">
            <v>264144072.48636192</v>
          </cell>
          <cell r="F122">
            <v>219832321.76424888</v>
          </cell>
          <cell r="G122">
            <v>131784297.60212828</v>
          </cell>
          <cell r="H122">
            <v>41830346.025392033</v>
          </cell>
          <cell r="I122">
            <v>44477836.280163683</v>
          </cell>
          <cell r="J122">
            <v>28063396.700579464</v>
          </cell>
          <cell r="K122">
            <v>20650423.987218849</v>
          </cell>
          <cell r="L122">
            <v>18532431.783401534</v>
          </cell>
          <cell r="M122">
            <v>7942470.7643149421</v>
          </cell>
          <cell r="N122">
            <v>6166961924.6563883</v>
          </cell>
          <cell r="O122">
            <v>10993279952.648344</v>
          </cell>
          <cell r="P122">
            <v>8043863379.9865932</v>
          </cell>
          <cell r="Q122">
            <v>2681287793.3288641</v>
          </cell>
          <cell r="R122">
            <v>1876901455.3302052</v>
          </cell>
          <cell r="S122">
            <v>1072515117.3315456</v>
          </cell>
        </row>
        <row r="123">
          <cell r="B123">
            <v>303737009.52790111</v>
          </cell>
          <cell r="C123">
            <v>389678101.37106687</v>
          </cell>
          <cell r="D123">
            <v>410869055.5241763</v>
          </cell>
          <cell r="E123">
            <v>270184665.45214462</v>
          </cell>
          <cell r="F123">
            <v>224859569.06910506</v>
          </cell>
          <cell r="G123">
            <v>134798013.91839024</v>
          </cell>
          <cell r="H123">
            <v>41834203.140094183</v>
          </cell>
          <cell r="I123">
            <v>44481937.516049512</v>
          </cell>
          <cell r="J123">
            <v>28065984.385126475</v>
          </cell>
          <cell r="K123">
            <v>20652328.132451557</v>
          </cell>
          <cell r="L123">
            <v>18534140.631687295</v>
          </cell>
          <cell r="M123">
            <v>7943203.1278659832</v>
          </cell>
          <cell r="N123">
            <v>6215707453.1540804</v>
          </cell>
          <cell r="O123">
            <v>11080174155.62249</v>
          </cell>
          <cell r="P123">
            <v>8107444504.1140184</v>
          </cell>
          <cell r="Q123">
            <v>2702481501.3713393</v>
          </cell>
          <cell r="R123">
            <v>1891737050.9599376</v>
          </cell>
          <cell r="S123">
            <v>1080992600.5485356</v>
          </cell>
        </row>
        <row r="124">
          <cell r="B124">
            <v>310683035.70949125</v>
          </cell>
          <cell r="C124">
            <v>398589476.04589766</v>
          </cell>
          <cell r="D124">
            <v>420265036.67679244</v>
          </cell>
          <cell r="E124">
            <v>276363398.04390794</v>
          </cell>
          <cell r="F124">
            <v>230001782.25004971</v>
          </cell>
          <cell r="G124">
            <v>137880649.5687471</v>
          </cell>
          <cell r="H124">
            <v>41838060.610455208</v>
          </cell>
          <cell r="I124">
            <v>44486039.130104274</v>
          </cell>
          <cell r="J124">
            <v>28068572.308280077</v>
          </cell>
          <cell r="K124">
            <v>20654232.453262698</v>
          </cell>
          <cell r="L124">
            <v>18535849.637543447</v>
          </cell>
          <cell r="M124">
            <v>7943935.5589471906</v>
          </cell>
          <cell r="N124">
            <v>6264838281.0224428</v>
          </cell>
          <cell r="O124">
            <v>11167755196.605225</v>
          </cell>
          <cell r="P124">
            <v>8171528192.63797</v>
          </cell>
          <cell r="Q124">
            <v>2723842730.879323</v>
          </cell>
          <cell r="R124">
            <v>1906689911.6155262</v>
          </cell>
          <cell r="S124">
            <v>1089537092.3517292</v>
          </cell>
        </row>
        <row r="125">
          <cell r="B125">
            <v>317787907.46538371</v>
          </cell>
          <cell r="C125">
            <v>407704640.97303098</v>
          </cell>
          <cell r="D125">
            <v>429875890.33108109</v>
          </cell>
          <cell r="E125">
            <v>282683429.31513786</v>
          </cell>
          <cell r="F125">
            <v>235261590.4104197</v>
          </cell>
          <cell r="G125">
            <v>141033780.63870713</v>
          </cell>
          <cell r="H125">
            <v>41841918.43650791</v>
          </cell>
          <cell r="I125">
            <v>44490141.122362837</v>
          </cell>
          <cell r="J125">
            <v>28071160.470062267</v>
          </cell>
          <cell r="K125">
            <v>20656136.94966846</v>
          </cell>
          <cell r="L125">
            <v>18537558.800984517</v>
          </cell>
          <cell r="M125">
            <v>7944668.0575647913</v>
          </cell>
          <cell r="N125">
            <v>6314357453.7840023</v>
          </cell>
          <cell r="O125">
            <v>11256028504.571482</v>
          </cell>
          <cell r="P125">
            <v>8236118417.9791336</v>
          </cell>
          <cell r="Q125">
            <v>2745372805.9930444</v>
          </cell>
          <cell r="R125">
            <v>1921760964.1951311</v>
          </cell>
          <cell r="S125">
            <v>1098149122.3972175</v>
          </cell>
        </row>
        <row r="126">
          <cell r="B126">
            <v>325055257.36416036</v>
          </cell>
          <cell r="C126">
            <v>417028256.54084134</v>
          </cell>
          <cell r="D126">
            <v>439706530.31043392</v>
          </cell>
          <cell r="E126">
            <v>289147990.56230545</v>
          </cell>
          <cell r="F126">
            <v>240641682.77734348</v>
          </cell>
          <cell r="G126">
            <v>144259019.25657505</v>
          </cell>
          <cell r="H126">
            <v>41845776.618285075</v>
          </cell>
          <cell r="I126">
            <v>44494243.492860071</v>
          </cell>
          <cell r="J126">
            <v>28073748.870495047</v>
          </cell>
          <cell r="K126">
            <v>20658041.621685036</v>
          </cell>
          <cell r="L126">
            <v>18539268.122025032</v>
          </cell>
          <cell r="M126">
            <v>7945400.6237250129</v>
          </cell>
          <cell r="N126">
            <v>6364268041.0340109</v>
          </cell>
          <cell r="O126">
            <v>11344999551.408453</v>
          </cell>
          <cell r="P126">
            <v>8301219183.9574051</v>
          </cell>
          <cell r="Q126">
            <v>2767073061.3191347</v>
          </cell>
          <cell r="R126">
            <v>1936951142.9233947</v>
          </cell>
          <cell r="S126">
            <v>1106829224.5276539</v>
          </cell>
        </row>
        <row r="127">
          <cell r="B127">
            <v>332488801.04599333</v>
          </cell>
          <cell r="C127">
            <v>426565089.71404564</v>
          </cell>
          <cell r="D127">
            <v>449761982.81027782</v>
          </cell>
          <cell r="E127">
            <v>295760386.97695917</v>
          </cell>
          <cell r="F127">
            <v>246144810.07668495</v>
          </cell>
          <cell r="G127">
            <v>147558014.41769859</v>
          </cell>
          <cell r="H127">
            <v>41849635.155819505</v>
          </cell>
          <cell r="I127">
            <v>44498346.241630867</v>
          </cell>
          <cell r="J127">
            <v>28076337.509600427</v>
          </cell>
          <cell r="K127">
            <v>20659946.469328616</v>
          </cell>
          <cell r="L127">
            <v>18540977.600679528</v>
          </cell>
          <cell r="M127">
            <v>7946133.2574340822</v>
          </cell>
          <cell r="N127">
            <v>6414573136.6307316</v>
          </cell>
          <cell r="O127">
            <v>11434673852.254782</v>
          </cell>
          <cell r="P127">
            <v>8366834526.0400848</v>
          </cell>
          <cell r="Q127">
            <v>2788944842.0133615</v>
          </cell>
          <cell r="R127">
            <v>1952261389.4093533</v>
          </cell>
          <cell r="S127">
            <v>1115577936.8053446</v>
          </cell>
        </row>
        <row r="128">
          <cell r="B128">
            <v>340092339.12237263</v>
          </cell>
          <cell r="C128">
            <v>436320016.4709509</v>
          </cell>
          <cell r="D128">
            <v>460047388.9678607</v>
          </cell>
          <cell r="E128">
            <v>302523999.33559895</v>
          </cell>
          <cell r="F128">
            <v>251773785.93943089</v>
          </cell>
          <cell r="G128">
            <v>150932452.82756463</v>
          </cell>
          <cell r="H128">
            <v>41853494.049144015</v>
          </cell>
          <cell r="I128">
            <v>44502449.368710086</v>
          </cell>
          <cell r="J128">
            <v>28078926.387400411</v>
          </cell>
          <cell r="K128">
            <v>20661851.492615398</v>
          </cell>
          <cell r="L128">
            <v>18542687.236962538</v>
          </cell>
          <cell r="M128">
            <v>7946865.9586982289</v>
          </cell>
          <cell r="N128">
            <v>6465275858.8872156</v>
          </cell>
          <cell r="O128">
            <v>11525056965.842426</v>
          </cell>
          <cell r="P128">
            <v>8432968511.592021</v>
          </cell>
          <cell r="Q128">
            <v>2810989503.8640065</v>
          </cell>
          <cell r="R128">
            <v>1967692652.7048049</v>
          </cell>
          <cell r="S128">
            <v>1124395801.5456026</v>
          </cell>
        </row>
        <row r="129">
          <cell r="B129">
            <v>347869759.11927706</v>
          </cell>
          <cell r="C129">
            <v>446298024.29643679</v>
          </cell>
          <cell r="D129">
            <v>470568007.49080497</v>
          </cell>
          <cell r="E129">
            <v>309442285.72819412</v>
          </cell>
          <cell r="F129">
            <v>257531488.34023997</v>
          </cell>
          <cell r="G129">
            <v>154384059.7641753</v>
          </cell>
          <cell r="H129">
            <v>41857353.298291393</v>
          </cell>
          <cell r="I129">
            <v>44506552.874132618</v>
          </cell>
          <cell r="J129">
            <v>28081515.503917009</v>
          </cell>
          <cell r="K129">
            <v>20663756.691561572</v>
          </cell>
          <cell r="L129">
            <v>18544397.030888591</v>
          </cell>
          <cell r="M129">
            <v>7947598.7275236817</v>
          </cell>
          <cell r="N129">
            <v>6516379350.7646027</v>
          </cell>
          <cell r="O129">
            <v>11616154494.841248</v>
          </cell>
          <cell r="P129">
            <v>8499625240.1277428</v>
          </cell>
          <cell r="Q129">
            <v>2833208413.3759141</v>
          </cell>
          <cell r="R129">
            <v>1983245889.3631399</v>
          </cell>
          <cell r="S129">
            <v>1133283365.3503654</v>
          </cell>
        </row>
        <row r="130">
          <cell r="B130">
            <v>355825037.46478271</v>
          </cell>
          <cell r="C130">
            <v>456504214.73194981</v>
          </cell>
          <cell r="D130">
            <v>481329217.34577191</v>
          </cell>
          <cell r="E130">
            <v>316518783.32623112</v>
          </cell>
          <cell r="F130">
            <v>263420861.0688895</v>
          </cell>
          <cell r="G130">
            <v>157914599.96014583</v>
          </cell>
          <cell r="H130">
            <v>41861212.903294466</v>
          </cell>
          <cell r="I130">
            <v>44510656.757933356</v>
          </cell>
          <cell r="J130">
            <v>28084104.859172236</v>
          </cell>
          <cell r="K130">
            <v>20665662.066183344</v>
          </cell>
          <cell r="L130">
            <v>18546106.982472233</v>
          </cell>
          <cell r="M130">
            <v>7948331.5639166702</v>
          </cell>
          <cell r="N130">
            <v>6567886780.0669441</v>
          </cell>
          <cell r="O130">
            <v>11707972086.206291</v>
          </cell>
          <cell r="P130">
            <v>8566808843.5655794</v>
          </cell>
          <cell r="Q130">
            <v>2855602947.8551927</v>
          </cell>
          <cell r="R130">
            <v>1998922063.4986353</v>
          </cell>
          <cell r="S130">
            <v>1142241179.142077</v>
          </cell>
        </row>
        <row r="131">
          <cell r="B131">
            <v>386072906.41565377</v>
          </cell>
          <cell r="C131">
            <v>495310589.23868763</v>
          </cell>
          <cell r="D131">
            <v>522245908.29094249</v>
          </cell>
          <cell r="E131">
            <v>343425317.91625017</v>
          </cell>
          <cell r="F131">
            <v>285813663.27670491</v>
          </cell>
          <cell r="G131">
            <v>171338557.30462155</v>
          </cell>
          <cell r="H131">
            <v>44408371.292539306</v>
          </cell>
          <cell r="I131">
            <v>47219027.703459516</v>
          </cell>
          <cell r="J131">
            <v>29792957.955754213</v>
          </cell>
          <cell r="K131">
            <v>21923120.005177628</v>
          </cell>
          <cell r="L131">
            <v>19674594.876441468</v>
          </cell>
          <cell r="M131">
            <v>8431969.2327606268</v>
          </cell>
          <cell r="N131">
            <v>7021953520.2328129</v>
          </cell>
          <cell r="O131">
            <v>12517395405.632404</v>
          </cell>
          <cell r="P131">
            <v>9159069808.999321</v>
          </cell>
          <cell r="Q131">
            <v>3053023269.6664405</v>
          </cell>
          <cell r="R131">
            <v>2137116288.7665083</v>
          </cell>
          <cell r="S131">
            <v>1221209307.866576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 Frequency Model"/>
      <sheetName val="Minor Freq Model"/>
      <sheetName val="Medium Freq Model"/>
      <sheetName val="Major Freq Model"/>
      <sheetName val="Total Severity Model"/>
      <sheetName val="Minor Sev Model"/>
      <sheetName val="Medium Sev Model"/>
      <sheetName val="Major Sev Model"/>
      <sheetName val="MMM Expected Costs"/>
      <sheetName val="Emissions"/>
      <sheetName val="Low Scenario"/>
      <sheetName val="Medium Scenario"/>
      <sheetName val="High Scenario"/>
      <sheetName val="Very High Scenario"/>
      <sheetName val="Total Annual Expected Cost"/>
      <sheetName val="Interest Rate ChangeProjection "/>
      <sheetName val="Interest Rate Projection"/>
      <sheetName val="Discounting Projection"/>
      <sheetName val="Expected Loss Projections - VH"/>
    </sheetNames>
    <sheetDataSet>
      <sheetData sheetId="0"/>
      <sheetData sheetId="1">
        <row r="3">
          <cell r="B3" t="str">
            <v>Decade</v>
          </cell>
          <cell r="L3" t="str">
            <v>Very High Emissions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1.0851288196524864</v>
          </cell>
        </row>
        <row r="12">
          <cell r="L12">
            <v>1.0851288196524864</v>
          </cell>
        </row>
        <row r="13">
          <cell r="L13">
            <v>1.0851288196524864</v>
          </cell>
        </row>
        <row r="14">
          <cell r="L14">
            <v>1.0851288196524864</v>
          </cell>
        </row>
        <row r="15">
          <cell r="L15">
            <v>1.0851288196524864</v>
          </cell>
        </row>
        <row r="16">
          <cell r="L16">
            <v>1.0851288196524864</v>
          </cell>
        </row>
        <row r="17">
          <cell r="L17">
            <v>1.0851288196524864</v>
          </cell>
        </row>
        <row r="18">
          <cell r="L18">
            <v>1.0851288196524864</v>
          </cell>
        </row>
        <row r="19">
          <cell r="L19">
            <v>1.0851288196524864</v>
          </cell>
        </row>
        <row r="20">
          <cell r="L20">
            <v>1.0851288196524864</v>
          </cell>
        </row>
        <row r="21">
          <cell r="L21">
            <v>1.197555422408628</v>
          </cell>
        </row>
        <row r="22">
          <cell r="L22">
            <v>1.197555422408628</v>
          </cell>
        </row>
        <row r="23">
          <cell r="L23">
            <v>1.197555422408628</v>
          </cell>
        </row>
        <row r="24">
          <cell r="L24">
            <v>1.197555422408628</v>
          </cell>
        </row>
        <row r="25">
          <cell r="L25">
            <v>1.197555422408628</v>
          </cell>
        </row>
        <row r="26">
          <cell r="L26">
            <v>1.197555422408628</v>
          </cell>
        </row>
        <row r="27">
          <cell r="L27">
            <v>1.197555422408628</v>
          </cell>
        </row>
        <row r="28">
          <cell r="L28">
            <v>1.197555422408628</v>
          </cell>
        </row>
        <row r="29">
          <cell r="L29">
            <v>1.197555422408628</v>
          </cell>
        </row>
        <row r="30">
          <cell r="L30">
            <v>1.197555422408628</v>
          </cell>
        </row>
        <row r="31">
          <cell r="L31">
            <v>1.3413780707010188</v>
          </cell>
        </row>
        <row r="32">
          <cell r="L32">
            <v>1.3413780707010188</v>
          </cell>
        </row>
        <row r="33">
          <cell r="L33">
            <v>1.3413780707010188</v>
          </cell>
        </row>
        <row r="34">
          <cell r="L34">
            <v>1.3413780707010188</v>
          </cell>
        </row>
        <row r="35">
          <cell r="L35">
            <v>1.3413780707010188</v>
          </cell>
        </row>
        <row r="36">
          <cell r="L36">
            <v>1.3413780707010188</v>
          </cell>
        </row>
        <row r="37">
          <cell r="L37">
            <v>1.3413780707010188</v>
          </cell>
        </row>
        <row r="38">
          <cell r="L38">
            <v>1.3413780707010188</v>
          </cell>
        </row>
        <row r="39">
          <cell r="L39">
            <v>1.3413780707010188</v>
          </cell>
        </row>
        <row r="40">
          <cell r="L40">
            <v>1.3413780707010188</v>
          </cell>
        </row>
        <row r="41">
          <cell r="L41">
            <v>1.5237627321749549</v>
          </cell>
        </row>
        <row r="42">
          <cell r="L42">
            <v>1.5237627321749549</v>
          </cell>
        </row>
        <row r="43">
          <cell r="L43">
            <v>1.5237627321749549</v>
          </cell>
        </row>
        <row r="44">
          <cell r="L44">
            <v>1.5237627321749549</v>
          </cell>
        </row>
        <row r="45">
          <cell r="L45">
            <v>1.5237627321749549</v>
          </cell>
        </row>
        <row r="46">
          <cell r="L46">
            <v>1.5237627321749549</v>
          </cell>
        </row>
        <row r="47">
          <cell r="L47">
            <v>1.5237627321749549</v>
          </cell>
        </row>
        <row r="48">
          <cell r="L48">
            <v>1.5237627321749549</v>
          </cell>
        </row>
        <row r="49">
          <cell r="L49">
            <v>1.5237627321749549</v>
          </cell>
        </row>
        <row r="50">
          <cell r="L50">
            <v>1.5237627321749549</v>
          </cell>
        </row>
        <row r="51">
          <cell r="L51">
            <v>1.7496225284601556</v>
          </cell>
        </row>
        <row r="52">
          <cell r="L52">
            <v>1.7496225284601556</v>
          </cell>
        </row>
        <row r="53">
          <cell r="L53">
            <v>1.7496225284601556</v>
          </cell>
        </row>
        <row r="54">
          <cell r="L54">
            <v>1.7496225284601556</v>
          </cell>
        </row>
        <row r="55">
          <cell r="L55">
            <v>1.7496225284601556</v>
          </cell>
        </row>
        <row r="56">
          <cell r="L56">
            <v>1.7496225284601556</v>
          </cell>
        </row>
        <row r="57">
          <cell r="L57">
            <v>1.7496225284601556</v>
          </cell>
        </row>
        <row r="58">
          <cell r="L58">
            <v>1.7496225284601556</v>
          </cell>
        </row>
        <row r="59">
          <cell r="L59">
            <v>1.7496225284601556</v>
          </cell>
        </row>
        <row r="60">
          <cell r="L60">
            <v>1.7496225284601556</v>
          </cell>
        </row>
        <row r="61">
          <cell r="L61">
            <v>2.0168244457759137</v>
          </cell>
        </row>
        <row r="62">
          <cell r="L62">
            <v>2.0168244457759137</v>
          </cell>
        </row>
        <row r="63">
          <cell r="L63">
            <v>2.0168244457759137</v>
          </cell>
        </row>
        <row r="64">
          <cell r="L64">
            <v>2.0168244457759137</v>
          </cell>
        </row>
        <row r="65">
          <cell r="L65">
            <v>2.0168244457759137</v>
          </cell>
        </row>
        <row r="66">
          <cell r="L66">
            <v>2.0168244457759137</v>
          </cell>
        </row>
        <row r="67">
          <cell r="L67">
            <v>2.0168244457759137</v>
          </cell>
        </row>
        <row r="68">
          <cell r="L68">
            <v>2.0168244457759137</v>
          </cell>
        </row>
        <row r="69">
          <cell r="L69">
            <v>2.0168244457759137</v>
          </cell>
        </row>
        <row r="70">
          <cell r="L70">
            <v>2.0168244457759137</v>
          </cell>
        </row>
        <row r="71">
          <cell r="L71">
            <v>2.3099820251647696</v>
          </cell>
        </row>
        <row r="72">
          <cell r="L72">
            <v>2.3099820251647696</v>
          </cell>
        </row>
        <row r="73">
          <cell r="L73">
            <v>2.3099820251647696</v>
          </cell>
        </row>
        <row r="74">
          <cell r="L74">
            <v>2.3099820251647696</v>
          </cell>
        </row>
        <row r="75">
          <cell r="L75">
            <v>2.3099820251647696</v>
          </cell>
        </row>
        <row r="76">
          <cell r="L76">
            <v>2.3099820251647696</v>
          </cell>
        </row>
        <row r="77">
          <cell r="L77">
            <v>2.3099820251647696</v>
          </cell>
        </row>
        <row r="78">
          <cell r="L78">
            <v>2.3099820251647696</v>
          </cell>
        </row>
        <row r="79">
          <cell r="L79">
            <v>2.3099820251647696</v>
          </cell>
        </row>
        <row r="80">
          <cell r="L80">
            <v>2.3099820251647696</v>
          </cell>
        </row>
        <row r="81">
          <cell r="L81">
            <v>2.6098741761533852</v>
          </cell>
        </row>
        <row r="82">
          <cell r="L82">
            <v>2.6098741761533852</v>
          </cell>
        </row>
        <row r="83">
          <cell r="L83">
            <v>2.6098741761533852</v>
          </cell>
        </row>
        <row r="84">
          <cell r="L84">
            <v>2.6098741761533852</v>
          </cell>
        </row>
        <row r="85">
          <cell r="L85">
            <v>2.6098741761533852</v>
          </cell>
        </row>
        <row r="86">
          <cell r="L86">
            <v>2.6098741761533852</v>
          </cell>
        </row>
        <row r="87">
          <cell r="L87">
            <v>2.6098741761533852</v>
          </cell>
        </row>
        <row r="88">
          <cell r="L88">
            <v>2.6098741761533852</v>
          </cell>
        </row>
        <row r="89">
          <cell r="L89">
            <v>2.6098741761533852</v>
          </cell>
        </row>
        <row r="90">
          <cell r="L90">
            <v>2.6098741761533852</v>
          </cell>
        </row>
        <row r="91">
          <cell r="L91">
            <v>2.9097663271420009</v>
          </cell>
        </row>
        <row r="92">
          <cell r="L92">
            <v>2.9097663271420009</v>
          </cell>
        </row>
        <row r="93">
          <cell r="L93">
            <v>2.9097663271420009</v>
          </cell>
        </row>
        <row r="94">
          <cell r="L94">
            <v>2.9097663271420009</v>
          </cell>
        </row>
        <row r="95">
          <cell r="L95">
            <v>2.9097663271420009</v>
          </cell>
        </row>
        <row r="96">
          <cell r="L96">
            <v>2.9097663271420009</v>
          </cell>
        </row>
        <row r="97">
          <cell r="L97">
            <v>2.9097663271420009</v>
          </cell>
        </row>
        <row r="98">
          <cell r="L98">
            <v>2.9097663271420009</v>
          </cell>
        </row>
        <row r="99">
          <cell r="L99">
            <v>2.9097663271420009</v>
          </cell>
        </row>
        <row r="100">
          <cell r="L100">
            <v>2.9097663271420009</v>
          </cell>
        </row>
        <row r="101">
          <cell r="L101">
            <v>3.209658478130617</v>
          </cell>
        </row>
        <row r="102">
          <cell r="L102">
            <v>3.209658478130617</v>
          </cell>
        </row>
        <row r="103">
          <cell r="L103">
            <v>3.209658478130617</v>
          </cell>
        </row>
        <row r="104">
          <cell r="L104">
            <v>3.209658478130617</v>
          </cell>
        </row>
        <row r="105">
          <cell r="L105">
            <v>3.209658478130617</v>
          </cell>
        </row>
        <row r="106">
          <cell r="L106">
            <v>3.209658478130617</v>
          </cell>
        </row>
        <row r="107">
          <cell r="L107">
            <v>3.209658478130617</v>
          </cell>
        </row>
        <row r="108">
          <cell r="L108">
            <v>3.209658478130617</v>
          </cell>
        </row>
        <row r="109">
          <cell r="L109">
            <v>3.209658478130617</v>
          </cell>
        </row>
        <row r="110">
          <cell r="L110">
            <v>3.209658478130617</v>
          </cell>
        </row>
        <row r="111">
          <cell r="L111">
            <v>3.5095506291192327</v>
          </cell>
        </row>
        <row r="112">
          <cell r="L112">
            <v>3.5095506291192327</v>
          </cell>
        </row>
        <row r="113">
          <cell r="L113">
            <v>3.5095506291192327</v>
          </cell>
        </row>
        <row r="114">
          <cell r="L114">
            <v>3.5095506291192327</v>
          </cell>
        </row>
        <row r="115">
          <cell r="L115">
            <v>3.5095506291192327</v>
          </cell>
        </row>
        <row r="116">
          <cell r="L116">
            <v>3.5095506291192327</v>
          </cell>
        </row>
        <row r="117">
          <cell r="L117">
            <v>3.5095506291192327</v>
          </cell>
        </row>
        <row r="118">
          <cell r="L118">
            <v>3.5095506291192327</v>
          </cell>
        </row>
        <row r="119">
          <cell r="L119">
            <v>3.5095506291192327</v>
          </cell>
        </row>
        <row r="120">
          <cell r="L120">
            <v>3.5095506291192327</v>
          </cell>
        </row>
        <row r="121">
          <cell r="L121">
            <v>3.8094427801078492</v>
          </cell>
        </row>
        <row r="122">
          <cell r="L122">
            <v>3.8094427801078492</v>
          </cell>
        </row>
        <row r="123">
          <cell r="L123">
            <v>3.8094427801078492</v>
          </cell>
        </row>
        <row r="124">
          <cell r="L124">
            <v>3.8094427801078492</v>
          </cell>
        </row>
        <row r="125">
          <cell r="L125">
            <v>3.8094427801078492</v>
          </cell>
        </row>
        <row r="126">
          <cell r="L126">
            <v>3.8094427801078492</v>
          </cell>
        </row>
        <row r="127">
          <cell r="L127">
            <v>3.8094427801078492</v>
          </cell>
        </row>
        <row r="128">
          <cell r="L128">
            <v>3.8094427801078492</v>
          </cell>
        </row>
        <row r="129">
          <cell r="L129">
            <v>3.8094427801078492</v>
          </cell>
        </row>
        <row r="130">
          <cell r="L130">
            <v>3.8094427801078492</v>
          </cell>
        </row>
        <row r="131">
          <cell r="L131">
            <v>4.1093349310964644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&gt;&gt;&gt;"/>
      <sheetName val="Demographic-Economic"/>
      <sheetName val="Inflation-Interest"/>
      <sheetName val="Workings&gt;&gt;&gt;"/>
      <sheetName val="Assumptions"/>
      <sheetName val="Total Cost"/>
      <sheetName val="Total Property Damage Expected"/>
      <sheetName val="Future Expected Cost"/>
      <sheetName val="Levy Proposition"/>
      <sheetName val="95% Future Levy Cost Projection"/>
      <sheetName val="Property Value"/>
      <sheetName val="Average Property Value"/>
      <sheetName val="Incentive Relocation assumption"/>
      <sheetName val="Economic Cost Impact"/>
      <sheetName val="Property % affected"/>
      <sheetName val="Population Estimate"/>
      <sheetName val="Displacement_Number"/>
      <sheetName val="Temporary Relocation Numbers"/>
      <sheetName val="Temp Relocation Housing Costs"/>
      <sheetName val="Temp Relocation Living Costs"/>
      <sheetName val="Summary"/>
      <sheetName val="Archive&gt;&gt;&gt;&gt;&gt;&gt;"/>
      <sheetName val="Costs"/>
      <sheetName val="Frequency"/>
      <sheetName val="Total Severity"/>
      <sheetName val="Number of displac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>
            <v>1914075338.1159</v>
          </cell>
          <cell r="C3">
            <v>3377082334.6048141</v>
          </cell>
          <cell r="D3">
            <v>2508226477.6816649</v>
          </cell>
          <cell r="E3">
            <v>925574857.72778785</v>
          </cell>
          <cell r="F3">
            <v>643407662.42362988</v>
          </cell>
          <cell r="G3">
            <v>357081895.09806275</v>
          </cell>
        </row>
      </sheetData>
      <sheetData sheetId="9" refreshError="1"/>
      <sheetData sheetId="10" refreshError="1"/>
      <sheetData sheetId="11" refreshError="1"/>
      <sheetData sheetId="12">
        <row r="5">
          <cell r="B5">
            <v>63433141.163093247</v>
          </cell>
          <cell r="C5">
            <v>111825122.98706931</v>
          </cell>
          <cell r="D5">
            <v>82840730.630058885</v>
          </cell>
          <cell r="E5">
            <v>30277683.086606883</v>
          </cell>
          <cell r="F5">
            <v>21095289.480214976</v>
          </cell>
          <cell r="G5">
            <v>11725094.592193628</v>
          </cell>
        </row>
        <row r="6">
          <cell r="B6">
            <v>60628789.701284617</v>
          </cell>
          <cell r="C6">
            <v>106884385.76871972</v>
          </cell>
          <cell r="D6">
            <v>79187333.431873262</v>
          </cell>
          <cell r="E6">
            <v>28951693.107561089</v>
          </cell>
          <cell r="F6">
            <v>20169860.554226473</v>
          </cell>
          <cell r="G6">
            <v>11210143.204574712</v>
          </cell>
        </row>
        <row r="7">
          <cell r="B7">
            <v>57948703.086671129</v>
          </cell>
          <cell r="C7">
            <v>102162458.04857317</v>
          </cell>
          <cell r="D7">
            <v>75695466.542558253</v>
          </cell>
          <cell r="E7">
            <v>27683956.722167592</v>
          </cell>
          <cell r="F7">
            <v>19285152.408824373</v>
          </cell>
          <cell r="G7">
            <v>10717875.047613988</v>
          </cell>
        </row>
        <row r="8">
          <cell r="B8">
            <v>55387363.5164572</v>
          </cell>
          <cell r="C8">
            <v>97649628.791839242</v>
          </cell>
          <cell r="D8">
            <v>72357971.619042099</v>
          </cell>
          <cell r="E8">
            <v>26471907.343686379</v>
          </cell>
          <cell r="F8">
            <v>18439368.290911354</v>
          </cell>
          <cell r="G8">
            <v>10247288.242767954</v>
          </cell>
        </row>
        <row r="9">
          <cell r="B9">
            <v>52939498.655857168</v>
          </cell>
          <cell r="C9">
            <v>93336618.779504955</v>
          </cell>
          <cell r="D9">
            <v>69168008.207014933</v>
          </cell>
          <cell r="E9">
            <v>25313091.76347813</v>
          </cell>
          <cell r="F9">
            <v>17630790.92568922</v>
          </cell>
          <cell r="G9">
            <v>9797425.2708135825</v>
          </cell>
        </row>
        <row r="10">
          <cell r="B10">
            <v>50600070.69979132</v>
          </cell>
          <cell r="C10">
            <v>89214561.373867244</v>
          </cell>
          <cell r="D10">
            <v>66119039.597617619</v>
          </cell>
          <cell r="E10">
            <v>24205165.130626213</v>
          </cell>
          <cell r="F10">
            <v>16857778.993023209</v>
          </cell>
          <cell r="G10">
            <v>9367371.0034683496</v>
          </cell>
        </row>
        <row r="11">
          <cell r="B11">
            <v>48364265.922732539</v>
          </cell>
          <cell r="C11">
            <v>85274984.142153814</v>
          </cell>
          <cell r="D11">
            <v>63204819.314443275</v>
          </cell>
          <cell r="E11">
            <v>23145886.154339358</v>
          </cell>
          <cell r="F11">
            <v>16118763.760343192</v>
          </cell>
          <cell r="G11">
            <v>8956250.822526522</v>
          </cell>
        </row>
        <row r="12">
          <cell r="B12">
            <v>53469248.657125562</v>
          </cell>
          <cell r="C12">
            <v>94278702.978760436</v>
          </cell>
          <cell r="D12">
            <v>69884372.428059414</v>
          </cell>
          <cell r="E12">
            <v>25600373.990879737</v>
          </cell>
          <cell r="F12">
            <v>17826650.356723677</v>
          </cell>
          <cell r="G12">
            <v>9904700.942442257</v>
          </cell>
        </row>
        <row r="13">
          <cell r="B13">
            <v>51107182.584098957</v>
          </cell>
          <cell r="C13">
            <v>90116428.8557062</v>
          </cell>
          <cell r="D13">
            <v>66804933.509107761</v>
          </cell>
          <cell r="E13">
            <v>24480366.485851761</v>
          </cell>
          <cell r="F13">
            <v>17045383.582986124</v>
          </cell>
          <cell r="G13">
            <v>9470119.3911482729</v>
          </cell>
        </row>
        <row r="14">
          <cell r="B14">
            <v>48849711.486406788</v>
          </cell>
          <cell r="C14">
            <v>86138359.457570702</v>
          </cell>
          <cell r="D14">
            <v>63861545.010886259</v>
          </cell>
          <cell r="E14">
            <v>23409517.169521067</v>
          </cell>
          <cell r="F14">
            <v>16298463.169519305</v>
          </cell>
          <cell r="G14">
            <v>9054663.9571571574</v>
          </cell>
        </row>
        <row r="15">
          <cell r="B15">
            <v>46692193.835991539</v>
          </cell>
          <cell r="C15">
            <v>82336324.727545694</v>
          </cell>
          <cell r="D15">
            <v>61048181.884293847</v>
          </cell>
          <cell r="E15">
            <v>22385662.046668567</v>
          </cell>
          <cell r="F15">
            <v>15584374.869968275</v>
          </cell>
          <cell r="G15">
            <v>8657490.5495025106</v>
          </cell>
        </row>
        <row r="16">
          <cell r="B16">
            <v>44630194.476104483</v>
          </cell>
          <cell r="C16">
            <v>78702517.695646703</v>
          </cell>
          <cell r="D16">
            <v>58359086.476116426</v>
          </cell>
          <cell r="E16">
            <v>21406732.641188387</v>
          </cell>
          <cell r="F16">
            <v>14901671.369978096</v>
          </cell>
          <cell r="G16">
            <v>8277792.4232933568</v>
          </cell>
        </row>
        <row r="17">
          <cell r="B17">
            <v>42659475.429744743</v>
          </cell>
          <cell r="C17">
            <v>75229478.313923791</v>
          </cell>
          <cell r="D17">
            <v>55788756.638820425</v>
          </cell>
          <cell r="E17">
            <v>20470751.769496478</v>
          </cell>
          <cell r="F17">
            <v>14248969.321781719</v>
          </cell>
          <cell r="G17">
            <v>7914798.5236142669</v>
          </cell>
        </row>
        <row r="18">
          <cell r="B18">
            <v>40775987.118114375</v>
          </cell>
          <cell r="C18">
            <v>71910078.012485862</v>
          </cell>
          <cell r="D18">
            <v>53331934.369983211</v>
          </cell>
          <cell r="E18">
            <v>19575829.501375705</v>
          </cell>
          <cell r="F18">
            <v>13624946.510446416</v>
          </cell>
          <cell r="G18">
            <v>7567771.9030145742</v>
          </cell>
        </row>
        <row r="19">
          <cell r="B19">
            <v>38975859.970774755</v>
          </cell>
          <cell r="C19">
            <v>68737504.944151238</v>
          </cell>
          <cell r="D19">
            <v>50983594.957731619</v>
          </cell>
          <cell r="E19">
            <v>18720159.29992855</v>
          </cell>
          <cell r="F19">
            <v>13028339.145922486</v>
          </cell>
          <cell r="G19">
            <v>7236008.2093107477</v>
          </cell>
        </row>
        <row r="20">
          <cell r="B20">
            <v>37255396.410007775</v>
          </cell>
          <cell r="C20">
            <v>65705249.886975124</v>
          </cell>
          <cell r="D20">
            <v>48738936.60961543</v>
          </cell>
          <cell r="E20">
            <v>17902014.332679383</v>
          </cell>
          <cell r="F20">
            <v>12457939.275298586</v>
          </cell>
          <cell r="G20">
            <v>6918834.2405721117</v>
          </cell>
        </row>
        <row r="21">
          <cell r="B21">
            <v>35611063.192668542</v>
          </cell>
          <cell r="C21">
            <v>62807092.775279775</v>
          </cell>
          <cell r="D21">
            <v>46593370.54335092</v>
          </cell>
          <cell r="E21">
            <v>17119743.946222283</v>
          </cell>
          <cell r="F21">
            <v>11912592.309917659</v>
          </cell>
          <cell r="G21">
            <v>6615606.5642995592</v>
          </cell>
        </row>
        <row r="22">
          <cell r="B22">
            <v>39082559.478747904</v>
          </cell>
          <cell r="C22">
            <v>68931806.598668009</v>
          </cell>
          <cell r="D22">
            <v>51141649.238355987</v>
          </cell>
          <cell r="E22">
            <v>18797308.580000576</v>
          </cell>
          <cell r="F22">
            <v>13078842.255584748</v>
          </cell>
          <cell r="G22">
            <v>7262887.544851942</v>
          </cell>
        </row>
        <row r="23">
          <cell r="B23">
            <v>37357973.866314456</v>
          </cell>
          <cell r="C23">
            <v>65892036.894754998</v>
          </cell>
          <cell r="D23">
            <v>48890874.490421042</v>
          </cell>
          <cell r="E23">
            <v>17976166.089530166</v>
          </cell>
          <cell r="F23">
            <v>12506483.993060626</v>
          </cell>
          <cell r="G23">
            <v>6944673.4757914161</v>
          </cell>
        </row>
        <row r="24">
          <cell r="B24">
            <v>35709677.408898436</v>
          </cell>
          <cell r="C24">
            <v>62986654.956650637</v>
          </cell>
          <cell r="D24">
            <v>46739428.132195145</v>
          </cell>
          <cell r="E24">
            <v>17191014.479427069</v>
          </cell>
          <cell r="F24">
            <v>11959254.46709395</v>
          </cell>
          <cell r="G24">
            <v>6640445.8787985342</v>
          </cell>
        </row>
        <row r="25">
          <cell r="B25">
            <v>34134287.782865532</v>
          </cell>
          <cell r="C25">
            <v>60209705.866344213</v>
          </cell>
          <cell r="D25">
            <v>44682915.836423218</v>
          </cell>
          <cell r="E25">
            <v>16440271.401770916</v>
          </cell>
          <cell r="F25">
            <v>11436047.159092888</v>
          </cell>
          <cell r="G25">
            <v>6349588.2223382378</v>
          </cell>
        </row>
        <row r="26">
          <cell r="B26">
            <v>32628572.925428621</v>
          </cell>
          <cell r="C26">
            <v>57555499.12512958</v>
          </cell>
          <cell r="D26">
            <v>42717138.120105095</v>
          </cell>
          <cell r="E26">
            <v>15722424.273011716</v>
          </cell>
          <cell r="F26">
            <v>10935804.406375481</v>
          </cell>
          <cell r="G26">
            <v>6071511.2235092698</v>
          </cell>
        </row>
        <row r="27">
          <cell r="B27">
            <v>31189444.347124226</v>
          </cell>
          <cell r="C27">
            <v>55018596.890495516</v>
          </cell>
          <cell r="D27">
            <v>40838081.687575772</v>
          </cell>
          <cell r="E27">
            <v>15036027.190228464</v>
          </cell>
          <cell r="F27">
            <v>10457515.239770643</v>
          </cell>
          <cell r="G27">
            <v>5805651.6408802411</v>
          </cell>
        </row>
        <row r="28">
          <cell r="B28">
            <v>29813950.742408827</v>
          </cell>
          <cell r="C28">
            <v>52593802.737194695</v>
          </cell>
          <cell r="D28">
            <v>39041911.158913366</v>
          </cell>
          <cell r="E28">
            <v>14379697.984012725</v>
          </cell>
          <cell r="F28">
            <v>10000213.317139573</v>
          </cell>
          <cell r="G28">
            <v>5551471.1209197138</v>
          </cell>
        </row>
        <row r="29">
          <cell r="B29">
            <v>28499271.88506595</v>
          </cell>
          <cell r="C29">
            <v>50276150.919098295</v>
          </cell>
          <cell r="D29">
            <v>37324961.166495778</v>
          </cell>
          <cell r="E29">
            <v>13752115.401911398</v>
          </cell>
          <cell r="F29">
            <v>9562974.948554229</v>
          </cell>
          <cell r="G29">
            <v>5308455.0956363212</v>
          </cell>
        </row>
        <row r="30">
          <cell r="B30">
            <v>27242712.795709994</v>
          </cell>
          <cell r="C30">
            <v>48060896.109488554</v>
          </cell>
          <cell r="D30">
            <v>35683728.803293712</v>
          </cell>
          <cell r="E30">
            <v>13152016.4166326</v>
          </cell>
          <cell r="F30">
            <v>9144917.2090594526</v>
          </cell>
          <cell r="G30">
            <v>5076111.7291512256</v>
          </cell>
        </row>
        <row r="31">
          <cell r="B31">
            <v>26041698.169240952</v>
          </cell>
          <cell r="C31">
            <v>45943503.598440118</v>
          </cell>
          <cell r="D31">
            <v>34114866.407220408</v>
          </cell>
          <cell r="E31">
            <v>12578193.653476447</v>
          </cell>
          <cell r="F31">
            <v>8745196.1351266466</v>
          </cell>
          <cell r="G31">
            <v>4853970.9110266417</v>
          </cell>
        </row>
        <row r="32">
          <cell r="B32">
            <v>28186507.711236697</v>
          </cell>
          <cell r="C32">
            <v>49728964.963620715</v>
          </cell>
          <cell r="D32">
            <v>36929238.96861124</v>
          </cell>
          <cell r="E32">
            <v>13620654.302410256</v>
          </cell>
          <cell r="F32">
            <v>9469193.8135545291</v>
          </cell>
          <cell r="G32">
            <v>5255533.3650445016</v>
          </cell>
        </row>
        <row r="33">
          <cell r="B33">
            <v>26944180.00165759</v>
          </cell>
          <cell r="C33">
            <v>47538612.564614296</v>
          </cell>
          <cell r="D33">
            <v>35306038.464199342</v>
          </cell>
          <cell r="E33">
            <v>13026571.707897613</v>
          </cell>
          <cell r="F33">
            <v>9055425.1323334724</v>
          </cell>
          <cell r="G33">
            <v>5025609.8389831111</v>
          </cell>
        </row>
        <row r="34">
          <cell r="B34">
            <v>25756749.949510328</v>
          </cell>
          <cell r="C34">
            <v>45444990.450619906</v>
          </cell>
          <cell r="D34">
            <v>33754387.368459769</v>
          </cell>
          <cell r="E34">
            <v>12458490.562860534</v>
          </cell>
          <cell r="F34">
            <v>8659797.3531772047</v>
          </cell>
          <cell r="G34">
            <v>4805778.4331368478</v>
          </cell>
        </row>
        <row r="35">
          <cell r="B35">
            <v>24621785.967634518</v>
          </cell>
          <cell r="C35">
            <v>43443816.571482703</v>
          </cell>
          <cell r="D35">
            <v>32271123.66761281</v>
          </cell>
          <cell r="E35">
            <v>11915269.213746566</v>
          </cell>
          <cell r="F35">
            <v>8281512.6704435395</v>
          </cell>
          <cell r="G35">
            <v>4595594.8314968934</v>
          </cell>
        </row>
        <row r="36">
          <cell r="B36">
            <v>23536964.39971327</v>
          </cell>
          <cell r="C36">
            <v>41530998.846479028</v>
          </cell>
          <cell r="D36">
            <v>30853225.416729882</v>
          </cell>
          <cell r="E36">
            <v>11395816.280909751</v>
          </cell>
          <cell r="F36">
            <v>7919808.4633228527</v>
          </cell>
          <cell r="G36">
            <v>4394634.3333095498</v>
          </cell>
        </row>
        <row r="37">
          <cell r="B37">
            <v>22500064.720412765</v>
          </cell>
          <cell r="C37">
            <v>39702626.719970815</v>
          </cell>
          <cell r="D37">
            <v>29497804.521869488</v>
          </cell>
          <cell r="E37">
            <v>10899088.438824955</v>
          </cell>
          <cell r="F37">
            <v>7573955.7401529485</v>
          </cell>
          <cell r="G37">
            <v>4202490.9849646678</v>
          </cell>
        </row>
        <row r="38">
          <cell r="B38">
            <v>21508964.949344158</v>
          </cell>
          <cell r="C38">
            <v>37954963.093081258</v>
          </cell>
          <cell r="D38">
            <v>28202100.798761129</v>
          </cell>
          <cell r="E38">
            <v>10424088.294552248</v>
          </cell>
          <cell r="F38">
            <v>7243257.6516767191</v>
          </cell>
          <cell r="G38">
            <v>4018776.7503902167</v>
          </cell>
        </row>
        <row r="39">
          <cell r="B39">
            <v>20561637.269308079</v>
          </cell>
          <cell r="C39">
            <v>36284436.614621229</v>
          </cell>
          <cell r="D39">
            <v>26963476.295716416</v>
          </cell>
          <cell r="E39">
            <v>9969862.3600930832</v>
          </cell>
          <cell r="F39">
            <v>6927048.0701809861</v>
          </cell>
          <cell r="G39">
            <v>3843120.7182415826</v>
          </cell>
        </row>
        <row r="40">
          <cell r="B40">
            <v>19656143.839708161</v>
          </cell>
          <cell r="C40">
            <v>34687634.315245368</v>
          </cell>
          <cell r="D40">
            <v>25779409.868996032</v>
          </cell>
          <cell r="E40">
            <v>9535499.114473829</v>
          </cell>
          <cell r="F40">
            <v>6624690.2315910608</v>
          </cell>
          <cell r="G40">
            <v>3675168.3442503866</v>
          </cell>
        </row>
        <row r="41">
          <cell r="B41">
            <v>18790632.796426985</v>
          </cell>
          <cell r="C41">
            <v>33161294.569531694</v>
          </cell>
          <cell r="D41">
            <v>24647491.999386825</v>
          </cell>
          <cell r="E41">
            <v>9120127.1515772585</v>
          </cell>
          <cell r="F41">
            <v>6335575.4377257098</v>
          </cell>
          <cell r="G41">
            <v>3514580.7271703682</v>
          </cell>
        </row>
        <row r="42">
          <cell r="B42">
            <v>20245766.832312785</v>
          </cell>
          <cell r="C42">
            <v>35730414.298811927</v>
          </cell>
          <cell r="D42">
            <v>26559656.684795335</v>
          </cell>
          <cell r="E42">
            <v>9831252.1923684776</v>
          </cell>
          <cell r="F42">
            <v>6828997.5881277677</v>
          </cell>
          <cell r="G42">
            <v>3788088.9687452046</v>
          </cell>
        </row>
        <row r="43">
          <cell r="B43">
            <v>19354513.33307847</v>
          </cell>
          <cell r="C43">
            <v>34158584.606582358</v>
          </cell>
          <cell r="D43">
            <v>25393794.344073374</v>
          </cell>
          <cell r="E43">
            <v>9403136.0417147893</v>
          </cell>
          <cell r="F43">
            <v>6531060.5991146341</v>
          </cell>
          <cell r="G43">
            <v>3622618.815535604</v>
          </cell>
        </row>
        <row r="44">
          <cell r="B44">
            <v>18502600.19635009</v>
          </cell>
          <cell r="C44">
            <v>32656091.658940542</v>
          </cell>
          <cell r="D44">
            <v>24279259.818447635</v>
          </cell>
          <cell r="E44">
            <v>8993729.5925364643</v>
          </cell>
          <cell r="F44">
            <v>6246167.3252337808</v>
          </cell>
          <cell r="G44">
            <v>3464401.4595208517</v>
          </cell>
        </row>
        <row r="45">
          <cell r="B45">
            <v>17688286.661650594</v>
          </cell>
          <cell r="C45">
            <v>31219869.210003942</v>
          </cell>
          <cell r="D45">
            <v>23213787.268324889</v>
          </cell>
          <cell r="E45">
            <v>8602212.4765547812</v>
          </cell>
          <cell r="F45">
            <v>5973744.8817138039</v>
          </cell>
          <cell r="G45">
            <v>3313118.0004399559</v>
          </cell>
        </row>
        <row r="46">
          <cell r="B46">
            <v>16909909.165778283</v>
          </cell>
          <cell r="C46">
            <v>29846986.91896493</v>
          </cell>
          <cell r="D46">
            <v>22195211.124013498</v>
          </cell>
          <cell r="E46">
            <v>8227800.4059711117</v>
          </cell>
          <cell r="F46">
            <v>5713245.618828414</v>
          </cell>
          <cell r="G46">
            <v>3168463.6000542613</v>
          </cell>
        </row>
        <row r="47">
          <cell r="B47">
            <v>16165877.912507482</v>
          </cell>
          <cell r="C47">
            <v>28534644.314016648</v>
          </cell>
          <cell r="D47">
            <v>21221461.638629314</v>
          </cell>
          <cell r="E47">
            <v>7869743.5821955437</v>
          </cell>
          <cell r="F47">
            <v>5464146.0073522348</v>
          </cell>
          <cell r="G47">
            <v>3030146.8604644579</v>
          </cell>
        </row>
        <row r="48">
          <cell r="B48">
            <v>15454673.594989695</v>
          </cell>
          <cell r="C48">
            <v>27280165.024859481</v>
          </cell>
          <cell r="D48">
            <v>20290560.638631023</v>
          </cell>
          <cell r="E48">
            <v>7527325.1749338359</v>
          </cell>
          <cell r="F48">
            <v>5225945.5733609777</v>
          </cell>
          <cell r="G48">
            <v>2897889.2299768073</v>
          </cell>
        </row>
        <row r="49">
          <cell r="B49">
            <v>14774844.264046904</v>
          </cell>
          <cell r="C49">
            <v>26080991.271817733</v>
          </cell>
          <cell r="D49">
            <v>19400617.463186286</v>
          </cell>
          <cell r="E49">
            <v>7199859.8685147176</v>
          </cell>
          <cell r="F49">
            <v>4998165.8801866025</v>
          </cell>
          <cell r="G49">
            <v>2771424.4352951739</v>
          </cell>
        </row>
        <row r="50">
          <cell r="B50">
            <v>14125002.33585253</v>
          </cell>
          <cell r="C50">
            <v>24934678.600130092</v>
          </cell>
          <cell r="D50">
            <v>18549825.083962739</v>
          </cell>
          <cell r="E50">
            <v>6886692.4724778738</v>
          </cell>
          <cell r="F50">
            <v>4780349.5554354219</v>
          </cell>
          <cell r="G50">
            <v>2650497.9388699136</v>
          </cell>
        </row>
        <row r="51">
          <cell r="B51">
            <v>13503821.732786121</v>
          </cell>
          <cell r="C51">
            <v>23838890.848488286</v>
          </cell>
          <cell r="D51">
            <v>17736456.397312328</v>
          </cell>
          <cell r="E51">
            <v>6587196.593575418</v>
          </cell>
          <cell r="F51">
            <v>4572059.361070089</v>
          </cell>
          <cell r="G51">
            <v>2534866.4202866536</v>
          </cell>
        </row>
        <row r="52">
          <cell r="B52">
            <v>14403717.478321055</v>
          </cell>
          <cell r="C52">
            <v>25428344.352359008</v>
          </cell>
          <cell r="D52">
            <v>18920989.380653106</v>
          </cell>
          <cell r="E52">
            <v>7029768.5792733189</v>
          </cell>
          <cell r="F52">
            <v>4878816.2483067783</v>
          </cell>
          <cell r="G52">
            <v>2704786.8347204514</v>
          </cell>
        </row>
        <row r="53">
          <cell r="B53">
            <v>13770442.41581835</v>
          </cell>
          <cell r="C53">
            <v>24311153.287960697</v>
          </cell>
          <cell r="D53">
            <v>18091577.977557205</v>
          </cell>
          <cell r="E53">
            <v>6724152.7330833776</v>
          </cell>
          <cell r="F53">
            <v>4666305.0768265408</v>
          </cell>
          <cell r="G53">
            <v>2586824.9362187558</v>
          </cell>
        </row>
        <row r="54">
          <cell r="B54">
            <v>13165088.189468384</v>
          </cell>
          <cell r="C54">
            <v>23243185.962802365</v>
          </cell>
          <cell r="D54">
            <v>17298635.749201387</v>
          </cell>
          <cell r="E54">
            <v>6431872.512421391</v>
          </cell>
          <cell r="F54">
            <v>4463083.8088577921</v>
          </cell>
          <cell r="G54">
            <v>2474025.9048874518</v>
          </cell>
        </row>
        <row r="55">
          <cell r="B55">
            <v>12586420.631566221</v>
          </cell>
          <cell r="C55">
            <v>22222267.909198448</v>
          </cell>
          <cell r="D55">
            <v>16540554.641851272</v>
          </cell>
          <cell r="E55">
            <v>6152344.0173353497</v>
          </cell>
          <cell r="F55">
            <v>4268744.9869746501</v>
          </cell>
          <cell r="G55">
            <v>2366163.0378095177</v>
          </cell>
        </row>
        <row r="56">
          <cell r="B56">
            <v>12033260.254089413</v>
          </cell>
          <cell r="C56">
            <v>21246320.944766499</v>
          </cell>
          <cell r="D56">
            <v>15815797.688110486</v>
          </cell>
          <cell r="E56">
            <v>5885008.9947977103</v>
          </cell>
          <cell r="F56">
            <v>4082899.0794253536</v>
          </cell>
          <cell r="G56">
            <v>2263019.6163953603</v>
          </cell>
        </row>
        <row r="57">
          <cell r="B57">
            <v>11504479.821048858</v>
          </cell>
          <cell r="C57">
            <v>20313358.899767634</v>
          </cell>
          <cell r="D57">
            <v>15122895.857145108</v>
          </cell>
          <cell r="E57">
            <v>5629333.7089360738</v>
          </cell>
          <cell r="F57">
            <v>3905173.6893175943</v>
          </cell>
          <cell r="G57">
            <v>2164388.4654640169</v>
          </cell>
        </row>
        <row r="58">
          <cell r="B58">
            <v>10999002.028824458</v>
          </cell>
          <cell r="C58">
            <v>19421483.53441311</v>
          </cell>
          <cell r="D58">
            <v>14460445.044764891</v>
          </cell>
          <cell r="E58">
            <v>5384807.8611627836</v>
          </cell>
          <cell r="F58">
            <v>3735212.7987797079</v>
          </cell>
          <cell r="G58">
            <v>2070071.5318436646</v>
          </cell>
        </row>
        <row r="59">
          <cell r="B59">
            <v>10515797.289674103</v>
          </cell>
          <cell r="C59">
            <v>18568880.637676269</v>
          </cell>
          <cell r="D59">
            <v>13827103.197139552</v>
          </cell>
          <cell r="E59">
            <v>5150943.5579942213</v>
          </cell>
          <cell r="F59">
            <v>3572676.0465472881</v>
          </cell>
          <cell r="G59">
            <v>1979879.4816254093</v>
          </cell>
        </row>
        <row r="60">
          <cell r="B60">
            <v>10053881.613819316</v>
          </cell>
          <cell r="C60">
            <v>17753816.299526561</v>
          </cell>
          <cell r="D60">
            <v>13221587.562205749</v>
          </cell>
          <cell r="E60">
            <v>4927274.3244486563</v>
          </cell>
          <cell r="F60">
            <v>3417238.037493661</v>
          </cell>
          <cell r="G60">
            <v>1893631.3152428372</v>
          </cell>
        </row>
        <row r="61">
          <cell r="B61">
            <v>9612314.5857159831</v>
          </cell>
          <cell r="C61">
            <v>16974633.348862875</v>
          </cell>
          <cell r="D61">
            <v>12642672.063085176</v>
          </cell>
          <cell r="E61">
            <v>4713354.1610051384</v>
          </cell>
          <cell r="F61">
            <v>3268587.6826884886</v>
          </cell>
          <cell r="G61">
            <v>1811153.9995865794</v>
          </cell>
        </row>
        <row r="62">
          <cell r="B62">
            <v>10057120.052486569</v>
          </cell>
          <cell r="C62">
            <v>17760720.026971914</v>
          </cell>
          <cell r="D62">
            <v>13229572.451777866</v>
          </cell>
          <cell r="E62">
            <v>4934073.1993886717</v>
          </cell>
          <cell r="F62">
            <v>3421347.3248589137</v>
          </cell>
          <cell r="G62">
            <v>1895690.4181325133</v>
          </cell>
        </row>
        <row r="63">
          <cell r="B63">
            <v>9615528.6587929111</v>
          </cell>
          <cell r="C63">
            <v>16981445.006771855</v>
          </cell>
          <cell r="D63">
            <v>12650475.131665235</v>
          </cell>
          <cell r="E63">
            <v>4719931.633153013</v>
          </cell>
          <cell r="F63">
            <v>3272568.3824210698</v>
          </cell>
          <cell r="G63">
            <v>1813150.9336368551</v>
          </cell>
        </row>
        <row r="64">
          <cell r="B64">
            <v>9193383.4601357598</v>
          </cell>
          <cell r="C64">
            <v>16236463.066113429</v>
          </cell>
          <cell r="D64">
            <v>12096807.2332136</v>
          </cell>
          <cell r="E64">
            <v>4515119.358195724</v>
          </cell>
          <cell r="F64">
            <v>3130283.2618517471</v>
          </cell>
          <cell r="G64">
            <v>1734218.486538399</v>
          </cell>
        </row>
        <row r="65">
          <cell r="B65">
            <v>8789825.8276288435</v>
          </cell>
          <cell r="C65">
            <v>15524260.992775053</v>
          </cell>
          <cell r="D65">
            <v>11567448.832441412</v>
          </cell>
          <cell r="E65">
            <v>4319228.4925587839</v>
          </cell>
          <cell r="F65">
            <v>2994207.5474447301</v>
          </cell>
          <cell r="G65">
            <v>1658734.911846566</v>
          </cell>
        </row>
        <row r="66">
          <cell r="B66">
            <v>8404035.1362063028</v>
          </cell>
          <cell r="C66">
            <v>14843392.511556126</v>
          </cell>
          <cell r="D66">
            <v>11061329.459020225</v>
          </cell>
          <cell r="E66">
            <v>4131869.0456205215</v>
          </cell>
          <cell r="F66">
            <v>2864069.3197802384</v>
          </cell>
          <cell r="G66">
            <v>1586549.0015121656</v>
          </cell>
        </row>
        <row r="67">
          <cell r="B67">
            <v>8035227.078848511</v>
          </cell>
          <cell r="C67">
            <v>14192475.316670362</v>
          </cell>
          <cell r="D67">
            <v>10577425.907199165</v>
          </cell>
          <cell r="E67">
            <v>3952668.1309439032</v>
          </cell>
          <cell r="F67">
            <v>2739608.6050887322</v>
          </cell>
          <cell r="G67">
            <v>1517516.1975568219</v>
          </cell>
        </row>
        <row r="68">
          <cell r="B68">
            <v>7682652.0557330213</v>
          </cell>
          <cell r="C68">
            <v>13570188.235972542</v>
          </cell>
          <cell r="D68">
            <v>10114760.143842025</v>
          </cell>
          <cell r="E68">
            <v>3781269.2138519501</v>
          </cell>
          <cell r="F68">
            <v>2620576.8489418728</v>
          </cell>
          <cell r="G68">
            <v>1451498.298773231</v>
          </cell>
        </row>
        <row r="69">
          <cell r="B69">
            <v>7345593.6349746948</v>
          </cell>
          <cell r="C69">
            <v>12975268.521151423</v>
          </cell>
          <cell r="D69">
            <v>9672397.3092603199</v>
          </cell>
          <cell r="E69">
            <v>3617331.3921944024</v>
          </cell>
          <cell r="F69">
            <v>2506736.4131932915</v>
          </cell>
          <cell r="G69">
            <v>1388363.1803947184</v>
          </cell>
        </row>
        <row r="70">
          <cell r="B70">
            <v>7023367.081767723</v>
          </cell>
          <cell r="C70">
            <v>12406509.258283028</v>
          </cell>
          <cell r="D70">
            <v>9249443.8067177888</v>
          </cell>
          <cell r="E70">
            <v>3460528.7088377648</v>
          </cell>
          <cell r="F70">
            <v>2397860.0951396297</v>
          </cell>
          <cell r="G70">
            <v>1327984.5261592648</v>
          </cell>
        </row>
        <row r="71">
          <cell r="B71">
            <v>6715317.9528845195</v>
          </cell>
          <cell r="C71">
            <v>11862756.893388556</v>
          </cell>
          <cell r="D71">
            <v>8845045.4766655732</v>
          </cell>
          <cell r="E71">
            <v>3310549.4944759975</v>
          </cell>
          <cell r="F71">
            <v>2293730.6679180316</v>
          </cell>
          <cell r="G71">
            <v>1270241.5722187189</v>
          </cell>
        </row>
        <row r="72">
          <cell r="B72">
            <v>6926793.320896633</v>
          </cell>
          <cell r="C72">
            <v>12236751.094670525</v>
          </cell>
          <cell r="D72">
            <v>9124922.3227033764</v>
          </cell>
          <cell r="E72">
            <v>3416668.7494098949</v>
          </cell>
          <cell r="F72">
            <v>2367042.7716953359</v>
          </cell>
          <cell r="G72">
            <v>1310764.5990379765</v>
          </cell>
        </row>
        <row r="73">
          <cell r="B73">
            <v>6623064.1040325854</v>
          </cell>
          <cell r="C73">
            <v>11700589.261613568</v>
          </cell>
          <cell r="D73">
            <v>8726087.809093643</v>
          </cell>
          <cell r="E73">
            <v>3268642.845141138</v>
          </cell>
          <cell r="F73">
            <v>2264287.3268942516</v>
          </cell>
          <cell r="G73">
            <v>1253790.0005068078</v>
          </cell>
        </row>
        <row r="74">
          <cell r="B74">
            <v>6332693.3768501841</v>
          </cell>
          <cell r="C74">
            <v>11187991.989209274</v>
          </cell>
          <cell r="D74">
            <v>8344743.1033710288</v>
          </cell>
          <cell r="E74">
            <v>3127055.2769498271</v>
          </cell>
          <cell r="F74">
            <v>2166009.7386814407</v>
          </cell>
          <cell r="G74">
            <v>1199301.3165228406</v>
          </cell>
        </row>
        <row r="75">
          <cell r="B75">
            <v>6055091.9798407489</v>
          </cell>
          <cell r="C75">
            <v>10697920.679413324</v>
          </cell>
          <cell r="D75">
            <v>7980118.9096120819</v>
          </cell>
          <cell r="E75">
            <v>2991624.9854866471</v>
          </cell>
          <cell r="F75">
            <v>2072014.1755653389</v>
          </cell>
          <cell r="G75">
            <v>1147189.7002017708</v>
          </cell>
        </row>
        <row r="76">
          <cell r="B76">
            <v>5789696.8033448309</v>
          </cell>
          <cell r="C76">
            <v>10229382.628004324</v>
          </cell>
          <cell r="D76">
            <v>7631479.8637160389</v>
          </cell>
          <cell r="E76">
            <v>2862083.2224670509</v>
          </cell>
          <cell r="F76">
            <v>1982113.3985923277</v>
          </cell>
          <cell r="G76">
            <v>1097351.0859746432</v>
          </cell>
        </row>
        <row r="77">
          <cell r="B77">
            <v>5535969.6331122881</v>
          </cell>
          <cell r="C77">
            <v>9781428.9918635469</v>
          </cell>
          <cell r="D77">
            <v>7298123.0329631325</v>
          </cell>
          <cell r="E77">
            <v>2738173.0097291418</v>
          </cell>
          <cell r="F77">
            <v>1896128.3831933993</v>
          </cell>
          <cell r="G77">
            <v>1049685.9789388459</v>
          </cell>
        </row>
        <row r="78">
          <cell r="B78">
            <v>5293396.0471289027</v>
          </cell>
          <cell r="C78">
            <v>9353152.8464784026</v>
          </cell>
          <cell r="D78">
            <v>6979376.4820736879</v>
          </cell>
          <cell r="E78">
            <v>2619648.6221284508</v>
          </cell>
          <cell r="F78">
            <v>1813887.9577188843</v>
          </cell>
          <cell r="G78">
            <v>1004099.2535145126</v>
          </cell>
        </row>
        <row r="79">
          <cell r="B79">
            <v>5061484.3614286855</v>
          </cell>
          <cell r="C79">
            <v>8943687.3296573889</v>
          </cell>
          <cell r="D79">
            <v>6674597.9028145429</v>
          </cell>
          <cell r="E79">
            <v>2506275.0932164788</v>
          </cell>
          <cell r="F79">
            <v>1735228.457922983</v>
          </cell>
          <cell r="G79">
            <v>960499.96099426167</v>
          </cell>
        </row>
        <row r="80">
          <cell r="B80">
            <v>4839764.6227125945</v>
          </cell>
          <cell r="C80">
            <v>8552203.8676229138</v>
          </cell>
          <cell r="D80">
            <v>6383173.3043307131</v>
          </cell>
          <cell r="E80">
            <v>2397827.7426965227</v>
          </cell>
          <cell r="F80">
            <v>1659993.3966925205</v>
          </cell>
          <cell r="G80">
            <v>918801.14559250604</v>
          </cell>
        </row>
        <row r="81">
          <cell r="B81">
            <v>4627787.6456915895</v>
          </cell>
          <cell r="C81">
            <v>8177910.4798192214</v>
          </cell>
          <cell r="D81">
            <v>6104515.7615058096</v>
          </cell>
          <cell r="E81">
            <v>2294091.7246948518</v>
          </cell>
          <cell r="F81">
            <v>1588033.1483456725</v>
          </cell>
          <cell r="G81">
            <v>878919.66861802177</v>
          </cell>
        </row>
        <row r="82">
          <cell r="B82">
            <v>4742074.3362439508</v>
          </cell>
          <cell r="C82">
            <v>8380162.5414553303</v>
          </cell>
          <cell r="D82">
            <v>6256216.531409625</v>
          </cell>
          <cell r="E82">
            <v>2352068.9197698319</v>
          </cell>
          <cell r="F82">
            <v>1628017.9302740563</v>
          </cell>
          <cell r="G82">
            <v>900996.76298718108</v>
          </cell>
        </row>
        <row r="83">
          <cell r="B83">
            <v>4534435.7125074705</v>
          </cell>
          <cell r="C83">
            <v>8013505.0952472202</v>
          </cell>
          <cell r="D83">
            <v>5983185.8659649175</v>
          </cell>
          <cell r="E83">
            <v>2250349.5164329652</v>
          </cell>
          <cell r="F83">
            <v>1557469.0419660604</v>
          </cell>
          <cell r="G83">
            <v>861901.96871093684</v>
          </cell>
        </row>
        <row r="84">
          <cell r="B84">
            <v>4335917.4944672622</v>
          </cell>
          <cell r="C84">
            <v>7662941.1531914966</v>
          </cell>
          <cell r="D84">
            <v>5722111.2961951094</v>
          </cell>
          <cell r="E84">
            <v>2153046.8991080457</v>
          </cell>
          <cell r="F84">
            <v>1489989.4516923123</v>
          </cell>
          <cell r="G84">
            <v>824510.1808434847</v>
          </cell>
        </row>
        <row r="85">
          <cell r="B85">
            <v>4146117.9157830453</v>
          </cell>
          <cell r="C85">
            <v>7327762.2590150395</v>
          </cell>
          <cell r="D85">
            <v>5472467.6124020368</v>
          </cell>
          <cell r="E85">
            <v>2059968.5605173232</v>
          </cell>
          <cell r="F85">
            <v>1425445.1339380923</v>
          </cell>
          <cell r="G85">
            <v>788746.94460559427</v>
          </cell>
        </row>
        <row r="86">
          <cell r="B86">
            <v>3964652.9551375178</v>
          </cell>
          <cell r="C86">
            <v>7007291.2273363192</v>
          </cell>
          <cell r="D86">
            <v>5233752.7430956475</v>
          </cell>
          <cell r="E86">
            <v>1970930.4133773746</v>
          </cell>
          <cell r="F86">
            <v>1363707.9355817125</v>
          </cell>
          <cell r="G86">
            <v>754541.07127831457</v>
          </cell>
        </row>
        <row r="87">
          <cell r="B87">
            <v>3791155.5506066014</v>
          </cell>
          <cell r="C87">
            <v>6700880.760008675</v>
          </cell>
          <cell r="D87">
            <v>5005486.7329456462</v>
          </cell>
          <cell r="E87">
            <v>1885756.4209244978</v>
          </cell>
          <cell r="F87">
            <v>1304655.3177861481</v>
          </cell>
          <cell r="G87">
            <v>721824.49449232768</v>
          </cell>
        </row>
        <row r="88">
          <cell r="B88">
            <v>3625274.8488872871</v>
          </cell>
          <cell r="C88">
            <v>6407912.1238226062</v>
          </cell>
          <cell r="D88">
            <v>4787210.7659867583</v>
          </cell>
          <cell r="E88">
            <v>1804278.2437012279</v>
          </cell>
          <cell r="F88">
            <v>1248170.1092677489</v>
          </cell>
          <cell r="G88">
            <v>690532.13285845274</v>
          </cell>
        </row>
        <row r="89">
          <cell r="B89">
            <v>3466675.4878335339</v>
          </cell>
          <cell r="C89">
            <v>6127793.886840594</v>
          </cell>
          <cell r="D89">
            <v>4578486.2320695464</v>
          </cell>
          <cell r="E89">
            <v>1726334.9018863663</v>
          </cell>
          <cell r="F89">
            <v>1194140.2704392532</v>
          </cell>
          <cell r="G89">
            <v>660601.75865878968</v>
          </cell>
        </row>
        <row r="90">
          <cell r="B90">
            <v>3315036.9108195561</v>
          </cell>
          <cell r="C90">
            <v>5859960.7107593883</v>
          </cell>
          <cell r="D90">
            <v>4378893.8346379977</v>
          </cell>
          <cell r="E90">
            <v>1651772.45248263</v>
          </cell>
          <cell r="F90">
            <v>1142458.6679465673</v>
          </cell>
          <cell r="G90">
            <v>631973.87233043101</v>
          </cell>
        </row>
        <row r="91">
          <cell r="B91">
            <v>3170052.7115158755</v>
          </cell>
          <cell r="C91">
            <v>5603872.1968106646</v>
          </cell>
          <cell r="D91">
            <v>4188032.7380004348</v>
          </cell>
          <cell r="E91">
            <v>1580443.6807063986</v>
          </cell>
          <cell r="F91">
            <v>1093022.8591400899</v>
          </cell>
          <cell r="G91">
            <v>604591.58248555672</v>
          </cell>
        </row>
        <row r="92">
          <cell r="B92">
            <v>3241051.7556891134</v>
          </cell>
          <cell r="C92">
            <v>5729584.5535617359</v>
          </cell>
          <cell r="D92">
            <v>4282499.2801041845</v>
          </cell>
          <cell r="E92">
            <v>1616776.1580237101</v>
          </cell>
          <cell r="F92">
            <v>1118046.8886803293</v>
          </cell>
          <cell r="G92">
            <v>618396.57283592212</v>
          </cell>
        </row>
        <row r="93">
          <cell r="B93">
            <v>3099345.4409933155</v>
          </cell>
          <cell r="C93">
            <v>5479268.7669627815</v>
          </cell>
          <cell r="D93">
            <v>4095899.3445080202</v>
          </cell>
          <cell r="E93">
            <v>1546984.6363151751</v>
          </cell>
          <cell r="F93">
            <v>1069685.1876548808</v>
          </cell>
          <cell r="G93">
            <v>591612.34028948133</v>
          </cell>
        </row>
        <row r="94">
          <cell r="B94">
            <v>2963855.0933502866</v>
          </cell>
          <cell r="C94">
            <v>5239924.9298768099</v>
          </cell>
          <cell r="D94">
            <v>3917458.7168481164</v>
          </cell>
          <cell r="E94">
            <v>1480218.2906689064</v>
          </cell>
          <cell r="F94">
            <v>1023423.9319000082</v>
          </cell>
          <cell r="G94">
            <v>565992.89214236976</v>
          </cell>
        </row>
        <row r="95">
          <cell r="B95">
            <v>2834307.2294679885</v>
          </cell>
          <cell r="C95">
            <v>5011070.650720004</v>
          </cell>
          <cell r="D95">
            <v>3746819.4572534352</v>
          </cell>
          <cell r="E95">
            <v>1416345.481688417</v>
          </cell>
          <cell r="F95">
            <v>979171.54728163371</v>
          </cell>
          <cell r="G95">
            <v>541487.38381222251</v>
          </cell>
        </row>
        <row r="96">
          <cell r="B96">
            <v>2710440.4315233091</v>
          </cell>
          <cell r="C96">
            <v>4792244.8059412213</v>
          </cell>
          <cell r="D96">
            <v>3583639.3754435671</v>
          </cell>
          <cell r="E96">
            <v>1355240.3190175192</v>
          </cell>
          <cell r="F96">
            <v>936840.46617516549</v>
          </cell>
          <cell r="G96">
            <v>518047.19788544904</v>
          </cell>
        </row>
        <row r="97">
          <cell r="B97">
            <v>2592004.8135304628</v>
          </cell>
          <cell r="C97">
            <v>4583006.5999503937</v>
          </cell>
          <cell r="D97">
            <v>3427591.3358315234</v>
          </cell>
          <cell r="E97">
            <v>1296782.4094197261</v>
          </cell>
          <cell r="F97">
            <v>896346.9516038557</v>
          </cell>
          <cell r="G97">
            <v>495625.84624763025</v>
          </cell>
        </row>
        <row r="98">
          <cell r="B98">
            <v>2478761.5113642327</v>
          </cell>
          <cell r="C98">
            <v>4382934.6666953992</v>
          </cell>
          <cell r="D98">
            <v>3278362.5933632306</v>
          </cell>
          <cell r="E98">
            <v>1240856.6159309088</v>
          </cell>
          <cell r="F98">
            <v>857610.92911943875</v>
          </cell>
          <cell r="G98">
            <v>474178.87652720022</v>
          </cell>
        </row>
        <row r="99">
          <cell r="B99">
            <v>2370482.1953873769</v>
          </cell>
          <cell r="C99">
            <v>4191626.2110383823</v>
          </cell>
          <cell r="D99">
            <v>3135654.1587311015</v>
          </cell>
          <cell r="E99">
            <v>1187352.8275971038</v>
          </cell>
          <cell r="F99">
            <v>820555.82608327642</v>
          </cell>
          <cell r="G99">
            <v>453663.78266181808</v>
          </cell>
        </row>
        <row r="100">
          <cell r="B100">
            <v>2266948.6046782359</v>
          </cell>
          <cell r="C100">
            <v>4008696.1881647389</v>
          </cell>
          <cell r="D100">
            <v>2999180.1916595874</v>
          </cell>
          <cell r="E100">
            <v>1136165.7393309318</v>
          </cell>
          <cell r="F100">
            <v>785108.41802135156</v>
          </cell>
          <cell r="G100">
            <v>434039.91940527194</v>
          </cell>
        </row>
        <row r="101">
          <cell r="B101">
            <v>2167952.1018992453</v>
          </cell>
          <cell r="C101">
            <v>3833776.5193365361</v>
          </cell>
          <cell r="D101">
            <v>2868667.4210184538</v>
          </cell>
          <cell r="E101">
            <v>1087194.6414407077</v>
          </cell>
          <cell r="F101">
            <v>751198.68174091366</v>
          </cell>
          <cell r="G101">
            <v>415268.42060082895</v>
          </cell>
        </row>
        <row r="102">
          <cell r="B102">
            <v>2211870.3844838683</v>
          </cell>
          <cell r="C102">
            <v>3911582.072779303</v>
          </cell>
          <cell r="D102">
            <v>2927251.4702875083</v>
          </cell>
          <cell r="E102">
            <v>1109878.8638958917</v>
          </cell>
          <cell r="F102">
            <v>766800.93174290133</v>
          </cell>
          <cell r="G102">
            <v>423868.1213338821</v>
          </cell>
        </row>
        <row r="103">
          <cell r="B103">
            <v>2115308.7973480574</v>
          </cell>
          <cell r="C103">
            <v>3740952.8374744258</v>
          </cell>
          <cell r="D103">
            <v>2799910.7113901498</v>
          </cell>
          <cell r="E103">
            <v>1062059.0136234413</v>
          </cell>
          <cell r="F103">
            <v>733694.40287286474</v>
          </cell>
          <cell r="G103">
            <v>405543.41034579254</v>
          </cell>
        </row>
        <row r="104">
          <cell r="B104">
            <v>2022976.9678978729</v>
          </cell>
          <cell r="C104">
            <v>3577792.0987699837</v>
          </cell>
          <cell r="D104">
            <v>2678129.6532960255</v>
          </cell>
          <cell r="E104">
            <v>1016308.2607753343</v>
          </cell>
          <cell r="F104">
            <v>702023.23811561312</v>
          </cell>
          <cell r="G104">
            <v>388014.2160265994</v>
          </cell>
        </row>
        <row r="105">
          <cell r="B105">
            <v>1934689.0391687821</v>
          </cell>
          <cell r="C105">
            <v>3421771.9263345338</v>
          </cell>
          <cell r="D105">
            <v>2561664.7394203269</v>
          </cell>
          <cell r="E105">
            <v>972536.72000183968</v>
          </cell>
          <cell r="F105">
            <v>671724.96140962676</v>
          </cell>
          <cell r="G105">
            <v>371245.86887034884</v>
          </cell>
        </row>
        <row r="106">
          <cell r="B106">
            <v>1850267.34415911</v>
          </cell>
          <cell r="C106">
            <v>3272578.8305662782</v>
          </cell>
          <cell r="D106">
            <v>2450283.1160415858</v>
          </cell>
          <cell r="E106">
            <v>930658.42536627746</v>
          </cell>
          <cell r="F106">
            <v>642739.8259832809</v>
          </cell>
          <cell r="G106">
            <v>355205.21575570968</v>
          </cell>
        </row>
        <row r="107">
          <cell r="B107">
            <v>1769542.0439909145</v>
          </cell>
          <cell r="C107">
            <v>3129913.1249925164</v>
          </cell>
          <cell r="D107">
            <v>2343762.1606294946</v>
          </cell>
          <cell r="E107">
            <v>890591.15884558472</v>
          </cell>
          <cell r="F107">
            <v>615010.69472216617</v>
          </cell>
          <cell r="G107">
            <v>339860.55340166012</v>
          </cell>
        </row>
        <row r="108">
          <cell r="B108">
            <v>1692350.7820950013</v>
          </cell>
          <cell r="C108">
            <v>2993488.3168890765</v>
          </cell>
          <cell r="D108">
            <v>2241889.0310134189</v>
          </cell>
          <cell r="E108">
            <v>852256.28635920212</v>
          </cell>
          <cell r="F108">
            <v>588482.92579651449</v>
          </cell>
          <cell r="G108">
            <v>325181.56475224963</v>
          </cell>
        </row>
        <row r="109">
          <cell r="B109">
            <v>1618538.3537089445</v>
          </cell>
          <cell r="C109">
            <v>2863030.5248680031</v>
          </cell>
          <cell r="D109">
            <v>2144460.2344685909</v>
          </cell>
          <cell r="E109">
            <v>815578.6009948391</v>
          </cell>
          <cell r="F109">
            <v>563104.26331679546</v>
          </cell>
          <cell r="G109">
            <v>311139.25816115178</v>
          </cell>
        </row>
        <row r="110">
          <cell r="B110">
            <v>1547956.3900085802</v>
          </cell>
          <cell r="C110">
            <v>2738277.922237379</v>
          </cell>
          <cell r="D110">
            <v>2051281.215837931</v>
          </cell>
          <cell r="E110">
            <v>780486.17311429989</v>
          </cell>
          <cell r="F110">
            <v>538824.73279580288</v>
          </cell>
          <cell r="G110">
            <v>297705.90925244137</v>
          </cell>
        </row>
        <row r="111">
          <cell r="B111">
            <v>1480463.0562236554</v>
          </cell>
          <cell r="C111">
            <v>2618980.2049903329</v>
          </cell>
          <cell r="D111">
            <v>1962165.9638465806</v>
          </cell>
          <cell r="E111">
            <v>746910.20703654352</v>
          </cell>
          <cell r="F111">
            <v>515596.54120534746</v>
          </cell>
          <cell r="G111">
            <v>284855.0053395002</v>
          </cell>
        </row>
        <row r="112">
          <cell r="B112">
            <v>1507502.0570933416</v>
          </cell>
          <cell r="C112">
            <v>2666910.308806329</v>
          </cell>
          <cell r="D112">
            <v>1998333.4626044091</v>
          </cell>
          <cell r="E112">
            <v>761015.8839454425</v>
          </cell>
          <cell r="F112">
            <v>525284.50794672361</v>
          </cell>
          <cell r="G112">
            <v>290189.95157276362</v>
          </cell>
        </row>
        <row r="113">
          <cell r="B113">
            <v>1441793.4508456364</v>
          </cell>
          <cell r="C113">
            <v>2550758.9375481643</v>
          </cell>
          <cell r="D113">
            <v>1911547.8804249682</v>
          </cell>
          <cell r="E113">
            <v>728290.26114632178</v>
          </cell>
          <cell r="F113">
            <v>502648.76807642868</v>
          </cell>
          <cell r="G113">
            <v>277668.30507602351</v>
          </cell>
        </row>
        <row r="114">
          <cell r="B114">
            <v>1378958.9518467505</v>
          </cell>
          <cell r="C114">
            <v>2439684.0968197142</v>
          </cell>
          <cell r="D114">
            <v>1828545.4356671807</v>
          </cell>
          <cell r="E114">
            <v>696978.03907824284</v>
          </cell>
          <cell r="F114">
            <v>480992.65338502359</v>
          </cell>
          <cell r="G114">
            <v>265689.27957799</v>
          </cell>
        </row>
        <row r="115">
          <cell r="B115">
            <v>1318872.4395342648</v>
          </cell>
          <cell r="C115">
            <v>2333463.1858228068</v>
          </cell>
          <cell r="D115">
            <v>1749160.6388026101</v>
          </cell>
          <cell r="E115">
            <v>667017.92278784339</v>
          </cell>
          <cell r="F115">
            <v>460273.59629736532</v>
          </cell>
          <cell r="G115">
            <v>254229.26645238648</v>
          </cell>
        </row>
        <row r="116">
          <cell r="B116">
            <v>1261413.3441718116</v>
          </cell>
          <cell r="C116">
            <v>2231883.3940029587</v>
          </cell>
          <cell r="D116">
            <v>1673235.2628677173</v>
          </cell>
          <cell r="E116">
            <v>638351.28576198255</v>
          </cell>
          <cell r="F116">
            <v>440450.88590761699</v>
          </cell>
          <cell r="G116">
            <v>243265.6880810461</v>
          </cell>
        </row>
        <row r="117">
          <cell r="B117">
            <v>1206466.4018822396</v>
          </cell>
          <cell r="C117">
            <v>2134741.2692728923</v>
          </cell>
          <cell r="D117">
            <v>1600618.0237964455</v>
          </cell>
          <cell r="E117">
            <v>610922.05334071326</v>
          </cell>
          <cell r="F117">
            <v>421485.58671359776</v>
          </cell>
          <cell r="G117">
            <v>232776.95267381036</v>
          </cell>
        </row>
        <row r="118">
          <cell r="B118">
            <v>1153921.4205182579</v>
          </cell>
          <cell r="C118">
            <v>2041842.3053265756</v>
          </cell>
          <cell r="D118">
            <v>1531164.2748614571</v>
          </cell>
          <cell r="E118">
            <v>584676.59124103724</v>
          </cell>
          <cell r="F118">
            <v>403340.46091955516</v>
          </cell>
          <cell r="G118">
            <v>222742.41107453767</v>
          </cell>
        </row>
        <row r="119">
          <cell r="B119">
            <v>1103673.0558900293</v>
          </cell>
          <cell r="C119">
            <v>1953000.5471978034</v>
          </cell>
          <cell r="D119">
            <v>1464735.7145998033</v>
          </cell>
          <cell r="E119">
            <v>559563.598966719</v>
          </cell>
          <cell r="F119">
            <v>385979.89415020484</v>
          </cell>
          <cell r="G119">
            <v>213142.31546566117</v>
          </cell>
        </row>
        <row r="120">
          <cell r="B120">
            <v>1055620.5978905263</v>
          </cell>
          <cell r="C120">
            <v>1868038.2142548726</v>
          </cell>
          <cell r="D120">
            <v>1401200.1076264565</v>
          </cell>
          <cell r="E120">
            <v>535534.00788933947</v>
          </cell>
          <cell r="F120">
            <v>369369.8244258241</v>
          </cell>
          <cell r="G120">
            <v>203957.77988760505</v>
          </cell>
        </row>
        <row r="121">
          <cell r="B121">
            <v>1009667.7660798844</v>
          </cell>
          <cell r="C121">
            <v>1786785.3398588237</v>
          </cell>
          <cell r="D121">
            <v>1340431.0177656203</v>
          </cell>
          <cell r="E121">
            <v>512540.88379524351</v>
          </cell>
          <cell r="F121">
            <v>353477.67425481929</v>
          </cell>
          <cell r="G121">
            <v>195170.74249306743</v>
          </cell>
        </row>
        <row r="122">
          <cell r="B122">
            <v>1026227.4705419041</v>
          </cell>
          <cell r="C122">
            <v>1816157.572473285</v>
          </cell>
          <cell r="D122">
            <v>1362647.3619772173</v>
          </cell>
          <cell r="E122">
            <v>521272.86271913286</v>
          </cell>
          <cell r="F122">
            <v>359465.89933575515</v>
          </cell>
          <cell r="G122">
            <v>198465.16165666803</v>
          </cell>
        </row>
        <row r="123">
          <cell r="B123">
            <v>981568.78575825505</v>
          </cell>
          <cell r="C123">
            <v>1737187.2851420869</v>
          </cell>
          <cell r="D123">
            <v>1303570.86143413</v>
          </cell>
          <cell r="E123">
            <v>498900.92731989379</v>
          </cell>
          <cell r="F123">
            <v>344005.97621847095</v>
          </cell>
          <cell r="G123">
            <v>189918.13158040651</v>
          </cell>
        </row>
        <row r="124">
          <cell r="B124">
            <v>938860.54860158265</v>
          </cell>
          <cell r="C124">
            <v>1661663.2584312614</v>
          </cell>
          <cell r="D124">
            <v>1247065.4578695907</v>
          </cell>
          <cell r="E124">
            <v>477493.41202674434</v>
          </cell>
          <cell r="F124">
            <v>329213.88649197365</v>
          </cell>
          <cell r="G124">
            <v>181740.80288675343</v>
          </cell>
        </row>
        <row r="125">
          <cell r="B125">
            <v>898017.28882640821</v>
          </cell>
          <cell r="C125">
            <v>1589434.5893333449</v>
          </cell>
          <cell r="D125">
            <v>1193018.849910089</v>
          </cell>
          <cell r="E125">
            <v>457008.566859996</v>
          </cell>
          <cell r="F125">
            <v>315060.6612472671</v>
          </cell>
          <cell r="G125">
            <v>173917.11808403445</v>
          </cell>
        </row>
        <row r="126">
          <cell r="B126">
            <v>858957.29312443105</v>
          </cell>
          <cell r="C126">
            <v>1520357.003153227</v>
          </cell>
          <cell r="D126">
            <v>1141323.6577368588</v>
          </cell>
          <cell r="E126">
            <v>437406.45638563018</v>
          </cell>
          <cell r="F126">
            <v>301518.59306724241</v>
          </cell>
          <cell r="G126">
            <v>166431.71980479211</v>
          </cell>
        </row>
        <row r="127">
          <cell r="B127">
            <v>821602.43951737892</v>
          </cell>
          <cell r="C127">
            <v>1454292.5615275153</v>
          </cell>
          <cell r="D127">
            <v>1091877.2067355798</v>
          </cell>
          <cell r="E127">
            <v>418648.88055825583</v>
          </cell>
          <cell r="F127">
            <v>288561.18089436973</v>
          </cell>
          <cell r="G127">
            <v>159269.92017061866</v>
          </cell>
        </row>
        <row r="128">
          <cell r="B128">
            <v>785878.03906869027</v>
          </cell>
          <cell r="C128">
            <v>1391109.3833395818</v>
          </cell>
          <cell r="D128">
            <v>1044581.3206836825</v>
          </cell>
          <cell r="E128">
            <v>400699.29902909073</v>
          </cell>
          <cell r="F128">
            <v>276163.07731594902</v>
          </cell>
          <cell r="G128">
            <v>152417.67150188773</v>
          </cell>
        </row>
        <row r="129">
          <cell r="B129">
            <v>751712.68458982196</v>
          </cell>
          <cell r="C129">
            <v>1330681.3779593816</v>
          </cell>
          <cell r="D129">
            <v>999342.12405372446</v>
          </cell>
          <cell r="E129">
            <v>383522.75876680901</v>
          </cell>
          <cell r="F129">
            <v>264300.0381605837</v>
          </cell>
          <cell r="G129">
            <v>145861.53831316673</v>
          </cell>
        </row>
        <row r="130">
          <cell r="B130">
            <v>719038.10603137442</v>
          </cell>
          <cell r="C130">
            <v>1272887.9902624576</v>
          </cell>
          <cell r="D130">
            <v>956069.85302996321</v>
          </cell>
          <cell r="E130">
            <v>367085.82484579307</v>
          </cell>
          <cell r="F130">
            <v>252948.87430423309</v>
          </cell>
          <cell r="G130">
            <v>139588.67053770527</v>
          </cell>
        </row>
        <row r="131">
          <cell r="B131">
            <v>687789.03226296848</v>
          </cell>
          <cell r="C131">
            <v>1217613.9569067496</v>
          </cell>
          <cell r="D131">
            <v>914678.67485310975</v>
          </cell>
          <cell r="E131">
            <v>351356.51426273712</v>
          </cell>
          <cell r="F131">
            <v>242087.4055886796</v>
          </cell>
          <cell r="G131">
            <v>133586.77792689367</v>
          </cell>
        </row>
        <row r="132">
          <cell r="B132">
            <v>697870.59517434274</v>
          </cell>
          <cell r="C132">
            <v>1235507.4474755784</v>
          </cell>
          <cell r="D132">
            <v>928247.92167082475</v>
          </cell>
          <cell r="E132">
            <v>356734.67663998134</v>
          </cell>
          <cell r="F132">
            <v>245769.82629994958</v>
          </cell>
          <cell r="G132">
            <v>135610.62048703642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>
            <v>2023</v>
          </cell>
        </row>
        <row r="5">
          <cell r="A5">
            <v>2024</v>
          </cell>
        </row>
        <row r="6">
          <cell r="A6">
            <v>2025</v>
          </cell>
        </row>
        <row r="7">
          <cell r="A7">
            <v>2026</v>
          </cell>
        </row>
        <row r="8">
          <cell r="A8">
            <v>2027</v>
          </cell>
        </row>
        <row r="9">
          <cell r="A9">
            <v>2028</v>
          </cell>
        </row>
        <row r="10">
          <cell r="A10">
            <v>2029</v>
          </cell>
        </row>
        <row r="11">
          <cell r="A11">
            <v>2030</v>
          </cell>
        </row>
        <row r="12">
          <cell r="A12">
            <v>2031</v>
          </cell>
        </row>
        <row r="13">
          <cell r="A13">
            <v>2032</v>
          </cell>
        </row>
        <row r="14">
          <cell r="A14">
            <v>2033</v>
          </cell>
        </row>
        <row r="15">
          <cell r="A15">
            <v>2034</v>
          </cell>
        </row>
        <row r="16">
          <cell r="A16">
            <v>2035</v>
          </cell>
        </row>
        <row r="17">
          <cell r="A17">
            <v>2036</v>
          </cell>
        </row>
        <row r="18">
          <cell r="A18">
            <v>2037</v>
          </cell>
        </row>
        <row r="19">
          <cell r="A19">
            <v>2038</v>
          </cell>
        </row>
        <row r="20">
          <cell r="A20">
            <v>2039</v>
          </cell>
        </row>
        <row r="21">
          <cell r="A21">
            <v>2040</v>
          </cell>
        </row>
        <row r="22">
          <cell r="A22">
            <v>2041</v>
          </cell>
        </row>
        <row r="23">
          <cell r="A23">
            <v>2042</v>
          </cell>
        </row>
        <row r="24">
          <cell r="A24">
            <v>2043</v>
          </cell>
        </row>
        <row r="25">
          <cell r="A25">
            <v>2044</v>
          </cell>
        </row>
        <row r="26">
          <cell r="A26">
            <v>2045</v>
          </cell>
        </row>
        <row r="27">
          <cell r="A27">
            <v>2046</v>
          </cell>
        </row>
        <row r="28">
          <cell r="A28">
            <v>2047</v>
          </cell>
        </row>
        <row r="29">
          <cell r="A29">
            <v>2048</v>
          </cell>
        </row>
        <row r="30">
          <cell r="A30">
            <v>2049</v>
          </cell>
        </row>
        <row r="31">
          <cell r="A31">
            <v>2050</v>
          </cell>
        </row>
        <row r="32">
          <cell r="A32">
            <v>2051</v>
          </cell>
        </row>
        <row r="33">
          <cell r="A33">
            <v>2052</v>
          </cell>
        </row>
        <row r="34">
          <cell r="A34">
            <v>2053</v>
          </cell>
        </row>
        <row r="35">
          <cell r="A35">
            <v>2054</v>
          </cell>
        </row>
        <row r="36">
          <cell r="A36">
            <v>2055</v>
          </cell>
        </row>
        <row r="37">
          <cell r="A37">
            <v>2056</v>
          </cell>
        </row>
        <row r="38">
          <cell r="A38">
            <v>2057</v>
          </cell>
        </row>
        <row r="39">
          <cell r="A39">
            <v>2058</v>
          </cell>
        </row>
        <row r="40">
          <cell r="A40">
            <v>2059</v>
          </cell>
        </row>
        <row r="41">
          <cell r="A41">
            <v>2060</v>
          </cell>
        </row>
        <row r="42">
          <cell r="A42">
            <v>2061</v>
          </cell>
        </row>
        <row r="43">
          <cell r="A43">
            <v>2062</v>
          </cell>
        </row>
        <row r="44">
          <cell r="A44">
            <v>2063</v>
          </cell>
        </row>
        <row r="45">
          <cell r="A45">
            <v>2064</v>
          </cell>
        </row>
        <row r="46">
          <cell r="A46">
            <v>2065</v>
          </cell>
        </row>
        <row r="47">
          <cell r="A47">
            <v>2066</v>
          </cell>
        </row>
        <row r="48">
          <cell r="A48">
            <v>2067</v>
          </cell>
        </row>
        <row r="49">
          <cell r="A49">
            <v>2068</v>
          </cell>
        </row>
        <row r="50">
          <cell r="A50">
            <v>2069</v>
          </cell>
        </row>
        <row r="51">
          <cell r="A51">
            <v>2070</v>
          </cell>
        </row>
        <row r="52">
          <cell r="A52">
            <v>2071</v>
          </cell>
        </row>
        <row r="53">
          <cell r="A53">
            <v>2072</v>
          </cell>
        </row>
        <row r="54">
          <cell r="A54">
            <v>2073</v>
          </cell>
        </row>
        <row r="55">
          <cell r="A55">
            <v>2074</v>
          </cell>
        </row>
        <row r="56">
          <cell r="A56">
            <v>2075</v>
          </cell>
        </row>
        <row r="57">
          <cell r="A57">
            <v>2076</v>
          </cell>
        </row>
        <row r="58">
          <cell r="A58">
            <v>2077</v>
          </cell>
        </row>
        <row r="59">
          <cell r="A59">
            <v>2078</v>
          </cell>
        </row>
        <row r="60">
          <cell r="A60">
            <v>2079</v>
          </cell>
        </row>
        <row r="61">
          <cell r="A61">
            <v>2080</v>
          </cell>
        </row>
        <row r="62">
          <cell r="A62">
            <v>2081</v>
          </cell>
        </row>
        <row r="63">
          <cell r="A63">
            <v>2082</v>
          </cell>
        </row>
        <row r="64">
          <cell r="A64">
            <v>2083</v>
          </cell>
        </row>
        <row r="65">
          <cell r="A65">
            <v>2084</v>
          </cell>
        </row>
        <row r="66">
          <cell r="A66">
            <v>2085</v>
          </cell>
        </row>
        <row r="67">
          <cell r="A67">
            <v>2086</v>
          </cell>
        </row>
        <row r="68">
          <cell r="A68">
            <v>2087</v>
          </cell>
        </row>
        <row r="69">
          <cell r="A69">
            <v>2088</v>
          </cell>
        </row>
        <row r="70">
          <cell r="A70">
            <v>2089</v>
          </cell>
        </row>
        <row r="71">
          <cell r="A71">
            <v>2090</v>
          </cell>
        </row>
        <row r="72">
          <cell r="A72">
            <v>2091</v>
          </cell>
        </row>
        <row r="73">
          <cell r="A73">
            <v>2092</v>
          </cell>
        </row>
        <row r="74">
          <cell r="A74">
            <v>2093</v>
          </cell>
        </row>
        <row r="75">
          <cell r="A75">
            <v>2094</v>
          </cell>
        </row>
        <row r="76">
          <cell r="A76">
            <v>2095</v>
          </cell>
        </row>
        <row r="77">
          <cell r="A77">
            <v>2096</v>
          </cell>
        </row>
        <row r="78">
          <cell r="A78">
            <v>2097</v>
          </cell>
        </row>
        <row r="79">
          <cell r="A79">
            <v>2098</v>
          </cell>
        </row>
        <row r="80">
          <cell r="A80">
            <v>2099</v>
          </cell>
        </row>
        <row r="81">
          <cell r="A81">
            <v>2100</v>
          </cell>
        </row>
        <row r="82">
          <cell r="A82">
            <v>2101</v>
          </cell>
        </row>
        <row r="83">
          <cell r="A83">
            <v>2102</v>
          </cell>
        </row>
        <row r="84">
          <cell r="A84">
            <v>2103</v>
          </cell>
        </row>
        <row r="85">
          <cell r="A85">
            <v>2104</v>
          </cell>
        </row>
        <row r="86">
          <cell r="A86">
            <v>2105</v>
          </cell>
        </row>
        <row r="87">
          <cell r="A87">
            <v>2106</v>
          </cell>
        </row>
        <row r="88">
          <cell r="A88">
            <v>2107</v>
          </cell>
        </row>
        <row r="89">
          <cell r="A89">
            <v>2108</v>
          </cell>
        </row>
        <row r="90">
          <cell r="A90">
            <v>2109</v>
          </cell>
        </row>
        <row r="91">
          <cell r="A91">
            <v>2110</v>
          </cell>
        </row>
        <row r="92">
          <cell r="A92">
            <v>2111</v>
          </cell>
        </row>
        <row r="93">
          <cell r="A93">
            <v>2112</v>
          </cell>
        </row>
        <row r="94">
          <cell r="A94">
            <v>2113</v>
          </cell>
        </row>
        <row r="95">
          <cell r="A95">
            <v>2114</v>
          </cell>
        </row>
        <row r="96">
          <cell r="A96">
            <v>2115</v>
          </cell>
        </row>
        <row r="97">
          <cell r="A97">
            <v>2116</v>
          </cell>
        </row>
        <row r="98">
          <cell r="A98">
            <v>2117</v>
          </cell>
        </row>
        <row r="99">
          <cell r="A99">
            <v>2118</v>
          </cell>
        </row>
        <row r="100">
          <cell r="A100">
            <v>2119</v>
          </cell>
        </row>
        <row r="101">
          <cell r="A101">
            <v>2120</v>
          </cell>
        </row>
        <row r="102">
          <cell r="A102">
            <v>2121</v>
          </cell>
        </row>
        <row r="103">
          <cell r="A103">
            <v>2122</v>
          </cell>
        </row>
        <row r="104">
          <cell r="A104">
            <v>2123</v>
          </cell>
        </row>
        <row r="105">
          <cell r="A105">
            <v>2124</v>
          </cell>
        </row>
        <row r="106">
          <cell r="A106">
            <v>2125</v>
          </cell>
        </row>
        <row r="107">
          <cell r="A107">
            <v>2126</v>
          </cell>
        </row>
        <row r="108">
          <cell r="A108">
            <v>2127</v>
          </cell>
        </row>
        <row r="109">
          <cell r="A109">
            <v>2128</v>
          </cell>
        </row>
        <row r="110">
          <cell r="A110">
            <v>2129</v>
          </cell>
        </row>
        <row r="111">
          <cell r="A111">
            <v>2130</v>
          </cell>
        </row>
        <row r="112">
          <cell r="A112">
            <v>2131</v>
          </cell>
        </row>
        <row r="113">
          <cell r="A113">
            <v>2132</v>
          </cell>
        </row>
        <row r="114">
          <cell r="A114">
            <v>2133</v>
          </cell>
        </row>
        <row r="115">
          <cell r="A115">
            <v>2134</v>
          </cell>
        </row>
        <row r="116">
          <cell r="A116">
            <v>2135</v>
          </cell>
        </row>
        <row r="117">
          <cell r="A117">
            <v>2136</v>
          </cell>
        </row>
        <row r="118">
          <cell r="A118">
            <v>2137</v>
          </cell>
        </row>
        <row r="119">
          <cell r="A119">
            <v>2138</v>
          </cell>
        </row>
        <row r="120">
          <cell r="A120">
            <v>2139</v>
          </cell>
        </row>
        <row r="121">
          <cell r="A121">
            <v>2140</v>
          </cell>
        </row>
        <row r="122">
          <cell r="A122">
            <v>2141</v>
          </cell>
        </row>
        <row r="123">
          <cell r="A123">
            <v>2142</v>
          </cell>
        </row>
        <row r="124">
          <cell r="A124">
            <v>2143</v>
          </cell>
        </row>
        <row r="125">
          <cell r="A125">
            <v>2144</v>
          </cell>
        </row>
        <row r="126">
          <cell r="A126">
            <v>2145</v>
          </cell>
        </row>
        <row r="127">
          <cell r="A127">
            <v>2146</v>
          </cell>
        </row>
        <row r="128">
          <cell r="A128">
            <v>2147</v>
          </cell>
        </row>
        <row r="129">
          <cell r="A129">
            <v>2148</v>
          </cell>
        </row>
        <row r="130">
          <cell r="A130">
            <v>2149</v>
          </cell>
        </row>
        <row r="131">
          <cell r="A131">
            <v>2150</v>
          </cell>
        </row>
      </sheetData>
      <sheetData sheetId="10"/>
      <sheetData sheetId="11">
        <row r="4">
          <cell r="D4">
            <v>7.9389563584521383</v>
          </cell>
          <cell r="E4">
            <v>10.185250211812628</v>
          </cell>
          <cell r="F4">
            <v>10.739130887983706</v>
          </cell>
          <cell r="G4">
            <v>7.0619786211812627</v>
          </cell>
          <cell r="H4">
            <v>5.8772893971486759</v>
          </cell>
          <cell r="I4">
            <v>3.5232965234215885</v>
          </cell>
          <cell r="J4">
            <v>1.7580030590163933</v>
          </cell>
          <cell r="K4">
            <v>1.869269075409836</v>
          </cell>
          <cell r="L4">
            <v>1.1794197737704917</v>
          </cell>
          <cell r="M4">
            <v>0.86787492786885234</v>
          </cell>
          <cell r="N4">
            <v>0.77886211475409839</v>
          </cell>
          <cell r="O4">
            <v>0.33379804918032785</v>
          </cell>
          <cell r="P4">
            <v>0.61307336000000001</v>
          </cell>
          <cell r="Q4">
            <v>1.0928699026086957</v>
          </cell>
          <cell r="R4">
            <v>0.79966090434782611</v>
          </cell>
          <cell r="S4">
            <v>0.26655363478260868</v>
          </cell>
          <cell r="T4">
            <v>0.1865875443478261</v>
          </cell>
          <cell r="U4">
            <v>0.10662145391304348</v>
          </cell>
        </row>
        <row r="5">
          <cell r="D5">
            <v>7.9389563584521383</v>
          </cell>
          <cell r="E5">
            <v>10.185250211812628</v>
          </cell>
          <cell r="F5">
            <v>10.739130887983706</v>
          </cell>
          <cell r="G5">
            <v>7.0619786211812627</v>
          </cell>
          <cell r="H5">
            <v>5.8772893971486759</v>
          </cell>
          <cell r="I5">
            <v>3.5232965234215885</v>
          </cell>
          <cell r="J5">
            <v>1.7580030590163933</v>
          </cell>
          <cell r="K5">
            <v>1.869269075409836</v>
          </cell>
          <cell r="L5">
            <v>1.1794197737704917</v>
          </cell>
          <cell r="M5">
            <v>0.86787492786885234</v>
          </cell>
          <cell r="N5">
            <v>0.77886211475409839</v>
          </cell>
          <cell r="O5">
            <v>0.33379804918032785</v>
          </cell>
          <cell r="P5">
            <v>0.61307336000000001</v>
          </cell>
          <cell r="Q5">
            <v>1.0928699026086957</v>
          </cell>
          <cell r="R5">
            <v>0.79966090434782611</v>
          </cell>
          <cell r="S5">
            <v>0.26655363478260868</v>
          </cell>
          <cell r="T5">
            <v>0.1865875443478261</v>
          </cell>
          <cell r="U5">
            <v>0.10662145391304348</v>
          </cell>
        </row>
        <row r="6">
          <cell r="D6">
            <v>7.9389563584521383</v>
          </cell>
          <cell r="E6">
            <v>10.185250211812628</v>
          </cell>
          <cell r="F6">
            <v>10.739130887983706</v>
          </cell>
          <cell r="G6">
            <v>7.0619786211812627</v>
          </cell>
          <cell r="H6">
            <v>5.8772893971486759</v>
          </cell>
          <cell r="I6">
            <v>3.5232965234215885</v>
          </cell>
          <cell r="J6">
            <v>1.7580030590163933</v>
          </cell>
          <cell r="K6">
            <v>1.869269075409836</v>
          </cell>
          <cell r="L6">
            <v>1.1794197737704917</v>
          </cell>
          <cell r="M6">
            <v>0.86787492786885234</v>
          </cell>
          <cell r="N6">
            <v>0.77886211475409839</v>
          </cell>
          <cell r="O6">
            <v>0.33379804918032785</v>
          </cell>
          <cell r="P6">
            <v>0.61307336000000001</v>
          </cell>
          <cell r="Q6">
            <v>1.0928699026086957</v>
          </cell>
          <cell r="R6">
            <v>0.79966090434782611</v>
          </cell>
          <cell r="S6">
            <v>0.26655363478260868</v>
          </cell>
          <cell r="T6">
            <v>0.1865875443478261</v>
          </cell>
          <cell r="U6">
            <v>0.10662145391304348</v>
          </cell>
        </row>
        <row r="7">
          <cell r="D7">
            <v>7.9389563584521383</v>
          </cell>
          <cell r="E7">
            <v>10.185250211812628</v>
          </cell>
          <cell r="F7">
            <v>10.739130887983706</v>
          </cell>
          <cell r="G7">
            <v>7.0619786211812627</v>
          </cell>
          <cell r="H7">
            <v>5.8772893971486759</v>
          </cell>
          <cell r="I7">
            <v>3.5232965234215885</v>
          </cell>
          <cell r="J7">
            <v>1.7580030590163933</v>
          </cell>
          <cell r="K7">
            <v>1.869269075409836</v>
          </cell>
          <cell r="L7">
            <v>1.1794197737704917</v>
          </cell>
          <cell r="M7">
            <v>0.86787492786885234</v>
          </cell>
          <cell r="N7">
            <v>0.77886211475409839</v>
          </cell>
          <cell r="O7">
            <v>0.33379804918032785</v>
          </cell>
          <cell r="P7">
            <v>0.61307336000000001</v>
          </cell>
          <cell r="Q7">
            <v>1.0928699026086957</v>
          </cell>
          <cell r="R7">
            <v>0.79966090434782611</v>
          </cell>
          <cell r="S7">
            <v>0.26655363478260868</v>
          </cell>
          <cell r="T7">
            <v>0.1865875443478261</v>
          </cell>
          <cell r="U7">
            <v>0.10662145391304348</v>
          </cell>
        </row>
        <row r="8">
          <cell r="D8">
            <v>7.9389563584521383</v>
          </cell>
          <cell r="E8">
            <v>10.185250211812628</v>
          </cell>
          <cell r="F8">
            <v>10.739130887983706</v>
          </cell>
          <cell r="G8">
            <v>7.0619786211812627</v>
          </cell>
          <cell r="H8">
            <v>5.8772893971486759</v>
          </cell>
          <cell r="I8">
            <v>3.5232965234215885</v>
          </cell>
          <cell r="J8">
            <v>1.7580030590163933</v>
          </cell>
          <cell r="K8">
            <v>1.869269075409836</v>
          </cell>
          <cell r="L8">
            <v>1.1794197737704917</v>
          </cell>
          <cell r="M8">
            <v>0.86787492786885234</v>
          </cell>
          <cell r="N8">
            <v>0.77886211475409839</v>
          </cell>
          <cell r="O8">
            <v>0.33379804918032785</v>
          </cell>
          <cell r="P8">
            <v>0.61307336000000001</v>
          </cell>
          <cell r="Q8">
            <v>1.0928699026086957</v>
          </cell>
          <cell r="R8">
            <v>0.79966090434782611</v>
          </cell>
          <cell r="S8">
            <v>0.26655363478260868</v>
          </cell>
          <cell r="T8">
            <v>0.1865875443478261</v>
          </cell>
          <cell r="U8">
            <v>0.10662145391304348</v>
          </cell>
        </row>
        <row r="9">
          <cell r="D9">
            <v>7.9389563584521383</v>
          </cell>
          <cell r="E9">
            <v>10.185250211812628</v>
          </cell>
          <cell r="F9">
            <v>10.739130887983706</v>
          </cell>
          <cell r="G9">
            <v>7.0619786211812627</v>
          </cell>
          <cell r="H9">
            <v>5.8772893971486759</v>
          </cell>
          <cell r="I9">
            <v>3.5232965234215885</v>
          </cell>
          <cell r="J9">
            <v>1.7580030590163933</v>
          </cell>
          <cell r="K9">
            <v>1.869269075409836</v>
          </cell>
          <cell r="L9">
            <v>1.1794197737704917</v>
          </cell>
          <cell r="M9">
            <v>0.86787492786885234</v>
          </cell>
          <cell r="N9">
            <v>0.77886211475409839</v>
          </cell>
          <cell r="O9">
            <v>0.33379804918032785</v>
          </cell>
          <cell r="P9">
            <v>0.61307336000000001</v>
          </cell>
          <cell r="Q9">
            <v>1.0928699026086957</v>
          </cell>
          <cell r="R9">
            <v>0.79966090434782611</v>
          </cell>
          <cell r="S9">
            <v>0.26655363478260868</v>
          </cell>
          <cell r="T9">
            <v>0.1865875443478261</v>
          </cell>
          <cell r="U9">
            <v>0.10662145391304348</v>
          </cell>
        </row>
        <row r="10">
          <cell r="D10">
            <v>7.9389563584521383</v>
          </cell>
          <cell r="E10">
            <v>10.185250211812628</v>
          </cell>
          <cell r="F10">
            <v>10.739130887983706</v>
          </cell>
          <cell r="G10">
            <v>7.0619786211812627</v>
          </cell>
          <cell r="H10">
            <v>5.8772893971486759</v>
          </cell>
          <cell r="I10">
            <v>3.5232965234215885</v>
          </cell>
          <cell r="J10">
            <v>1.7580030590163933</v>
          </cell>
          <cell r="K10">
            <v>1.869269075409836</v>
          </cell>
          <cell r="L10">
            <v>1.1794197737704917</v>
          </cell>
          <cell r="M10">
            <v>0.86787492786885234</v>
          </cell>
          <cell r="N10">
            <v>0.77886211475409839</v>
          </cell>
          <cell r="O10">
            <v>0.33379804918032785</v>
          </cell>
          <cell r="P10">
            <v>0.61307336000000001</v>
          </cell>
          <cell r="Q10">
            <v>1.0928699026086957</v>
          </cell>
          <cell r="R10">
            <v>0.79966090434782611</v>
          </cell>
          <cell r="S10">
            <v>0.26655363478260868</v>
          </cell>
          <cell r="T10">
            <v>0.1865875443478261</v>
          </cell>
          <cell r="U10">
            <v>0.10662145391304348</v>
          </cell>
        </row>
        <row r="11">
          <cell r="D11">
            <v>8.8035465269019362</v>
          </cell>
          <cell r="E11">
            <v>11.294472482188144</v>
          </cell>
          <cell r="F11">
            <v>11.908673402669674</v>
          </cell>
          <cell r="G11">
            <v>7.8310617361395138</v>
          </cell>
          <cell r="H11">
            <v>6.5173542117762402</v>
          </cell>
          <cell r="I11">
            <v>3.9070002997297357</v>
          </cell>
          <cell r="J11">
            <v>1.9494579672313808</v>
          </cell>
          <cell r="K11">
            <v>2.0728413828789365</v>
          </cell>
          <cell r="L11">
            <v>1.3078642058640908</v>
          </cell>
          <cell r="M11">
            <v>0.96239064205093472</v>
          </cell>
          <cell r="N11">
            <v>0.86368390953289031</v>
          </cell>
          <cell r="O11">
            <v>0.37015024694266724</v>
          </cell>
          <cell r="P11">
            <v>0.67983996957207093</v>
          </cell>
          <cell r="Q11">
            <v>1.211888641411083</v>
          </cell>
          <cell r="R11">
            <v>0.88674778639835339</v>
          </cell>
          <cell r="S11">
            <v>0.29558259546611781</v>
          </cell>
          <cell r="T11">
            <v>0.20690781682628248</v>
          </cell>
          <cell r="U11">
            <v>0.11823303818644712</v>
          </cell>
        </row>
        <row r="12">
          <cell r="D12">
            <v>8.8035465269019362</v>
          </cell>
          <cell r="E12">
            <v>11.294472482188144</v>
          </cell>
          <cell r="F12">
            <v>11.908673402669674</v>
          </cell>
          <cell r="G12">
            <v>7.8310617361395138</v>
          </cell>
          <cell r="H12">
            <v>6.5173542117762402</v>
          </cell>
          <cell r="I12">
            <v>3.9070002997297357</v>
          </cell>
          <cell r="J12">
            <v>1.9494579672313808</v>
          </cell>
          <cell r="K12">
            <v>2.0728413828789365</v>
          </cell>
          <cell r="L12">
            <v>1.3078642058640908</v>
          </cell>
          <cell r="M12">
            <v>0.96239064205093472</v>
          </cell>
          <cell r="N12">
            <v>0.86368390953289031</v>
          </cell>
          <cell r="O12">
            <v>0.37015024694266724</v>
          </cell>
          <cell r="P12">
            <v>0.67983996957207093</v>
          </cell>
          <cell r="Q12">
            <v>1.211888641411083</v>
          </cell>
          <cell r="R12">
            <v>0.88674778639835339</v>
          </cell>
          <cell r="S12">
            <v>0.29558259546611781</v>
          </cell>
          <cell r="T12">
            <v>0.20690781682628248</v>
          </cell>
          <cell r="U12">
            <v>0.11823303818644712</v>
          </cell>
        </row>
        <row r="13">
          <cell r="D13">
            <v>8.8035465269019362</v>
          </cell>
          <cell r="E13">
            <v>11.294472482188144</v>
          </cell>
          <cell r="F13">
            <v>11.908673402669674</v>
          </cell>
          <cell r="G13">
            <v>7.8310617361395138</v>
          </cell>
          <cell r="H13">
            <v>6.5173542117762402</v>
          </cell>
          <cell r="I13">
            <v>3.9070002997297357</v>
          </cell>
          <cell r="J13">
            <v>1.9494579672313808</v>
          </cell>
          <cell r="K13">
            <v>2.0728413828789365</v>
          </cell>
          <cell r="L13">
            <v>1.3078642058640908</v>
          </cell>
          <cell r="M13">
            <v>0.96239064205093472</v>
          </cell>
          <cell r="N13">
            <v>0.86368390953289031</v>
          </cell>
          <cell r="O13">
            <v>0.37015024694266724</v>
          </cell>
          <cell r="P13">
            <v>0.67983996957207093</v>
          </cell>
          <cell r="Q13">
            <v>1.211888641411083</v>
          </cell>
          <cell r="R13">
            <v>0.88674778639835339</v>
          </cell>
          <cell r="S13">
            <v>0.29558259546611781</v>
          </cell>
          <cell r="T13">
            <v>0.20690781682628248</v>
          </cell>
          <cell r="U13">
            <v>0.11823303818644712</v>
          </cell>
        </row>
        <row r="14">
          <cell r="D14">
            <v>8.8035465269019362</v>
          </cell>
          <cell r="E14">
            <v>11.294472482188144</v>
          </cell>
          <cell r="F14">
            <v>11.908673402669674</v>
          </cell>
          <cell r="G14">
            <v>7.8310617361395138</v>
          </cell>
          <cell r="H14">
            <v>6.5173542117762402</v>
          </cell>
          <cell r="I14">
            <v>3.9070002997297357</v>
          </cell>
          <cell r="J14">
            <v>1.9494579672313808</v>
          </cell>
          <cell r="K14">
            <v>2.0728413828789365</v>
          </cell>
          <cell r="L14">
            <v>1.3078642058640908</v>
          </cell>
          <cell r="M14">
            <v>0.96239064205093472</v>
          </cell>
          <cell r="N14">
            <v>0.86368390953289031</v>
          </cell>
          <cell r="O14">
            <v>0.37015024694266724</v>
          </cell>
          <cell r="P14">
            <v>0.67983996957207093</v>
          </cell>
          <cell r="Q14">
            <v>1.211888641411083</v>
          </cell>
          <cell r="R14">
            <v>0.88674778639835339</v>
          </cell>
          <cell r="S14">
            <v>0.29558259546611781</v>
          </cell>
          <cell r="T14">
            <v>0.20690781682628248</v>
          </cell>
          <cell r="U14">
            <v>0.11823303818644712</v>
          </cell>
        </row>
        <row r="15">
          <cell r="D15">
            <v>8.8035465269019362</v>
          </cell>
          <cell r="E15">
            <v>11.294472482188144</v>
          </cell>
          <cell r="F15">
            <v>11.908673402669674</v>
          </cell>
          <cell r="G15">
            <v>7.8310617361395138</v>
          </cell>
          <cell r="H15">
            <v>6.5173542117762402</v>
          </cell>
          <cell r="I15">
            <v>3.9070002997297357</v>
          </cell>
          <cell r="J15">
            <v>1.9494579672313808</v>
          </cell>
          <cell r="K15">
            <v>2.0728413828789365</v>
          </cell>
          <cell r="L15">
            <v>1.3078642058640908</v>
          </cell>
          <cell r="M15">
            <v>0.96239064205093472</v>
          </cell>
          <cell r="N15">
            <v>0.86368390953289031</v>
          </cell>
          <cell r="O15">
            <v>0.37015024694266724</v>
          </cell>
          <cell r="P15">
            <v>0.67983996957207093</v>
          </cell>
          <cell r="Q15">
            <v>1.211888641411083</v>
          </cell>
          <cell r="R15">
            <v>0.88674778639835339</v>
          </cell>
          <cell r="S15">
            <v>0.29558259546611781</v>
          </cell>
          <cell r="T15">
            <v>0.20690781682628248</v>
          </cell>
          <cell r="U15">
            <v>0.11823303818644712</v>
          </cell>
        </row>
        <row r="16">
          <cell r="D16">
            <v>8.8035465269019362</v>
          </cell>
          <cell r="E16">
            <v>11.294472482188144</v>
          </cell>
          <cell r="F16">
            <v>11.908673402669674</v>
          </cell>
          <cell r="G16">
            <v>7.8310617361395138</v>
          </cell>
          <cell r="H16">
            <v>6.5173542117762402</v>
          </cell>
          <cell r="I16">
            <v>3.9070002997297357</v>
          </cell>
          <cell r="J16">
            <v>1.9494579672313808</v>
          </cell>
          <cell r="K16">
            <v>2.0728413828789365</v>
          </cell>
          <cell r="L16">
            <v>1.3078642058640908</v>
          </cell>
          <cell r="M16">
            <v>0.96239064205093472</v>
          </cell>
          <cell r="N16">
            <v>0.86368390953289031</v>
          </cell>
          <cell r="O16">
            <v>0.37015024694266724</v>
          </cell>
          <cell r="P16">
            <v>0.67983996957207093</v>
          </cell>
          <cell r="Q16">
            <v>1.211888641411083</v>
          </cell>
          <cell r="R16">
            <v>0.88674778639835339</v>
          </cell>
          <cell r="S16">
            <v>0.29558259546611781</v>
          </cell>
          <cell r="T16">
            <v>0.20690781682628248</v>
          </cell>
          <cell r="U16">
            <v>0.11823303818644712</v>
          </cell>
        </row>
        <row r="17">
          <cell r="D17">
            <v>8.8035465269019362</v>
          </cell>
          <cell r="E17">
            <v>11.294472482188144</v>
          </cell>
          <cell r="F17">
            <v>11.908673402669674</v>
          </cell>
          <cell r="G17">
            <v>7.8310617361395138</v>
          </cell>
          <cell r="H17">
            <v>6.5173542117762402</v>
          </cell>
          <cell r="I17">
            <v>3.9070002997297357</v>
          </cell>
          <cell r="J17">
            <v>1.9494579672313808</v>
          </cell>
          <cell r="K17">
            <v>2.0728413828789365</v>
          </cell>
          <cell r="L17">
            <v>1.3078642058640908</v>
          </cell>
          <cell r="M17">
            <v>0.96239064205093472</v>
          </cell>
          <cell r="N17">
            <v>0.86368390953289031</v>
          </cell>
          <cell r="O17">
            <v>0.37015024694266724</v>
          </cell>
          <cell r="P17">
            <v>0.67983996957207093</v>
          </cell>
          <cell r="Q17">
            <v>1.211888641411083</v>
          </cell>
          <cell r="R17">
            <v>0.88674778639835339</v>
          </cell>
          <cell r="S17">
            <v>0.29558259546611781</v>
          </cell>
          <cell r="T17">
            <v>0.20690781682628248</v>
          </cell>
          <cell r="U17">
            <v>0.11823303818644712</v>
          </cell>
        </row>
        <row r="18">
          <cell r="D18">
            <v>8.8035465269019362</v>
          </cell>
          <cell r="E18">
            <v>11.294472482188144</v>
          </cell>
          <cell r="F18">
            <v>11.908673402669674</v>
          </cell>
          <cell r="G18">
            <v>7.8310617361395138</v>
          </cell>
          <cell r="H18">
            <v>6.5173542117762402</v>
          </cell>
          <cell r="I18">
            <v>3.9070002997297357</v>
          </cell>
          <cell r="J18">
            <v>1.9494579672313808</v>
          </cell>
          <cell r="K18">
            <v>2.0728413828789365</v>
          </cell>
          <cell r="L18">
            <v>1.3078642058640908</v>
          </cell>
          <cell r="M18">
            <v>0.96239064205093472</v>
          </cell>
          <cell r="N18">
            <v>0.86368390953289031</v>
          </cell>
          <cell r="O18">
            <v>0.37015024694266724</v>
          </cell>
          <cell r="P18">
            <v>0.67983996957207093</v>
          </cell>
          <cell r="Q18">
            <v>1.211888641411083</v>
          </cell>
          <cell r="R18">
            <v>0.88674778639835339</v>
          </cell>
          <cell r="S18">
            <v>0.29558259546611781</v>
          </cell>
          <cell r="T18">
            <v>0.20690781682628248</v>
          </cell>
          <cell r="U18">
            <v>0.11823303818644712</v>
          </cell>
        </row>
        <row r="19">
          <cell r="D19">
            <v>8.8035465269019362</v>
          </cell>
          <cell r="E19">
            <v>11.294472482188144</v>
          </cell>
          <cell r="F19">
            <v>11.908673402669674</v>
          </cell>
          <cell r="G19">
            <v>7.8310617361395138</v>
          </cell>
          <cell r="H19">
            <v>6.5173542117762402</v>
          </cell>
          <cell r="I19">
            <v>3.9070002997297357</v>
          </cell>
          <cell r="J19">
            <v>1.9494579672313808</v>
          </cell>
          <cell r="K19">
            <v>2.0728413828789365</v>
          </cell>
          <cell r="L19">
            <v>1.3078642058640908</v>
          </cell>
          <cell r="M19">
            <v>0.96239064205093472</v>
          </cell>
          <cell r="N19">
            <v>0.86368390953289031</v>
          </cell>
          <cell r="O19">
            <v>0.37015024694266724</v>
          </cell>
          <cell r="P19">
            <v>0.67983996957207093</v>
          </cell>
          <cell r="Q19">
            <v>1.211888641411083</v>
          </cell>
          <cell r="R19">
            <v>0.88674778639835339</v>
          </cell>
          <cell r="S19">
            <v>0.29558259546611781</v>
          </cell>
          <cell r="T19">
            <v>0.20690781682628248</v>
          </cell>
          <cell r="U19">
            <v>0.11823303818644712</v>
          </cell>
        </row>
        <row r="20">
          <cell r="D20">
            <v>8.8035465269019362</v>
          </cell>
          <cell r="E20">
            <v>11.294472482188144</v>
          </cell>
          <cell r="F20">
            <v>11.908673402669674</v>
          </cell>
          <cell r="G20">
            <v>7.8310617361395138</v>
          </cell>
          <cell r="H20">
            <v>6.5173542117762402</v>
          </cell>
          <cell r="I20">
            <v>3.9070002997297357</v>
          </cell>
          <cell r="J20">
            <v>1.9494579672313808</v>
          </cell>
          <cell r="K20">
            <v>2.0728413828789365</v>
          </cell>
          <cell r="L20">
            <v>1.3078642058640908</v>
          </cell>
          <cell r="M20">
            <v>0.96239064205093472</v>
          </cell>
          <cell r="N20">
            <v>0.86368390953289031</v>
          </cell>
          <cell r="O20">
            <v>0.37015024694266724</v>
          </cell>
          <cell r="P20">
            <v>0.67983996957207093</v>
          </cell>
          <cell r="Q20">
            <v>1.211888641411083</v>
          </cell>
          <cell r="R20">
            <v>0.88674778639835339</v>
          </cell>
          <cell r="S20">
            <v>0.29558259546611781</v>
          </cell>
          <cell r="T20">
            <v>0.20690781682628248</v>
          </cell>
          <cell r="U20">
            <v>0.11823303818644712</v>
          </cell>
        </row>
        <row r="21">
          <cell r="D21">
            <v>9.4502554277713209</v>
          </cell>
          <cell r="E21">
            <v>12.12416490927251</v>
          </cell>
          <cell r="F21">
            <v>12.783485055396088</v>
          </cell>
          <cell r="G21">
            <v>8.4063318630756534</v>
          </cell>
          <cell r="H21">
            <v>6.9961193283113268</v>
          </cell>
          <cell r="I21">
            <v>4.1940087072861099</v>
          </cell>
          <cell r="J21">
            <v>2.0926652321020458</v>
          </cell>
          <cell r="K21">
            <v>2.2251123986907833</v>
          </cell>
          <cell r="L21">
            <v>1.4039399658406131</v>
          </cell>
          <cell r="M21">
            <v>1.0330878993921493</v>
          </cell>
          <cell r="N21">
            <v>0.92713016612115973</v>
          </cell>
          <cell r="O21">
            <v>0.3973414997662113</v>
          </cell>
          <cell r="P21">
            <v>0.72978104254141563</v>
          </cell>
          <cell r="Q21">
            <v>1.3009140323564365</v>
          </cell>
          <cell r="R21">
            <v>0.95188831635836813</v>
          </cell>
          <cell r="S21">
            <v>0.31729610545278936</v>
          </cell>
          <cell r="T21">
            <v>0.22210727381695258</v>
          </cell>
          <cell r="U21">
            <v>0.12691844218111575</v>
          </cell>
        </row>
        <row r="22">
          <cell r="D22">
            <v>9.4502554277713209</v>
          </cell>
          <cell r="E22">
            <v>12.12416490927251</v>
          </cell>
          <cell r="F22">
            <v>12.783485055396088</v>
          </cell>
          <cell r="G22">
            <v>8.4063318630756534</v>
          </cell>
          <cell r="H22">
            <v>6.9961193283113268</v>
          </cell>
          <cell r="I22">
            <v>4.1940087072861099</v>
          </cell>
          <cell r="J22">
            <v>2.0926652321020458</v>
          </cell>
          <cell r="K22">
            <v>2.2251123986907833</v>
          </cell>
          <cell r="L22">
            <v>1.4039399658406131</v>
          </cell>
          <cell r="M22">
            <v>1.0330878993921493</v>
          </cell>
          <cell r="N22">
            <v>0.92713016612115973</v>
          </cell>
          <cell r="O22">
            <v>0.3973414997662113</v>
          </cell>
          <cell r="P22">
            <v>0.72978104254141563</v>
          </cell>
          <cell r="Q22">
            <v>1.3009140323564365</v>
          </cell>
          <cell r="R22">
            <v>0.95188831635836813</v>
          </cell>
          <cell r="S22">
            <v>0.31729610545278936</v>
          </cell>
          <cell r="T22">
            <v>0.22210727381695258</v>
          </cell>
          <cell r="U22">
            <v>0.12691844218111575</v>
          </cell>
        </row>
        <row r="23">
          <cell r="D23">
            <v>9.4502554277713209</v>
          </cell>
          <cell r="E23">
            <v>12.12416490927251</v>
          </cell>
          <cell r="F23">
            <v>12.783485055396088</v>
          </cell>
          <cell r="G23">
            <v>8.4063318630756534</v>
          </cell>
          <cell r="H23">
            <v>6.9961193283113268</v>
          </cell>
          <cell r="I23">
            <v>4.1940087072861099</v>
          </cell>
          <cell r="J23">
            <v>2.0926652321020458</v>
          </cell>
          <cell r="K23">
            <v>2.2251123986907833</v>
          </cell>
          <cell r="L23">
            <v>1.4039399658406131</v>
          </cell>
          <cell r="M23">
            <v>1.0330878993921493</v>
          </cell>
          <cell r="N23">
            <v>0.92713016612115973</v>
          </cell>
          <cell r="O23">
            <v>0.3973414997662113</v>
          </cell>
          <cell r="P23">
            <v>0.72978104254141563</v>
          </cell>
          <cell r="Q23">
            <v>1.3009140323564365</v>
          </cell>
          <cell r="R23">
            <v>0.95188831635836813</v>
          </cell>
          <cell r="S23">
            <v>0.31729610545278936</v>
          </cell>
          <cell r="T23">
            <v>0.22210727381695258</v>
          </cell>
          <cell r="U23">
            <v>0.12691844218111575</v>
          </cell>
        </row>
        <row r="24">
          <cell r="D24">
            <v>9.4502554277713209</v>
          </cell>
          <cell r="E24">
            <v>12.12416490927251</v>
          </cell>
          <cell r="F24">
            <v>12.783485055396088</v>
          </cell>
          <cell r="G24">
            <v>8.4063318630756534</v>
          </cell>
          <cell r="H24">
            <v>6.9961193283113268</v>
          </cell>
          <cell r="I24">
            <v>4.1940087072861099</v>
          </cell>
          <cell r="J24">
            <v>2.0926652321020458</v>
          </cell>
          <cell r="K24">
            <v>2.2251123986907833</v>
          </cell>
          <cell r="L24">
            <v>1.4039399658406131</v>
          </cell>
          <cell r="M24">
            <v>1.0330878993921493</v>
          </cell>
          <cell r="N24">
            <v>0.92713016612115973</v>
          </cell>
          <cell r="O24">
            <v>0.3973414997662113</v>
          </cell>
          <cell r="P24">
            <v>0.72978104254141563</v>
          </cell>
          <cell r="Q24">
            <v>1.3009140323564365</v>
          </cell>
          <cell r="R24">
            <v>0.95188831635836813</v>
          </cell>
          <cell r="S24">
            <v>0.31729610545278936</v>
          </cell>
          <cell r="T24">
            <v>0.22210727381695258</v>
          </cell>
          <cell r="U24">
            <v>0.12691844218111575</v>
          </cell>
        </row>
        <row r="25">
          <cell r="D25">
            <v>9.4502554277713209</v>
          </cell>
          <cell r="E25">
            <v>12.12416490927251</v>
          </cell>
          <cell r="F25">
            <v>12.783485055396088</v>
          </cell>
          <cell r="G25">
            <v>8.4063318630756534</v>
          </cell>
          <cell r="H25">
            <v>6.9961193283113268</v>
          </cell>
          <cell r="I25">
            <v>4.1940087072861099</v>
          </cell>
          <cell r="J25">
            <v>2.0926652321020458</v>
          </cell>
          <cell r="K25">
            <v>2.2251123986907833</v>
          </cell>
          <cell r="L25">
            <v>1.4039399658406131</v>
          </cell>
          <cell r="M25">
            <v>1.0330878993921493</v>
          </cell>
          <cell r="N25">
            <v>0.92713016612115973</v>
          </cell>
          <cell r="O25">
            <v>0.3973414997662113</v>
          </cell>
          <cell r="P25">
            <v>0.72978104254141563</v>
          </cell>
          <cell r="Q25">
            <v>1.3009140323564365</v>
          </cell>
          <cell r="R25">
            <v>0.95188831635836813</v>
          </cell>
          <cell r="S25">
            <v>0.31729610545278936</v>
          </cell>
          <cell r="T25">
            <v>0.22210727381695258</v>
          </cell>
          <cell r="U25">
            <v>0.12691844218111575</v>
          </cell>
        </row>
        <row r="26">
          <cell r="D26">
            <v>9.4502554277713209</v>
          </cell>
          <cell r="E26">
            <v>12.12416490927251</v>
          </cell>
          <cell r="F26">
            <v>12.783485055396088</v>
          </cell>
          <cell r="G26">
            <v>8.4063318630756534</v>
          </cell>
          <cell r="H26">
            <v>6.9961193283113268</v>
          </cell>
          <cell r="I26">
            <v>4.1940087072861099</v>
          </cell>
          <cell r="J26">
            <v>2.0926652321020458</v>
          </cell>
          <cell r="K26">
            <v>2.2251123986907833</v>
          </cell>
          <cell r="L26">
            <v>1.4039399658406131</v>
          </cell>
          <cell r="M26">
            <v>1.0330878993921493</v>
          </cell>
          <cell r="N26">
            <v>0.92713016612115973</v>
          </cell>
          <cell r="O26">
            <v>0.3973414997662113</v>
          </cell>
          <cell r="P26">
            <v>0.72978104254141563</v>
          </cell>
          <cell r="Q26">
            <v>1.3009140323564365</v>
          </cell>
          <cell r="R26">
            <v>0.95188831635836813</v>
          </cell>
          <cell r="S26">
            <v>0.31729610545278936</v>
          </cell>
          <cell r="T26">
            <v>0.22210727381695258</v>
          </cell>
          <cell r="U26">
            <v>0.12691844218111575</v>
          </cell>
        </row>
        <row r="27">
          <cell r="D27">
            <v>9.4502554277713209</v>
          </cell>
          <cell r="E27">
            <v>12.12416490927251</v>
          </cell>
          <cell r="F27">
            <v>12.783485055396088</v>
          </cell>
          <cell r="G27">
            <v>8.4063318630756534</v>
          </cell>
          <cell r="H27">
            <v>6.9961193283113268</v>
          </cell>
          <cell r="I27">
            <v>4.1940087072861099</v>
          </cell>
          <cell r="J27">
            <v>2.0926652321020458</v>
          </cell>
          <cell r="K27">
            <v>2.2251123986907833</v>
          </cell>
          <cell r="L27">
            <v>1.4039399658406131</v>
          </cell>
          <cell r="M27">
            <v>1.0330878993921493</v>
          </cell>
          <cell r="N27">
            <v>0.92713016612115973</v>
          </cell>
          <cell r="O27">
            <v>0.3973414997662113</v>
          </cell>
          <cell r="P27">
            <v>0.72978104254141563</v>
          </cell>
          <cell r="Q27">
            <v>1.3009140323564365</v>
          </cell>
          <cell r="R27">
            <v>0.95188831635836813</v>
          </cell>
          <cell r="S27">
            <v>0.31729610545278936</v>
          </cell>
          <cell r="T27">
            <v>0.22210727381695258</v>
          </cell>
          <cell r="U27">
            <v>0.12691844218111575</v>
          </cell>
        </row>
        <row r="28">
          <cell r="D28">
            <v>9.4502554277713209</v>
          </cell>
          <cell r="E28">
            <v>12.12416490927251</v>
          </cell>
          <cell r="F28">
            <v>12.783485055396088</v>
          </cell>
          <cell r="G28">
            <v>8.4063318630756534</v>
          </cell>
          <cell r="H28">
            <v>6.9961193283113268</v>
          </cell>
          <cell r="I28">
            <v>4.1940087072861099</v>
          </cell>
          <cell r="J28">
            <v>2.0926652321020458</v>
          </cell>
          <cell r="K28">
            <v>2.2251123986907833</v>
          </cell>
          <cell r="L28">
            <v>1.4039399658406131</v>
          </cell>
          <cell r="M28">
            <v>1.0330878993921493</v>
          </cell>
          <cell r="N28">
            <v>0.92713016612115973</v>
          </cell>
          <cell r="O28">
            <v>0.3973414997662113</v>
          </cell>
          <cell r="P28">
            <v>0.72978104254141563</v>
          </cell>
          <cell r="Q28">
            <v>1.3009140323564365</v>
          </cell>
          <cell r="R28">
            <v>0.95188831635836813</v>
          </cell>
          <cell r="S28">
            <v>0.31729610545278936</v>
          </cell>
          <cell r="T28">
            <v>0.22210727381695258</v>
          </cell>
          <cell r="U28">
            <v>0.12691844218111575</v>
          </cell>
        </row>
        <row r="29">
          <cell r="D29">
            <v>9.4502554277713209</v>
          </cell>
          <cell r="E29">
            <v>12.12416490927251</v>
          </cell>
          <cell r="F29">
            <v>12.783485055396088</v>
          </cell>
          <cell r="G29">
            <v>8.4063318630756534</v>
          </cell>
          <cell r="H29">
            <v>6.9961193283113268</v>
          </cell>
          <cell r="I29">
            <v>4.1940087072861099</v>
          </cell>
          <cell r="J29">
            <v>2.0926652321020458</v>
          </cell>
          <cell r="K29">
            <v>2.2251123986907833</v>
          </cell>
          <cell r="L29">
            <v>1.4039399658406131</v>
          </cell>
          <cell r="M29">
            <v>1.0330878993921493</v>
          </cell>
          <cell r="N29">
            <v>0.92713016612115973</v>
          </cell>
          <cell r="O29">
            <v>0.3973414997662113</v>
          </cell>
          <cell r="P29">
            <v>0.72978104254141563</v>
          </cell>
          <cell r="Q29">
            <v>1.3009140323564365</v>
          </cell>
          <cell r="R29">
            <v>0.95188831635836813</v>
          </cell>
          <cell r="S29">
            <v>0.31729610545278936</v>
          </cell>
          <cell r="T29">
            <v>0.22210727381695258</v>
          </cell>
          <cell r="U29">
            <v>0.12691844218111575</v>
          </cell>
        </row>
        <row r="30">
          <cell r="D30">
            <v>9.4502554277713209</v>
          </cell>
          <cell r="E30">
            <v>12.12416490927251</v>
          </cell>
          <cell r="F30">
            <v>12.783485055396088</v>
          </cell>
          <cell r="G30">
            <v>8.4063318630756534</v>
          </cell>
          <cell r="H30">
            <v>6.9961193283113268</v>
          </cell>
          <cell r="I30">
            <v>4.1940087072861099</v>
          </cell>
          <cell r="J30">
            <v>2.0926652321020458</v>
          </cell>
          <cell r="K30">
            <v>2.2251123986907833</v>
          </cell>
          <cell r="L30">
            <v>1.4039399658406131</v>
          </cell>
          <cell r="M30">
            <v>1.0330878993921493</v>
          </cell>
          <cell r="N30">
            <v>0.92713016612115973</v>
          </cell>
          <cell r="O30">
            <v>0.3973414997662113</v>
          </cell>
          <cell r="P30">
            <v>0.72978104254141563</v>
          </cell>
          <cell r="Q30">
            <v>1.3009140323564365</v>
          </cell>
          <cell r="R30">
            <v>0.95188831635836813</v>
          </cell>
          <cell r="S30">
            <v>0.31729610545278936</v>
          </cell>
          <cell r="T30">
            <v>0.22210727381695258</v>
          </cell>
          <cell r="U30">
            <v>0.12691844218111575</v>
          </cell>
        </row>
        <row r="31">
          <cell r="D31">
            <v>9.8045382743993486</v>
          </cell>
          <cell r="E31">
            <v>12.578690576845675</v>
          </cell>
          <cell r="F31">
            <v>13.262728130873535</v>
          </cell>
          <cell r="G31">
            <v>8.7214788138552333</v>
          </cell>
          <cell r="H31">
            <v>7.2583984899623077</v>
          </cell>
          <cell r="I31">
            <v>4.3512388853438964</v>
          </cell>
          <cell r="J31">
            <v>2.1711176507837555</v>
          </cell>
          <cell r="K31">
            <v>2.308530160327031</v>
          </cell>
          <cell r="L31">
            <v>1.4565726011587219</v>
          </cell>
          <cell r="M31">
            <v>1.07181757443755</v>
          </cell>
          <cell r="N31">
            <v>0.96188756680292975</v>
          </cell>
          <cell r="O31">
            <v>0.41223752862982699</v>
          </cell>
          <cell r="P31">
            <v>0.75713997555045864</v>
          </cell>
          <cell r="Q31">
            <v>1.3496843042421218</v>
          </cell>
          <cell r="R31">
            <v>0.98757388115277223</v>
          </cell>
          <cell r="S31">
            <v>0.32919129371759071</v>
          </cell>
          <cell r="T31">
            <v>0.2304339056023135</v>
          </cell>
          <cell r="U31">
            <v>0.13167651748703629</v>
          </cell>
        </row>
        <row r="32">
          <cell r="D32">
            <v>9.8045382743993486</v>
          </cell>
          <cell r="E32">
            <v>12.578690576845675</v>
          </cell>
          <cell r="F32">
            <v>13.262728130873535</v>
          </cell>
          <cell r="G32">
            <v>8.7214788138552333</v>
          </cell>
          <cell r="H32">
            <v>7.2583984899623077</v>
          </cell>
          <cell r="I32">
            <v>4.3512388853438964</v>
          </cell>
          <cell r="J32">
            <v>2.1711176507837555</v>
          </cell>
          <cell r="K32">
            <v>2.308530160327031</v>
          </cell>
          <cell r="L32">
            <v>1.4565726011587219</v>
          </cell>
          <cell r="M32">
            <v>1.07181757443755</v>
          </cell>
          <cell r="N32">
            <v>0.96188756680292975</v>
          </cell>
          <cell r="O32">
            <v>0.41223752862982699</v>
          </cell>
          <cell r="P32">
            <v>0.75713997555045864</v>
          </cell>
          <cell r="Q32">
            <v>1.3496843042421218</v>
          </cell>
          <cell r="R32">
            <v>0.98757388115277223</v>
          </cell>
          <cell r="S32">
            <v>0.32919129371759071</v>
          </cell>
          <cell r="T32">
            <v>0.2304339056023135</v>
          </cell>
          <cell r="U32">
            <v>0.13167651748703629</v>
          </cell>
        </row>
        <row r="33">
          <cell r="D33">
            <v>9.8045382743993486</v>
          </cell>
          <cell r="E33">
            <v>12.578690576845675</v>
          </cell>
          <cell r="F33">
            <v>13.262728130873535</v>
          </cell>
          <cell r="G33">
            <v>8.7214788138552333</v>
          </cell>
          <cell r="H33">
            <v>7.2583984899623077</v>
          </cell>
          <cell r="I33">
            <v>4.3512388853438964</v>
          </cell>
          <cell r="J33">
            <v>2.1711176507837555</v>
          </cell>
          <cell r="K33">
            <v>2.308530160327031</v>
          </cell>
          <cell r="L33">
            <v>1.4565726011587219</v>
          </cell>
          <cell r="M33">
            <v>1.07181757443755</v>
          </cell>
          <cell r="N33">
            <v>0.96188756680292975</v>
          </cell>
          <cell r="O33">
            <v>0.41223752862982699</v>
          </cell>
          <cell r="P33">
            <v>0.75713997555045864</v>
          </cell>
          <cell r="Q33">
            <v>1.3496843042421218</v>
          </cell>
          <cell r="R33">
            <v>0.98757388115277223</v>
          </cell>
          <cell r="S33">
            <v>0.32919129371759071</v>
          </cell>
          <cell r="T33">
            <v>0.2304339056023135</v>
          </cell>
          <cell r="U33">
            <v>0.13167651748703629</v>
          </cell>
        </row>
        <row r="34">
          <cell r="D34">
            <v>9.8045382743993486</v>
          </cell>
          <cell r="E34">
            <v>12.578690576845675</v>
          </cell>
          <cell r="F34">
            <v>13.262728130873535</v>
          </cell>
          <cell r="G34">
            <v>8.7214788138552333</v>
          </cell>
          <cell r="H34">
            <v>7.2583984899623077</v>
          </cell>
          <cell r="I34">
            <v>4.3512388853438964</v>
          </cell>
          <cell r="J34">
            <v>2.1711176507837555</v>
          </cell>
          <cell r="K34">
            <v>2.308530160327031</v>
          </cell>
          <cell r="L34">
            <v>1.4565726011587219</v>
          </cell>
          <cell r="M34">
            <v>1.07181757443755</v>
          </cell>
          <cell r="N34">
            <v>0.96188756680292975</v>
          </cell>
          <cell r="O34">
            <v>0.41223752862982699</v>
          </cell>
          <cell r="P34">
            <v>0.75713997555045864</v>
          </cell>
          <cell r="Q34">
            <v>1.3496843042421218</v>
          </cell>
          <cell r="R34">
            <v>0.98757388115277223</v>
          </cell>
          <cell r="S34">
            <v>0.32919129371759071</v>
          </cell>
          <cell r="T34">
            <v>0.2304339056023135</v>
          </cell>
          <cell r="U34">
            <v>0.13167651748703629</v>
          </cell>
        </row>
        <row r="35">
          <cell r="D35">
            <v>9.8045382743993486</v>
          </cell>
          <cell r="E35">
            <v>12.578690576845675</v>
          </cell>
          <cell r="F35">
            <v>13.262728130873535</v>
          </cell>
          <cell r="G35">
            <v>8.7214788138552333</v>
          </cell>
          <cell r="H35">
            <v>7.2583984899623077</v>
          </cell>
          <cell r="I35">
            <v>4.3512388853438964</v>
          </cell>
          <cell r="J35">
            <v>2.1711176507837555</v>
          </cell>
          <cell r="K35">
            <v>2.308530160327031</v>
          </cell>
          <cell r="L35">
            <v>1.4565726011587219</v>
          </cell>
          <cell r="M35">
            <v>1.07181757443755</v>
          </cell>
          <cell r="N35">
            <v>0.96188756680292975</v>
          </cell>
          <cell r="O35">
            <v>0.41223752862982699</v>
          </cell>
          <cell r="P35">
            <v>0.75713997555045864</v>
          </cell>
          <cell r="Q35">
            <v>1.3496843042421218</v>
          </cell>
          <cell r="R35">
            <v>0.98757388115277223</v>
          </cell>
          <cell r="S35">
            <v>0.32919129371759071</v>
          </cell>
          <cell r="T35">
            <v>0.2304339056023135</v>
          </cell>
          <cell r="U35">
            <v>0.13167651748703629</v>
          </cell>
        </row>
        <row r="36">
          <cell r="D36">
            <v>9.8045382743993486</v>
          </cell>
          <cell r="E36">
            <v>12.578690576845675</v>
          </cell>
          <cell r="F36">
            <v>13.262728130873535</v>
          </cell>
          <cell r="G36">
            <v>8.7214788138552333</v>
          </cell>
          <cell r="H36">
            <v>7.2583984899623077</v>
          </cell>
          <cell r="I36">
            <v>4.3512388853438964</v>
          </cell>
          <cell r="J36">
            <v>2.1711176507837555</v>
          </cell>
          <cell r="K36">
            <v>2.308530160327031</v>
          </cell>
          <cell r="L36">
            <v>1.4565726011587219</v>
          </cell>
          <cell r="M36">
            <v>1.07181757443755</v>
          </cell>
          <cell r="N36">
            <v>0.96188756680292975</v>
          </cell>
          <cell r="O36">
            <v>0.41223752862982699</v>
          </cell>
          <cell r="P36">
            <v>0.75713997555045864</v>
          </cell>
          <cell r="Q36">
            <v>1.3496843042421218</v>
          </cell>
          <cell r="R36">
            <v>0.98757388115277223</v>
          </cell>
          <cell r="S36">
            <v>0.32919129371759071</v>
          </cell>
          <cell r="T36">
            <v>0.2304339056023135</v>
          </cell>
          <cell r="U36">
            <v>0.13167651748703629</v>
          </cell>
        </row>
        <row r="37">
          <cell r="D37">
            <v>9.8045382743993486</v>
          </cell>
          <cell r="E37">
            <v>12.578690576845675</v>
          </cell>
          <cell r="F37">
            <v>13.262728130873535</v>
          </cell>
          <cell r="G37">
            <v>8.7214788138552333</v>
          </cell>
          <cell r="H37">
            <v>7.2583984899623077</v>
          </cell>
          <cell r="I37">
            <v>4.3512388853438964</v>
          </cell>
          <cell r="J37">
            <v>2.1711176507837555</v>
          </cell>
          <cell r="K37">
            <v>2.308530160327031</v>
          </cell>
          <cell r="L37">
            <v>1.4565726011587219</v>
          </cell>
          <cell r="M37">
            <v>1.07181757443755</v>
          </cell>
          <cell r="N37">
            <v>0.96188756680292975</v>
          </cell>
          <cell r="O37">
            <v>0.41223752862982699</v>
          </cell>
          <cell r="P37">
            <v>0.75713997555045864</v>
          </cell>
          <cell r="Q37">
            <v>1.3496843042421218</v>
          </cell>
          <cell r="R37">
            <v>0.98757388115277223</v>
          </cell>
          <cell r="S37">
            <v>0.32919129371759071</v>
          </cell>
          <cell r="T37">
            <v>0.2304339056023135</v>
          </cell>
          <cell r="U37">
            <v>0.13167651748703629</v>
          </cell>
        </row>
        <row r="38">
          <cell r="D38">
            <v>9.8045382743993486</v>
          </cell>
          <cell r="E38">
            <v>12.578690576845675</v>
          </cell>
          <cell r="F38">
            <v>13.262728130873535</v>
          </cell>
          <cell r="G38">
            <v>8.7214788138552333</v>
          </cell>
          <cell r="H38">
            <v>7.2583984899623077</v>
          </cell>
          <cell r="I38">
            <v>4.3512388853438964</v>
          </cell>
          <cell r="J38">
            <v>2.1711176507837555</v>
          </cell>
          <cell r="K38">
            <v>2.308530160327031</v>
          </cell>
          <cell r="L38">
            <v>1.4565726011587219</v>
          </cell>
          <cell r="M38">
            <v>1.07181757443755</v>
          </cell>
          <cell r="N38">
            <v>0.96188756680292975</v>
          </cell>
          <cell r="O38">
            <v>0.41223752862982699</v>
          </cell>
          <cell r="P38">
            <v>0.75713997555045864</v>
          </cell>
          <cell r="Q38">
            <v>1.3496843042421218</v>
          </cell>
          <cell r="R38">
            <v>0.98757388115277223</v>
          </cell>
          <cell r="S38">
            <v>0.32919129371759071</v>
          </cell>
          <cell r="T38">
            <v>0.2304339056023135</v>
          </cell>
          <cell r="U38">
            <v>0.13167651748703629</v>
          </cell>
        </row>
        <row r="39">
          <cell r="D39">
            <v>9.8045382743993486</v>
          </cell>
          <cell r="E39">
            <v>12.578690576845675</v>
          </cell>
          <cell r="F39">
            <v>13.262728130873535</v>
          </cell>
          <cell r="G39">
            <v>8.7214788138552333</v>
          </cell>
          <cell r="H39">
            <v>7.2583984899623077</v>
          </cell>
          <cell r="I39">
            <v>4.3512388853438964</v>
          </cell>
          <cell r="J39">
            <v>2.1711176507837555</v>
          </cell>
          <cell r="K39">
            <v>2.308530160327031</v>
          </cell>
          <cell r="L39">
            <v>1.4565726011587219</v>
          </cell>
          <cell r="M39">
            <v>1.07181757443755</v>
          </cell>
          <cell r="N39">
            <v>0.96188756680292975</v>
          </cell>
          <cell r="O39">
            <v>0.41223752862982699</v>
          </cell>
          <cell r="P39">
            <v>0.75713997555045864</v>
          </cell>
          <cell r="Q39">
            <v>1.3496843042421218</v>
          </cell>
          <cell r="R39">
            <v>0.98757388115277223</v>
          </cell>
          <cell r="S39">
            <v>0.32919129371759071</v>
          </cell>
          <cell r="T39">
            <v>0.2304339056023135</v>
          </cell>
          <cell r="U39">
            <v>0.13167651748703629</v>
          </cell>
        </row>
        <row r="40">
          <cell r="D40">
            <v>9.8045382743993486</v>
          </cell>
          <cell r="E40">
            <v>12.578690576845675</v>
          </cell>
          <cell r="F40">
            <v>13.262728130873535</v>
          </cell>
          <cell r="G40">
            <v>8.7214788138552333</v>
          </cell>
          <cell r="H40">
            <v>7.2583984899623077</v>
          </cell>
          <cell r="I40">
            <v>4.3512388853438964</v>
          </cell>
          <cell r="J40">
            <v>2.1711176507837555</v>
          </cell>
          <cell r="K40">
            <v>2.308530160327031</v>
          </cell>
          <cell r="L40">
            <v>1.4565726011587219</v>
          </cell>
          <cell r="M40">
            <v>1.07181757443755</v>
          </cell>
          <cell r="N40">
            <v>0.96188756680292975</v>
          </cell>
          <cell r="O40">
            <v>0.41223752862982699</v>
          </cell>
          <cell r="P40">
            <v>0.75713997555045864</v>
          </cell>
          <cell r="Q40">
            <v>1.3496843042421218</v>
          </cell>
          <cell r="R40">
            <v>0.98757388115277223</v>
          </cell>
          <cell r="S40">
            <v>0.32919129371759071</v>
          </cell>
          <cell r="T40">
            <v>0.2304339056023135</v>
          </cell>
          <cell r="U40">
            <v>0.13167651748703629</v>
          </cell>
        </row>
        <row r="41">
          <cell r="D41">
            <v>9.8988316256907432</v>
          </cell>
          <cell r="E41">
            <v>12.699663829859054</v>
          </cell>
          <cell r="F41">
            <v>13.390279989790965</v>
          </cell>
          <cell r="G41">
            <v>8.8053560391318815</v>
          </cell>
          <cell r="H41">
            <v>7.3282048081664026</v>
          </cell>
          <cell r="I41">
            <v>4.3930861284557752</v>
          </cell>
          <cell r="J41">
            <v>2.1919979771806495</v>
          </cell>
          <cell r="K41">
            <v>2.3307320263692985</v>
          </cell>
          <cell r="L41">
            <v>1.4705809213996763</v>
          </cell>
          <cell r="M41">
            <v>1.0821255836714598</v>
          </cell>
          <cell r="N41">
            <v>0.97113834432054102</v>
          </cell>
          <cell r="O41">
            <v>0.41620214756594615</v>
          </cell>
          <cell r="P41">
            <v>0.76442163060582746</v>
          </cell>
          <cell r="Q41">
            <v>1.362664645862562</v>
          </cell>
          <cell r="R41">
            <v>0.99707169209455759</v>
          </cell>
          <cell r="S41">
            <v>0.33235723069818585</v>
          </cell>
          <cell r="T41">
            <v>0.23265006148873013</v>
          </cell>
          <cell r="U41">
            <v>0.13294289227927436</v>
          </cell>
        </row>
        <row r="42">
          <cell r="D42">
            <v>9.8988316256907432</v>
          </cell>
          <cell r="E42">
            <v>12.699663829859054</v>
          </cell>
          <cell r="F42">
            <v>13.390279989790965</v>
          </cell>
          <cell r="G42">
            <v>8.8053560391318815</v>
          </cell>
          <cell r="H42">
            <v>7.3282048081664026</v>
          </cell>
          <cell r="I42">
            <v>4.3930861284557752</v>
          </cell>
          <cell r="J42">
            <v>2.1919979771806495</v>
          </cell>
          <cell r="K42">
            <v>2.3307320263692985</v>
          </cell>
          <cell r="L42">
            <v>1.4705809213996763</v>
          </cell>
          <cell r="M42">
            <v>1.0821255836714598</v>
          </cell>
          <cell r="N42">
            <v>0.97113834432054102</v>
          </cell>
          <cell r="O42">
            <v>0.41620214756594615</v>
          </cell>
          <cell r="P42">
            <v>0.76442163060582746</v>
          </cell>
          <cell r="Q42">
            <v>1.362664645862562</v>
          </cell>
          <cell r="R42">
            <v>0.99707169209455759</v>
          </cell>
          <cell r="S42">
            <v>0.33235723069818585</v>
          </cell>
          <cell r="T42">
            <v>0.23265006148873013</v>
          </cell>
          <cell r="U42">
            <v>0.13294289227927436</v>
          </cell>
        </row>
        <row r="43">
          <cell r="D43">
            <v>9.8988316256907432</v>
          </cell>
          <cell r="E43">
            <v>12.699663829859054</v>
          </cell>
          <cell r="F43">
            <v>13.390279989790965</v>
          </cell>
          <cell r="G43">
            <v>8.8053560391318815</v>
          </cell>
          <cell r="H43">
            <v>7.3282048081664026</v>
          </cell>
          <cell r="I43">
            <v>4.3930861284557752</v>
          </cell>
          <cell r="J43">
            <v>2.1919979771806495</v>
          </cell>
          <cell r="K43">
            <v>2.3307320263692985</v>
          </cell>
          <cell r="L43">
            <v>1.4705809213996763</v>
          </cell>
          <cell r="M43">
            <v>1.0821255836714598</v>
          </cell>
          <cell r="N43">
            <v>0.97113834432054102</v>
          </cell>
          <cell r="O43">
            <v>0.41620214756594615</v>
          </cell>
          <cell r="P43">
            <v>0.76442163060582746</v>
          </cell>
          <cell r="Q43">
            <v>1.362664645862562</v>
          </cell>
          <cell r="R43">
            <v>0.99707169209455759</v>
          </cell>
          <cell r="S43">
            <v>0.33235723069818585</v>
          </cell>
          <cell r="T43">
            <v>0.23265006148873013</v>
          </cell>
          <cell r="U43">
            <v>0.13294289227927436</v>
          </cell>
        </row>
        <row r="44">
          <cell r="D44">
            <v>9.8988316256907432</v>
          </cell>
          <cell r="E44">
            <v>12.699663829859054</v>
          </cell>
          <cell r="F44">
            <v>13.390279989790965</v>
          </cell>
          <cell r="G44">
            <v>8.8053560391318815</v>
          </cell>
          <cell r="H44">
            <v>7.3282048081664026</v>
          </cell>
          <cell r="I44">
            <v>4.3930861284557752</v>
          </cell>
          <cell r="J44">
            <v>2.1919979771806495</v>
          </cell>
          <cell r="K44">
            <v>2.3307320263692985</v>
          </cell>
          <cell r="L44">
            <v>1.4705809213996763</v>
          </cell>
          <cell r="M44">
            <v>1.0821255836714598</v>
          </cell>
          <cell r="N44">
            <v>0.97113834432054102</v>
          </cell>
          <cell r="O44">
            <v>0.41620214756594615</v>
          </cell>
          <cell r="P44">
            <v>0.76442163060582746</v>
          </cell>
          <cell r="Q44">
            <v>1.362664645862562</v>
          </cell>
          <cell r="R44">
            <v>0.99707169209455759</v>
          </cell>
          <cell r="S44">
            <v>0.33235723069818585</v>
          </cell>
          <cell r="T44">
            <v>0.23265006148873013</v>
          </cell>
          <cell r="U44">
            <v>0.13294289227927436</v>
          </cell>
        </row>
        <row r="45">
          <cell r="D45">
            <v>9.8988316256907432</v>
          </cell>
          <cell r="E45">
            <v>12.699663829859054</v>
          </cell>
          <cell r="F45">
            <v>13.390279989790965</v>
          </cell>
          <cell r="G45">
            <v>8.8053560391318815</v>
          </cell>
          <cell r="H45">
            <v>7.3282048081664026</v>
          </cell>
          <cell r="I45">
            <v>4.3930861284557752</v>
          </cell>
          <cell r="J45">
            <v>2.1919979771806495</v>
          </cell>
          <cell r="K45">
            <v>2.3307320263692985</v>
          </cell>
          <cell r="L45">
            <v>1.4705809213996763</v>
          </cell>
          <cell r="M45">
            <v>1.0821255836714598</v>
          </cell>
          <cell r="N45">
            <v>0.97113834432054102</v>
          </cell>
          <cell r="O45">
            <v>0.41620214756594615</v>
          </cell>
          <cell r="P45">
            <v>0.76442163060582746</v>
          </cell>
          <cell r="Q45">
            <v>1.362664645862562</v>
          </cell>
          <cell r="R45">
            <v>0.99707169209455759</v>
          </cell>
          <cell r="S45">
            <v>0.33235723069818585</v>
          </cell>
          <cell r="T45">
            <v>0.23265006148873013</v>
          </cell>
          <cell r="U45">
            <v>0.13294289227927436</v>
          </cell>
        </row>
        <row r="46">
          <cell r="D46">
            <v>9.8988316256907432</v>
          </cell>
          <cell r="E46">
            <v>12.699663829859054</v>
          </cell>
          <cell r="F46">
            <v>13.390279989790965</v>
          </cell>
          <cell r="G46">
            <v>8.8053560391318815</v>
          </cell>
          <cell r="H46">
            <v>7.3282048081664026</v>
          </cell>
          <cell r="I46">
            <v>4.3930861284557752</v>
          </cell>
          <cell r="J46">
            <v>2.1919979771806495</v>
          </cell>
          <cell r="K46">
            <v>2.3307320263692985</v>
          </cell>
          <cell r="L46">
            <v>1.4705809213996763</v>
          </cell>
          <cell r="M46">
            <v>1.0821255836714598</v>
          </cell>
          <cell r="N46">
            <v>0.97113834432054102</v>
          </cell>
          <cell r="O46">
            <v>0.41620214756594615</v>
          </cell>
          <cell r="P46">
            <v>0.76442163060582746</v>
          </cell>
          <cell r="Q46">
            <v>1.362664645862562</v>
          </cell>
          <cell r="R46">
            <v>0.99707169209455759</v>
          </cell>
          <cell r="S46">
            <v>0.33235723069818585</v>
          </cell>
          <cell r="T46">
            <v>0.23265006148873013</v>
          </cell>
          <cell r="U46">
            <v>0.13294289227927436</v>
          </cell>
        </row>
        <row r="47">
          <cell r="D47">
            <v>9.8988316256907432</v>
          </cell>
          <cell r="E47">
            <v>12.699663829859054</v>
          </cell>
          <cell r="F47">
            <v>13.390279989790965</v>
          </cell>
          <cell r="G47">
            <v>8.8053560391318815</v>
          </cell>
          <cell r="H47">
            <v>7.3282048081664026</v>
          </cell>
          <cell r="I47">
            <v>4.3930861284557752</v>
          </cell>
          <cell r="J47">
            <v>2.1919979771806495</v>
          </cell>
          <cell r="K47">
            <v>2.3307320263692985</v>
          </cell>
          <cell r="L47">
            <v>1.4705809213996763</v>
          </cell>
          <cell r="M47">
            <v>1.0821255836714598</v>
          </cell>
          <cell r="N47">
            <v>0.97113834432054102</v>
          </cell>
          <cell r="O47">
            <v>0.41620214756594615</v>
          </cell>
          <cell r="P47">
            <v>0.76442163060582746</v>
          </cell>
          <cell r="Q47">
            <v>1.362664645862562</v>
          </cell>
          <cell r="R47">
            <v>0.99707169209455759</v>
          </cell>
          <cell r="S47">
            <v>0.33235723069818585</v>
          </cell>
          <cell r="T47">
            <v>0.23265006148873013</v>
          </cell>
          <cell r="U47">
            <v>0.13294289227927436</v>
          </cell>
        </row>
        <row r="48">
          <cell r="D48">
            <v>9.8988316256907432</v>
          </cell>
          <cell r="E48">
            <v>12.699663829859054</v>
          </cell>
          <cell r="F48">
            <v>13.390279989790965</v>
          </cell>
          <cell r="G48">
            <v>8.8053560391318815</v>
          </cell>
          <cell r="H48">
            <v>7.3282048081664026</v>
          </cell>
          <cell r="I48">
            <v>4.3930861284557752</v>
          </cell>
          <cell r="J48">
            <v>2.1919979771806495</v>
          </cell>
          <cell r="K48">
            <v>2.3307320263692985</v>
          </cell>
          <cell r="L48">
            <v>1.4705809213996763</v>
          </cell>
          <cell r="M48">
            <v>1.0821255836714598</v>
          </cell>
          <cell r="N48">
            <v>0.97113834432054102</v>
          </cell>
          <cell r="O48">
            <v>0.41620214756594615</v>
          </cell>
          <cell r="P48">
            <v>0.76442163060582746</v>
          </cell>
          <cell r="Q48">
            <v>1.362664645862562</v>
          </cell>
          <cell r="R48">
            <v>0.99707169209455759</v>
          </cell>
          <cell r="S48">
            <v>0.33235723069818585</v>
          </cell>
          <cell r="T48">
            <v>0.23265006148873013</v>
          </cell>
          <cell r="U48">
            <v>0.13294289227927436</v>
          </cell>
        </row>
        <row r="49">
          <cell r="D49">
            <v>9.8988316256907432</v>
          </cell>
          <cell r="E49">
            <v>12.699663829859054</v>
          </cell>
          <cell r="F49">
            <v>13.390279989790965</v>
          </cell>
          <cell r="G49">
            <v>8.8053560391318815</v>
          </cell>
          <cell r="H49">
            <v>7.3282048081664026</v>
          </cell>
          <cell r="I49">
            <v>4.3930861284557752</v>
          </cell>
          <cell r="J49">
            <v>2.1919979771806495</v>
          </cell>
          <cell r="K49">
            <v>2.3307320263692985</v>
          </cell>
          <cell r="L49">
            <v>1.4705809213996763</v>
          </cell>
          <cell r="M49">
            <v>1.0821255836714598</v>
          </cell>
          <cell r="N49">
            <v>0.97113834432054102</v>
          </cell>
          <cell r="O49">
            <v>0.41620214756594615</v>
          </cell>
          <cell r="P49">
            <v>0.76442163060582746</v>
          </cell>
          <cell r="Q49">
            <v>1.362664645862562</v>
          </cell>
          <cell r="R49">
            <v>0.99707169209455759</v>
          </cell>
          <cell r="S49">
            <v>0.33235723069818585</v>
          </cell>
          <cell r="T49">
            <v>0.23265006148873013</v>
          </cell>
          <cell r="U49">
            <v>0.13294289227927436</v>
          </cell>
        </row>
        <row r="50">
          <cell r="D50">
            <v>9.8988316256907432</v>
          </cell>
          <cell r="E50">
            <v>12.699663829859054</v>
          </cell>
          <cell r="F50">
            <v>13.390279989790965</v>
          </cell>
          <cell r="G50">
            <v>8.8053560391318815</v>
          </cell>
          <cell r="H50">
            <v>7.3282048081664026</v>
          </cell>
          <cell r="I50">
            <v>4.3930861284557752</v>
          </cell>
          <cell r="J50">
            <v>2.1919979771806495</v>
          </cell>
          <cell r="K50">
            <v>2.3307320263692985</v>
          </cell>
          <cell r="L50">
            <v>1.4705809213996763</v>
          </cell>
          <cell r="M50">
            <v>1.0821255836714598</v>
          </cell>
          <cell r="N50">
            <v>0.97113834432054102</v>
          </cell>
          <cell r="O50">
            <v>0.41620214756594615</v>
          </cell>
          <cell r="P50">
            <v>0.76442163060582746</v>
          </cell>
          <cell r="Q50">
            <v>1.362664645862562</v>
          </cell>
          <cell r="R50">
            <v>0.99707169209455759</v>
          </cell>
          <cell r="S50">
            <v>0.33235723069818585</v>
          </cell>
          <cell r="T50">
            <v>0.23265006148873013</v>
          </cell>
          <cell r="U50">
            <v>0.13294289227927436</v>
          </cell>
        </row>
        <row r="51">
          <cell r="D51">
            <v>9.802410160870263</v>
          </cell>
          <cell r="E51">
            <v>12.575960322666889</v>
          </cell>
          <cell r="F51">
            <v>13.259849403657835</v>
          </cell>
          <cell r="G51">
            <v>8.7195857826345939</v>
          </cell>
          <cell r="H51">
            <v>7.256823026070621</v>
          </cell>
          <cell r="I51">
            <v>4.3502944318590897</v>
          </cell>
          <cell r="J51">
            <v>2.1706464011729572</v>
          </cell>
          <cell r="K51">
            <v>2.3080290847914986</v>
          </cell>
          <cell r="L51">
            <v>1.4562564463565406</v>
          </cell>
          <cell r="M51">
            <v>1.0715849322246243</v>
          </cell>
          <cell r="N51">
            <v>0.96167878532979123</v>
          </cell>
          <cell r="O51">
            <v>0.41214805085562473</v>
          </cell>
          <cell r="P51">
            <v>0.75697563534592427</v>
          </cell>
          <cell r="Q51">
            <v>1.3493913499644736</v>
          </cell>
          <cell r="R51">
            <v>0.98735952436424901</v>
          </cell>
          <cell r="S51">
            <v>0.32911984145474965</v>
          </cell>
          <cell r="T51">
            <v>0.23038388901832479</v>
          </cell>
          <cell r="U51">
            <v>0.13164793658189988</v>
          </cell>
        </row>
        <row r="52">
          <cell r="D52">
            <v>9.802410160870263</v>
          </cell>
          <cell r="E52">
            <v>12.575960322666889</v>
          </cell>
          <cell r="F52">
            <v>13.259849403657835</v>
          </cell>
          <cell r="G52">
            <v>8.7195857826345939</v>
          </cell>
          <cell r="H52">
            <v>7.256823026070621</v>
          </cell>
          <cell r="I52">
            <v>4.3502944318590897</v>
          </cell>
          <cell r="J52">
            <v>2.1706464011729572</v>
          </cell>
          <cell r="K52">
            <v>2.3080290847914986</v>
          </cell>
          <cell r="L52">
            <v>1.4562564463565406</v>
          </cell>
          <cell r="M52">
            <v>1.0715849322246243</v>
          </cell>
          <cell r="N52">
            <v>0.96167878532979123</v>
          </cell>
          <cell r="O52">
            <v>0.41214805085562473</v>
          </cell>
          <cell r="P52">
            <v>0.75697563534592427</v>
          </cell>
          <cell r="Q52">
            <v>1.3493913499644736</v>
          </cell>
          <cell r="R52">
            <v>0.98735952436424901</v>
          </cell>
          <cell r="S52">
            <v>0.32911984145474965</v>
          </cell>
          <cell r="T52">
            <v>0.23038388901832479</v>
          </cell>
          <cell r="U52">
            <v>0.13164793658189988</v>
          </cell>
        </row>
        <row r="53">
          <cell r="D53">
            <v>9.802410160870263</v>
          </cell>
          <cell r="E53">
            <v>12.575960322666889</v>
          </cell>
          <cell r="F53">
            <v>13.259849403657835</v>
          </cell>
          <cell r="G53">
            <v>8.7195857826345939</v>
          </cell>
          <cell r="H53">
            <v>7.256823026070621</v>
          </cell>
          <cell r="I53">
            <v>4.3502944318590897</v>
          </cell>
          <cell r="J53">
            <v>2.1706464011729572</v>
          </cell>
          <cell r="K53">
            <v>2.3080290847914986</v>
          </cell>
          <cell r="L53">
            <v>1.4562564463565406</v>
          </cell>
          <cell r="M53">
            <v>1.0715849322246243</v>
          </cell>
          <cell r="N53">
            <v>0.96167878532979123</v>
          </cell>
          <cell r="O53">
            <v>0.41214805085562473</v>
          </cell>
          <cell r="P53">
            <v>0.75697563534592427</v>
          </cell>
          <cell r="Q53">
            <v>1.3493913499644736</v>
          </cell>
          <cell r="R53">
            <v>0.98735952436424901</v>
          </cell>
          <cell r="S53">
            <v>0.32911984145474965</v>
          </cell>
          <cell r="T53">
            <v>0.23038388901832479</v>
          </cell>
          <cell r="U53">
            <v>0.13164793658189988</v>
          </cell>
        </row>
        <row r="54">
          <cell r="D54">
            <v>9.802410160870263</v>
          </cell>
          <cell r="E54">
            <v>12.575960322666889</v>
          </cell>
          <cell r="F54">
            <v>13.259849403657835</v>
          </cell>
          <cell r="G54">
            <v>8.7195857826345939</v>
          </cell>
          <cell r="H54">
            <v>7.256823026070621</v>
          </cell>
          <cell r="I54">
            <v>4.3502944318590897</v>
          </cell>
          <cell r="J54">
            <v>2.1706464011729572</v>
          </cell>
          <cell r="K54">
            <v>2.3080290847914986</v>
          </cell>
          <cell r="L54">
            <v>1.4562564463565406</v>
          </cell>
          <cell r="M54">
            <v>1.0715849322246243</v>
          </cell>
          <cell r="N54">
            <v>0.96167878532979123</v>
          </cell>
          <cell r="O54">
            <v>0.41214805085562473</v>
          </cell>
          <cell r="P54">
            <v>0.75697563534592427</v>
          </cell>
          <cell r="Q54">
            <v>1.3493913499644736</v>
          </cell>
          <cell r="R54">
            <v>0.98735952436424901</v>
          </cell>
          <cell r="S54">
            <v>0.32911984145474965</v>
          </cell>
          <cell r="T54">
            <v>0.23038388901832479</v>
          </cell>
          <cell r="U54">
            <v>0.13164793658189988</v>
          </cell>
        </row>
        <row r="55">
          <cell r="D55">
            <v>9.802410160870263</v>
          </cell>
          <cell r="E55">
            <v>12.575960322666889</v>
          </cell>
          <cell r="F55">
            <v>13.259849403657835</v>
          </cell>
          <cell r="G55">
            <v>8.7195857826345939</v>
          </cell>
          <cell r="H55">
            <v>7.256823026070621</v>
          </cell>
          <cell r="I55">
            <v>4.3502944318590897</v>
          </cell>
          <cell r="J55">
            <v>2.1706464011729572</v>
          </cell>
          <cell r="K55">
            <v>2.3080290847914986</v>
          </cell>
          <cell r="L55">
            <v>1.4562564463565406</v>
          </cell>
          <cell r="M55">
            <v>1.0715849322246243</v>
          </cell>
          <cell r="N55">
            <v>0.96167878532979123</v>
          </cell>
          <cell r="O55">
            <v>0.41214805085562473</v>
          </cell>
          <cell r="P55">
            <v>0.75697563534592427</v>
          </cell>
          <cell r="Q55">
            <v>1.3493913499644736</v>
          </cell>
          <cell r="R55">
            <v>0.98735952436424901</v>
          </cell>
          <cell r="S55">
            <v>0.32911984145474965</v>
          </cell>
          <cell r="T55">
            <v>0.23038388901832479</v>
          </cell>
          <cell r="U55">
            <v>0.13164793658189988</v>
          </cell>
        </row>
        <row r="56">
          <cell r="D56">
            <v>9.802410160870263</v>
          </cell>
          <cell r="E56">
            <v>12.575960322666889</v>
          </cell>
          <cell r="F56">
            <v>13.259849403657835</v>
          </cell>
          <cell r="G56">
            <v>8.7195857826345939</v>
          </cell>
          <cell r="H56">
            <v>7.256823026070621</v>
          </cell>
          <cell r="I56">
            <v>4.3502944318590897</v>
          </cell>
          <cell r="J56">
            <v>2.1706464011729572</v>
          </cell>
          <cell r="K56">
            <v>2.3080290847914986</v>
          </cell>
          <cell r="L56">
            <v>1.4562564463565406</v>
          </cell>
          <cell r="M56">
            <v>1.0715849322246243</v>
          </cell>
          <cell r="N56">
            <v>0.96167878532979123</v>
          </cell>
          <cell r="O56">
            <v>0.41214805085562473</v>
          </cell>
          <cell r="P56">
            <v>0.75697563534592427</v>
          </cell>
          <cell r="Q56">
            <v>1.3493913499644736</v>
          </cell>
          <cell r="R56">
            <v>0.98735952436424901</v>
          </cell>
          <cell r="S56">
            <v>0.32911984145474965</v>
          </cell>
          <cell r="T56">
            <v>0.23038388901832479</v>
          </cell>
          <cell r="U56">
            <v>0.13164793658189988</v>
          </cell>
        </row>
        <row r="57">
          <cell r="D57">
            <v>9.802410160870263</v>
          </cell>
          <cell r="E57">
            <v>12.575960322666889</v>
          </cell>
          <cell r="F57">
            <v>13.259849403657835</v>
          </cell>
          <cell r="G57">
            <v>8.7195857826345939</v>
          </cell>
          <cell r="H57">
            <v>7.256823026070621</v>
          </cell>
          <cell r="I57">
            <v>4.3502944318590897</v>
          </cell>
          <cell r="J57">
            <v>2.1706464011729572</v>
          </cell>
          <cell r="K57">
            <v>2.3080290847914986</v>
          </cell>
          <cell r="L57">
            <v>1.4562564463565406</v>
          </cell>
          <cell r="M57">
            <v>1.0715849322246243</v>
          </cell>
          <cell r="N57">
            <v>0.96167878532979123</v>
          </cell>
          <cell r="O57">
            <v>0.41214805085562473</v>
          </cell>
          <cell r="P57">
            <v>0.75697563534592427</v>
          </cell>
          <cell r="Q57">
            <v>1.3493913499644736</v>
          </cell>
          <cell r="R57">
            <v>0.98735952436424901</v>
          </cell>
          <cell r="S57">
            <v>0.32911984145474965</v>
          </cell>
          <cell r="T57">
            <v>0.23038388901832479</v>
          </cell>
          <cell r="U57">
            <v>0.13164793658189988</v>
          </cell>
        </row>
        <row r="58">
          <cell r="D58">
            <v>9.802410160870263</v>
          </cell>
          <cell r="E58">
            <v>12.575960322666889</v>
          </cell>
          <cell r="F58">
            <v>13.259849403657835</v>
          </cell>
          <cell r="G58">
            <v>8.7195857826345939</v>
          </cell>
          <cell r="H58">
            <v>7.256823026070621</v>
          </cell>
          <cell r="I58">
            <v>4.3502944318590897</v>
          </cell>
          <cell r="J58">
            <v>2.1706464011729572</v>
          </cell>
          <cell r="K58">
            <v>2.3080290847914986</v>
          </cell>
          <cell r="L58">
            <v>1.4562564463565406</v>
          </cell>
          <cell r="M58">
            <v>1.0715849322246243</v>
          </cell>
          <cell r="N58">
            <v>0.96167878532979123</v>
          </cell>
          <cell r="O58">
            <v>0.41214805085562473</v>
          </cell>
          <cell r="P58">
            <v>0.75697563534592427</v>
          </cell>
          <cell r="Q58">
            <v>1.3493913499644736</v>
          </cell>
          <cell r="R58">
            <v>0.98735952436424901</v>
          </cell>
          <cell r="S58">
            <v>0.32911984145474965</v>
          </cell>
          <cell r="T58">
            <v>0.23038388901832479</v>
          </cell>
          <cell r="U58">
            <v>0.13164793658189988</v>
          </cell>
        </row>
        <row r="59">
          <cell r="D59">
            <v>9.802410160870263</v>
          </cell>
          <cell r="E59">
            <v>12.575960322666889</v>
          </cell>
          <cell r="F59">
            <v>13.259849403657835</v>
          </cell>
          <cell r="G59">
            <v>8.7195857826345939</v>
          </cell>
          <cell r="H59">
            <v>7.256823026070621</v>
          </cell>
          <cell r="I59">
            <v>4.3502944318590897</v>
          </cell>
          <cell r="J59">
            <v>2.1706464011729572</v>
          </cell>
          <cell r="K59">
            <v>2.3080290847914986</v>
          </cell>
          <cell r="L59">
            <v>1.4562564463565406</v>
          </cell>
          <cell r="M59">
            <v>1.0715849322246243</v>
          </cell>
          <cell r="N59">
            <v>0.96167878532979123</v>
          </cell>
          <cell r="O59">
            <v>0.41214805085562473</v>
          </cell>
          <cell r="P59">
            <v>0.75697563534592427</v>
          </cell>
          <cell r="Q59">
            <v>1.3493913499644736</v>
          </cell>
          <cell r="R59">
            <v>0.98735952436424901</v>
          </cell>
          <cell r="S59">
            <v>0.32911984145474965</v>
          </cell>
          <cell r="T59">
            <v>0.23038388901832479</v>
          </cell>
          <cell r="U59">
            <v>0.13164793658189988</v>
          </cell>
        </row>
        <row r="60">
          <cell r="D60">
            <v>9.802410160870263</v>
          </cell>
          <cell r="E60">
            <v>12.575960322666889</v>
          </cell>
          <cell r="F60">
            <v>13.259849403657835</v>
          </cell>
          <cell r="G60">
            <v>8.7195857826345939</v>
          </cell>
          <cell r="H60">
            <v>7.256823026070621</v>
          </cell>
          <cell r="I60">
            <v>4.3502944318590897</v>
          </cell>
          <cell r="J60">
            <v>2.1706464011729572</v>
          </cell>
          <cell r="K60">
            <v>2.3080290847914986</v>
          </cell>
          <cell r="L60">
            <v>1.4562564463565406</v>
          </cell>
          <cell r="M60">
            <v>1.0715849322246243</v>
          </cell>
          <cell r="N60">
            <v>0.96167878532979123</v>
          </cell>
          <cell r="O60">
            <v>0.41214805085562473</v>
          </cell>
          <cell r="P60">
            <v>0.75697563534592427</v>
          </cell>
          <cell r="Q60">
            <v>1.3493913499644736</v>
          </cell>
          <cell r="R60">
            <v>0.98735952436424901</v>
          </cell>
          <cell r="S60">
            <v>0.32911984145474965</v>
          </cell>
          <cell r="T60">
            <v>0.23038388901832479</v>
          </cell>
          <cell r="U60">
            <v>0.13164793658189988</v>
          </cell>
        </row>
        <row r="61">
          <cell r="D61">
            <v>9.5159772086050705</v>
          </cell>
          <cell r="E61">
            <v>12.208482387784025</v>
          </cell>
          <cell r="F61">
            <v>12.872387774430889</v>
          </cell>
          <cell r="G61">
            <v>8.4647936797475332</v>
          </cell>
          <cell r="H61">
            <v>7.0447738249750715</v>
          </cell>
          <cell r="I61">
            <v>4.2231759317258932</v>
          </cell>
          <cell r="J61">
            <v>2.1072186679106113</v>
          </cell>
          <cell r="K61">
            <v>2.240586938031536</v>
          </cell>
          <cell r="L61">
            <v>1.4137036632818025</v>
          </cell>
          <cell r="M61">
            <v>1.040272506943213</v>
          </cell>
          <cell r="N61">
            <v>0.93357789084647347</v>
          </cell>
          <cell r="O61">
            <v>0.40010481036277429</v>
          </cell>
          <cell r="P61">
            <v>0.73485630321570217</v>
          </cell>
          <cell r="Q61">
            <v>1.3099612361671213</v>
          </cell>
          <cell r="R61">
            <v>0.95850822158569848</v>
          </cell>
          <cell r="S61">
            <v>0.31950274052856614</v>
          </cell>
          <cell r="T61">
            <v>0.22365191836999632</v>
          </cell>
          <cell r="U61">
            <v>0.12780109621142646</v>
          </cell>
        </row>
        <row r="62">
          <cell r="D62">
            <v>9.5159772086050705</v>
          </cell>
          <cell r="E62">
            <v>12.208482387784025</v>
          </cell>
          <cell r="F62">
            <v>12.872387774430889</v>
          </cell>
          <cell r="G62">
            <v>8.4647936797475332</v>
          </cell>
          <cell r="H62">
            <v>7.0447738249750715</v>
          </cell>
          <cell r="I62">
            <v>4.2231759317258932</v>
          </cell>
          <cell r="J62">
            <v>2.1072186679106113</v>
          </cell>
          <cell r="K62">
            <v>2.240586938031536</v>
          </cell>
          <cell r="L62">
            <v>1.4137036632818025</v>
          </cell>
          <cell r="M62">
            <v>1.040272506943213</v>
          </cell>
          <cell r="N62">
            <v>0.93357789084647347</v>
          </cell>
          <cell r="O62">
            <v>0.40010481036277429</v>
          </cell>
          <cell r="P62">
            <v>0.73485630321570217</v>
          </cell>
          <cell r="Q62">
            <v>1.3099612361671213</v>
          </cell>
          <cell r="R62">
            <v>0.95850822158569848</v>
          </cell>
          <cell r="S62">
            <v>0.31950274052856614</v>
          </cell>
          <cell r="T62">
            <v>0.22365191836999632</v>
          </cell>
          <cell r="U62">
            <v>0.12780109621142646</v>
          </cell>
        </row>
        <row r="63">
          <cell r="D63">
            <v>9.5159772086050705</v>
          </cell>
          <cell r="E63">
            <v>12.208482387784025</v>
          </cell>
          <cell r="F63">
            <v>12.872387774430889</v>
          </cell>
          <cell r="G63">
            <v>8.4647936797475332</v>
          </cell>
          <cell r="H63">
            <v>7.0447738249750715</v>
          </cell>
          <cell r="I63">
            <v>4.2231759317258932</v>
          </cell>
          <cell r="J63">
            <v>2.1072186679106113</v>
          </cell>
          <cell r="K63">
            <v>2.240586938031536</v>
          </cell>
          <cell r="L63">
            <v>1.4137036632818025</v>
          </cell>
          <cell r="M63">
            <v>1.040272506943213</v>
          </cell>
          <cell r="N63">
            <v>0.93357789084647347</v>
          </cell>
          <cell r="O63">
            <v>0.40010481036277429</v>
          </cell>
          <cell r="P63">
            <v>0.73485630321570217</v>
          </cell>
          <cell r="Q63">
            <v>1.3099612361671213</v>
          </cell>
          <cell r="R63">
            <v>0.95850822158569848</v>
          </cell>
          <cell r="S63">
            <v>0.31950274052856614</v>
          </cell>
          <cell r="T63">
            <v>0.22365191836999632</v>
          </cell>
          <cell r="U63">
            <v>0.12780109621142646</v>
          </cell>
        </row>
        <row r="64">
          <cell r="D64">
            <v>9.5159772086050705</v>
          </cell>
          <cell r="E64">
            <v>12.208482387784025</v>
          </cell>
          <cell r="F64">
            <v>12.872387774430889</v>
          </cell>
          <cell r="G64">
            <v>8.4647936797475332</v>
          </cell>
          <cell r="H64">
            <v>7.0447738249750715</v>
          </cell>
          <cell r="I64">
            <v>4.2231759317258932</v>
          </cell>
          <cell r="J64">
            <v>2.1072186679106113</v>
          </cell>
          <cell r="K64">
            <v>2.240586938031536</v>
          </cell>
          <cell r="L64">
            <v>1.4137036632818025</v>
          </cell>
          <cell r="M64">
            <v>1.040272506943213</v>
          </cell>
          <cell r="N64">
            <v>0.93357789084647347</v>
          </cell>
          <cell r="O64">
            <v>0.40010481036277429</v>
          </cell>
          <cell r="P64">
            <v>0.73485630321570217</v>
          </cell>
          <cell r="Q64">
            <v>1.3099612361671213</v>
          </cell>
          <cell r="R64">
            <v>0.95850822158569848</v>
          </cell>
          <cell r="S64">
            <v>0.31950274052856614</v>
          </cell>
          <cell r="T64">
            <v>0.22365191836999632</v>
          </cell>
          <cell r="U64">
            <v>0.12780109621142646</v>
          </cell>
        </row>
        <row r="65">
          <cell r="D65">
            <v>9.5159772086050705</v>
          </cell>
          <cell r="E65">
            <v>12.208482387784025</v>
          </cell>
          <cell r="F65">
            <v>12.872387774430889</v>
          </cell>
          <cell r="G65">
            <v>8.4647936797475332</v>
          </cell>
          <cell r="H65">
            <v>7.0447738249750715</v>
          </cell>
          <cell r="I65">
            <v>4.2231759317258932</v>
          </cell>
          <cell r="J65">
            <v>2.1072186679106113</v>
          </cell>
          <cell r="K65">
            <v>2.240586938031536</v>
          </cell>
          <cell r="L65">
            <v>1.4137036632818025</v>
          </cell>
          <cell r="M65">
            <v>1.040272506943213</v>
          </cell>
          <cell r="N65">
            <v>0.93357789084647347</v>
          </cell>
          <cell r="O65">
            <v>0.40010481036277429</v>
          </cell>
          <cell r="P65">
            <v>0.73485630321570217</v>
          </cell>
          <cell r="Q65">
            <v>1.3099612361671213</v>
          </cell>
          <cell r="R65">
            <v>0.95850822158569848</v>
          </cell>
          <cell r="S65">
            <v>0.31950274052856614</v>
          </cell>
          <cell r="T65">
            <v>0.22365191836999632</v>
          </cell>
          <cell r="U65">
            <v>0.12780109621142646</v>
          </cell>
        </row>
        <row r="66">
          <cell r="D66">
            <v>9.5159772086050705</v>
          </cell>
          <cell r="E66">
            <v>12.208482387784025</v>
          </cell>
          <cell r="F66">
            <v>12.872387774430889</v>
          </cell>
          <cell r="G66">
            <v>8.4647936797475332</v>
          </cell>
          <cell r="H66">
            <v>7.0447738249750715</v>
          </cell>
          <cell r="I66">
            <v>4.2231759317258932</v>
          </cell>
          <cell r="J66">
            <v>2.1072186679106113</v>
          </cell>
          <cell r="K66">
            <v>2.240586938031536</v>
          </cell>
          <cell r="L66">
            <v>1.4137036632818025</v>
          </cell>
          <cell r="M66">
            <v>1.040272506943213</v>
          </cell>
          <cell r="N66">
            <v>0.93357789084647347</v>
          </cell>
          <cell r="O66">
            <v>0.40010481036277429</v>
          </cell>
          <cell r="P66">
            <v>0.73485630321570217</v>
          </cell>
          <cell r="Q66">
            <v>1.3099612361671213</v>
          </cell>
          <cell r="R66">
            <v>0.95850822158569848</v>
          </cell>
          <cell r="S66">
            <v>0.31950274052856614</v>
          </cell>
          <cell r="T66">
            <v>0.22365191836999632</v>
          </cell>
          <cell r="U66">
            <v>0.12780109621142646</v>
          </cell>
        </row>
        <row r="67">
          <cell r="D67">
            <v>9.5159772086050705</v>
          </cell>
          <cell r="E67">
            <v>12.208482387784025</v>
          </cell>
          <cell r="F67">
            <v>12.872387774430889</v>
          </cell>
          <cell r="G67">
            <v>8.4647936797475332</v>
          </cell>
          <cell r="H67">
            <v>7.0447738249750715</v>
          </cell>
          <cell r="I67">
            <v>4.2231759317258932</v>
          </cell>
          <cell r="J67">
            <v>2.1072186679106113</v>
          </cell>
          <cell r="K67">
            <v>2.240586938031536</v>
          </cell>
          <cell r="L67">
            <v>1.4137036632818025</v>
          </cell>
          <cell r="M67">
            <v>1.040272506943213</v>
          </cell>
          <cell r="N67">
            <v>0.93357789084647347</v>
          </cell>
          <cell r="O67">
            <v>0.40010481036277429</v>
          </cell>
          <cell r="P67">
            <v>0.73485630321570217</v>
          </cell>
          <cell r="Q67">
            <v>1.3099612361671213</v>
          </cell>
          <cell r="R67">
            <v>0.95850822158569848</v>
          </cell>
          <cell r="S67">
            <v>0.31950274052856614</v>
          </cell>
          <cell r="T67">
            <v>0.22365191836999632</v>
          </cell>
          <cell r="U67">
            <v>0.12780109621142646</v>
          </cell>
        </row>
        <row r="68">
          <cell r="D68">
            <v>9.5159772086050705</v>
          </cell>
          <cell r="E68">
            <v>12.208482387784025</v>
          </cell>
          <cell r="F68">
            <v>12.872387774430889</v>
          </cell>
          <cell r="G68">
            <v>8.4647936797475332</v>
          </cell>
          <cell r="H68">
            <v>7.0447738249750715</v>
          </cell>
          <cell r="I68">
            <v>4.2231759317258932</v>
          </cell>
          <cell r="J68">
            <v>2.1072186679106113</v>
          </cell>
          <cell r="K68">
            <v>2.240586938031536</v>
          </cell>
          <cell r="L68">
            <v>1.4137036632818025</v>
          </cell>
          <cell r="M68">
            <v>1.040272506943213</v>
          </cell>
          <cell r="N68">
            <v>0.93357789084647347</v>
          </cell>
          <cell r="O68">
            <v>0.40010481036277429</v>
          </cell>
          <cell r="P68">
            <v>0.73485630321570217</v>
          </cell>
          <cell r="Q68">
            <v>1.3099612361671213</v>
          </cell>
          <cell r="R68">
            <v>0.95850822158569848</v>
          </cell>
          <cell r="S68">
            <v>0.31950274052856614</v>
          </cell>
          <cell r="T68">
            <v>0.22365191836999632</v>
          </cell>
          <cell r="U68">
            <v>0.12780109621142646</v>
          </cell>
        </row>
        <row r="69">
          <cell r="D69">
            <v>9.5159772086050705</v>
          </cell>
          <cell r="E69">
            <v>12.208482387784025</v>
          </cell>
          <cell r="F69">
            <v>12.872387774430889</v>
          </cell>
          <cell r="G69">
            <v>8.4647936797475332</v>
          </cell>
          <cell r="H69">
            <v>7.0447738249750715</v>
          </cell>
          <cell r="I69">
            <v>4.2231759317258932</v>
          </cell>
          <cell r="J69">
            <v>2.1072186679106113</v>
          </cell>
          <cell r="K69">
            <v>2.240586938031536</v>
          </cell>
          <cell r="L69">
            <v>1.4137036632818025</v>
          </cell>
          <cell r="M69">
            <v>1.040272506943213</v>
          </cell>
          <cell r="N69">
            <v>0.93357789084647347</v>
          </cell>
          <cell r="O69">
            <v>0.40010481036277429</v>
          </cell>
          <cell r="P69">
            <v>0.73485630321570217</v>
          </cell>
          <cell r="Q69">
            <v>1.3099612361671213</v>
          </cell>
          <cell r="R69">
            <v>0.95850822158569848</v>
          </cell>
          <cell r="S69">
            <v>0.31950274052856614</v>
          </cell>
          <cell r="T69">
            <v>0.22365191836999632</v>
          </cell>
          <cell r="U69">
            <v>0.12780109621142646</v>
          </cell>
        </row>
        <row r="70">
          <cell r="D70">
            <v>9.5159772086050705</v>
          </cell>
          <cell r="E70">
            <v>12.208482387784025</v>
          </cell>
          <cell r="F70">
            <v>12.872387774430889</v>
          </cell>
          <cell r="G70">
            <v>8.4647936797475332</v>
          </cell>
          <cell r="H70">
            <v>7.0447738249750715</v>
          </cell>
          <cell r="I70">
            <v>4.2231759317258932</v>
          </cell>
          <cell r="J70">
            <v>2.1072186679106113</v>
          </cell>
          <cell r="K70">
            <v>2.240586938031536</v>
          </cell>
          <cell r="L70">
            <v>1.4137036632818025</v>
          </cell>
          <cell r="M70">
            <v>1.040272506943213</v>
          </cell>
          <cell r="N70">
            <v>0.93357789084647347</v>
          </cell>
          <cell r="O70">
            <v>0.40010481036277429</v>
          </cell>
          <cell r="P70">
            <v>0.73485630321570217</v>
          </cell>
          <cell r="Q70">
            <v>1.3099612361671213</v>
          </cell>
          <cell r="R70">
            <v>0.95850822158569848</v>
          </cell>
          <cell r="S70">
            <v>0.31950274052856614</v>
          </cell>
          <cell r="T70">
            <v>0.22365191836999632</v>
          </cell>
          <cell r="U70">
            <v>0.12780109621142646</v>
          </cell>
        </row>
        <row r="71">
          <cell r="D71">
            <v>9.0697115035880618</v>
          </cell>
          <cell r="E71">
            <v>11.635947704215692</v>
          </cell>
          <cell r="F71">
            <v>12.268718274233462</v>
          </cell>
          <cell r="G71">
            <v>8.0678247677265897</v>
          </cell>
          <cell r="H71">
            <v>6.7143988262996892</v>
          </cell>
          <cell r="I71">
            <v>4.0251239037241593</v>
          </cell>
          <cell r="J71">
            <v>2.0083975585441696</v>
          </cell>
          <cell r="K71">
            <v>2.1355113280722815</v>
          </cell>
          <cell r="L71">
            <v>1.347405956997987</v>
          </cell>
          <cell r="M71">
            <v>0.99148740231927346</v>
          </cell>
          <cell r="N71">
            <v>0.88979638669678407</v>
          </cell>
          <cell r="O71">
            <v>0.38134130858433596</v>
          </cell>
          <cell r="P71">
            <v>0.70039413931474215</v>
          </cell>
          <cell r="Q71">
            <v>1.2485286831262796</v>
          </cell>
          <cell r="R71">
            <v>0.91355757301922891</v>
          </cell>
          <cell r="S71">
            <v>0.30451919100640962</v>
          </cell>
          <cell r="T71">
            <v>0.21316343370448676</v>
          </cell>
          <cell r="U71">
            <v>0.12180767640256386</v>
          </cell>
        </row>
        <row r="72">
          <cell r="D72">
            <v>9.0697115035880618</v>
          </cell>
          <cell r="E72">
            <v>11.635947704215692</v>
          </cell>
          <cell r="F72">
            <v>12.268718274233462</v>
          </cell>
          <cell r="G72">
            <v>8.0678247677265897</v>
          </cell>
          <cell r="H72">
            <v>6.7143988262996892</v>
          </cell>
          <cell r="I72">
            <v>4.0251239037241593</v>
          </cell>
          <cell r="J72">
            <v>2.0083975585441696</v>
          </cell>
          <cell r="K72">
            <v>2.1355113280722815</v>
          </cell>
          <cell r="L72">
            <v>1.347405956997987</v>
          </cell>
          <cell r="M72">
            <v>0.99148740231927346</v>
          </cell>
          <cell r="N72">
            <v>0.88979638669678407</v>
          </cell>
          <cell r="O72">
            <v>0.38134130858433596</v>
          </cell>
          <cell r="P72">
            <v>0.70039413931474215</v>
          </cell>
          <cell r="Q72">
            <v>1.2485286831262796</v>
          </cell>
          <cell r="R72">
            <v>0.91355757301922891</v>
          </cell>
          <cell r="S72">
            <v>0.30451919100640962</v>
          </cell>
          <cell r="T72">
            <v>0.21316343370448676</v>
          </cell>
          <cell r="U72">
            <v>0.12180767640256386</v>
          </cell>
        </row>
        <row r="73">
          <cell r="D73">
            <v>9.0697115035880618</v>
          </cell>
          <cell r="E73">
            <v>11.635947704215692</v>
          </cell>
          <cell r="F73">
            <v>12.268718274233462</v>
          </cell>
          <cell r="G73">
            <v>8.0678247677265897</v>
          </cell>
          <cell r="H73">
            <v>6.7143988262996892</v>
          </cell>
          <cell r="I73">
            <v>4.0251239037241593</v>
          </cell>
          <cell r="J73">
            <v>2.0083975585441696</v>
          </cell>
          <cell r="K73">
            <v>2.1355113280722815</v>
          </cell>
          <cell r="L73">
            <v>1.347405956997987</v>
          </cell>
          <cell r="M73">
            <v>0.99148740231927346</v>
          </cell>
          <cell r="N73">
            <v>0.88979638669678407</v>
          </cell>
          <cell r="O73">
            <v>0.38134130858433596</v>
          </cell>
          <cell r="P73">
            <v>0.70039413931474215</v>
          </cell>
          <cell r="Q73">
            <v>1.2485286831262796</v>
          </cell>
          <cell r="R73">
            <v>0.91355757301922891</v>
          </cell>
          <cell r="S73">
            <v>0.30451919100640962</v>
          </cell>
          <cell r="T73">
            <v>0.21316343370448676</v>
          </cell>
          <cell r="U73">
            <v>0.12180767640256386</v>
          </cell>
        </row>
        <row r="74">
          <cell r="D74">
            <v>9.0697115035880618</v>
          </cell>
          <cell r="E74">
            <v>11.635947704215692</v>
          </cell>
          <cell r="F74">
            <v>12.268718274233462</v>
          </cell>
          <cell r="G74">
            <v>8.0678247677265897</v>
          </cell>
          <cell r="H74">
            <v>6.7143988262996892</v>
          </cell>
          <cell r="I74">
            <v>4.0251239037241593</v>
          </cell>
          <cell r="J74">
            <v>2.0083975585441696</v>
          </cell>
          <cell r="K74">
            <v>2.1355113280722815</v>
          </cell>
          <cell r="L74">
            <v>1.347405956997987</v>
          </cell>
          <cell r="M74">
            <v>0.99148740231927346</v>
          </cell>
          <cell r="N74">
            <v>0.88979638669678407</v>
          </cell>
          <cell r="O74">
            <v>0.38134130858433596</v>
          </cell>
          <cell r="P74">
            <v>0.70039413931474215</v>
          </cell>
          <cell r="Q74">
            <v>1.2485286831262796</v>
          </cell>
          <cell r="R74">
            <v>0.91355757301922891</v>
          </cell>
          <cell r="S74">
            <v>0.30451919100640962</v>
          </cell>
          <cell r="T74">
            <v>0.21316343370448676</v>
          </cell>
          <cell r="U74">
            <v>0.12180767640256386</v>
          </cell>
        </row>
        <row r="75">
          <cell r="D75">
            <v>9.0697115035880618</v>
          </cell>
          <cell r="E75">
            <v>11.635947704215692</v>
          </cell>
          <cell r="F75">
            <v>12.268718274233462</v>
          </cell>
          <cell r="G75">
            <v>8.0678247677265897</v>
          </cell>
          <cell r="H75">
            <v>6.7143988262996892</v>
          </cell>
          <cell r="I75">
            <v>4.0251239037241593</v>
          </cell>
          <cell r="J75">
            <v>2.0083975585441696</v>
          </cell>
          <cell r="K75">
            <v>2.1355113280722815</v>
          </cell>
          <cell r="L75">
            <v>1.347405956997987</v>
          </cell>
          <cell r="M75">
            <v>0.99148740231927346</v>
          </cell>
          <cell r="N75">
            <v>0.88979638669678407</v>
          </cell>
          <cell r="O75">
            <v>0.38134130858433596</v>
          </cell>
          <cell r="P75">
            <v>0.70039413931474215</v>
          </cell>
          <cell r="Q75">
            <v>1.2485286831262796</v>
          </cell>
          <cell r="R75">
            <v>0.91355757301922891</v>
          </cell>
          <cell r="S75">
            <v>0.30451919100640962</v>
          </cell>
          <cell r="T75">
            <v>0.21316343370448676</v>
          </cell>
          <cell r="U75">
            <v>0.12180767640256386</v>
          </cell>
        </row>
        <row r="76">
          <cell r="D76">
            <v>9.0697115035880618</v>
          </cell>
          <cell r="E76">
            <v>11.635947704215692</v>
          </cell>
          <cell r="F76">
            <v>12.268718274233462</v>
          </cell>
          <cell r="G76">
            <v>8.0678247677265897</v>
          </cell>
          <cell r="H76">
            <v>6.7143988262996892</v>
          </cell>
          <cell r="I76">
            <v>4.0251239037241593</v>
          </cell>
          <cell r="J76">
            <v>2.0083975585441696</v>
          </cell>
          <cell r="K76">
            <v>2.1355113280722815</v>
          </cell>
          <cell r="L76">
            <v>1.347405956997987</v>
          </cell>
          <cell r="M76">
            <v>0.99148740231927346</v>
          </cell>
          <cell r="N76">
            <v>0.88979638669678407</v>
          </cell>
          <cell r="O76">
            <v>0.38134130858433596</v>
          </cell>
          <cell r="P76">
            <v>0.70039413931474215</v>
          </cell>
          <cell r="Q76">
            <v>1.2485286831262796</v>
          </cell>
          <cell r="R76">
            <v>0.91355757301922891</v>
          </cell>
          <cell r="S76">
            <v>0.30451919100640962</v>
          </cell>
          <cell r="T76">
            <v>0.21316343370448676</v>
          </cell>
          <cell r="U76">
            <v>0.12180767640256386</v>
          </cell>
        </row>
        <row r="77">
          <cell r="D77">
            <v>9.0697115035880618</v>
          </cell>
          <cell r="E77">
            <v>11.635947704215692</v>
          </cell>
          <cell r="F77">
            <v>12.268718274233462</v>
          </cell>
          <cell r="G77">
            <v>8.0678247677265897</v>
          </cell>
          <cell r="H77">
            <v>6.7143988262996892</v>
          </cell>
          <cell r="I77">
            <v>4.0251239037241593</v>
          </cell>
          <cell r="J77">
            <v>2.0083975585441696</v>
          </cell>
          <cell r="K77">
            <v>2.1355113280722815</v>
          </cell>
          <cell r="L77">
            <v>1.347405956997987</v>
          </cell>
          <cell r="M77">
            <v>0.99148740231927346</v>
          </cell>
          <cell r="N77">
            <v>0.88979638669678407</v>
          </cell>
          <cell r="O77">
            <v>0.38134130858433596</v>
          </cell>
          <cell r="P77">
            <v>0.70039413931474215</v>
          </cell>
          <cell r="Q77">
            <v>1.2485286831262796</v>
          </cell>
          <cell r="R77">
            <v>0.91355757301922891</v>
          </cell>
          <cell r="S77">
            <v>0.30451919100640962</v>
          </cell>
          <cell r="T77">
            <v>0.21316343370448676</v>
          </cell>
          <cell r="U77">
            <v>0.12180767640256386</v>
          </cell>
        </row>
        <row r="78">
          <cell r="D78">
            <v>9.0697115035880618</v>
          </cell>
          <cell r="E78">
            <v>11.635947704215692</v>
          </cell>
          <cell r="F78">
            <v>12.268718274233462</v>
          </cell>
          <cell r="G78">
            <v>8.0678247677265897</v>
          </cell>
          <cell r="H78">
            <v>6.7143988262996892</v>
          </cell>
          <cell r="I78">
            <v>4.0251239037241593</v>
          </cell>
          <cell r="J78">
            <v>2.0083975585441696</v>
          </cell>
          <cell r="K78">
            <v>2.1355113280722815</v>
          </cell>
          <cell r="L78">
            <v>1.347405956997987</v>
          </cell>
          <cell r="M78">
            <v>0.99148740231927346</v>
          </cell>
          <cell r="N78">
            <v>0.88979638669678407</v>
          </cell>
          <cell r="O78">
            <v>0.38134130858433596</v>
          </cell>
          <cell r="P78">
            <v>0.70039413931474215</v>
          </cell>
          <cell r="Q78">
            <v>1.2485286831262796</v>
          </cell>
          <cell r="R78">
            <v>0.91355757301922891</v>
          </cell>
          <cell r="S78">
            <v>0.30451919100640962</v>
          </cell>
          <cell r="T78">
            <v>0.21316343370448676</v>
          </cell>
          <cell r="U78">
            <v>0.12180767640256386</v>
          </cell>
        </row>
        <row r="79">
          <cell r="D79">
            <v>9.0697115035880618</v>
          </cell>
          <cell r="E79">
            <v>11.635947704215692</v>
          </cell>
          <cell r="F79">
            <v>12.268718274233462</v>
          </cell>
          <cell r="G79">
            <v>8.0678247677265897</v>
          </cell>
          <cell r="H79">
            <v>6.7143988262996892</v>
          </cell>
          <cell r="I79">
            <v>4.0251239037241593</v>
          </cell>
          <cell r="J79">
            <v>2.0083975585441696</v>
          </cell>
          <cell r="K79">
            <v>2.1355113280722815</v>
          </cell>
          <cell r="L79">
            <v>1.347405956997987</v>
          </cell>
          <cell r="M79">
            <v>0.99148740231927346</v>
          </cell>
          <cell r="N79">
            <v>0.88979638669678407</v>
          </cell>
          <cell r="O79">
            <v>0.38134130858433596</v>
          </cell>
          <cell r="P79">
            <v>0.70039413931474215</v>
          </cell>
          <cell r="Q79">
            <v>1.2485286831262796</v>
          </cell>
          <cell r="R79">
            <v>0.91355757301922891</v>
          </cell>
          <cell r="S79">
            <v>0.30451919100640962</v>
          </cell>
          <cell r="T79">
            <v>0.21316343370448676</v>
          </cell>
          <cell r="U79">
            <v>0.12180767640256386</v>
          </cell>
        </row>
        <row r="80">
          <cell r="D80">
            <v>9.0697115035880618</v>
          </cell>
          <cell r="E80">
            <v>11.635947704215692</v>
          </cell>
          <cell r="F80">
            <v>12.268718274233462</v>
          </cell>
          <cell r="G80">
            <v>8.0678247677265897</v>
          </cell>
          <cell r="H80">
            <v>6.7143988262996892</v>
          </cell>
          <cell r="I80">
            <v>4.0251239037241593</v>
          </cell>
          <cell r="J80">
            <v>2.0083975585441696</v>
          </cell>
          <cell r="K80">
            <v>2.1355113280722815</v>
          </cell>
          <cell r="L80">
            <v>1.347405956997987</v>
          </cell>
          <cell r="M80">
            <v>0.99148740231927346</v>
          </cell>
          <cell r="N80">
            <v>0.88979638669678407</v>
          </cell>
          <cell r="O80">
            <v>0.38134130858433596</v>
          </cell>
          <cell r="P80">
            <v>0.70039413931474215</v>
          </cell>
          <cell r="Q80">
            <v>1.2485286831262796</v>
          </cell>
          <cell r="R80">
            <v>0.91355757301922891</v>
          </cell>
          <cell r="S80">
            <v>0.30451919100640962</v>
          </cell>
          <cell r="T80">
            <v>0.21316343370448676</v>
          </cell>
          <cell r="U80">
            <v>0.12180767640256386</v>
          </cell>
        </row>
        <row r="81">
          <cell r="D81">
            <v>8.6281722742056655</v>
          </cell>
          <cell r="E81">
            <v>11.069476832411146</v>
          </cell>
          <cell r="F81">
            <v>11.671442339913865</v>
          </cell>
          <cell r="G81">
            <v>7.6750602206596907</v>
          </cell>
          <cell r="H81">
            <v>6.3875228851677601</v>
          </cell>
          <cell r="I81">
            <v>3.8291694782811967</v>
          </cell>
          <cell r="J81">
            <v>1.9106230802774398</v>
          </cell>
          <cell r="K81">
            <v>2.0315485916874043</v>
          </cell>
          <cell r="L81">
            <v>1.281810420945624</v>
          </cell>
          <cell r="M81">
            <v>0.94321898899772338</v>
          </cell>
          <cell r="N81">
            <v>0.84647857986975195</v>
          </cell>
          <cell r="O81">
            <v>0.36277653422989364</v>
          </cell>
          <cell r="P81">
            <v>0.66629697002610111</v>
          </cell>
          <cell r="Q81">
            <v>1.1877467726552235</v>
          </cell>
          <cell r="R81">
            <v>0.86908300438187092</v>
          </cell>
          <cell r="S81">
            <v>0.28969433479395695</v>
          </cell>
          <cell r="T81">
            <v>0.20278603435576989</v>
          </cell>
          <cell r="U81">
            <v>0.1158777339175828</v>
          </cell>
        </row>
        <row r="82">
          <cell r="D82">
            <v>8.6281722742056655</v>
          </cell>
          <cell r="E82">
            <v>11.069476832411146</v>
          </cell>
          <cell r="F82">
            <v>11.671442339913865</v>
          </cell>
          <cell r="G82">
            <v>7.6750602206596907</v>
          </cell>
          <cell r="H82">
            <v>6.3875228851677601</v>
          </cell>
          <cell r="I82">
            <v>3.8291694782811967</v>
          </cell>
          <cell r="J82">
            <v>1.9106230802774398</v>
          </cell>
          <cell r="K82">
            <v>2.0315485916874043</v>
          </cell>
          <cell r="L82">
            <v>1.281810420945624</v>
          </cell>
          <cell r="M82">
            <v>0.94321898899772338</v>
          </cell>
          <cell r="N82">
            <v>0.84647857986975195</v>
          </cell>
          <cell r="O82">
            <v>0.36277653422989364</v>
          </cell>
          <cell r="P82">
            <v>0.66629697002610111</v>
          </cell>
          <cell r="Q82">
            <v>1.1877467726552235</v>
          </cell>
          <cell r="R82">
            <v>0.86908300438187092</v>
          </cell>
          <cell r="S82">
            <v>0.28969433479395695</v>
          </cell>
          <cell r="T82">
            <v>0.20278603435576989</v>
          </cell>
          <cell r="U82">
            <v>0.1158777339175828</v>
          </cell>
        </row>
        <row r="83">
          <cell r="D83">
            <v>8.6281722742056655</v>
          </cell>
          <cell r="E83">
            <v>11.069476832411146</v>
          </cell>
          <cell r="F83">
            <v>11.671442339913865</v>
          </cell>
          <cell r="G83">
            <v>7.6750602206596907</v>
          </cell>
          <cell r="H83">
            <v>6.3875228851677601</v>
          </cell>
          <cell r="I83">
            <v>3.8291694782811967</v>
          </cell>
          <cell r="J83">
            <v>1.9106230802774398</v>
          </cell>
          <cell r="K83">
            <v>2.0315485916874043</v>
          </cell>
          <cell r="L83">
            <v>1.281810420945624</v>
          </cell>
          <cell r="M83">
            <v>0.94321898899772338</v>
          </cell>
          <cell r="N83">
            <v>0.84647857986975195</v>
          </cell>
          <cell r="O83">
            <v>0.36277653422989364</v>
          </cell>
          <cell r="P83">
            <v>0.66629697002610111</v>
          </cell>
          <cell r="Q83">
            <v>1.1877467726552235</v>
          </cell>
          <cell r="R83">
            <v>0.86908300438187092</v>
          </cell>
          <cell r="S83">
            <v>0.28969433479395695</v>
          </cell>
          <cell r="T83">
            <v>0.20278603435576989</v>
          </cell>
          <cell r="U83">
            <v>0.1158777339175828</v>
          </cell>
        </row>
        <row r="84">
          <cell r="D84">
            <v>8.6281722742056655</v>
          </cell>
          <cell r="E84">
            <v>11.069476832411146</v>
          </cell>
          <cell r="F84">
            <v>11.671442339913865</v>
          </cell>
          <cell r="G84">
            <v>7.6750602206596907</v>
          </cell>
          <cell r="H84">
            <v>6.3875228851677601</v>
          </cell>
          <cell r="I84">
            <v>3.8291694782811967</v>
          </cell>
          <cell r="J84">
            <v>1.9106230802774398</v>
          </cell>
          <cell r="K84">
            <v>2.0315485916874043</v>
          </cell>
          <cell r="L84">
            <v>1.281810420945624</v>
          </cell>
          <cell r="M84">
            <v>0.94321898899772338</v>
          </cell>
          <cell r="N84">
            <v>0.84647857986975195</v>
          </cell>
          <cell r="O84">
            <v>0.36277653422989364</v>
          </cell>
          <cell r="P84">
            <v>0.66629697002610111</v>
          </cell>
          <cell r="Q84">
            <v>1.1877467726552235</v>
          </cell>
          <cell r="R84">
            <v>0.86908300438187092</v>
          </cell>
          <cell r="S84">
            <v>0.28969433479395695</v>
          </cell>
          <cell r="T84">
            <v>0.20278603435576989</v>
          </cell>
          <cell r="U84">
            <v>0.1158777339175828</v>
          </cell>
        </row>
        <row r="85">
          <cell r="D85">
            <v>8.6281722742056655</v>
          </cell>
          <cell r="E85">
            <v>11.069476832411146</v>
          </cell>
          <cell r="F85">
            <v>11.671442339913865</v>
          </cell>
          <cell r="G85">
            <v>7.6750602206596907</v>
          </cell>
          <cell r="H85">
            <v>6.3875228851677601</v>
          </cell>
          <cell r="I85">
            <v>3.8291694782811967</v>
          </cell>
          <cell r="J85">
            <v>1.9106230802774398</v>
          </cell>
          <cell r="K85">
            <v>2.0315485916874043</v>
          </cell>
          <cell r="L85">
            <v>1.281810420945624</v>
          </cell>
          <cell r="M85">
            <v>0.94321898899772338</v>
          </cell>
          <cell r="N85">
            <v>0.84647857986975195</v>
          </cell>
          <cell r="O85">
            <v>0.36277653422989364</v>
          </cell>
          <cell r="P85">
            <v>0.66629697002610111</v>
          </cell>
          <cell r="Q85">
            <v>1.1877467726552235</v>
          </cell>
          <cell r="R85">
            <v>0.86908300438187092</v>
          </cell>
          <cell r="S85">
            <v>0.28969433479395695</v>
          </cell>
          <cell r="T85">
            <v>0.20278603435576989</v>
          </cell>
          <cell r="U85">
            <v>0.1158777339175828</v>
          </cell>
        </row>
        <row r="86">
          <cell r="D86">
            <v>8.6281722742056655</v>
          </cell>
          <cell r="E86">
            <v>11.069476832411146</v>
          </cell>
          <cell r="F86">
            <v>11.671442339913865</v>
          </cell>
          <cell r="G86">
            <v>7.6750602206596907</v>
          </cell>
          <cell r="H86">
            <v>6.3875228851677601</v>
          </cell>
          <cell r="I86">
            <v>3.8291694782811967</v>
          </cell>
          <cell r="J86">
            <v>1.9106230802774398</v>
          </cell>
          <cell r="K86">
            <v>2.0315485916874043</v>
          </cell>
          <cell r="L86">
            <v>1.281810420945624</v>
          </cell>
          <cell r="M86">
            <v>0.94321898899772338</v>
          </cell>
          <cell r="N86">
            <v>0.84647857986975195</v>
          </cell>
          <cell r="O86">
            <v>0.36277653422989364</v>
          </cell>
          <cell r="P86">
            <v>0.66629697002610111</v>
          </cell>
          <cell r="Q86">
            <v>1.1877467726552235</v>
          </cell>
          <cell r="R86">
            <v>0.86908300438187092</v>
          </cell>
          <cell r="S86">
            <v>0.28969433479395695</v>
          </cell>
          <cell r="T86">
            <v>0.20278603435576989</v>
          </cell>
          <cell r="U86">
            <v>0.1158777339175828</v>
          </cell>
        </row>
        <row r="87">
          <cell r="D87">
            <v>8.6281722742056655</v>
          </cell>
          <cell r="E87">
            <v>11.069476832411146</v>
          </cell>
          <cell r="F87">
            <v>11.671442339913865</v>
          </cell>
          <cell r="G87">
            <v>7.6750602206596907</v>
          </cell>
          <cell r="H87">
            <v>6.3875228851677601</v>
          </cell>
          <cell r="I87">
            <v>3.8291694782811967</v>
          </cell>
          <cell r="J87">
            <v>1.9106230802774398</v>
          </cell>
          <cell r="K87">
            <v>2.0315485916874043</v>
          </cell>
          <cell r="L87">
            <v>1.281810420945624</v>
          </cell>
          <cell r="M87">
            <v>0.94321898899772338</v>
          </cell>
          <cell r="N87">
            <v>0.84647857986975195</v>
          </cell>
          <cell r="O87">
            <v>0.36277653422989364</v>
          </cell>
          <cell r="P87">
            <v>0.66629697002610111</v>
          </cell>
          <cell r="Q87">
            <v>1.1877467726552235</v>
          </cell>
          <cell r="R87">
            <v>0.86908300438187092</v>
          </cell>
          <cell r="S87">
            <v>0.28969433479395695</v>
          </cell>
          <cell r="T87">
            <v>0.20278603435576989</v>
          </cell>
          <cell r="U87">
            <v>0.1158777339175828</v>
          </cell>
        </row>
        <row r="88">
          <cell r="D88">
            <v>8.6281722742056655</v>
          </cell>
          <cell r="E88">
            <v>11.069476832411146</v>
          </cell>
          <cell r="F88">
            <v>11.671442339913865</v>
          </cell>
          <cell r="G88">
            <v>7.6750602206596907</v>
          </cell>
          <cell r="H88">
            <v>6.3875228851677601</v>
          </cell>
          <cell r="I88">
            <v>3.8291694782811967</v>
          </cell>
          <cell r="J88">
            <v>1.9106230802774398</v>
          </cell>
          <cell r="K88">
            <v>2.0315485916874043</v>
          </cell>
          <cell r="L88">
            <v>1.281810420945624</v>
          </cell>
          <cell r="M88">
            <v>0.94321898899772338</v>
          </cell>
          <cell r="N88">
            <v>0.84647857986975195</v>
          </cell>
          <cell r="O88">
            <v>0.36277653422989364</v>
          </cell>
          <cell r="P88">
            <v>0.66629697002610111</v>
          </cell>
          <cell r="Q88">
            <v>1.1877467726552235</v>
          </cell>
          <cell r="R88">
            <v>0.86908300438187092</v>
          </cell>
          <cell r="S88">
            <v>0.28969433479395695</v>
          </cell>
          <cell r="T88">
            <v>0.20278603435576989</v>
          </cell>
          <cell r="U88">
            <v>0.1158777339175828</v>
          </cell>
        </row>
        <row r="89">
          <cell r="D89">
            <v>8.6281722742056655</v>
          </cell>
          <cell r="E89">
            <v>11.069476832411146</v>
          </cell>
          <cell r="F89">
            <v>11.671442339913865</v>
          </cell>
          <cell r="G89">
            <v>7.6750602206596907</v>
          </cell>
          <cell r="H89">
            <v>6.3875228851677601</v>
          </cell>
          <cell r="I89">
            <v>3.8291694782811967</v>
          </cell>
          <cell r="J89">
            <v>1.9106230802774398</v>
          </cell>
          <cell r="K89">
            <v>2.0315485916874043</v>
          </cell>
          <cell r="L89">
            <v>1.281810420945624</v>
          </cell>
          <cell r="M89">
            <v>0.94321898899772338</v>
          </cell>
          <cell r="N89">
            <v>0.84647857986975195</v>
          </cell>
          <cell r="O89">
            <v>0.36277653422989364</v>
          </cell>
          <cell r="P89">
            <v>0.66629697002610111</v>
          </cell>
          <cell r="Q89">
            <v>1.1877467726552235</v>
          </cell>
          <cell r="R89">
            <v>0.86908300438187092</v>
          </cell>
          <cell r="S89">
            <v>0.28969433479395695</v>
          </cell>
          <cell r="T89">
            <v>0.20278603435576989</v>
          </cell>
          <cell r="U89">
            <v>0.1158777339175828</v>
          </cell>
        </row>
        <row r="90">
          <cell r="D90">
            <v>8.6281722742056655</v>
          </cell>
          <cell r="E90">
            <v>11.069476832411146</v>
          </cell>
          <cell r="F90">
            <v>11.671442339913865</v>
          </cell>
          <cell r="G90">
            <v>7.6750602206596907</v>
          </cell>
          <cell r="H90">
            <v>6.3875228851677601</v>
          </cell>
          <cell r="I90">
            <v>3.8291694782811967</v>
          </cell>
          <cell r="J90">
            <v>1.9106230802774398</v>
          </cell>
          <cell r="K90">
            <v>2.0315485916874043</v>
          </cell>
          <cell r="L90">
            <v>1.281810420945624</v>
          </cell>
          <cell r="M90">
            <v>0.94321898899772338</v>
          </cell>
          <cell r="N90">
            <v>0.84647857986975195</v>
          </cell>
          <cell r="O90">
            <v>0.36277653422989364</v>
          </cell>
          <cell r="P90">
            <v>0.66629697002610111</v>
          </cell>
          <cell r="Q90">
            <v>1.1877467726552235</v>
          </cell>
          <cell r="R90">
            <v>0.86908300438187092</v>
          </cell>
          <cell r="S90">
            <v>0.28969433479395695</v>
          </cell>
          <cell r="T90">
            <v>0.20278603435576989</v>
          </cell>
          <cell r="U90">
            <v>0.1158777339175828</v>
          </cell>
        </row>
        <row r="91">
          <cell r="D91">
            <v>8.197650590203736</v>
          </cell>
          <cell r="E91">
            <v>10.517140873478438</v>
          </cell>
          <cell r="F91">
            <v>11.089069984422883</v>
          </cell>
          <cell r="G91">
            <v>7.2920961645416957</v>
          </cell>
          <cell r="H91">
            <v>6.0688033439105178</v>
          </cell>
          <cell r="I91">
            <v>3.6381046223966194</v>
          </cell>
          <cell r="J91">
            <v>1.8152883280410834</v>
          </cell>
          <cell r="K91">
            <v>1.9301799943727977</v>
          </cell>
          <cell r="L91">
            <v>1.2178516631161698</v>
          </cell>
          <cell r="M91">
            <v>0.89615499738737026</v>
          </cell>
          <cell r="N91">
            <v>0.80424166432199906</v>
          </cell>
          <cell r="O91">
            <v>0.34467499899514242</v>
          </cell>
          <cell r="P91">
            <v>0.6330506132700372</v>
          </cell>
          <cell r="Q91">
            <v>1.1284815280031097</v>
          </cell>
          <cell r="R91">
            <v>0.82571819122178769</v>
          </cell>
          <cell r="S91">
            <v>0.27523939707392919</v>
          </cell>
          <cell r="T91">
            <v>0.19266757795175046</v>
          </cell>
          <cell r="U91">
            <v>0.11009575882957169</v>
          </cell>
        </row>
        <row r="92">
          <cell r="D92">
            <v>8.197650590203736</v>
          </cell>
          <cell r="E92">
            <v>10.517140873478438</v>
          </cell>
          <cell r="F92">
            <v>11.089069984422883</v>
          </cell>
          <cell r="G92">
            <v>7.2920961645416957</v>
          </cell>
          <cell r="H92">
            <v>6.0688033439105178</v>
          </cell>
          <cell r="I92">
            <v>3.6381046223966194</v>
          </cell>
          <cell r="J92">
            <v>1.8152883280410834</v>
          </cell>
          <cell r="K92">
            <v>1.9301799943727977</v>
          </cell>
          <cell r="L92">
            <v>1.2178516631161698</v>
          </cell>
          <cell r="M92">
            <v>0.89615499738737026</v>
          </cell>
          <cell r="N92">
            <v>0.80424166432199906</v>
          </cell>
          <cell r="O92">
            <v>0.34467499899514242</v>
          </cell>
          <cell r="P92">
            <v>0.6330506132700372</v>
          </cell>
          <cell r="Q92">
            <v>1.1284815280031097</v>
          </cell>
          <cell r="R92">
            <v>0.82571819122178769</v>
          </cell>
          <cell r="S92">
            <v>0.27523939707392919</v>
          </cell>
          <cell r="T92">
            <v>0.19266757795175046</v>
          </cell>
          <cell r="U92">
            <v>0.11009575882957169</v>
          </cell>
        </row>
        <row r="93">
          <cell r="D93">
            <v>8.197650590203736</v>
          </cell>
          <cell r="E93">
            <v>10.517140873478438</v>
          </cell>
          <cell r="F93">
            <v>11.089069984422883</v>
          </cell>
          <cell r="G93">
            <v>7.2920961645416957</v>
          </cell>
          <cell r="H93">
            <v>6.0688033439105178</v>
          </cell>
          <cell r="I93">
            <v>3.6381046223966194</v>
          </cell>
          <cell r="J93">
            <v>1.8152883280410834</v>
          </cell>
          <cell r="K93">
            <v>1.9301799943727977</v>
          </cell>
          <cell r="L93">
            <v>1.2178516631161698</v>
          </cell>
          <cell r="M93">
            <v>0.89615499738737026</v>
          </cell>
          <cell r="N93">
            <v>0.80424166432199906</v>
          </cell>
          <cell r="O93">
            <v>0.34467499899514242</v>
          </cell>
          <cell r="P93">
            <v>0.6330506132700372</v>
          </cell>
          <cell r="Q93">
            <v>1.1284815280031097</v>
          </cell>
          <cell r="R93">
            <v>0.82571819122178769</v>
          </cell>
          <cell r="S93">
            <v>0.27523939707392919</v>
          </cell>
          <cell r="T93">
            <v>0.19266757795175046</v>
          </cell>
          <cell r="U93">
            <v>0.11009575882957169</v>
          </cell>
        </row>
        <row r="94">
          <cell r="D94">
            <v>8.197650590203736</v>
          </cell>
          <cell r="E94">
            <v>10.517140873478438</v>
          </cell>
          <cell r="F94">
            <v>11.089069984422883</v>
          </cell>
          <cell r="G94">
            <v>7.2920961645416957</v>
          </cell>
          <cell r="H94">
            <v>6.0688033439105178</v>
          </cell>
          <cell r="I94">
            <v>3.6381046223966194</v>
          </cell>
          <cell r="J94">
            <v>1.8152883280410834</v>
          </cell>
          <cell r="K94">
            <v>1.9301799943727977</v>
          </cell>
          <cell r="L94">
            <v>1.2178516631161698</v>
          </cell>
          <cell r="M94">
            <v>0.89615499738737026</v>
          </cell>
          <cell r="N94">
            <v>0.80424166432199906</v>
          </cell>
          <cell r="O94">
            <v>0.34467499899514242</v>
          </cell>
          <cell r="P94">
            <v>0.6330506132700372</v>
          </cell>
          <cell r="Q94">
            <v>1.1284815280031097</v>
          </cell>
          <cell r="R94">
            <v>0.82571819122178769</v>
          </cell>
          <cell r="S94">
            <v>0.27523939707392919</v>
          </cell>
          <cell r="T94">
            <v>0.19266757795175046</v>
          </cell>
          <cell r="U94">
            <v>0.11009575882957169</v>
          </cell>
        </row>
        <row r="95">
          <cell r="D95">
            <v>8.197650590203736</v>
          </cell>
          <cell r="E95">
            <v>10.517140873478438</v>
          </cell>
          <cell r="F95">
            <v>11.089069984422883</v>
          </cell>
          <cell r="G95">
            <v>7.2920961645416957</v>
          </cell>
          <cell r="H95">
            <v>6.0688033439105178</v>
          </cell>
          <cell r="I95">
            <v>3.6381046223966194</v>
          </cell>
          <cell r="J95">
            <v>1.8152883280410834</v>
          </cell>
          <cell r="K95">
            <v>1.9301799943727977</v>
          </cell>
          <cell r="L95">
            <v>1.2178516631161698</v>
          </cell>
          <cell r="M95">
            <v>0.89615499738737026</v>
          </cell>
          <cell r="N95">
            <v>0.80424166432199906</v>
          </cell>
          <cell r="O95">
            <v>0.34467499899514242</v>
          </cell>
          <cell r="P95">
            <v>0.6330506132700372</v>
          </cell>
          <cell r="Q95">
            <v>1.1284815280031097</v>
          </cell>
          <cell r="R95">
            <v>0.82571819122178769</v>
          </cell>
          <cell r="S95">
            <v>0.27523939707392919</v>
          </cell>
          <cell r="T95">
            <v>0.19266757795175046</v>
          </cell>
          <cell r="U95">
            <v>0.11009575882957169</v>
          </cell>
        </row>
        <row r="96">
          <cell r="D96">
            <v>8.197650590203736</v>
          </cell>
          <cell r="E96">
            <v>10.517140873478438</v>
          </cell>
          <cell r="F96">
            <v>11.089069984422883</v>
          </cell>
          <cell r="G96">
            <v>7.2920961645416957</v>
          </cell>
          <cell r="H96">
            <v>6.0688033439105178</v>
          </cell>
          <cell r="I96">
            <v>3.6381046223966194</v>
          </cell>
          <cell r="J96">
            <v>1.8152883280410834</v>
          </cell>
          <cell r="K96">
            <v>1.9301799943727977</v>
          </cell>
          <cell r="L96">
            <v>1.2178516631161698</v>
          </cell>
          <cell r="M96">
            <v>0.89615499738737026</v>
          </cell>
          <cell r="N96">
            <v>0.80424166432199906</v>
          </cell>
          <cell r="O96">
            <v>0.34467499899514242</v>
          </cell>
          <cell r="P96">
            <v>0.6330506132700372</v>
          </cell>
          <cell r="Q96">
            <v>1.1284815280031097</v>
          </cell>
          <cell r="R96">
            <v>0.82571819122178769</v>
          </cell>
          <cell r="S96">
            <v>0.27523939707392919</v>
          </cell>
          <cell r="T96">
            <v>0.19266757795175046</v>
          </cell>
          <cell r="U96">
            <v>0.11009575882957169</v>
          </cell>
        </row>
        <row r="97">
          <cell r="D97">
            <v>8.197650590203736</v>
          </cell>
          <cell r="E97">
            <v>10.517140873478438</v>
          </cell>
          <cell r="F97">
            <v>11.089069984422883</v>
          </cell>
          <cell r="G97">
            <v>7.2920961645416957</v>
          </cell>
          <cell r="H97">
            <v>6.0688033439105178</v>
          </cell>
          <cell r="I97">
            <v>3.6381046223966194</v>
          </cell>
          <cell r="J97">
            <v>1.8152883280410834</v>
          </cell>
          <cell r="K97">
            <v>1.9301799943727977</v>
          </cell>
          <cell r="L97">
            <v>1.2178516631161698</v>
          </cell>
          <cell r="M97">
            <v>0.89615499738737026</v>
          </cell>
          <cell r="N97">
            <v>0.80424166432199906</v>
          </cell>
          <cell r="O97">
            <v>0.34467499899514242</v>
          </cell>
          <cell r="P97">
            <v>0.6330506132700372</v>
          </cell>
          <cell r="Q97">
            <v>1.1284815280031097</v>
          </cell>
          <cell r="R97">
            <v>0.82571819122178769</v>
          </cell>
          <cell r="S97">
            <v>0.27523939707392919</v>
          </cell>
          <cell r="T97">
            <v>0.19266757795175046</v>
          </cell>
          <cell r="U97">
            <v>0.11009575882957169</v>
          </cell>
        </row>
        <row r="98">
          <cell r="D98">
            <v>8.197650590203736</v>
          </cell>
          <cell r="E98">
            <v>10.517140873478438</v>
          </cell>
          <cell r="F98">
            <v>11.089069984422883</v>
          </cell>
          <cell r="G98">
            <v>7.2920961645416957</v>
          </cell>
          <cell r="H98">
            <v>6.0688033439105178</v>
          </cell>
          <cell r="I98">
            <v>3.6381046223966194</v>
          </cell>
          <cell r="J98">
            <v>1.8152883280410834</v>
          </cell>
          <cell r="K98">
            <v>1.9301799943727977</v>
          </cell>
          <cell r="L98">
            <v>1.2178516631161698</v>
          </cell>
          <cell r="M98">
            <v>0.89615499738737026</v>
          </cell>
          <cell r="N98">
            <v>0.80424166432199906</v>
          </cell>
          <cell r="O98">
            <v>0.34467499899514242</v>
          </cell>
          <cell r="P98">
            <v>0.6330506132700372</v>
          </cell>
          <cell r="Q98">
            <v>1.1284815280031097</v>
          </cell>
          <cell r="R98">
            <v>0.82571819122178769</v>
          </cell>
          <cell r="S98">
            <v>0.27523939707392919</v>
          </cell>
          <cell r="T98">
            <v>0.19266757795175046</v>
          </cell>
          <cell r="U98">
            <v>0.11009575882957169</v>
          </cell>
        </row>
        <row r="99">
          <cell r="D99">
            <v>8.197650590203736</v>
          </cell>
          <cell r="E99">
            <v>10.517140873478438</v>
          </cell>
          <cell r="F99">
            <v>11.089069984422883</v>
          </cell>
          <cell r="G99">
            <v>7.2920961645416957</v>
          </cell>
          <cell r="H99">
            <v>6.0688033439105178</v>
          </cell>
          <cell r="I99">
            <v>3.6381046223966194</v>
          </cell>
          <cell r="J99">
            <v>1.8152883280410834</v>
          </cell>
          <cell r="K99">
            <v>1.9301799943727977</v>
          </cell>
          <cell r="L99">
            <v>1.2178516631161698</v>
          </cell>
          <cell r="M99">
            <v>0.89615499738737026</v>
          </cell>
          <cell r="N99">
            <v>0.80424166432199906</v>
          </cell>
          <cell r="O99">
            <v>0.34467499899514242</v>
          </cell>
          <cell r="P99">
            <v>0.6330506132700372</v>
          </cell>
          <cell r="Q99">
            <v>1.1284815280031097</v>
          </cell>
          <cell r="R99">
            <v>0.82571819122178769</v>
          </cell>
          <cell r="S99">
            <v>0.27523939707392919</v>
          </cell>
          <cell r="T99">
            <v>0.19266757795175046</v>
          </cell>
          <cell r="U99">
            <v>0.11009575882957169</v>
          </cell>
        </row>
        <row r="100">
          <cell r="D100">
            <v>8.197650590203736</v>
          </cell>
          <cell r="E100">
            <v>10.517140873478438</v>
          </cell>
          <cell r="F100">
            <v>11.089069984422883</v>
          </cell>
          <cell r="G100">
            <v>7.2920961645416957</v>
          </cell>
          <cell r="H100">
            <v>6.0688033439105178</v>
          </cell>
          <cell r="I100">
            <v>3.6381046223966194</v>
          </cell>
          <cell r="J100">
            <v>1.8152883280410834</v>
          </cell>
          <cell r="K100">
            <v>1.9301799943727977</v>
          </cell>
          <cell r="L100">
            <v>1.2178516631161698</v>
          </cell>
          <cell r="M100">
            <v>0.89615499738737026</v>
          </cell>
          <cell r="N100">
            <v>0.80424166432199906</v>
          </cell>
          <cell r="O100">
            <v>0.34467499899514242</v>
          </cell>
          <cell r="P100">
            <v>0.6330506132700372</v>
          </cell>
          <cell r="Q100">
            <v>1.1284815280031097</v>
          </cell>
          <cell r="R100">
            <v>0.82571819122178769</v>
          </cell>
          <cell r="S100">
            <v>0.27523939707392919</v>
          </cell>
          <cell r="T100">
            <v>0.19266757795175046</v>
          </cell>
          <cell r="U100">
            <v>0.11009575882957169</v>
          </cell>
        </row>
        <row r="101">
          <cell r="D101">
            <v>7.7781464515822805</v>
          </cell>
          <cell r="E101">
            <v>9.9789398274175785</v>
          </cell>
          <cell r="F101">
            <v>10.521601207760526</v>
          </cell>
          <cell r="G101">
            <v>6.9189325993726101</v>
          </cell>
          <cell r="H101">
            <v>5.7582402025279675</v>
          </cell>
          <cell r="I101">
            <v>3.4519293360704308</v>
          </cell>
          <cell r="J101">
            <v>1.7223933018351019</v>
          </cell>
          <cell r="K101">
            <v>1.8314055361284627</v>
          </cell>
          <cell r="L101">
            <v>1.1555296835096251</v>
          </cell>
          <cell r="M101">
            <v>0.85029542748821474</v>
          </cell>
          <cell r="N101">
            <v>0.76308564005352619</v>
          </cell>
          <cell r="O101">
            <v>0.32703670288008263</v>
          </cell>
          <cell r="P101">
            <v>0.6006550690465513</v>
          </cell>
          <cell r="Q101">
            <v>1.0707329491699391</v>
          </cell>
          <cell r="R101">
            <v>0.78346313353897989</v>
          </cell>
          <cell r="S101">
            <v>0.26115437784632661</v>
          </cell>
          <cell r="T101">
            <v>0.18280806449242865</v>
          </cell>
          <cell r="U101">
            <v>0.10446175113853065</v>
          </cell>
        </row>
        <row r="102">
          <cell r="D102">
            <v>7.7781464515822805</v>
          </cell>
          <cell r="E102">
            <v>9.9789398274175785</v>
          </cell>
          <cell r="F102">
            <v>10.521601207760526</v>
          </cell>
          <cell r="G102">
            <v>6.9189325993726101</v>
          </cell>
          <cell r="H102">
            <v>5.7582402025279675</v>
          </cell>
          <cell r="I102">
            <v>3.4519293360704308</v>
          </cell>
          <cell r="J102">
            <v>1.7223933018351019</v>
          </cell>
          <cell r="K102">
            <v>1.8314055361284627</v>
          </cell>
          <cell r="L102">
            <v>1.1555296835096251</v>
          </cell>
          <cell r="M102">
            <v>0.85029542748821474</v>
          </cell>
          <cell r="N102">
            <v>0.76308564005352619</v>
          </cell>
          <cell r="O102">
            <v>0.32703670288008263</v>
          </cell>
          <cell r="P102">
            <v>0.6006550690465513</v>
          </cell>
          <cell r="Q102">
            <v>1.0707329491699391</v>
          </cell>
          <cell r="R102">
            <v>0.78346313353897989</v>
          </cell>
          <cell r="S102">
            <v>0.26115437784632661</v>
          </cell>
          <cell r="T102">
            <v>0.18280806449242865</v>
          </cell>
          <cell r="U102">
            <v>0.10446175113853065</v>
          </cell>
        </row>
        <row r="103">
          <cell r="D103">
            <v>7.7781464515822805</v>
          </cell>
          <cell r="E103">
            <v>9.9789398274175785</v>
          </cell>
          <cell r="F103">
            <v>10.521601207760526</v>
          </cell>
          <cell r="G103">
            <v>6.9189325993726101</v>
          </cell>
          <cell r="H103">
            <v>5.7582402025279675</v>
          </cell>
          <cell r="I103">
            <v>3.4519293360704308</v>
          </cell>
          <cell r="J103">
            <v>1.7223933018351019</v>
          </cell>
          <cell r="K103">
            <v>1.8314055361284627</v>
          </cell>
          <cell r="L103">
            <v>1.1555296835096251</v>
          </cell>
          <cell r="M103">
            <v>0.85029542748821474</v>
          </cell>
          <cell r="N103">
            <v>0.76308564005352619</v>
          </cell>
          <cell r="O103">
            <v>0.32703670288008263</v>
          </cell>
          <cell r="P103">
            <v>0.6006550690465513</v>
          </cell>
          <cell r="Q103">
            <v>1.0707329491699391</v>
          </cell>
          <cell r="R103">
            <v>0.78346313353897989</v>
          </cell>
          <cell r="S103">
            <v>0.26115437784632661</v>
          </cell>
          <cell r="T103">
            <v>0.18280806449242865</v>
          </cell>
          <cell r="U103">
            <v>0.10446175113853065</v>
          </cell>
        </row>
        <row r="104">
          <cell r="D104">
            <v>7.7781464515822805</v>
          </cell>
          <cell r="E104">
            <v>9.9789398274175785</v>
          </cell>
          <cell r="F104">
            <v>10.521601207760526</v>
          </cell>
          <cell r="G104">
            <v>6.9189325993726101</v>
          </cell>
          <cell r="H104">
            <v>5.7582402025279675</v>
          </cell>
          <cell r="I104">
            <v>3.4519293360704308</v>
          </cell>
          <cell r="J104">
            <v>1.7223933018351019</v>
          </cell>
          <cell r="K104">
            <v>1.8314055361284627</v>
          </cell>
          <cell r="L104">
            <v>1.1555296835096251</v>
          </cell>
          <cell r="M104">
            <v>0.85029542748821474</v>
          </cell>
          <cell r="N104">
            <v>0.76308564005352619</v>
          </cell>
          <cell r="O104">
            <v>0.32703670288008263</v>
          </cell>
          <cell r="P104">
            <v>0.6006550690465513</v>
          </cell>
          <cell r="Q104">
            <v>1.0707329491699391</v>
          </cell>
          <cell r="R104">
            <v>0.78346313353897989</v>
          </cell>
          <cell r="S104">
            <v>0.26115437784632661</v>
          </cell>
          <cell r="T104">
            <v>0.18280806449242865</v>
          </cell>
          <cell r="U104">
            <v>0.10446175113853065</v>
          </cell>
        </row>
        <row r="105">
          <cell r="D105">
            <v>7.7781464515822805</v>
          </cell>
          <cell r="E105">
            <v>9.9789398274175785</v>
          </cell>
          <cell r="F105">
            <v>10.521601207760526</v>
          </cell>
          <cell r="G105">
            <v>6.9189325993726101</v>
          </cell>
          <cell r="H105">
            <v>5.7582402025279675</v>
          </cell>
          <cell r="I105">
            <v>3.4519293360704308</v>
          </cell>
          <cell r="J105">
            <v>1.7223933018351019</v>
          </cell>
          <cell r="K105">
            <v>1.8314055361284627</v>
          </cell>
          <cell r="L105">
            <v>1.1555296835096251</v>
          </cell>
          <cell r="M105">
            <v>0.85029542748821474</v>
          </cell>
          <cell r="N105">
            <v>0.76308564005352619</v>
          </cell>
          <cell r="O105">
            <v>0.32703670288008263</v>
          </cell>
          <cell r="P105">
            <v>0.6006550690465513</v>
          </cell>
          <cell r="Q105">
            <v>1.0707329491699391</v>
          </cell>
          <cell r="R105">
            <v>0.78346313353897989</v>
          </cell>
          <cell r="S105">
            <v>0.26115437784632661</v>
          </cell>
          <cell r="T105">
            <v>0.18280806449242865</v>
          </cell>
          <cell r="U105">
            <v>0.10446175113853065</v>
          </cell>
        </row>
        <row r="106">
          <cell r="D106">
            <v>7.7781464515822805</v>
          </cell>
          <cell r="E106">
            <v>9.9789398274175785</v>
          </cell>
          <cell r="F106">
            <v>10.521601207760526</v>
          </cell>
          <cell r="G106">
            <v>6.9189325993726101</v>
          </cell>
          <cell r="H106">
            <v>5.7582402025279675</v>
          </cell>
          <cell r="I106">
            <v>3.4519293360704308</v>
          </cell>
          <cell r="J106">
            <v>1.7223933018351019</v>
          </cell>
          <cell r="K106">
            <v>1.8314055361284627</v>
          </cell>
          <cell r="L106">
            <v>1.1555296835096251</v>
          </cell>
          <cell r="M106">
            <v>0.85029542748821474</v>
          </cell>
          <cell r="N106">
            <v>0.76308564005352619</v>
          </cell>
          <cell r="O106">
            <v>0.32703670288008263</v>
          </cell>
          <cell r="P106">
            <v>0.6006550690465513</v>
          </cell>
          <cell r="Q106">
            <v>1.0707329491699391</v>
          </cell>
          <cell r="R106">
            <v>0.78346313353897989</v>
          </cell>
          <cell r="S106">
            <v>0.26115437784632661</v>
          </cell>
          <cell r="T106">
            <v>0.18280806449242865</v>
          </cell>
          <cell r="U106">
            <v>0.10446175113853065</v>
          </cell>
        </row>
        <row r="107">
          <cell r="D107">
            <v>7.7781464515822805</v>
          </cell>
          <cell r="E107">
            <v>9.9789398274175785</v>
          </cell>
          <cell r="F107">
            <v>10.521601207760526</v>
          </cell>
          <cell r="G107">
            <v>6.9189325993726101</v>
          </cell>
          <cell r="H107">
            <v>5.7582402025279675</v>
          </cell>
          <cell r="I107">
            <v>3.4519293360704308</v>
          </cell>
          <cell r="J107">
            <v>1.7223933018351019</v>
          </cell>
          <cell r="K107">
            <v>1.8314055361284627</v>
          </cell>
          <cell r="L107">
            <v>1.1555296835096251</v>
          </cell>
          <cell r="M107">
            <v>0.85029542748821474</v>
          </cell>
          <cell r="N107">
            <v>0.76308564005352619</v>
          </cell>
          <cell r="O107">
            <v>0.32703670288008263</v>
          </cell>
          <cell r="P107">
            <v>0.6006550690465513</v>
          </cell>
          <cell r="Q107">
            <v>1.0707329491699391</v>
          </cell>
          <cell r="R107">
            <v>0.78346313353897989</v>
          </cell>
          <cell r="S107">
            <v>0.26115437784632661</v>
          </cell>
          <cell r="T107">
            <v>0.18280806449242865</v>
          </cell>
          <cell r="U107">
            <v>0.10446175113853065</v>
          </cell>
        </row>
        <row r="108">
          <cell r="D108">
            <v>7.7781464515822805</v>
          </cell>
          <cell r="E108">
            <v>9.9789398274175785</v>
          </cell>
          <cell r="F108">
            <v>10.521601207760526</v>
          </cell>
          <cell r="G108">
            <v>6.9189325993726101</v>
          </cell>
          <cell r="H108">
            <v>5.7582402025279675</v>
          </cell>
          <cell r="I108">
            <v>3.4519293360704308</v>
          </cell>
          <cell r="J108">
            <v>1.7223933018351019</v>
          </cell>
          <cell r="K108">
            <v>1.8314055361284627</v>
          </cell>
          <cell r="L108">
            <v>1.1555296835096251</v>
          </cell>
          <cell r="M108">
            <v>0.85029542748821474</v>
          </cell>
          <cell r="N108">
            <v>0.76308564005352619</v>
          </cell>
          <cell r="O108">
            <v>0.32703670288008263</v>
          </cell>
          <cell r="P108">
            <v>0.6006550690465513</v>
          </cell>
          <cell r="Q108">
            <v>1.0707329491699391</v>
          </cell>
          <cell r="R108">
            <v>0.78346313353897989</v>
          </cell>
          <cell r="S108">
            <v>0.26115437784632661</v>
          </cell>
          <cell r="T108">
            <v>0.18280806449242865</v>
          </cell>
          <cell r="U108">
            <v>0.10446175113853065</v>
          </cell>
        </row>
        <row r="109">
          <cell r="D109">
            <v>7.7781464515822805</v>
          </cell>
          <cell r="E109">
            <v>9.9789398274175785</v>
          </cell>
          <cell r="F109">
            <v>10.521601207760526</v>
          </cell>
          <cell r="G109">
            <v>6.9189325993726101</v>
          </cell>
          <cell r="H109">
            <v>5.7582402025279675</v>
          </cell>
          <cell r="I109">
            <v>3.4519293360704308</v>
          </cell>
          <cell r="J109">
            <v>1.7223933018351019</v>
          </cell>
          <cell r="K109">
            <v>1.8314055361284627</v>
          </cell>
          <cell r="L109">
            <v>1.1555296835096251</v>
          </cell>
          <cell r="M109">
            <v>0.85029542748821474</v>
          </cell>
          <cell r="N109">
            <v>0.76308564005352619</v>
          </cell>
          <cell r="O109">
            <v>0.32703670288008263</v>
          </cell>
          <cell r="P109">
            <v>0.6006550690465513</v>
          </cell>
          <cell r="Q109">
            <v>1.0707329491699391</v>
          </cell>
          <cell r="R109">
            <v>0.78346313353897989</v>
          </cell>
          <cell r="S109">
            <v>0.26115437784632661</v>
          </cell>
          <cell r="T109">
            <v>0.18280806449242865</v>
          </cell>
          <cell r="U109">
            <v>0.10446175113853065</v>
          </cell>
        </row>
        <row r="110">
          <cell r="D110">
            <v>7.7781464515822805</v>
          </cell>
          <cell r="E110">
            <v>9.9789398274175785</v>
          </cell>
          <cell r="F110">
            <v>10.521601207760526</v>
          </cell>
          <cell r="G110">
            <v>6.9189325993726101</v>
          </cell>
          <cell r="H110">
            <v>5.7582402025279675</v>
          </cell>
          <cell r="I110">
            <v>3.4519293360704308</v>
          </cell>
          <cell r="J110">
            <v>1.7223933018351019</v>
          </cell>
          <cell r="K110">
            <v>1.8314055361284627</v>
          </cell>
          <cell r="L110">
            <v>1.1555296835096251</v>
          </cell>
          <cell r="M110">
            <v>0.85029542748821474</v>
          </cell>
          <cell r="N110">
            <v>0.76308564005352619</v>
          </cell>
          <cell r="O110">
            <v>0.32703670288008263</v>
          </cell>
          <cell r="P110">
            <v>0.6006550690465513</v>
          </cell>
          <cell r="Q110">
            <v>1.0707329491699391</v>
          </cell>
          <cell r="R110">
            <v>0.78346313353897989</v>
          </cell>
          <cell r="S110">
            <v>0.26115437784632661</v>
          </cell>
          <cell r="T110">
            <v>0.18280806449242865</v>
          </cell>
          <cell r="U110">
            <v>0.10446175113853065</v>
          </cell>
        </row>
        <row r="111">
          <cell r="D111">
            <v>7.391448550545153</v>
          </cell>
          <cell r="E111">
            <v>9.4828274039939764</v>
          </cell>
          <cell r="F111">
            <v>9.9985098610087526</v>
          </cell>
          <cell r="G111">
            <v>6.5749513269384217</v>
          </cell>
          <cell r="H111">
            <v>5.4719638494345899</v>
          </cell>
          <cell r="I111">
            <v>3.280313407121783</v>
          </cell>
          <cell r="J111">
            <v>1.6367628912062879</v>
          </cell>
          <cell r="K111">
            <v>1.740355479257319</v>
          </cell>
          <cell r="L111">
            <v>1.0980814333409274</v>
          </cell>
          <cell r="M111">
            <v>0.80802218679804083</v>
          </cell>
          <cell r="N111">
            <v>0.72514811635721632</v>
          </cell>
          <cell r="O111">
            <v>0.31077776415309266</v>
          </cell>
          <cell r="P111">
            <v>0.5707929346815751</v>
          </cell>
          <cell r="Q111">
            <v>1.0175004487801991</v>
          </cell>
          <cell r="R111">
            <v>0.74451252349770669</v>
          </cell>
          <cell r="S111">
            <v>0.24817084116590221</v>
          </cell>
          <cell r="T111">
            <v>0.17371958881613156</v>
          </cell>
          <cell r="U111">
            <v>9.9268336466360893E-2</v>
          </cell>
        </row>
        <row r="112">
          <cell r="D112">
            <v>7.391448550545153</v>
          </cell>
          <cell r="E112">
            <v>9.4828274039939764</v>
          </cell>
          <cell r="F112">
            <v>9.9985098610087526</v>
          </cell>
          <cell r="G112">
            <v>6.5749513269384217</v>
          </cell>
          <cell r="H112">
            <v>5.4719638494345899</v>
          </cell>
          <cell r="I112">
            <v>3.280313407121783</v>
          </cell>
          <cell r="J112">
            <v>1.6367628912062879</v>
          </cell>
          <cell r="K112">
            <v>1.740355479257319</v>
          </cell>
          <cell r="L112">
            <v>1.0980814333409274</v>
          </cell>
          <cell r="M112">
            <v>0.80802218679804083</v>
          </cell>
          <cell r="N112">
            <v>0.72514811635721632</v>
          </cell>
          <cell r="O112">
            <v>0.31077776415309266</v>
          </cell>
          <cell r="P112">
            <v>0.5707929346815751</v>
          </cell>
          <cell r="Q112">
            <v>1.0175004487801991</v>
          </cell>
          <cell r="R112">
            <v>0.74451252349770669</v>
          </cell>
          <cell r="S112">
            <v>0.24817084116590221</v>
          </cell>
          <cell r="T112">
            <v>0.17371958881613156</v>
          </cell>
          <cell r="U112">
            <v>9.9268336466360893E-2</v>
          </cell>
        </row>
        <row r="113">
          <cell r="D113">
            <v>7.391448550545153</v>
          </cell>
          <cell r="E113">
            <v>9.4828274039939764</v>
          </cell>
          <cell r="F113">
            <v>9.9985098610087526</v>
          </cell>
          <cell r="G113">
            <v>6.5749513269384217</v>
          </cell>
          <cell r="H113">
            <v>5.4719638494345899</v>
          </cell>
          <cell r="I113">
            <v>3.280313407121783</v>
          </cell>
          <cell r="J113">
            <v>1.6367628912062879</v>
          </cell>
          <cell r="K113">
            <v>1.740355479257319</v>
          </cell>
          <cell r="L113">
            <v>1.0980814333409274</v>
          </cell>
          <cell r="M113">
            <v>0.80802218679804083</v>
          </cell>
          <cell r="N113">
            <v>0.72514811635721632</v>
          </cell>
          <cell r="O113">
            <v>0.31077776415309266</v>
          </cell>
          <cell r="P113">
            <v>0.5707929346815751</v>
          </cell>
          <cell r="Q113">
            <v>1.0175004487801991</v>
          </cell>
          <cell r="R113">
            <v>0.74451252349770669</v>
          </cell>
          <cell r="S113">
            <v>0.24817084116590221</v>
          </cell>
          <cell r="T113">
            <v>0.17371958881613156</v>
          </cell>
          <cell r="U113">
            <v>9.9268336466360893E-2</v>
          </cell>
        </row>
        <row r="114">
          <cell r="D114">
            <v>7.391448550545153</v>
          </cell>
          <cell r="E114">
            <v>9.4828274039939764</v>
          </cell>
          <cell r="F114">
            <v>9.9985098610087526</v>
          </cell>
          <cell r="G114">
            <v>6.5749513269384217</v>
          </cell>
          <cell r="H114">
            <v>5.4719638494345899</v>
          </cell>
          <cell r="I114">
            <v>3.280313407121783</v>
          </cell>
          <cell r="J114">
            <v>1.6367628912062879</v>
          </cell>
          <cell r="K114">
            <v>1.740355479257319</v>
          </cell>
          <cell r="L114">
            <v>1.0980814333409274</v>
          </cell>
          <cell r="M114">
            <v>0.80802218679804083</v>
          </cell>
          <cell r="N114">
            <v>0.72514811635721632</v>
          </cell>
          <cell r="O114">
            <v>0.31077776415309266</v>
          </cell>
          <cell r="P114">
            <v>0.5707929346815751</v>
          </cell>
          <cell r="Q114">
            <v>1.0175004487801991</v>
          </cell>
          <cell r="R114">
            <v>0.74451252349770669</v>
          </cell>
          <cell r="S114">
            <v>0.24817084116590221</v>
          </cell>
          <cell r="T114">
            <v>0.17371958881613156</v>
          </cell>
          <cell r="U114">
            <v>9.9268336466360893E-2</v>
          </cell>
        </row>
        <row r="115">
          <cell r="D115">
            <v>7.391448550545153</v>
          </cell>
          <cell r="E115">
            <v>9.4828274039939764</v>
          </cell>
          <cell r="F115">
            <v>9.9985098610087526</v>
          </cell>
          <cell r="G115">
            <v>6.5749513269384217</v>
          </cell>
          <cell r="H115">
            <v>5.4719638494345899</v>
          </cell>
          <cell r="I115">
            <v>3.280313407121783</v>
          </cell>
          <cell r="J115">
            <v>1.6367628912062879</v>
          </cell>
          <cell r="K115">
            <v>1.740355479257319</v>
          </cell>
          <cell r="L115">
            <v>1.0980814333409274</v>
          </cell>
          <cell r="M115">
            <v>0.80802218679804083</v>
          </cell>
          <cell r="N115">
            <v>0.72514811635721632</v>
          </cell>
          <cell r="O115">
            <v>0.31077776415309266</v>
          </cell>
          <cell r="P115">
            <v>0.5707929346815751</v>
          </cell>
          <cell r="Q115">
            <v>1.0175004487801991</v>
          </cell>
          <cell r="R115">
            <v>0.74451252349770669</v>
          </cell>
          <cell r="S115">
            <v>0.24817084116590221</v>
          </cell>
          <cell r="T115">
            <v>0.17371958881613156</v>
          </cell>
          <cell r="U115">
            <v>9.9268336466360893E-2</v>
          </cell>
        </row>
        <row r="116">
          <cell r="D116">
            <v>7.391448550545153</v>
          </cell>
          <cell r="E116">
            <v>9.4828274039939764</v>
          </cell>
          <cell r="F116">
            <v>9.9985098610087526</v>
          </cell>
          <cell r="G116">
            <v>6.5749513269384217</v>
          </cell>
          <cell r="H116">
            <v>5.4719638494345899</v>
          </cell>
          <cell r="I116">
            <v>3.280313407121783</v>
          </cell>
          <cell r="J116">
            <v>1.6367628912062879</v>
          </cell>
          <cell r="K116">
            <v>1.740355479257319</v>
          </cell>
          <cell r="L116">
            <v>1.0980814333409274</v>
          </cell>
          <cell r="M116">
            <v>0.80802218679804083</v>
          </cell>
          <cell r="N116">
            <v>0.72514811635721632</v>
          </cell>
          <cell r="O116">
            <v>0.31077776415309266</v>
          </cell>
          <cell r="P116">
            <v>0.5707929346815751</v>
          </cell>
          <cell r="Q116">
            <v>1.0175004487801991</v>
          </cell>
          <cell r="R116">
            <v>0.74451252349770669</v>
          </cell>
          <cell r="S116">
            <v>0.24817084116590221</v>
          </cell>
          <cell r="T116">
            <v>0.17371958881613156</v>
          </cell>
          <cell r="U116">
            <v>9.9268336466360893E-2</v>
          </cell>
        </row>
        <row r="117">
          <cell r="D117">
            <v>7.391448550545153</v>
          </cell>
          <cell r="E117">
            <v>9.4828274039939764</v>
          </cell>
          <cell r="F117">
            <v>9.9985098610087526</v>
          </cell>
          <cell r="G117">
            <v>6.5749513269384217</v>
          </cell>
          <cell r="H117">
            <v>5.4719638494345899</v>
          </cell>
          <cell r="I117">
            <v>3.280313407121783</v>
          </cell>
          <cell r="J117">
            <v>1.6367628912062879</v>
          </cell>
          <cell r="K117">
            <v>1.740355479257319</v>
          </cell>
          <cell r="L117">
            <v>1.0980814333409274</v>
          </cell>
          <cell r="M117">
            <v>0.80802218679804083</v>
          </cell>
          <cell r="N117">
            <v>0.72514811635721632</v>
          </cell>
          <cell r="O117">
            <v>0.31077776415309266</v>
          </cell>
          <cell r="P117">
            <v>0.5707929346815751</v>
          </cell>
          <cell r="Q117">
            <v>1.0175004487801991</v>
          </cell>
          <cell r="R117">
            <v>0.74451252349770669</v>
          </cell>
          <cell r="S117">
            <v>0.24817084116590221</v>
          </cell>
          <cell r="T117">
            <v>0.17371958881613156</v>
          </cell>
          <cell r="U117">
            <v>9.9268336466360893E-2</v>
          </cell>
        </row>
        <row r="118">
          <cell r="D118">
            <v>7.391448550545153</v>
          </cell>
          <cell r="E118">
            <v>9.4828274039939764</v>
          </cell>
          <cell r="F118">
            <v>9.9985098610087526</v>
          </cell>
          <cell r="G118">
            <v>6.5749513269384217</v>
          </cell>
          <cell r="H118">
            <v>5.4719638494345899</v>
          </cell>
          <cell r="I118">
            <v>3.280313407121783</v>
          </cell>
          <cell r="J118">
            <v>1.6367628912062879</v>
          </cell>
          <cell r="K118">
            <v>1.740355479257319</v>
          </cell>
          <cell r="L118">
            <v>1.0980814333409274</v>
          </cell>
          <cell r="M118">
            <v>0.80802218679804083</v>
          </cell>
          <cell r="N118">
            <v>0.72514811635721632</v>
          </cell>
          <cell r="O118">
            <v>0.31077776415309266</v>
          </cell>
          <cell r="P118">
            <v>0.5707929346815751</v>
          </cell>
          <cell r="Q118">
            <v>1.0175004487801991</v>
          </cell>
          <cell r="R118">
            <v>0.74451252349770669</v>
          </cell>
          <cell r="S118">
            <v>0.24817084116590221</v>
          </cell>
          <cell r="T118">
            <v>0.17371958881613156</v>
          </cell>
          <cell r="U118">
            <v>9.9268336466360893E-2</v>
          </cell>
        </row>
        <row r="119">
          <cell r="D119">
            <v>7.391448550545153</v>
          </cell>
          <cell r="E119">
            <v>9.4828274039939764</v>
          </cell>
          <cell r="F119">
            <v>9.9985098610087526</v>
          </cell>
          <cell r="G119">
            <v>6.5749513269384217</v>
          </cell>
          <cell r="H119">
            <v>5.4719638494345899</v>
          </cell>
          <cell r="I119">
            <v>3.280313407121783</v>
          </cell>
          <cell r="J119">
            <v>1.6367628912062879</v>
          </cell>
          <cell r="K119">
            <v>1.740355479257319</v>
          </cell>
          <cell r="L119">
            <v>1.0980814333409274</v>
          </cell>
          <cell r="M119">
            <v>0.80802218679804083</v>
          </cell>
          <cell r="N119">
            <v>0.72514811635721632</v>
          </cell>
          <cell r="O119">
            <v>0.31077776415309266</v>
          </cell>
          <cell r="P119">
            <v>0.5707929346815751</v>
          </cell>
          <cell r="Q119">
            <v>1.0175004487801991</v>
          </cell>
          <cell r="R119">
            <v>0.74451252349770669</v>
          </cell>
          <cell r="S119">
            <v>0.24817084116590221</v>
          </cell>
          <cell r="T119">
            <v>0.17371958881613156</v>
          </cell>
          <cell r="U119">
            <v>9.9268336466360893E-2</v>
          </cell>
        </row>
        <row r="120">
          <cell r="D120">
            <v>7.391448550545153</v>
          </cell>
          <cell r="E120">
            <v>9.4828274039939764</v>
          </cell>
          <cell r="F120">
            <v>9.9985098610087526</v>
          </cell>
          <cell r="G120">
            <v>6.5749513269384217</v>
          </cell>
          <cell r="H120">
            <v>5.4719638494345899</v>
          </cell>
          <cell r="I120">
            <v>3.280313407121783</v>
          </cell>
          <cell r="J120">
            <v>1.6367628912062879</v>
          </cell>
          <cell r="K120">
            <v>1.740355479257319</v>
          </cell>
          <cell r="L120">
            <v>1.0980814333409274</v>
          </cell>
          <cell r="M120">
            <v>0.80802218679804083</v>
          </cell>
          <cell r="N120">
            <v>0.72514811635721632</v>
          </cell>
          <cell r="O120">
            <v>0.31077776415309266</v>
          </cell>
          <cell r="P120">
            <v>0.5707929346815751</v>
          </cell>
          <cell r="Q120">
            <v>1.0175004487801991</v>
          </cell>
          <cell r="R120">
            <v>0.74451252349770669</v>
          </cell>
          <cell r="S120">
            <v>0.24817084116590221</v>
          </cell>
          <cell r="T120">
            <v>0.17371958881613156</v>
          </cell>
          <cell r="U120">
            <v>9.9268336466360893E-2</v>
          </cell>
        </row>
        <row r="121">
          <cell r="D121">
            <v>7.391448550545153</v>
          </cell>
          <cell r="E121">
            <v>9.4828274039939764</v>
          </cell>
          <cell r="F121">
            <v>9.9985098610087526</v>
          </cell>
          <cell r="G121">
            <v>6.5749513269384217</v>
          </cell>
          <cell r="H121">
            <v>5.4719638494345899</v>
          </cell>
          <cell r="I121">
            <v>3.280313407121783</v>
          </cell>
          <cell r="J121">
            <v>1.6367628912062879</v>
          </cell>
          <cell r="K121">
            <v>1.740355479257319</v>
          </cell>
          <cell r="L121">
            <v>1.0980814333409274</v>
          </cell>
          <cell r="M121">
            <v>0.80802218679804083</v>
          </cell>
          <cell r="N121">
            <v>0.72514811635721632</v>
          </cell>
          <cell r="O121">
            <v>0.31077776415309266</v>
          </cell>
          <cell r="P121">
            <v>0.5707929346815751</v>
          </cell>
          <cell r="Q121">
            <v>1.0175004487801991</v>
          </cell>
          <cell r="R121">
            <v>0.74451252349770669</v>
          </cell>
          <cell r="S121">
            <v>0.24817084116590221</v>
          </cell>
          <cell r="T121">
            <v>0.17371958881613156</v>
          </cell>
          <cell r="U121">
            <v>9.9268336466360893E-2</v>
          </cell>
        </row>
        <row r="122">
          <cell r="D122">
            <v>7.391448550545153</v>
          </cell>
          <cell r="E122">
            <v>9.4828274039939764</v>
          </cell>
          <cell r="F122">
            <v>9.9985098610087526</v>
          </cell>
          <cell r="G122">
            <v>6.5749513269384217</v>
          </cell>
          <cell r="H122">
            <v>5.4719638494345899</v>
          </cell>
          <cell r="I122">
            <v>3.280313407121783</v>
          </cell>
          <cell r="J122">
            <v>1.6367628912062879</v>
          </cell>
          <cell r="K122">
            <v>1.740355479257319</v>
          </cell>
          <cell r="L122">
            <v>1.0980814333409274</v>
          </cell>
          <cell r="M122">
            <v>0.80802218679804083</v>
          </cell>
          <cell r="N122">
            <v>0.72514811635721632</v>
          </cell>
          <cell r="O122">
            <v>0.31077776415309266</v>
          </cell>
          <cell r="P122">
            <v>0.5707929346815751</v>
          </cell>
          <cell r="Q122">
            <v>1.0175004487801991</v>
          </cell>
          <cell r="R122">
            <v>0.74451252349770669</v>
          </cell>
          <cell r="S122">
            <v>0.24817084116590221</v>
          </cell>
          <cell r="T122">
            <v>0.17371958881613156</v>
          </cell>
          <cell r="U122">
            <v>9.9268336466360893E-2</v>
          </cell>
        </row>
        <row r="123">
          <cell r="D123">
            <v>7.391448550545153</v>
          </cell>
          <cell r="E123">
            <v>9.4828274039939764</v>
          </cell>
          <cell r="F123">
            <v>9.9985098610087526</v>
          </cell>
          <cell r="G123">
            <v>6.5749513269384217</v>
          </cell>
          <cell r="H123">
            <v>5.4719638494345899</v>
          </cell>
          <cell r="I123">
            <v>3.280313407121783</v>
          </cell>
          <cell r="J123">
            <v>1.6367628912062879</v>
          </cell>
          <cell r="K123">
            <v>1.740355479257319</v>
          </cell>
          <cell r="L123">
            <v>1.0980814333409274</v>
          </cell>
          <cell r="M123">
            <v>0.80802218679804083</v>
          </cell>
          <cell r="N123">
            <v>0.72514811635721632</v>
          </cell>
          <cell r="O123">
            <v>0.31077776415309266</v>
          </cell>
          <cell r="P123">
            <v>0.5707929346815751</v>
          </cell>
          <cell r="Q123">
            <v>1.0175004487801991</v>
          </cell>
          <cell r="R123">
            <v>0.74451252349770669</v>
          </cell>
          <cell r="S123">
            <v>0.24817084116590221</v>
          </cell>
          <cell r="T123">
            <v>0.17371958881613156</v>
          </cell>
          <cell r="U123">
            <v>9.9268336466360893E-2</v>
          </cell>
        </row>
        <row r="124">
          <cell r="D124">
            <v>7.391448550545153</v>
          </cell>
          <cell r="E124">
            <v>9.4828274039939764</v>
          </cell>
          <cell r="F124">
            <v>9.9985098610087526</v>
          </cell>
          <cell r="G124">
            <v>6.5749513269384217</v>
          </cell>
          <cell r="H124">
            <v>5.4719638494345899</v>
          </cell>
          <cell r="I124">
            <v>3.280313407121783</v>
          </cell>
          <cell r="J124">
            <v>1.6367628912062879</v>
          </cell>
          <cell r="K124">
            <v>1.740355479257319</v>
          </cell>
          <cell r="L124">
            <v>1.0980814333409274</v>
          </cell>
          <cell r="M124">
            <v>0.80802218679804083</v>
          </cell>
          <cell r="N124">
            <v>0.72514811635721632</v>
          </cell>
          <cell r="O124">
            <v>0.31077776415309266</v>
          </cell>
          <cell r="P124">
            <v>0.5707929346815751</v>
          </cell>
          <cell r="Q124">
            <v>1.0175004487801991</v>
          </cell>
          <cell r="R124">
            <v>0.74451252349770669</v>
          </cell>
          <cell r="S124">
            <v>0.24817084116590221</v>
          </cell>
          <cell r="T124">
            <v>0.17371958881613156</v>
          </cell>
          <cell r="U124">
            <v>9.9268336466360893E-2</v>
          </cell>
        </row>
        <row r="125">
          <cell r="D125">
            <v>7.391448550545153</v>
          </cell>
          <cell r="E125">
            <v>9.4828274039939764</v>
          </cell>
          <cell r="F125">
            <v>9.9985098610087526</v>
          </cell>
          <cell r="G125">
            <v>6.5749513269384217</v>
          </cell>
          <cell r="H125">
            <v>5.4719638494345899</v>
          </cell>
          <cell r="I125">
            <v>3.280313407121783</v>
          </cell>
          <cell r="J125">
            <v>1.6367628912062879</v>
          </cell>
          <cell r="K125">
            <v>1.740355479257319</v>
          </cell>
          <cell r="L125">
            <v>1.0980814333409274</v>
          </cell>
          <cell r="M125">
            <v>0.80802218679804083</v>
          </cell>
          <cell r="N125">
            <v>0.72514811635721632</v>
          </cell>
          <cell r="O125">
            <v>0.31077776415309266</v>
          </cell>
          <cell r="P125">
            <v>0.5707929346815751</v>
          </cell>
          <cell r="Q125">
            <v>1.0175004487801991</v>
          </cell>
          <cell r="R125">
            <v>0.74451252349770669</v>
          </cell>
          <cell r="S125">
            <v>0.24817084116590221</v>
          </cell>
          <cell r="T125">
            <v>0.17371958881613156</v>
          </cell>
          <cell r="U125">
            <v>9.9268336466360893E-2</v>
          </cell>
        </row>
        <row r="126">
          <cell r="D126">
            <v>7.391448550545153</v>
          </cell>
          <cell r="E126">
            <v>9.4828274039939764</v>
          </cell>
          <cell r="F126">
            <v>9.9985098610087526</v>
          </cell>
          <cell r="G126">
            <v>6.5749513269384217</v>
          </cell>
          <cell r="H126">
            <v>5.4719638494345899</v>
          </cell>
          <cell r="I126">
            <v>3.280313407121783</v>
          </cell>
          <cell r="J126">
            <v>1.6367628912062879</v>
          </cell>
          <cell r="K126">
            <v>1.740355479257319</v>
          </cell>
          <cell r="L126">
            <v>1.0980814333409274</v>
          </cell>
          <cell r="M126">
            <v>0.80802218679804083</v>
          </cell>
          <cell r="N126">
            <v>0.72514811635721632</v>
          </cell>
          <cell r="O126">
            <v>0.31077776415309266</v>
          </cell>
          <cell r="P126">
            <v>0.5707929346815751</v>
          </cell>
          <cell r="Q126">
            <v>1.0175004487801991</v>
          </cell>
          <cell r="R126">
            <v>0.74451252349770669</v>
          </cell>
          <cell r="S126">
            <v>0.24817084116590221</v>
          </cell>
          <cell r="T126">
            <v>0.17371958881613156</v>
          </cell>
          <cell r="U126">
            <v>9.9268336466360893E-2</v>
          </cell>
        </row>
        <row r="127">
          <cell r="D127">
            <v>7.391448550545153</v>
          </cell>
          <cell r="E127">
            <v>9.4828274039939764</v>
          </cell>
          <cell r="F127">
            <v>9.9985098610087526</v>
          </cell>
          <cell r="G127">
            <v>6.5749513269384217</v>
          </cell>
          <cell r="H127">
            <v>5.4719638494345899</v>
          </cell>
          <cell r="I127">
            <v>3.280313407121783</v>
          </cell>
          <cell r="J127">
            <v>1.6367628912062879</v>
          </cell>
          <cell r="K127">
            <v>1.740355479257319</v>
          </cell>
          <cell r="L127">
            <v>1.0980814333409274</v>
          </cell>
          <cell r="M127">
            <v>0.80802218679804083</v>
          </cell>
          <cell r="N127">
            <v>0.72514811635721632</v>
          </cell>
          <cell r="O127">
            <v>0.31077776415309266</v>
          </cell>
          <cell r="P127">
            <v>0.5707929346815751</v>
          </cell>
          <cell r="Q127">
            <v>1.0175004487801991</v>
          </cell>
          <cell r="R127">
            <v>0.74451252349770669</v>
          </cell>
          <cell r="S127">
            <v>0.24817084116590221</v>
          </cell>
          <cell r="T127">
            <v>0.17371958881613156</v>
          </cell>
          <cell r="U127">
            <v>9.9268336466360893E-2</v>
          </cell>
        </row>
        <row r="128">
          <cell r="D128">
            <v>7.391448550545153</v>
          </cell>
          <cell r="E128">
            <v>9.4828274039939764</v>
          </cell>
          <cell r="F128">
            <v>9.9985098610087526</v>
          </cell>
          <cell r="G128">
            <v>6.5749513269384217</v>
          </cell>
          <cell r="H128">
            <v>5.4719638494345899</v>
          </cell>
          <cell r="I128">
            <v>3.280313407121783</v>
          </cell>
          <cell r="J128">
            <v>1.6367628912062879</v>
          </cell>
          <cell r="K128">
            <v>1.740355479257319</v>
          </cell>
          <cell r="L128">
            <v>1.0980814333409274</v>
          </cell>
          <cell r="M128">
            <v>0.80802218679804083</v>
          </cell>
          <cell r="N128">
            <v>0.72514811635721632</v>
          </cell>
          <cell r="O128">
            <v>0.31077776415309266</v>
          </cell>
          <cell r="P128">
            <v>0.5707929346815751</v>
          </cell>
          <cell r="Q128">
            <v>1.0175004487801991</v>
          </cell>
          <cell r="R128">
            <v>0.74451252349770669</v>
          </cell>
          <cell r="S128">
            <v>0.24817084116590221</v>
          </cell>
          <cell r="T128">
            <v>0.17371958881613156</v>
          </cell>
          <cell r="U128">
            <v>9.9268336466360893E-2</v>
          </cell>
        </row>
        <row r="129">
          <cell r="D129">
            <v>7.391448550545153</v>
          </cell>
          <cell r="E129">
            <v>9.4828274039939764</v>
          </cell>
          <cell r="F129">
            <v>9.9985098610087526</v>
          </cell>
          <cell r="G129">
            <v>6.5749513269384217</v>
          </cell>
          <cell r="H129">
            <v>5.4719638494345899</v>
          </cell>
          <cell r="I129">
            <v>3.280313407121783</v>
          </cell>
          <cell r="J129">
            <v>1.6367628912062879</v>
          </cell>
          <cell r="K129">
            <v>1.740355479257319</v>
          </cell>
          <cell r="L129">
            <v>1.0980814333409274</v>
          </cell>
          <cell r="M129">
            <v>0.80802218679804083</v>
          </cell>
          <cell r="N129">
            <v>0.72514811635721632</v>
          </cell>
          <cell r="O129">
            <v>0.31077776415309266</v>
          </cell>
          <cell r="P129">
            <v>0.5707929346815751</v>
          </cell>
          <cell r="Q129">
            <v>1.0175004487801991</v>
          </cell>
          <cell r="R129">
            <v>0.74451252349770669</v>
          </cell>
          <cell r="S129">
            <v>0.24817084116590221</v>
          </cell>
          <cell r="T129">
            <v>0.17371958881613156</v>
          </cell>
          <cell r="U129">
            <v>9.9268336466360893E-2</v>
          </cell>
        </row>
        <row r="130">
          <cell r="D130">
            <v>7.391448550545153</v>
          </cell>
          <cell r="E130">
            <v>9.4828274039939764</v>
          </cell>
          <cell r="F130">
            <v>9.9985098610087526</v>
          </cell>
          <cell r="G130">
            <v>6.5749513269384217</v>
          </cell>
          <cell r="H130">
            <v>5.4719638494345899</v>
          </cell>
          <cell r="I130">
            <v>3.280313407121783</v>
          </cell>
          <cell r="J130">
            <v>1.6367628912062879</v>
          </cell>
          <cell r="K130">
            <v>1.740355479257319</v>
          </cell>
          <cell r="L130">
            <v>1.0980814333409274</v>
          </cell>
          <cell r="M130">
            <v>0.80802218679804083</v>
          </cell>
          <cell r="N130">
            <v>0.72514811635721632</v>
          </cell>
          <cell r="O130">
            <v>0.31077776415309266</v>
          </cell>
          <cell r="P130">
            <v>0.5707929346815751</v>
          </cell>
          <cell r="Q130">
            <v>1.0175004487801991</v>
          </cell>
          <cell r="R130">
            <v>0.74451252349770669</v>
          </cell>
          <cell r="S130">
            <v>0.24817084116590221</v>
          </cell>
          <cell r="T130">
            <v>0.17371958881613156</v>
          </cell>
          <cell r="U130">
            <v>9.9268336466360893E-2</v>
          </cell>
        </row>
        <row r="131">
          <cell r="D131">
            <v>7.391448550545153</v>
          </cell>
          <cell r="E131">
            <v>9.4828274039939764</v>
          </cell>
          <cell r="F131">
            <v>9.9985098610087526</v>
          </cell>
          <cell r="G131">
            <v>6.5749513269384217</v>
          </cell>
          <cell r="H131">
            <v>5.4719638494345899</v>
          </cell>
          <cell r="I131">
            <v>3.280313407121783</v>
          </cell>
          <cell r="J131">
            <v>1.6367628912062879</v>
          </cell>
          <cell r="K131">
            <v>1.740355479257319</v>
          </cell>
          <cell r="L131">
            <v>1.0980814333409274</v>
          </cell>
          <cell r="M131">
            <v>0.80802218679804083</v>
          </cell>
          <cell r="N131">
            <v>0.72514811635721632</v>
          </cell>
          <cell r="O131">
            <v>0.31077776415309266</v>
          </cell>
          <cell r="P131">
            <v>0.5707929346815751</v>
          </cell>
          <cell r="Q131">
            <v>1.0175004487801991</v>
          </cell>
          <cell r="R131">
            <v>0.74451252349770669</v>
          </cell>
          <cell r="S131">
            <v>0.24817084116590221</v>
          </cell>
          <cell r="T131">
            <v>0.17371958881613156</v>
          </cell>
          <cell r="U131">
            <v>9.9268336466360893E-2</v>
          </cell>
        </row>
      </sheetData>
      <sheetData sheetId="12">
        <row r="4">
          <cell r="D4">
            <v>21.018329938900205</v>
          </cell>
          <cell r="E4">
            <v>26.965376782077392</v>
          </cell>
          <cell r="F4">
            <v>28.431771894093686</v>
          </cell>
          <cell r="G4">
            <v>18.69653767820774</v>
          </cell>
          <cell r="H4">
            <v>15.560081466395111</v>
          </cell>
          <cell r="I4">
            <v>9.3279022403258658</v>
          </cell>
          <cell r="J4">
            <v>3.8852459016393444</v>
          </cell>
          <cell r="K4">
            <v>4.1311475409836067</v>
          </cell>
          <cell r="L4">
            <v>2.6065573770491803</v>
          </cell>
          <cell r="M4">
            <v>1.9180327868852458</v>
          </cell>
          <cell r="N4">
            <v>1.7213114754098362</v>
          </cell>
          <cell r="O4">
            <v>0.73770491803278682</v>
          </cell>
          <cell r="P4">
            <v>2</v>
          </cell>
          <cell r="Q4">
            <v>3.5652173913043477</v>
          </cell>
          <cell r="R4">
            <v>2.6086956521739131</v>
          </cell>
          <cell r="S4">
            <v>0.86956521739130432</v>
          </cell>
          <cell r="T4">
            <v>0.60869565217391308</v>
          </cell>
          <cell r="U4">
            <v>0.34782608695652173</v>
          </cell>
        </row>
        <row r="5">
          <cell r="D5">
            <v>21.018329938900205</v>
          </cell>
          <cell r="E5">
            <v>26.965376782077392</v>
          </cell>
          <cell r="F5">
            <v>28.431771894093686</v>
          </cell>
          <cell r="G5">
            <v>18.69653767820774</v>
          </cell>
          <cell r="H5">
            <v>15.560081466395111</v>
          </cell>
          <cell r="I5">
            <v>9.3279022403258658</v>
          </cell>
          <cell r="J5">
            <v>3.8852459016393444</v>
          </cell>
          <cell r="K5">
            <v>4.1311475409836067</v>
          </cell>
          <cell r="L5">
            <v>2.6065573770491803</v>
          </cell>
          <cell r="M5">
            <v>1.9180327868852458</v>
          </cell>
          <cell r="N5">
            <v>1.7213114754098362</v>
          </cell>
          <cell r="O5">
            <v>0.73770491803278682</v>
          </cell>
          <cell r="P5">
            <v>2</v>
          </cell>
          <cell r="Q5">
            <v>3.5652173913043477</v>
          </cell>
          <cell r="R5">
            <v>2.6086956521739131</v>
          </cell>
          <cell r="S5">
            <v>0.86956521739130432</v>
          </cell>
          <cell r="T5">
            <v>0.60869565217391308</v>
          </cell>
          <cell r="U5">
            <v>0.34782608695652173</v>
          </cell>
        </row>
        <row r="6">
          <cell r="D6">
            <v>21.018329938900205</v>
          </cell>
          <cell r="E6">
            <v>26.965376782077392</v>
          </cell>
          <cell r="F6">
            <v>28.431771894093686</v>
          </cell>
          <cell r="G6">
            <v>18.69653767820774</v>
          </cell>
          <cell r="H6">
            <v>15.560081466395111</v>
          </cell>
          <cell r="I6">
            <v>9.3279022403258658</v>
          </cell>
          <cell r="J6">
            <v>3.8852459016393444</v>
          </cell>
          <cell r="K6">
            <v>4.1311475409836067</v>
          </cell>
          <cell r="L6">
            <v>2.6065573770491803</v>
          </cell>
          <cell r="M6">
            <v>1.9180327868852458</v>
          </cell>
          <cell r="N6">
            <v>1.7213114754098362</v>
          </cell>
          <cell r="O6">
            <v>0.73770491803278682</v>
          </cell>
          <cell r="P6">
            <v>2</v>
          </cell>
          <cell r="Q6">
            <v>3.5652173913043477</v>
          </cell>
          <cell r="R6">
            <v>2.6086956521739131</v>
          </cell>
          <cell r="S6">
            <v>0.86956521739130432</v>
          </cell>
          <cell r="T6">
            <v>0.60869565217391308</v>
          </cell>
          <cell r="U6">
            <v>0.34782608695652173</v>
          </cell>
        </row>
        <row r="7">
          <cell r="D7">
            <v>21.018329938900205</v>
          </cell>
          <cell r="E7">
            <v>26.965376782077392</v>
          </cell>
          <cell r="F7">
            <v>28.431771894093686</v>
          </cell>
          <cell r="G7">
            <v>18.69653767820774</v>
          </cell>
          <cell r="H7">
            <v>15.560081466395111</v>
          </cell>
          <cell r="I7">
            <v>9.3279022403258658</v>
          </cell>
          <cell r="J7">
            <v>3.8852459016393444</v>
          </cell>
          <cell r="K7">
            <v>4.1311475409836067</v>
          </cell>
          <cell r="L7">
            <v>2.6065573770491803</v>
          </cell>
          <cell r="M7">
            <v>1.9180327868852458</v>
          </cell>
          <cell r="N7">
            <v>1.7213114754098362</v>
          </cell>
          <cell r="O7">
            <v>0.73770491803278682</v>
          </cell>
          <cell r="P7">
            <v>2</v>
          </cell>
          <cell r="Q7">
            <v>3.5652173913043477</v>
          </cell>
          <cell r="R7">
            <v>2.6086956521739131</v>
          </cell>
          <cell r="S7">
            <v>0.86956521739130432</v>
          </cell>
          <cell r="T7">
            <v>0.60869565217391308</v>
          </cell>
          <cell r="U7">
            <v>0.34782608695652173</v>
          </cell>
        </row>
        <row r="8">
          <cell r="D8">
            <v>21.018329938900205</v>
          </cell>
          <cell r="E8">
            <v>26.965376782077392</v>
          </cell>
          <cell r="F8">
            <v>28.431771894093686</v>
          </cell>
          <cell r="G8">
            <v>18.69653767820774</v>
          </cell>
          <cell r="H8">
            <v>15.560081466395111</v>
          </cell>
          <cell r="I8">
            <v>9.3279022403258658</v>
          </cell>
          <cell r="J8">
            <v>3.8852459016393444</v>
          </cell>
          <cell r="K8">
            <v>4.1311475409836067</v>
          </cell>
          <cell r="L8">
            <v>2.6065573770491803</v>
          </cell>
          <cell r="M8">
            <v>1.9180327868852458</v>
          </cell>
          <cell r="N8">
            <v>1.7213114754098362</v>
          </cell>
          <cell r="O8">
            <v>0.73770491803278682</v>
          </cell>
          <cell r="P8">
            <v>2</v>
          </cell>
          <cell r="Q8">
            <v>3.5652173913043477</v>
          </cell>
          <cell r="R8">
            <v>2.6086956521739131</v>
          </cell>
          <cell r="S8">
            <v>0.86956521739130432</v>
          </cell>
          <cell r="T8">
            <v>0.60869565217391308</v>
          </cell>
          <cell r="U8">
            <v>0.34782608695652173</v>
          </cell>
        </row>
        <row r="9">
          <cell r="D9">
            <v>21.018329938900205</v>
          </cell>
          <cell r="E9">
            <v>26.965376782077392</v>
          </cell>
          <cell r="F9">
            <v>28.431771894093686</v>
          </cell>
          <cell r="G9">
            <v>18.69653767820774</v>
          </cell>
          <cell r="H9">
            <v>15.560081466395111</v>
          </cell>
          <cell r="I9">
            <v>9.3279022403258658</v>
          </cell>
          <cell r="J9">
            <v>3.8852459016393444</v>
          </cell>
          <cell r="K9">
            <v>4.1311475409836067</v>
          </cell>
          <cell r="L9">
            <v>2.6065573770491803</v>
          </cell>
          <cell r="M9">
            <v>1.9180327868852458</v>
          </cell>
          <cell r="N9">
            <v>1.7213114754098362</v>
          </cell>
          <cell r="O9">
            <v>0.73770491803278682</v>
          </cell>
          <cell r="P9">
            <v>2</v>
          </cell>
          <cell r="Q9">
            <v>3.5652173913043477</v>
          </cell>
          <cell r="R9">
            <v>2.6086956521739131</v>
          </cell>
          <cell r="S9">
            <v>0.86956521739130432</v>
          </cell>
          <cell r="T9">
            <v>0.60869565217391308</v>
          </cell>
          <cell r="U9">
            <v>0.34782608695652173</v>
          </cell>
        </row>
        <row r="10">
          <cell r="D10">
            <v>21.018329938900205</v>
          </cell>
          <cell r="E10">
            <v>26.965376782077392</v>
          </cell>
          <cell r="F10">
            <v>28.431771894093686</v>
          </cell>
          <cell r="G10">
            <v>18.69653767820774</v>
          </cell>
          <cell r="H10">
            <v>15.560081466395111</v>
          </cell>
          <cell r="I10">
            <v>9.3279022403258658</v>
          </cell>
          <cell r="J10">
            <v>3.8852459016393444</v>
          </cell>
          <cell r="K10">
            <v>4.1311475409836067</v>
          </cell>
          <cell r="L10">
            <v>2.6065573770491803</v>
          </cell>
          <cell r="M10">
            <v>1.9180327868852458</v>
          </cell>
          <cell r="N10">
            <v>1.7213114754098362</v>
          </cell>
          <cell r="O10">
            <v>0.73770491803278682</v>
          </cell>
          <cell r="P10">
            <v>2</v>
          </cell>
          <cell r="Q10">
            <v>3.5652173913043477</v>
          </cell>
          <cell r="R10">
            <v>2.6086956521739131</v>
          </cell>
          <cell r="S10">
            <v>0.86956521739130432</v>
          </cell>
          <cell r="T10">
            <v>0.60869565217391308</v>
          </cell>
          <cell r="U10">
            <v>0.34782608695652173</v>
          </cell>
        </row>
        <row r="11">
          <cell r="D11">
            <v>23.307326200110314</v>
          </cell>
          <cell r="E11">
            <v>29.902034776110519</v>
          </cell>
          <cell r="F11">
            <v>31.528127301699609</v>
          </cell>
          <cell r="G11">
            <v>20.732679701260921</v>
          </cell>
          <cell r="H11">
            <v>17.254648465973137</v>
          </cell>
          <cell r="I11">
            <v>10.3437552322195</v>
          </cell>
          <cell r="J11">
            <v>4.3083676895543226</v>
          </cell>
          <cell r="K11">
            <v>4.5810491888932034</v>
          </cell>
          <cell r="L11">
            <v>2.89042389299214</v>
          </cell>
          <cell r="M11">
            <v>2.126915694843273</v>
          </cell>
          <cell r="N11">
            <v>1.9087704953721683</v>
          </cell>
          <cell r="O11">
            <v>0.81804449801664336</v>
          </cell>
          <cell r="P11">
            <v>2.2178095279562333</v>
          </cell>
          <cell r="Q11">
            <v>3.9534865498350245</v>
          </cell>
          <cell r="R11">
            <v>2.8927950364646522</v>
          </cell>
          <cell r="S11">
            <v>0.96426501215488403</v>
          </cell>
          <cell r="T11">
            <v>0.67498550850841887</v>
          </cell>
          <cell r="U11">
            <v>0.38570600486195361</v>
          </cell>
        </row>
        <row r="12">
          <cell r="D12">
            <v>23.307326200110314</v>
          </cell>
          <cell r="E12">
            <v>29.902034776110519</v>
          </cell>
          <cell r="F12">
            <v>31.528127301699609</v>
          </cell>
          <cell r="G12">
            <v>20.732679701260921</v>
          </cell>
          <cell r="H12">
            <v>17.254648465973137</v>
          </cell>
          <cell r="I12">
            <v>10.3437552322195</v>
          </cell>
          <cell r="J12">
            <v>4.3083676895543226</v>
          </cell>
          <cell r="K12">
            <v>4.5810491888932034</v>
          </cell>
          <cell r="L12">
            <v>2.89042389299214</v>
          </cell>
          <cell r="M12">
            <v>2.126915694843273</v>
          </cell>
          <cell r="N12">
            <v>1.9087704953721683</v>
          </cell>
          <cell r="O12">
            <v>0.81804449801664336</v>
          </cell>
          <cell r="P12">
            <v>2.2178095279562333</v>
          </cell>
          <cell r="Q12">
            <v>3.9534865498350245</v>
          </cell>
          <cell r="R12">
            <v>2.8927950364646522</v>
          </cell>
          <cell r="S12">
            <v>0.96426501215488403</v>
          </cell>
          <cell r="T12">
            <v>0.67498550850841887</v>
          </cell>
          <cell r="U12">
            <v>0.38570600486195361</v>
          </cell>
        </row>
        <row r="13">
          <cell r="D13">
            <v>23.307326200110314</v>
          </cell>
          <cell r="E13">
            <v>29.902034776110519</v>
          </cell>
          <cell r="F13">
            <v>31.528127301699609</v>
          </cell>
          <cell r="G13">
            <v>20.732679701260921</v>
          </cell>
          <cell r="H13">
            <v>17.254648465973137</v>
          </cell>
          <cell r="I13">
            <v>10.3437552322195</v>
          </cell>
          <cell r="J13">
            <v>4.3083676895543226</v>
          </cell>
          <cell r="K13">
            <v>4.5810491888932034</v>
          </cell>
          <cell r="L13">
            <v>2.89042389299214</v>
          </cell>
          <cell r="M13">
            <v>2.126915694843273</v>
          </cell>
          <cell r="N13">
            <v>1.9087704953721683</v>
          </cell>
          <cell r="O13">
            <v>0.81804449801664336</v>
          </cell>
          <cell r="P13">
            <v>2.2178095279562333</v>
          </cell>
          <cell r="Q13">
            <v>3.9534865498350245</v>
          </cell>
          <cell r="R13">
            <v>2.8927950364646522</v>
          </cell>
          <cell r="S13">
            <v>0.96426501215488403</v>
          </cell>
          <cell r="T13">
            <v>0.67498550850841887</v>
          </cell>
          <cell r="U13">
            <v>0.38570600486195361</v>
          </cell>
        </row>
        <row r="14">
          <cell r="D14">
            <v>23.307326200110314</v>
          </cell>
          <cell r="E14">
            <v>29.902034776110519</v>
          </cell>
          <cell r="F14">
            <v>31.528127301699609</v>
          </cell>
          <cell r="G14">
            <v>20.732679701260921</v>
          </cell>
          <cell r="H14">
            <v>17.254648465973137</v>
          </cell>
          <cell r="I14">
            <v>10.3437552322195</v>
          </cell>
          <cell r="J14">
            <v>4.3083676895543226</v>
          </cell>
          <cell r="K14">
            <v>4.5810491888932034</v>
          </cell>
          <cell r="L14">
            <v>2.89042389299214</v>
          </cell>
          <cell r="M14">
            <v>2.126915694843273</v>
          </cell>
          <cell r="N14">
            <v>1.9087704953721683</v>
          </cell>
          <cell r="O14">
            <v>0.81804449801664336</v>
          </cell>
          <cell r="P14">
            <v>2.2178095279562333</v>
          </cell>
          <cell r="Q14">
            <v>3.9534865498350245</v>
          </cell>
          <cell r="R14">
            <v>2.8927950364646522</v>
          </cell>
          <cell r="S14">
            <v>0.96426501215488403</v>
          </cell>
          <cell r="T14">
            <v>0.67498550850841887</v>
          </cell>
          <cell r="U14">
            <v>0.38570600486195361</v>
          </cell>
        </row>
        <row r="15">
          <cell r="D15">
            <v>23.307326200110314</v>
          </cell>
          <cell r="E15">
            <v>29.902034776110519</v>
          </cell>
          <cell r="F15">
            <v>31.528127301699609</v>
          </cell>
          <cell r="G15">
            <v>20.732679701260921</v>
          </cell>
          <cell r="H15">
            <v>17.254648465973137</v>
          </cell>
          <cell r="I15">
            <v>10.3437552322195</v>
          </cell>
          <cell r="J15">
            <v>4.3083676895543226</v>
          </cell>
          <cell r="K15">
            <v>4.5810491888932034</v>
          </cell>
          <cell r="L15">
            <v>2.89042389299214</v>
          </cell>
          <cell r="M15">
            <v>2.126915694843273</v>
          </cell>
          <cell r="N15">
            <v>1.9087704953721683</v>
          </cell>
          <cell r="O15">
            <v>0.81804449801664336</v>
          </cell>
          <cell r="P15">
            <v>2.2178095279562333</v>
          </cell>
          <cell r="Q15">
            <v>3.9534865498350245</v>
          </cell>
          <cell r="R15">
            <v>2.8927950364646522</v>
          </cell>
          <cell r="S15">
            <v>0.96426501215488403</v>
          </cell>
          <cell r="T15">
            <v>0.67498550850841887</v>
          </cell>
          <cell r="U15">
            <v>0.38570600486195361</v>
          </cell>
        </row>
        <row r="16">
          <cell r="D16">
            <v>23.307326200110314</v>
          </cell>
          <cell r="E16">
            <v>29.902034776110519</v>
          </cell>
          <cell r="F16">
            <v>31.528127301699609</v>
          </cell>
          <cell r="G16">
            <v>20.732679701260921</v>
          </cell>
          <cell r="H16">
            <v>17.254648465973137</v>
          </cell>
          <cell r="I16">
            <v>10.3437552322195</v>
          </cell>
          <cell r="J16">
            <v>4.3083676895543226</v>
          </cell>
          <cell r="K16">
            <v>4.5810491888932034</v>
          </cell>
          <cell r="L16">
            <v>2.89042389299214</v>
          </cell>
          <cell r="M16">
            <v>2.126915694843273</v>
          </cell>
          <cell r="N16">
            <v>1.9087704953721683</v>
          </cell>
          <cell r="O16">
            <v>0.81804449801664336</v>
          </cell>
          <cell r="P16">
            <v>2.2178095279562333</v>
          </cell>
          <cell r="Q16">
            <v>3.9534865498350245</v>
          </cell>
          <cell r="R16">
            <v>2.8927950364646522</v>
          </cell>
          <cell r="S16">
            <v>0.96426501215488403</v>
          </cell>
          <cell r="T16">
            <v>0.67498550850841887</v>
          </cell>
          <cell r="U16">
            <v>0.38570600486195361</v>
          </cell>
        </row>
        <row r="17">
          <cell r="D17">
            <v>23.307326200110314</v>
          </cell>
          <cell r="E17">
            <v>29.902034776110519</v>
          </cell>
          <cell r="F17">
            <v>31.528127301699609</v>
          </cell>
          <cell r="G17">
            <v>20.732679701260921</v>
          </cell>
          <cell r="H17">
            <v>17.254648465973137</v>
          </cell>
          <cell r="I17">
            <v>10.3437552322195</v>
          </cell>
          <cell r="J17">
            <v>4.3083676895543226</v>
          </cell>
          <cell r="K17">
            <v>4.5810491888932034</v>
          </cell>
          <cell r="L17">
            <v>2.89042389299214</v>
          </cell>
          <cell r="M17">
            <v>2.126915694843273</v>
          </cell>
          <cell r="N17">
            <v>1.9087704953721683</v>
          </cell>
          <cell r="O17">
            <v>0.81804449801664336</v>
          </cell>
          <cell r="P17">
            <v>2.2178095279562333</v>
          </cell>
          <cell r="Q17">
            <v>3.9534865498350245</v>
          </cell>
          <cell r="R17">
            <v>2.8927950364646522</v>
          </cell>
          <cell r="S17">
            <v>0.96426501215488403</v>
          </cell>
          <cell r="T17">
            <v>0.67498550850841887</v>
          </cell>
          <cell r="U17">
            <v>0.38570600486195361</v>
          </cell>
        </row>
        <row r="18">
          <cell r="D18">
            <v>23.307326200110314</v>
          </cell>
          <cell r="E18">
            <v>29.902034776110519</v>
          </cell>
          <cell r="F18">
            <v>31.528127301699609</v>
          </cell>
          <cell r="G18">
            <v>20.732679701260921</v>
          </cell>
          <cell r="H18">
            <v>17.254648465973137</v>
          </cell>
          <cell r="I18">
            <v>10.3437552322195</v>
          </cell>
          <cell r="J18">
            <v>4.3083676895543226</v>
          </cell>
          <cell r="K18">
            <v>4.5810491888932034</v>
          </cell>
          <cell r="L18">
            <v>2.89042389299214</v>
          </cell>
          <cell r="M18">
            <v>2.126915694843273</v>
          </cell>
          <cell r="N18">
            <v>1.9087704953721683</v>
          </cell>
          <cell r="O18">
            <v>0.81804449801664336</v>
          </cell>
          <cell r="P18">
            <v>2.2178095279562333</v>
          </cell>
          <cell r="Q18">
            <v>3.9534865498350245</v>
          </cell>
          <cell r="R18">
            <v>2.8927950364646522</v>
          </cell>
          <cell r="S18">
            <v>0.96426501215488403</v>
          </cell>
          <cell r="T18">
            <v>0.67498550850841887</v>
          </cell>
          <cell r="U18">
            <v>0.38570600486195361</v>
          </cell>
        </row>
        <row r="19">
          <cell r="D19">
            <v>23.307326200110314</v>
          </cell>
          <cell r="E19">
            <v>29.902034776110519</v>
          </cell>
          <cell r="F19">
            <v>31.528127301699609</v>
          </cell>
          <cell r="G19">
            <v>20.732679701260921</v>
          </cell>
          <cell r="H19">
            <v>17.254648465973137</v>
          </cell>
          <cell r="I19">
            <v>10.3437552322195</v>
          </cell>
          <cell r="J19">
            <v>4.3083676895543226</v>
          </cell>
          <cell r="K19">
            <v>4.5810491888932034</v>
          </cell>
          <cell r="L19">
            <v>2.89042389299214</v>
          </cell>
          <cell r="M19">
            <v>2.126915694843273</v>
          </cell>
          <cell r="N19">
            <v>1.9087704953721683</v>
          </cell>
          <cell r="O19">
            <v>0.81804449801664336</v>
          </cell>
          <cell r="P19">
            <v>2.2178095279562333</v>
          </cell>
          <cell r="Q19">
            <v>3.9534865498350245</v>
          </cell>
          <cell r="R19">
            <v>2.8927950364646522</v>
          </cell>
          <cell r="S19">
            <v>0.96426501215488403</v>
          </cell>
          <cell r="T19">
            <v>0.67498550850841887</v>
          </cell>
          <cell r="U19">
            <v>0.38570600486195361</v>
          </cell>
        </row>
        <row r="20">
          <cell r="D20">
            <v>23.307326200110314</v>
          </cell>
          <cell r="E20">
            <v>29.902034776110519</v>
          </cell>
          <cell r="F20">
            <v>31.528127301699609</v>
          </cell>
          <cell r="G20">
            <v>20.732679701260921</v>
          </cell>
          <cell r="H20">
            <v>17.254648465973137</v>
          </cell>
          <cell r="I20">
            <v>10.3437552322195</v>
          </cell>
          <cell r="J20">
            <v>4.3083676895543226</v>
          </cell>
          <cell r="K20">
            <v>4.5810491888932034</v>
          </cell>
          <cell r="L20">
            <v>2.89042389299214</v>
          </cell>
          <cell r="M20">
            <v>2.126915694843273</v>
          </cell>
          <cell r="N20">
            <v>1.9087704953721683</v>
          </cell>
          <cell r="O20">
            <v>0.81804449801664336</v>
          </cell>
          <cell r="P20">
            <v>2.2178095279562333</v>
          </cell>
          <cell r="Q20">
            <v>3.9534865498350245</v>
          </cell>
          <cell r="R20">
            <v>2.8927950364646522</v>
          </cell>
          <cell r="S20">
            <v>0.96426501215488403</v>
          </cell>
          <cell r="T20">
            <v>0.67498550850841887</v>
          </cell>
          <cell r="U20">
            <v>0.38570600486195361</v>
          </cell>
        </row>
        <row r="21">
          <cell r="D21">
            <v>25.019483370293628</v>
          </cell>
          <cell r="E21">
            <v>32.098639517702289</v>
          </cell>
          <cell r="F21">
            <v>33.844184869118124</v>
          </cell>
          <cell r="G21">
            <v>22.255703230551891</v>
          </cell>
          <cell r="H21">
            <v>18.522175673356909</v>
          </cell>
          <cell r="I21">
            <v>11.103607929839614</v>
          </cell>
          <cell r="J21">
            <v>4.6248605625730059</v>
          </cell>
          <cell r="K21">
            <v>4.9175732564067403</v>
          </cell>
          <cell r="L21">
            <v>3.1027545546375861</v>
          </cell>
          <cell r="M21">
            <v>2.2831590119031291</v>
          </cell>
          <cell r="N21">
            <v>2.0489888568361421</v>
          </cell>
          <cell r="O21">
            <v>0.87813808150120354</v>
          </cell>
          <cell r="P21">
            <v>2.3807299098477075</v>
          </cell>
          <cell r="Q21">
            <v>4.2439098392937389</v>
          </cell>
          <cell r="R21">
            <v>3.1052998824100535</v>
          </cell>
          <cell r="S21">
            <v>1.0350999608033511</v>
          </cell>
          <cell r="T21">
            <v>0.72456997256234579</v>
          </cell>
          <cell r="U21">
            <v>0.41403998432134043</v>
          </cell>
        </row>
        <row r="22">
          <cell r="D22">
            <v>25.019483370293628</v>
          </cell>
          <cell r="E22">
            <v>32.098639517702289</v>
          </cell>
          <cell r="F22">
            <v>33.844184869118124</v>
          </cell>
          <cell r="G22">
            <v>22.255703230551891</v>
          </cell>
          <cell r="H22">
            <v>18.522175673356909</v>
          </cell>
          <cell r="I22">
            <v>11.103607929839614</v>
          </cell>
          <cell r="J22">
            <v>4.6248605625730059</v>
          </cell>
          <cell r="K22">
            <v>4.9175732564067403</v>
          </cell>
          <cell r="L22">
            <v>3.1027545546375861</v>
          </cell>
          <cell r="M22">
            <v>2.2831590119031291</v>
          </cell>
          <cell r="N22">
            <v>2.0489888568361421</v>
          </cell>
          <cell r="O22">
            <v>0.87813808150120354</v>
          </cell>
          <cell r="P22">
            <v>2.3807299098477075</v>
          </cell>
          <cell r="Q22">
            <v>4.2439098392937389</v>
          </cell>
          <cell r="R22">
            <v>3.1052998824100535</v>
          </cell>
          <cell r="S22">
            <v>1.0350999608033511</v>
          </cell>
          <cell r="T22">
            <v>0.72456997256234579</v>
          </cell>
          <cell r="U22">
            <v>0.41403998432134043</v>
          </cell>
        </row>
        <row r="23">
          <cell r="D23">
            <v>25.019483370293628</v>
          </cell>
          <cell r="E23">
            <v>32.098639517702289</v>
          </cell>
          <cell r="F23">
            <v>33.844184869118124</v>
          </cell>
          <cell r="G23">
            <v>22.255703230551891</v>
          </cell>
          <cell r="H23">
            <v>18.522175673356909</v>
          </cell>
          <cell r="I23">
            <v>11.103607929839614</v>
          </cell>
          <cell r="J23">
            <v>4.6248605625730059</v>
          </cell>
          <cell r="K23">
            <v>4.9175732564067403</v>
          </cell>
          <cell r="L23">
            <v>3.1027545546375861</v>
          </cell>
          <cell r="M23">
            <v>2.2831590119031291</v>
          </cell>
          <cell r="N23">
            <v>2.0489888568361421</v>
          </cell>
          <cell r="O23">
            <v>0.87813808150120354</v>
          </cell>
          <cell r="P23">
            <v>2.3807299098477075</v>
          </cell>
          <cell r="Q23">
            <v>4.2439098392937389</v>
          </cell>
          <cell r="R23">
            <v>3.1052998824100535</v>
          </cell>
          <cell r="S23">
            <v>1.0350999608033511</v>
          </cell>
          <cell r="T23">
            <v>0.72456997256234579</v>
          </cell>
          <cell r="U23">
            <v>0.41403998432134043</v>
          </cell>
        </row>
        <row r="24">
          <cell r="D24">
            <v>25.019483370293628</v>
          </cell>
          <cell r="E24">
            <v>32.098639517702289</v>
          </cell>
          <cell r="F24">
            <v>33.844184869118124</v>
          </cell>
          <cell r="G24">
            <v>22.255703230551891</v>
          </cell>
          <cell r="H24">
            <v>18.522175673356909</v>
          </cell>
          <cell r="I24">
            <v>11.103607929839614</v>
          </cell>
          <cell r="J24">
            <v>4.6248605625730059</v>
          </cell>
          <cell r="K24">
            <v>4.9175732564067403</v>
          </cell>
          <cell r="L24">
            <v>3.1027545546375861</v>
          </cell>
          <cell r="M24">
            <v>2.2831590119031291</v>
          </cell>
          <cell r="N24">
            <v>2.0489888568361421</v>
          </cell>
          <cell r="O24">
            <v>0.87813808150120354</v>
          </cell>
          <cell r="P24">
            <v>2.3807299098477075</v>
          </cell>
          <cell r="Q24">
            <v>4.2439098392937389</v>
          </cell>
          <cell r="R24">
            <v>3.1052998824100535</v>
          </cell>
          <cell r="S24">
            <v>1.0350999608033511</v>
          </cell>
          <cell r="T24">
            <v>0.72456997256234579</v>
          </cell>
          <cell r="U24">
            <v>0.41403998432134043</v>
          </cell>
        </row>
        <row r="25">
          <cell r="D25">
            <v>25.019483370293628</v>
          </cell>
          <cell r="E25">
            <v>32.098639517702289</v>
          </cell>
          <cell r="F25">
            <v>33.844184869118124</v>
          </cell>
          <cell r="G25">
            <v>22.255703230551891</v>
          </cell>
          <cell r="H25">
            <v>18.522175673356909</v>
          </cell>
          <cell r="I25">
            <v>11.103607929839614</v>
          </cell>
          <cell r="J25">
            <v>4.6248605625730059</v>
          </cell>
          <cell r="K25">
            <v>4.9175732564067403</v>
          </cell>
          <cell r="L25">
            <v>3.1027545546375861</v>
          </cell>
          <cell r="M25">
            <v>2.2831590119031291</v>
          </cell>
          <cell r="N25">
            <v>2.0489888568361421</v>
          </cell>
          <cell r="O25">
            <v>0.87813808150120354</v>
          </cell>
          <cell r="P25">
            <v>2.3807299098477075</v>
          </cell>
          <cell r="Q25">
            <v>4.2439098392937389</v>
          </cell>
          <cell r="R25">
            <v>3.1052998824100535</v>
          </cell>
          <cell r="S25">
            <v>1.0350999608033511</v>
          </cell>
          <cell r="T25">
            <v>0.72456997256234579</v>
          </cell>
          <cell r="U25">
            <v>0.41403998432134043</v>
          </cell>
        </row>
        <row r="26">
          <cell r="D26">
            <v>25.019483370293628</v>
          </cell>
          <cell r="E26">
            <v>32.098639517702289</v>
          </cell>
          <cell r="F26">
            <v>33.844184869118124</v>
          </cell>
          <cell r="G26">
            <v>22.255703230551891</v>
          </cell>
          <cell r="H26">
            <v>18.522175673356909</v>
          </cell>
          <cell r="I26">
            <v>11.103607929839614</v>
          </cell>
          <cell r="J26">
            <v>4.6248605625730059</v>
          </cell>
          <cell r="K26">
            <v>4.9175732564067403</v>
          </cell>
          <cell r="L26">
            <v>3.1027545546375861</v>
          </cell>
          <cell r="M26">
            <v>2.2831590119031291</v>
          </cell>
          <cell r="N26">
            <v>2.0489888568361421</v>
          </cell>
          <cell r="O26">
            <v>0.87813808150120354</v>
          </cell>
          <cell r="P26">
            <v>2.3807299098477075</v>
          </cell>
          <cell r="Q26">
            <v>4.2439098392937389</v>
          </cell>
          <cell r="R26">
            <v>3.1052998824100535</v>
          </cell>
          <cell r="S26">
            <v>1.0350999608033511</v>
          </cell>
          <cell r="T26">
            <v>0.72456997256234579</v>
          </cell>
          <cell r="U26">
            <v>0.41403998432134043</v>
          </cell>
        </row>
        <row r="27">
          <cell r="D27">
            <v>25.019483370293628</v>
          </cell>
          <cell r="E27">
            <v>32.098639517702289</v>
          </cell>
          <cell r="F27">
            <v>33.844184869118124</v>
          </cell>
          <cell r="G27">
            <v>22.255703230551891</v>
          </cell>
          <cell r="H27">
            <v>18.522175673356909</v>
          </cell>
          <cell r="I27">
            <v>11.103607929839614</v>
          </cell>
          <cell r="J27">
            <v>4.6248605625730059</v>
          </cell>
          <cell r="K27">
            <v>4.9175732564067403</v>
          </cell>
          <cell r="L27">
            <v>3.1027545546375861</v>
          </cell>
          <cell r="M27">
            <v>2.2831590119031291</v>
          </cell>
          <cell r="N27">
            <v>2.0489888568361421</v>
          </cell>
          <cell r="O27">
            <v>0.87813808150120354</v>
          </cell>
          <cell r="P27">
            <v>2.3807299098477075</v>
          </cell>
          <cell r="Q27">
            <v>4.2439098392937389</v>
          </cell>
          <cell r="R27">
            <v>3.1052998824100535</v>
          </cell>
          <cell r="S27">
            <v>1.0350999608033511</v>
          </cell>
          <cell r="T27">
            <v>0.72456997256234579</v>
          </cell>
          <cell r="U27">
            <v>0.41403998432134043</v>
          </cell>
        </row>
        <row r="28">
          <cell r="D28">
            <v>25.019483370293628</v>
          </cell>
          <cell r="E28">
            <v>32.098639517702289</v>
          </cell>
          <cell r="F28">
            <v>33.844184869118124</v>
          </cell>
          <cell r="G28">
            <v>22.255703230551891</v>
          </cell>
          <cell r="H28">
            <v>18.522175673356909</v>
          </cell>
          <cell r="I28">
            <v>11.103607929839614</v>
          </cell>
          <cell r="J28">
            <v>4.6248605625730059</v>
          </cell>
          <cell r="K28">
            <v>4.9175732564067403</v>
          </cell>
          <cell r="L28">
            <v>3.1027545546375861</v>
          </cell>
          <cell r="M28">
            <v>2.2831590119031291</v>
          </cell>
          <cell r="N28">
            <v>2.0489888568361421</v>
          </cell>
          <cell r="O28">
            <v>0.87813808150120354</v>
          </cell>
          <cell r="P28">
            <v>2.3807299098477075</v>
          </cell>
          <cell r="Q28">
            <v>4.2439098392937389</v>
          </cell>
          <cell r="R28">
            <v>3.1052998824100535</v>
          </cell>
          <cell r="S28">
            <v>1.0350999608033511</v>
          </cell>
          <cell r="T28">
            <v>0.72456997256234579</v>
          </cell>
          <cell r="U28">
            <v>0.41403998432134043</v>
          </cell>
        </row>
        <row r="29">
          <cell r="D29">
            <v>25.019483370293628</v>
          </cell>
          <cell r="E29">
            <v>32.098639517702289</v>
          </cell>
          <cell r="F29">
            <v>33.844184869118124</v>
          </cell>
          <cell r="G29">
            <v>22.255703230551891</v>
          </cell>
          <cell r="H29">
            <v>18.522175673356909</v>
          </cell>
          <cell r="I29">
            <v>11.103607929839614</v>
          </cell>
          <cell r="J29">
            <v>4.6248605625730059</v>
          </cell>
          <cell r="K29">
            <v>4.9175732564067403</v>
          </cell>
          <cell r="L29">
            <v>3.1027545546375861</v>
          </cell>
          <cell r="M29">
            <v>2.2831590119031291</v>
          </cell>
          <cell r="N29">
            <v>2.0489888568361421</v>
          </cell>
          <cell r="O29">
            <v>0.87813808150120354</v>
          </cell>
          <cell r="P29">
            <v>2.3807299098477075</v>
          </cell>
          <cell r="Q29">
            <v>4.2439098392937389</v>
          </cell>
          <cell r="R29">
            <v>3.1052998824100535</v>
          </cell>
          <cell r="S29">
            <v>1.0350999608033511</v>
          </cell>
          <cell r="T29">
            <v>0.72456997256234579</v>
          </cell>
          <cell r="U29">
            <v>0.41403998432134043</v>
          </cell>
        </row>
        <row r="30">
          <cell r="D30">
            <v>25.019483370293628</v>
          </cell>
          <cell r="E30">
            <v>32.098639517702289</v>
          </cell>
          <cell r="F30">
            <v>33.844184869118124</v>
          </cell>
          <cell r="G30">
            <v>22.255703230551891</v>
          </cell>
          <cell r="H30">
            <v>18.522175673356909</v>
          </cell>
          <cell r="I30">
            <v>11.103607929839614</v>
          </cell>
          <cell r="J30">
            <v>4.6248605625730059</v>
          </cell>
          <cell r="K30">
            <v>4.9175732564067403</v>
          </cell>
          <cell r="L30">
            <v>3.1027545546375861</v>
          </cell>
          <cell r="M30">
            <v>2.2831590119031291</v>
          </cell>
          <cell r="N30">
            <v>2.0489888568361421</v>
          </cell>
          <cell r="O30">
            <v>0.87813808150120354</v>
          </cell>
          <cell r="P30">
            <v>2.3807299098477075</v>
          </cell>
          <cell r="Q30">
            <v>4.2439098392937389</v>
          </cell>
          <cell r="R30">
            <v>3.1052998824100535</v>
          </cell>
          <cell r="S30">
            <v>1.0350999608033511</v>
          </cell>
          <cell r="T30">
            <v>0.72456997256234579</v>
          </cell>
          <cell r="U30">
            <v>0.41403998432134043</v>
          </cell>
        </row>
        <row r="31">
          <cell r="D31">
            <v>25.957444662169589</v>
          </cell>
          <cell r="E31">
            <v>33.301992958054775</v>
          </cell>
          <cell r="F31">
            <v>35.112977469368936</v>
          </cell>
          <cell r="G31">
            <v>23.090052519255504</v>
          </cell>
          <cell r="H31">
            <v>19.216557870055777</v>
          </cell>
          <cell r="I31">
            <v>11.519873696970611</v>
          </cell>
          <cell r="J31">
            <v>4.7982430470877624</v>
          </cell>
          <cell r="K31">
            <v>5.1019293158907857</v>
          </cell>
          <cell r="L31">
            <v>3.2190744493120431</v>
          </cell>
          <cell r="M31">
            <v>2.3687528966635787</v>
          </cell>
          <cell r="N31">
            <v>2.1258038816211609</v>
          </cell>
          <cell r="O31">
            <v>0.91105880640906878</v>
          </cell>
          <cell r="P31">
            <v>2.4699816529312533</v>
          </cell>
          <cell r="Q31">
            <v>4.4030107726165815</v>
          </cell>
          <cell r="R31">
            <v>3.2217151994755477</v>
          </cell>
          <cell r="S31">
            <v>1.0739050664918492</v>
          </cell>
          <cell r="T31">
            <v>0.75173354654429447</v>
          </cell>
          <cell r="U31">
            <v>0.4295620265967397</v>
          </cell>
        </row>
        <row r="32">
          <cell r="D32">
            <v>25.957444662169589</v>
          </cell>
          <cell r="E32">
            <v>33.301992958054775</v>
          </cell>
          <cell r="F32">
            <v>35.112977469368936</v>
          </cell>
          <cell r="G32">
            <v>23.090052519255504</v>
          </cell>
          <cell r="H32">
            <v>19.216557870055777</v>
          </cell>
          <cell r="I32">
            <v>11.519873696970611</v>
          </cell>
          <cell r="J32">
            <v>4.7982430470877624</v>
          </cell>
          <cell r="K32">
            <v>5.1019293158907857</v>
          </cell>
          <cell r="L32">
            <v>3.2190744493120431</v>
          </cell>
          <cell r="M32">
            <v>2.3687528966635787</v>
          </cell>
          <cell r="N32">
            <v>2.1258038816211609</v>
          </cell>
          <cell r="O32">
            <v>0.91105880640906878</v>
          </cell>
          <cell r="P32">
            <v>2.4699816529312533</v>
          </cell>
          <cell r="Q32">
            <v>4.4030107726165815</v>
          </cell>
          <cell r="R32">
            <v>3.2217151994755477</v>
          </cell>
          <cell r="S32">
            <v>1.0739050664918492</v>
          </cell>
          <cell r="T32">
            <v>0.75173354654429447</v>
          </cell>
          <cell r="U32">
            <v>0.4295620265967397</v>
          </cell>
        </row>
        <row r="33">
          <cell r="D33">
            <v>25.957444662169589</v>
          </cell>
          <cell r="E33">
            <v>33.301992958054775</v>
          </cell>
          <cell r="F33">
            <v>35.112977469368936</v>
          </cell>
          <cell r="G33">
            <v>23.090052519255504</v>
          </cell>
          <cell r="H33">
            <v>19.216557870055777</v>
          </cell>
          <cell r="I33">
            <v>11.519873696970611</v>
          </cell>
          <cell r="J33">
            <v>4.7982430470877624</v>
          </cell>
          <cell r="K33">
            <v>5.1019293158907857</v>
          </cell>
          <cell r="L33">
            <v>3.2190744493120431</v>
          </cell>
          <cell r="M33">
            <v>2.3687528966635787</v>
          </cell>
          <cell r="N33">
            <v>2.1258038816211609</v>
          </cell>
          <cell r="O33">
            <v>0.91105880640906878</v>
          </cell>
          <cell r="P33">
            <v>2.4699816529312533</v>
          </cell>
          <cell r="Q33">
            <v>4.4030107726165815</v>
          </cell>
          <cell r="R33">
            <v>3.2217151994755477</v>
          </cell>
          <cell r="S33">
            <v>1.0739050664918492</v>
          </cell>
          <cell r="T33">
            <v>0.75173354654429447</v>
          </cell>
          <cell r="U33">
            <v>0.4295620265967397</v>
          </cell>
        </row>
        <row r="34">
          <cell r="D34">
            <v>25.957444662169589</v>
          </cell>
          <cell r="E34">
            <v>33.301992958054775</v>
          </cell>
          <cell r="F34">
            <v>35.112977469368936</v>
          </cell>
          <cell r="G34">
            <v>23.090052519255504</v>
          </cell>
          <cell r="H34">
            <v>19.216557870055777</v>
          </cell>
          <cell r="I34">
            <v>11.519873696970611</v>
          </cell>
          <cell r="J34">
            <v>4.7982430470877624</v>
          </cell>
          <cell r="K34">
            <v>5.1019293158907857</v>
          </cell>
          <cell r="L34">
            <v>3.2190744493120431</v>
          </cell>
          <cell r="M34">
            <v>2.3687528966635787</v>
          </cell>
          <cell r="N34">
            <v>2.1258038816211609</v>
          </cell>
          <cell r="O34">
            <v>0.91105880640906878</v>
          </cell>
          <cell r="P34">
            <v>2.4699816529312533</v>
          </cell>
          <cell r="Q34">
            <v>4.4030107726165815</v>
          </cell>
          <cell r="R34">
            <v>3.2217151994755477</v>
          </cell>
          <cell r="S34">
            <v>1.0739050664918492</v>
          </cell>
          <cell r="T34">
            <v>0.75173354654429447</v>
          </cell>
          <cell r="U34">
            <v>0.4295620265967397</v>
          </cell>
        </row>
        <row r="35">
          <cell r="D35">
            <v>25.957444662169589</v>
          </cell>
          <cell r="E35">
            <v>33.301992958054775</v>
          </cell>
          <cell r="F35">
            <v>35.112977469368936</v>
          </cell>
          <cell r="G35">
            <v>23.090052519255504</v>
          </cell>
          <cell r="H35">
            <v>19.216557870055777</v>
          </cell>
          <cell r="I35">
            <v>11.519873696970611</v>
          </cell>
          <cell r="J35">
            <v>4.7982430470877624</v>
          </cell>
          <cell r="K35">
            <v>5.1019293158907857</v>
          </cell>
          <cell r="L35">
            <v>3.2190744493120431</v>
          </cell>
          <cell r="M35">
            <v>2.3687528966635787</v>
          </cell>
          <cell r="N35">
            <v>2.1258038816211609</v>
          </cell>
          <cell r="O35">
            <v>0.91105880640906878</v>
          </cell>
          <cell r="P35">
            <v>2.4699816529312533</v>
          </cell>
          <cell r="Q35">
            <v>4.4030107726165815</v>
          </cell>
          <cell r="R35">
            <v>3.2217151994755477</v>
          </cell>
          <cell r="S35">
            <v>1.0739050664918492</v>
          </cell>
          <cell r="T35">
            <v>0.75173354654429447</v>
          </cell>
          <cell r="U35">
            <v>0.4295620265967397</v>
          </cell>
        </row>
        <row r="36">
          <cell r="D36">
            <v>25.957444662169589</v>
          </cell>
          <cell r="E36">
            <v>33.301992958054775</v>
          </cell>
          <cell r="F36">
            <v>35.112977469368936</v>
          </cell>
          <cell r="G36">
            <v>23.090052519255504</v>
          </cell>
          <cell r="H36">
            <v>19.216557870055777</v>
          </cell>
          <cell r="I36">
            <v>11.519873696970611</v>
          </cell>
          <cell r="J36">
            <v>4.7982430470877624</v>
          </cell>
          <cell r="K36">
            <v>5.1019293158907857</v>
          </cell>
          <cell r="L36">
            <v>3.2190744493120431</v>
          </cell>
          <cell r="M36">
            <v>2.3687528966635787</v>
          </cell>
          <cell r="N36">
            <v>2.1258038816211609</v>
          </cell>
          <cell r="O36">
            <v>0.91105880640906878</v>
          </cell>
          <cell r="P36">
            <v>2.4699816529312533</v>
          </cell>
          <cell r="Q36">
            <v>4.4030107726165815</v>
          </cell>
          <cell r="R36">
            <v>3.2217151994755477</v>
          </cell>
          <cell r="S36">
            <v>1.0739050664918492</v>
          </cell>
          <cell r="T36">
            <v>0.75173354654429447</v>
          </cell>
          <cell r="U36">
            <v>0.4295620265967397</v>
          </cell>
        </row>
        <row r="37">
          <cell r="D37">
            <v>25.957444662169589</v>
          </cell>
          <cell r="E37">
            <v>33.301992958054775</v>
          </cell>
          <cell r="F37">
            <v>35.112977469368936</v>
          </cell>
          <cell r="G37">
            <v>23.090052519255504</v>
          </cell>
          <cell r="H37">
            <v>19.216557870055777</v>
          </cell>
          <cell r="I37">
            <v>11.519873696970611</v>
          </cell>
          <cell r="J37">
            <v>4.7982430470877624</v>
          </cell>
          <cell r="K37">
            <v>5.1019293158907857</v>
          </cell>
          <cell r="L37">
            <v>3.2190744493120431</v>
          </cell>
          <cell r="M37">
            <v>2.3687528966635787</v>
          </cell>
          <cell r="N37">
            <v>2.1258038816211609</v>
          </cell>
          <cell r="O37">
            <v>0.91105880640906878</v>
          </cell>
          <cell r="P37">
            <v>2.4699816529312533</v>
          </cell>
          <cell r="Q37">
            <v>4.4030107726165815</v>
          </cell>
          <cell r="R37">
            <v>3.2217151994755477</v>
          </cell>
          <cell r="S37">
            <v>1.0739050664918492</v>
          </cell>
          <cell r="T37">
            <v>0.75173354654429447</v>
          </cell>
          <cell r="U37">
            <v>0.4295620265967397</v>
          </cell>
        </row>
        <row r="38">
          <cell r="D38">
            <v>25.957444662169589</v>
          </cell>
          <cell r="E38">
            <v>33.301992958054775</v>
          </cell>
          <cell r="F38">
            <v>35.112977469368936</v>
          </cell>
          <cell r="G38">
            <v>23.090052519255504</v>
          </cell>
          <cell r="H38">
            <v>19.216557870055777</v>
          </cell>
          <cell r="I38">
            <v>11.519873696970611</v>
          </cell>
          <cell r="J38">
            <v>4.7982430470877624</v>
          </cell>
          <cell r="K38">
            <v>5.1019293158907857</v>
          </cell>
          <cell r="L38">
            <v>3.2190744493120431</v>
          </cell>
          <cell r="M38">
            <v>2.3687528966635787</v>
          </cell>
          <cell r="N38">
            <v>2.1258038816211609</v>
          </cell>
          <cell r="O38">
            <v>0.91105880640906878</v>
          </cell>
          <cell r="P38">
            <v>2.4699816529312533</v>
          </cell>
          <cell r="Q38">
            <v>4.4030107726165815</v>
          </cell>
          <cell r="R38">
            <v>3.2217151994755477</v>
          </cell>
          <cell r="S38">
            <v>1.0739050664918492</v>
          </cell>
          <cell r="T38">
            <v>0.75173354654429447</v>
          </cell>
          <cell r="U38">
            <v>0.4295620265967397</v>
          </cell>
        </row>
        <row r="39">
          <cell r="D39">
            <v>25.957444662169589</v>
          </cell>
          <cell r="E39">
            <v>33.301992958054775</v>
          </cell>
          <cell r="F39">
            <v>35.112977469368936</v>
          </cell>
          <cell r="G39">
            <v>23.090052519255504</v>
          </cell>
          <cell r="H39">
            <v>19.216557870055777</v>
          </cell>
          <cell r="I39">
            <v>11.519873696970611</v>
          </cell>
          <cell r="J39">
            <v>4.7982430470877624</v>
          </cell>
          <cell r="K39">
            <v>5.1019293158907857</v>
          </cell>
          <cell r="L39">
            <v>3.2190744493120431</v>
          </cell>
          <cell r="M39">
            <v>2.3687528966635787</v>
          </cell>
          <cell r="N39">
            <v>2.1258038816211609</v>
          </cell>
          <cell r="O39">
            <v>0.91105880640906878</v>
          </cell>
          <cell r="P39">
            <v>2.4699816529312533</v>
          </cell>
          <cell r="Q39">
            <v>4.4030107726165815</v>
          </cell>
          <cell r="R39">
            <v>3.2217151994755477</v>
          </cell>
          <cell r="S39">
            <v>1.0739050664918492</v>
          </cell>
          <cell r="T39">
            <v>0.75173354654429447</v>
          </cell>
          <cell r="U39">
            <v>0.4295620265967397</v>
          </cell>
        </row>
        <row r="40">
          <cell r="D40">
            <v>25.957444662169589</v>
          </cell>
          <cell r="E40">
            <v>33.301992958054775</v>
          </cell>
          <cell r="F40">
            <v>35.112977469368936</v>
          </cell>
          <cell r="G40">
            <v>23.090052519255504</v>
          </cell>
          <cell r="H40">
            <v>19.216557870055777</v>
          </cell>
          <cell r="I40">
            <v>11.519873696970611</v>
          </cell>
          <cell r="J40">
            <v>4.7982430470877624</v>
          </cell>
          <cell r="K40">
            <v>5.1019293158907857</v>
          </cell>
          <cell r="L40">
            <v>3.2190744493120431</v>
          </cell>
          <cell r="M40">
            <v>2.3687528966635787</v>
          </cell>
          <cell r="N40">
            <v>2.1258038816211609</v>
          </cell>
          <cell r="O40">
            <v>0.91105880640906878</v>
          </cell>
          <cell r="P40">
            <v>2.4699816529312533</v>
          </cell>
          <cell r="Q40">
            <v>4.4030107726165815</v>
          </cell>
          <cell r="R40">
            <v>3.2217151994755477</v>
          </cell>
          <cell r="S40">
            <v>1.0739050664918492</v>
          </cell>
          <cell r="T40">
            <v>0.75173354654429447</v>
          </cell>
          <cell r="U40">
            <v>0.4295620265967397</v>
          </cell>
        </row>
        <row r="41">
          <cell r="D41">
            <v>26.207085632468807</v>
          </cell>
          <cell r="E41">
            <v>33.622268776539435</v>
          </cell>
          <cell r="F41">
            <v>35.450670099734936</v>
          </cell>
          <cell r="G41">
            <v>23.312116870742603</v>
          </cell>
          <cell r="H41">
            <v>19.401369596130007</v>
          </cell>
          <cell r="I41">
            <v>11.630663972549142</v>
          </cell>
          <cell r="J41">
            <v>4.8443892708627168</v>
          </cell>
          <cell r="K41">
            <v>5.1509961867401044</v>
          </cell>
          <cell r="L41">
            <v>3.2500333083003037</v>
          </cell>
          <cell r="M41">
            <v>2.3915339438436196</v>
          </cell>
          <cell r="N41">
            <v>2.1462484111417104</v>
          </cell>
          <cell r="O41">
            <v>0.91982074763216137</v>
          </cell>
          <cell r="P41">
            <v>2.4937362491360822</v>
          </cell>
          <cell r="Q41">
            <v>4.4453559223730155</v>
          </cell>
          <cell r="R41">
            <v>3.25269945539489</v>
          </cell>
          <cell r="S41">
            <v>1.0842331517982966</v>
          </cell>
          <cell r="T41">
            <v>0.75896320625880764</v>
          </cell>
          <cell r="U41">
            <v>0.43369326071931863</v>
          </cell>
        </row>
        <row r="42">
          <cell r="D42">
            <v>26.207085632468807</v>
          </cell>
          <cell r="E42">
            <v>33.622268776539435</v>
          </cell>
          <cell r="F42">
            <v>35.450670099734936</v>
          </cell>
          <cell r="G42">
            <v>23.312116870742603</v>
          </cell>
          <cell r="H42">
            <v>19.401369596130007</v>
          </cell>
          <cell r="I42">
            <v>11.630663972549142</v>
          </cell>
          <cell r="J42">
            <v>4.8443892708627168</v>
          </cell>
          <cell r="K42">
            <v>5.1509961867401044</v>
          </cell>
          <cell r="L42">
            <v>3.2500333083003037</v>
          </cell>
          <cell r="M42">
            <v>2.3915339438436196</v>
          </cell>
          <cell r="N42">
            <v>2.1462484111417104</v>
          </cell>
          <cell r="O42">
            <v>0.91982074763216137</v>
          </cell>
          <cell r="P42">
            <v>2.4937362491360822</v>
          </cell>
          <cell r="Q42">
            <v>4.4453559223730155</v>
          </cell>
          <cell r="R42">
            <v>3.25269945539489</v>
          </cell>
          <cell r="S42">
            <v>1.0842331517982966</v>
          </cell>
          <cell r="T42">
            <v>0.75896320625880764</v>
          </cell>
          <cell r="U42">
            <v>0.43369326071931863</v>
          </cell>
        </row>
        <row r="43">
          <cell r="D43">
            <v>26.207085632468807</v>
          </cell>
          <cell r="E43">
            <v>33.622268776539435</v>
          </cell>
          <cell r="F43">
            <v>35.450670099734936</v>
          </cell>
          <cell r="G43">
            <v>23.312116870742603</v>
          </cell>
          <cell r="H43">
            <v>19.401369596130007</v>
          </cell>
          <cell r="I43">
            <v>11.630663972549142</v>
          </cell>
          <cell r="J43">
            <v>4.8443892708627168</v>
          </cell>
          <cell r="K43">
            <v>5.1509961867401044</v>
          </cell>
          <cell r="L43">
            <v>3.2500333083003037</v>
          </cell>
          <cell r="M43">
            <v>2.3915339438436196</v>
          </cell>
          <cell r="N43">
            <v>2.1462484111417104</v>
          </cell>
          <cell r="O43">
            <v>0.91982074763216137</v>
          </cell>
          <cell r="P43">
            <v>2.4937362491360822</v>
          </cell>
          <cell r="Q43">
            <v>4.4453559223730155</v>
          </cell>
          <cell r="R43">
            <v>3.25269945539489</v>
          </cell>
          <cell r="S43">
            <v>1.0842331517982966</v>
          </cell>
          <cell r="T43">
            <v>0.75896320625880764</v>
          </cell>
          <cell r="U43">
            <v>0.43369326071931863</v>
          </cell>
        </row>
        <row r="44">
          <cell r="D44">
            <v>26.207085632468807</v>
          </cell>
          <cell r="E44">
            <v>33.622268776539435</v>
          </cell>
          <cell r="F44">
            <v>35.450670099734936</v>
          </cell>
          <cell r="G44">
            <v>23.312116870742603</v>
          </cell>
          <cell r="H44">
            <v>19.401369596130007</v>
          </cell>
          <cell r="I44">
            <v>11.630663972549142</v>
          </cell>
          <cell r="J44">
            <v>4.8443892708627168</v>
          </cell>
          <cell r="K44">
            <v>5.1509961867401044</v>
          </cell>
          <cell r="L44">
            <v>3.2500333083003037</v>
          </cell>
          <cell r="M44">
            <v>2.3915339438436196</v>
          </cell>
          <cell r="N44">
            <v>2.1462484111417104</v>
          </cell>
          <cell r="O44">
            <v>0.91982074763216137</v>
          </cell>
          <cell r="P44">
            <v>2.4937362491360822</v>
          </cell>
          <cell r="Q44">
            <v>4.4453559223730155</v>
          </cell>
          <cell r="R44">
            <v>3.25269945539489</v>
          </cell>
          <cell r="S44">
            <v>1.0842331517982966</v>
          </cell>
          <cell r="T44">
            <v>0.75896320625880764</v>
          </cell>
          <cell r="U44">
            <v>0.43369326071931863</v>
          </cell>
        </row>
        <row r="45">
          <cell r="D45">
            <v>26.207085632468807</v>
          </cell>
          <cell r="E45">
            <v>33.622268776539435</v>
          </cell>
          <cell r="F45">
            <v>35.450670099734936</v>
          </cell>
          <cell r="G45">
            <v>23.312116870742603</v>
          </cell>
          <cell r="H45">
            <v>19.401369596130007</v>
          </cell>
          <cell r="I45">
            <v>11.630663972549142</v>
          </cell>
          <cell r="J45">
            <v>4.8443892708627168</v>
          </cell>
          <cell r="K45">
            <v>5.1509961867401044</v>
          </cell>
          <cell r="L45">
            <v>3.2500333083003037</v>
          </cell>
          <cell r="M45">
            <v>2.3915339438436196</v>
          </cell>
          <cell r="N45">
            <v>2.1462484111417104</v>
          </cell>
          <cell r="O45">
            <v>0.91982074763216137</v>
          </cell>
          <cell r="P45">
            <v>2.4937362491360822</v>
          </cell>
          <cell r="Q45">
            <v>4.4453559223730155</v>
          </cell>
          <cell r="R45">
            <v>3.25269945539489</v>
          </cell>
          <cell r="S45">
            <v>1.0842331517982966</v>
          </cell>
          <cell r="T45">
            <v>0.75896320625880764</v>
          </cell>
          <cell r="U45">
            <v>0.43369326071931863</v>
          </cell>
        </row>
        <row r="46">
          <cell r="D46">
            <v>26.207085632468807</v>
          </cell>
          <cell r="E46">
            <v>33.622268776539435</v>
          </cell>
          <cell r="F46">
            <v>35.450670099734936</v>
          </cell>
          <cell r="G46">
            <v>23.312116870742603</v>
          </cell>
          <cell r="H46">
            <v>19.401369596130007</v>
          </cell>
          <cell r="I46">
            <v>11.630663972549142</v>
          </cell>
          <cell r="J46">
            <v>4.8443892708627168</v>
          </cell>
          <cell r="K46">
            <v>5.1509961867401044</v>
          </cell>
          <cell r="L46">
            <v>3.2500333083003037</v>
          </cell>
          <cell r="M46">
            <v>2.3915339438436196</v>
          </cell>
          <cell r="N46">
            <v>2.1462484111417104</v>
          </cell>
          <cell r="O46">
            <v>0.91982074763216137</v>
          </cell>
          <cell r="P46">
            <v>2.4937362491360822</v>
          </cell>
          <cell r="Q46">
            <v>4.4453559223730155</v>
          </cell>
          <cell r="R46">
            <v>3.25269945539489</v>
          </cell>
          <cell r="S46">
            <v>1.0842331517982966</v>
          </cell>
          <cell r="T46">
            <v>0.75896320625880764</v>
          </cell>
          <cell r="U46">
            <v>0.43369326071931863</v>
          </cell>
        </row>
        <row r="47">
          <cell r="D47">
            <v>26.207085632468807</v>
          </cell>
          <cell r="E47">
            <v>33.622268776539435</v>
          </cell>
          <cell r="F47">
            <v>35.450670099734936</v>
          </cell>
          <cell r="G47">
            <v>23.312116870742603</v>
          </cell>
          <cell r="H47">
            <v>19.401369596130007</v>
          </cell>
          <cell r="I47">
            <v>11.630663972549142</v>
          </cell>
          <cell r="J47">
            <v>4.8443892708627168</v>
          </cell>
          <cell r="K47">
            <v>5.1509961867401044</v>
          </cell>
          <cell r="L47">
            <v>3.2500333083003037</v>
          </cell>
          <cell r="M47">
            <v>2.3915339438436196</v>
          </cell>
          <cell r="N47">
            <v>2.1462484111417104</v>
          </cell>
          <cell r="O47">
            <v>0.91982074763216137</v>
          </cell>
          <cell r="P47">
            <v>2.4937362491360822</v>
          </cell>
          <cell r="Q47">
            <v>4.4453559223730155</v>
          </cell>
          <cell r="R47">
            <v>3.25269945539489</v>
          </cell>
          <cell r="S47">
            <v>1.0842331517982966</v>
          </cell>
          <cell r="T47">
            <v>0.75896320625880764</v>
          </cell>
          <cell r="U47">
            <v>0.43369326071931863</v>
          </cell>
        </row>
        <row r="48">
          <cell r="D48">
            <v>26.207085632468807</v>
          </cell>
          <cell r="E48">
            <v>33.622268776539435</v>
          </cell>
          <cell r="F48">
            <v>35.450670099734936</v>
          </cell>
          <cell r="G48">
            <v>23.312116870742603</v>
          </cell>
          <cell r="H48">
            <v>19.401369596130007</v>
          </cell>
          <cell r="I48">
            <v>11.630663972549142</v>
          </cell>
          <cell r="J48">
            <v>4.8443892708627168</v>
          </cell>
          <cell r="K48">
            <v>5.1509961867401044</v>
          </cell>
          <cell r="L48">
            <v>3.2500333083003037</v>
          </cell>
          <cell r="M48">
            <v>2.3915339438436196</v>
          </cell>
          <cell r="N48">
            <v>2.1462484111417104</v>
          </cell>
          <cell r="O48">
            <v>0.91982074763216137</v>
          </cell>
          <cell r="P48">
            <v>2.4937362491360822</v>
          </cell>
          <cell r="Q48">
            <v>4.4453559223730155</v>
          </cell>
          <cell r="R48">
            <v>3.25269945539489</v>
          </cell>
          <cell r="S48">
            <v>1.0842331517982966</v>
          </cell>
          <cell r="T48">
            <v>0.75896320625880764</v>
          </cell>
          <cell r="U48">
            <v>0.43369326071931863</v>
          </cell>
        </row>
        <row r="49">
          <cell r="D49">
            <v>26.207085632468807</v>
          </cell>
          <cell r="E49">
            <v>33.622268776539435</v>
          </cell>
          <cell r="F49">
            <v>35.450670099734936</v>
          </cell>
          <cell r="G49">
            <v>23.312116870742603</v>
          </cell>
          <cell r="H49">
            <v>19.401369596130007</v>
          </cell>
          <cell r="I49">
            <v>11.630663972549142</v>
          </cell>
          <cell r="J49">
            <v>4.8443892708627168</v>
          </cell>
          <cell r="K49">
            <v>5.1509961867401044</v>
          </cell>
          <cell r="L49">
            <v>3.2500333083003037</v>
          </cell>
          <cell r="M49">
            <v>2.3915339438436196</v>
          </cell>
          <cell r="N49">
            <v>2.1462484111417104</v>
          </cell>
          <cell r="O49">
            <v>0.91982074763216137</v>
          </cell>
          <cell r="P49">
            <v>2.4937362491360822</v>
          </cell>
          <cell r="Q49">
            <v>4.4453559223730155</v>
          </cell>
          <cell r="R49">
            <v>3.25269945539489</v>
          </cell>
          <cell r="S49">
            <v>1.0842331517982966</v>
          </cell>
          <cell r="T49">
            <v>0.75896320625880764</v>
          </cell>
          <cell r="U49">
            <v>0.43369326071931863</v>
          </cell>
        </row>
        <row r="50">
          <cell r="D50">
            <v>26.207085632468807</v>
          </cell>
          <cell r="E50">
            <v>33.622268776539435</v>
          </cell>
          <cell r="F50">
            <v>35.450670099734936</v>
          </cell>
          <cell r="G50">
            <v>23.312116870742603</v>
          </cell>
          <cell r="H50">
            <v>19.401369596130007</v>
          </cell>
          <cell r="I50">
            <v>11.630663972549142</v>
          </cell>
          <cell r="J50">
            <v>4.8443892708627168</v>
          </cell>
          <cell r="K50">
            <v>5.1509961867401044</v>
          </cell>
          <cell r="L50">
            <v>3.2500333083003037</v>
          </cell>
          <cell r="M50">
            <v>2.3915339438436196</v>
          </cell>
          <cell r="N50">
            <v>2.1462484111417104</v>
          </cell>
          <cell r="O50">
            <v>0.91982074763216137</v>
          </cell>
          <cell r="P50">
            <v>2.4937362491360822</v>
          </cell>
          <cell r="Q50">
            <v>4.4453559223730155</v>
          </cell>
          <cell r="R50">
            <v>3.25269945539489</v>
          </cell>
          <cell r="S50">
            <v>1.0842331517982966</v>
          </cell>
          <cell r="T50">
            <v>0.75896320625880764</v>
          </cell>
          <cell r="U50">
            <v>0.43369326071931863</v>
          </cell>
        </row>
        <row r="51">
          <cell r="D51">
            <v>25.951810496886122</v>
          </cell>
          <cell r="E51">
            <v>33.294764629725989</v>
          </cell>
          <cell r="F51">
            <v>35.105356059741304</v>
          </cell>
          <cell r="G51">
            <v>23.085040732695212</v>
          </cell>
          <cell r="H51">
            <v>19.212386840718018</v>
          </cell>
          <cell r="I51">
            <v>11.517373263152949</v>
          </cell>
          <cell r="J51">
            <v>4.7972015695945274</v>
          </cell>
          <cell r="K51">
            <v>5.1008219221005104</v>
          </cell>
          <cell r="L51">
            <v>3.2183757365634174</v>
          </cell>
          <cell r="M51">
            <v>2.3682387495466655</v>
          </cell>
          <cell r="N51">
            <v>2.1253424675418797</v>
          </cell>
          <cell r="O51">
            <v>0.91086105751794821</v>
          </cell>
          <cell r="P51">
            <v>2.4694455337153265</v>
          </cell>
          <cell r="Q51">
            <v>4.4020550818403645</v>
          </cell>
          <cell r="R51">
            <v>3.2210159135417302</v>
          </cell>
          <cell r="S51">
            <v>1.0736719711805767</v>
          </cell>
          <cell r="T51">
            <v>0.75157037982640373</v>
          </cell>
          <cell r="U51">
            <v>0.42946878847223069</v>
          </cell>
        </row>
        <row r="52">
          <cell r="D52">
            <v>25.951810496886122</v>
          </cell>
          <cell r="E52">
            <v>33.294764629725989</v>
          </cell>
          <cell r="F52">
            <v>35.105356059741304</v>
          </cell>
          <cell r="G52">
            <v>23.085040732695212</v>
          </cell>
          <cell r="H52">
            <v>19.212386840718018</v>
          </cell>
          <cell r="I52">
            <v>11.517373263152949</v>
          </cell>
          <cell r="J52">
            <v>4.7972015695945274</v>
          </cell>
          <cell r="K52">
            <v>5.1008219221005104</v>
          </cell>
          <cell r="L52">
            <v>3.2183757365634174</v>
          </cell>
          <cell r="M52">
            <v>2.3682387495466655</v>
          </cell>
          <cell r="N52">
            <v>2.1253424675418797</v>
          </cell>
          <cell r="O52">
            <v>0.91086105751794821</v>
          </cell>
          <cell r="P52">
            <v>2.4694455337153265</v>
          </cell>
          <cell r="Q52">
            <v>4.4020550818403645</v>
          </cell>
          <cell r="R52">
            <v>3.2210159135417302</v>
          </cell>
          <cell r="S52">
            <v>1.0736719711805767</v>
          </cell>
          <cell r="T52">
            <v>0.75157037982640373</v>
          </cell>
          <cell r="U52">
            <v>0.42946878847223069</v>
          </cell>
        </row>
        <row r="53">
          <cell r="D53">
            <v>25.951810496886122</v>
          </cell>
          <cell r="E53">
            <v>33.294764629725989</v>
          </cell>
          <cell r="F53">
            <v>35.105356059741304</v>
          </cell>
          <cell r="G53">
            <v>23.085040732695212</v>
          </cell>
          <cell r="H53">
            <v>19.212386840718018</v>
          </cell>
          <cell r="I53">
            <v>11.517373263152949</v>
          </cell>
          <cell r="J53">
            <v>4.7972015695945274</v>
          </cell>
          <cell r="K53">
            <v>5.1008219221005104</v>
          </cell>
          <cell r="L53">
            <v>3.2183757365634174</v>
          </cell>
          <cell r="M53">
            <v>2.3682387495466655</v>
          </cell>
          <cell r="N53">
            <v>2.1253424675418797</v>
          </cell>
          <cell r="O53">
            <v>0.91086105751794821</v>
          </cell>
          <cell r="P53">
            <v>2.4694455337153265</v>
          </cell>
          <cell r="Q53">
            <v>4.4020550818403645</v>
          </cell>
          <cell r="R53">
            <v>3.2210159135417302</v>
          </cell>
          <cell r="S53">
            <v>1.0736719711805767</v>
          </cell>
          <cell r="T53">
            <v>0.75157037982640373</v>
          </cell>
          <cell r="U53">
            <v>0.42946878847223069</v>
          </cell>
        </row>
        <row r="54">
          <cell r="D54">
            <v>25.951810496886122</v>
          </cell>
          <cell r="E54">
            <v>33.294764629725989</v>
          </cell>
          <cell r="F54">
            <v>35.105356059741304</v>
          </cell>
          <cell r="G54">
            <v>23.085040732695212</v>
          </cell>
          <cell r="H54">
            <v>19.212386840718018</v>
          </cell>
          <cell r="I54">
            <v>11.517373263152949</v>
          </cell>
          <cell r="J54">
            <v>4.7972015695945274</v>
          </cell>
          <cell r="K54">
            <v>5.1008219221005104</v>
          </cell>
          <cell r="L54">
            <v>3.2183757365634174</v>
          </cell>
          <cell r="M54">
            <v>2.3682387495466655</v>
          </cell>
          <cell r="N54">
            <v>2.1253424675418797</v>
          </cell>
          <cell r="O54">
            <v>0.91086105751794821</v>
          </cell>
          <cell r="P54">
            <v>2.4694455337153265</v>
          </cell>
          <cell r="Q54">
            <v>4.4020550818403645</v>
          </cell>
          <cell r="R54">
            <v>3.2210159135417302</v>
          </cell>
          <cell r="S54">
            <v>1.0736719711805767</v>
          </cell>
          <cell r="T54">
            <v>0.75157037982640373</v>
          </cell>
          <cell r="U54">
            <v>0.42946878847223069</v>
          </cell>
        </row>
        <row r="55">
          <cell r="D55">
            <v>25.951810496886122</v>
          </cell>
          <cell r="E55">
            <v>33.294764629725989</v>
          </cell>
          <cell r="F55">
            <v>35.105356059741304</v>
          </cell>
          <cell r="G55">
            <v>23.085040732695212</v>
          </cell>
          <cell r="H55">
            <v>19.212386840718018</v>
          </cell>
          <cell r="I55">
            <v>11.517373263152949</v>
          </cell>
          <cell r="J55">
            <v>4.7972015695945274</v>
          </cell>
          <cell r="K55">
            <v>5.1008219221005104</v>
          </cell>
          <cell r="L55">
            <v>3.2183757365634174</v>
          </cell>
          <cell r="M55">
            <v>2.3682387495466655</v>
          </cell>
          <cell r="N55">
            <v>2.1253424675418797</v>
          </cell>
          <cell r="O55">
            <v>0.91086105751794821</v>
          </cell>
          <cell r="P55">
            <v>2.4694455337153265</v>
          </cell>
          <cell r="Q55">
            <v>4.4020550818403645</v>
          </cell>
          <cell r="R55">
            <v>3.2210159135417302</v>
          </cell>
          <cell r="S55">
            <v>1.0736719711805767</v>
          </cell>
          <cell r="T55">
            <v>0.75157037982640373</v>
          </cell>
          <cell r="U55">
            <v>0.42946878847223069</v>
          </cell>
        </row>
        <row r="56">
          <cell r="D56">
            <v>25.951810496886122</v>
          </cell>
          <cell r="E56">
            <v>33.294764629725989</v>
          </cell>
          <cell r="F56">
            <v>35.105356059741304</v>
          </cell>
          <cell r="G56">
            <v>23.085040732695212</v>
          </cell>
          <cell r="H56">
            <v>19.212386840718018</v>
          </cell>
          <cell r="I56">
            <v>11.517373263152949</v>
          </cell>
          <cell r="J56">
            <v>4.7972015695945274</v>
          </cell>
          <cell r="K56">
            <v>5.1008219221005104</v>
          </cell>
          <cell r="L56">
            <v>3.2183757365634174</v>
          </cell>
          <cell r="M56">
            <v>2.3682387495466655</v>
          </cell>
          <cell r="N56">
            <v>2.1253424675418797</v>
          </cell>
          <cell r="O56">
            <v>0.91086105751794821</v>
          </cell>
          <cell r="P56">
            <v>2.4694455337153265</v>
          </cell>
          <cell r="Q56">
            <v>4.4020550818403645</v>
          </cell>
          <cell r="R56">
            <v>3.2210159135417302</v>
          </cell>
          <cell r="S56">
            <v>1.0736719711805767</v>
          </cell>
          <cell r="T56">
            <v>0.75157037982640373</v>
          </cell>
          <cell r="U56">
            <v>0.42946878847223069</v>
          </cell>
        </row>
        <row r="57">
          <cell r="D57">
            <v>25.951810496886122</v>
          </cell>
          <cell r="E57">
            <v>33.294764629725989</v>
          </cell>
          <cell r="F57">
            <v>35.105356059741304</v>
          </cell>
          <cell r="G57">
            <v>23.085040732695212</v>
          </cell>
          <cell r="H57">
            <v>19.212386840718018</v>
          </cell>
          <cell r="I57">
            <v>11.517373263152949</v>
          </cell>
          <cell r="J57">
            <v>4.7972015695945274</v>
          </cell>
          <cell r="K57">
            <v>5.1008219221005104</v>
          </cell>
          <cell r="L57">
            <v>3.2183757365634174</v>
          </cell>
          <cell r="M57">
            <v>2.3682387495466655</v>
          </cell>
          <cell r="N57">
            <v>2.1253424675418797</v>
          </cell>
          <cell r="O57">
            <v>0.91086105751794821</v>
          </cell>
          <cell r="P57">
            <v>2.4694455337153265</v>
          </cell>
          <cell r="Q57">
            <v>4.4020550818403645</v>
          </cell>
          <cell r="R57">
            <v>3.2210159135417302</v>
          </cell>
          <cell r="S57">
            <v>1.0736719711805767</v>
          </cell>
          <cell r="T57">
            <v>0.75157037982640373</v>
          </cell>
          <cell r="U57">
            <v>0.42946878847223069</v>
          </cell>
        </row>
        <row r="58">
          <cell r="D58">
            <v>25.951810496886122</v>
          </cell>
          <cell r="E58">
            <v>33.294764629725989</v>
          </cell>
          <cell r="F58">
            <v>35.105356059741304</v>
          </cell>
          <cell r="G58">
            <v>23.085040732695212</v>
          </cell>
          <cell r="H58">
            <v>19.212386840718018</v>
          </cell>
          <cell r="I58">
            <v>11.517373263152949</v>
          </cell>
          <cell r="J58">
            <v>4.7972015695945274</v>
          </cell>
          <cell r="K58">
            <v>5.1008219221005104</v>
          </cell>
          <cell r="L58">
            <v>3.2183757365634174</v>
          </cell>
          <cell r="M58">
            <v>2.3682387495466655</v>
          </cell>
          <cell r="N58">
            <v>2.1253424675418797</v>
          </cell>
          <cell r="O58">
            <v>0.91086105751794821</v>
          </cell>
          <cell r="P58">
            <v>2.4694455337153265</v>
          </cell>
          <cell r="Q58">
            <v>4.4020550818403645</v>
          </cell>
          <cell r="R58">
            <v>3.2210159135417302</v>
          </cell>
          <cell r="S58">
            <v>1.0736719711805767</v>
          </cell>
          <cell r="T58">
            <v>0.75157037982640373</v>
          </cell>
          <cell r="U58">
            <v>0.42946878847223069</v>
          </cell>
        </row>
        <row r="59">
          <cell r="D59">
            <v>25.951810496886122</v>
          </cell>
          <cell r="E59">
            <v>33.294764629725989</v>
          </cell>
          <cell r="F59">
            <v>35.105356059741304</v>
          </cell>
          <cell r="G59">
            <v>23.085040732695212</v>
          </cell>
          <cell r="H59">
            <v>19.212386840718018</v>
          </cell>
          <cell r="I59">
            <v>11.517373263152949</v>
          </cell>
          <cell r="J59">
            <v>4.7972015695945274</v>
          </cell>
          <cell r="K59">
            <v>5.1008219221005104</v>
          </cell>
          <cell r="L59">
            <v>3.2183757365634174</v>
          </cell>
          <cell r="M59">
            <v>2.3682387495466655</v>
          </cell>
          <cell r="N59">
            <v>2.1253424675418797</v>
          </cell>
          <cell r="O59">
            <v>0.91086105751794821</v>
          </cell>
          <cell r="P59">
            <v>2.4694455337153265</v>
          </cell>
          <cell r="Q59">
            <v>4.4020550818403645</v>
          </cell>
          <cell r="R59">
            <v>3.2210159135417302</v>
          </cell>
          <cell r="S59">
            <v>1.0736719711805767</v>
          </cell>
          <cell r="T59">
            <v>0.75157037982640373</v>
          </cell>
          <cell r="U59">
            <v>0.42946878847223069</v>
          </cell>
        </row>
        <row r="60">
          <cell r="D60">
            <v>25.951810496886122</v>
          </cell>
          <cell r="E60">
            <v>33.294764629725989</v>
          </cell>
          <cell r="F60">
            <v>35.105356059741304</v>
          </cell>
          <cell r="G60">
            <v>23.085040732695212</v>
          </cell>
          <cell r="H60">
            <v>19.212386840718018</v>
          </cell>
          <cell r="I60">
            <v>11.517373263152949</v>
          </cell>
          <cell r="J60">
            <v>4.7972015695945274</v>
          </cell>
          <cell r="K60">
            <v>5.1008219221005104</v>
          </cell>
          <cell r="L60">
            <v>3.2183757365634174</v>
          </cell>
          <cell r="M60">
            <v>2.3682387495466655</v>
          </cell>
          <cell r="N60">
            <v>2.1253424675418797</v>
          </cell>
          <cell r="O60">
            <v>0.91086105751794821</v>
          </cell>
          <cell r="P60">
            <v>2.4694455337153265</v>
          </cell>
          <cell r="Q60">
            <v>4.4020550818403645</v>
          </cell>
          <cell r="R60">
            <v>3.2210159135417302</v>
          </cell>
          <cell r="S60">
            <v>1.0736719711805767</v>
          </cell>
          <cell r="T60">
            <v>0.75157037982640373</v>
          </cell>
          <cell r="U60">
            <v>0.42946878847223069</v>
          </cell>
        </row>
        <row r="61">
          <cell r="D61">
            <v>25.19348131301631</v>
          </cell>
          <cell r="E61">
            <v>32.321869436466656</v>
          </cell>
          <cell r="F61">
            <v>34.079554179235238</v>
          </cell>
          <cell r="G61">
            <v>22.41048047029939</v>
          </cell>
          <cell r="H61">
            <v>18.650988103822147</v>
          </cell>
          <cell r="I61">
            <v>11.180827947055686</v>
          </cell>
          <cell r="J61">
            <v>4.6570241453039909</v>
          </cell>
          <cell r="K61">
            <v>4.9517725089308264</v>
          </cell>
          <cell r="L61">
            <v>3.1243326544444496</v>
          </cell>
          <cell r="M61">
            <v>2.2990372362893119</v>
          </cell>
          <cell r="N61">
            <v>2.0632385453878443</v>
          </cell>
          <cell r="O61">
            <v>0.88424509088050463</v>
          </cell>
          <cell r="P61">
            <v>2.3972866908315904</v>
          </cell>
          <cell r="Q61">
            <v>4.2734241010476177</v>
          </cell>
          <cell r="R61">
            <v>3.126895683693379</v>
          </cell>
          <cell r="S61">
            <v>1.0422985612311262</v>
          </cell>
          <cell r="T61">
            <v>0.72960899286178849</v>
          </cell>
          <cell r="U61">
            <v>0.41691942449245051</v>
          </cell>
        </row>
        <row r="62">
          <cell r="D62">
            <v>25.19348131301631</v>
          </cell>
          <cell r="E62">
            <v>32.321869436466656</v>
          </cell>
          <cell r="F62">
            <v>34.079554179235238</v>
          </cell>
          <cell r="G62">
            <v>22.41048047029939</v>
          </cell>
          <cell r="H62">
            <v>18.650988103822147</v>
          </cell>
          <cell r="I62">
            <v>11.180827947055686</v>
          </cell>
          <cell r="J62">
            <v>4.6570241453039909</v>
          </cell>
          <cell r="K62">
            <v>4.9517725089308264</v>
          </cell>
          <cell r="L62">
            <v>3.1243326544444496</v>
          </cell>
          <cell r="M62">
            <v>2.2990372362893119</v>
          </cell>
          <cell r="N62">
            <v>2.0632385453878443</v>
          </cell>
          <cell r="O62">
            <v>0.88424509088050463</v>
          </cell>
          <cell r="P62">
            <v>2.3972866908315904</v>
          </cell>
          <cell r="Q62">
            <v>4.2734241010476177</v>
          </cell>
          <cell r="R62">
            <v>3.126895683693379</v>
          </cell>
          <cell r="S62">
            <v>1.0422985612311262</v>
          </cell>
          <cell r="T62">
            <v>0.72960899286178849</v>
          </cell>
          <cell r="U62">
            <v>0.41691942449245051</v>
          </cell>
        </row>
        <row r="63">
          <cell r="D63">
            <v>25.19348131301631</v>
          </cell>
          <cell r="E63">
            <v>32.321869436466656</v>
          </cell>
          <cell r="F63">
            <v>34.079554179235238</v>
          </cell>
          <cell r="G63">
            <v>22.41048047029939</v>
          </cell>
          <cell r="H63">
            <v>18.650988103822147</v>
          </cell>
          <cell r="I63">
            <v>11.180827947055686</v>
          </cell>
          <cell r="J63">
            <v>4.6570241453039909</v>
          </cell>
          <cell r="K63">
            <v>4.9517725089308264</v>
          </cell>
          <cell r="L63">
            <v>3.1243326544444496</v>
          </cell>
          <cell r="M63">
            <v>2.2990372362893119</v>
          </cell>
          <cell r="N63">
            <v>2.0632385453878443</v>
          </cell>
          <cell r="O63">
            <v>0.88424509088050463</v>
          </cell>
          <cell r="P63">
            <v>2.3972866908315904</v>
          </cell>
          <cell r="Q63">
            <v>4.2734241010476177</v>
          </cell>
          <cell r="R63">
            <v>3.126895683693379</v>
          </cell>
          <cell r="S63">
            <v>1.0422985612311262</v>
          </cell>
          <cell r="T63">
            <v>0.72960899286178849</v>
          </cell>
          <cell r="U63">
            <v>0.41691942449245051</v>
          </cell>
        </row>
        <row r="64">
          <cell r="D64">
            <v>25.19348131301631</v>
          </cell>
          <cell r="E64">
            <v>32.321869436466656</v>
          </cell>
          <cell r="F64">
            <v>34.079554179235238</v>
          </cell>
          <cell r="G64">
            <v>22.41048047029939</v>
          </cell>
          <cell r="H64">
            <v>18.650988103822147</v>
          </cell>
          <cell r="I64">
            <v>11.180827947055686</v>
          </cell>
          <cell r="J64">
            <v>4.6570241453039909</v>
          </cell>
          <cell r="K64">
            <v>4.9517725089308264</v>
          </cell>
          <cell r="L64">
            <v>3.1243326544444496</v>
          </cell>
          <cell r="M64">
            <v>2.2990372362893119</v>
          </cell>
          <cell r="N64">
            <v>2.0632385453878443</v>
          </cell>
          <cell r="O64">
            <v>0.88424509088050463</v>
          </cell>
          <cell r="P64">
            <v>2.3972866908315904</v>
          </cell>
          <cell r="Q64">
            <v>4.2734241010476177</v>
          </cell>
          <cell r="R64">
            <v>3.126895683693379</v>
          </cell>
          <cell r="S64">
            <v>1.0422985612311262</v>
          </cell>
          <cell r="T64">
            <v>0.72960899286178849</v>
          </cell>
          <cell r="U64">
            <v>0.41691942449245051</v>
          </cell>
        </row>
        <row r="65">
          <cell r="D65">
            <v>25.19348131301631</v>
          </cell>
          <cell r="E65">
            <v>32.321869436466656</v>
          </cell>
          <cell r="F65">
            <v>34.079554179235238</v>
          </cell>
          <cell r="G65">
            <v>22.41048047029939</v>
          </cell>
          <cell r="H65">
            <v>18.650988103822147</v>
          </cell>
          <cell r="I65">
            <v>11.180827947055686</v>
          </cell>
          <cell r="J65">
            <v>4.6570241453039909</v>
          </cell>
          <cell r="K65">
            <v>4.9517725089308264</v>
          </cell>
          <cell r="L65">
            <v>3.1243326544444496</v>
          </cell>
          <cell r="M65">
            <v>2.2990372362893119</v>
          </cell>
          <cell r="N65">
            <v>2.0632385453878443</v>
          </cell>
          <cell r="O65">
            <v>0.88424509088050463</v>
          </cell>
          <cell r="P65">
            <v>2.3972866908315904</v>
          </cell>
          <cell r="Q65">
            <v>4.2734241010476177</v>
          </cell>
          <cell r="R65">
            <v>3.126895683693379</v>
          </cell>
          <cell r="S65">
            <v>1.0422985612311262</v>
          </cell>
          <cell r="T65">
            <v>0.72960899286178849</v>
          </cell>
          <cell r="U65">
            <v>0.41691942449245051</v>
          </cell>
        </row>
        <row r="66">
          <cell r="D66">
            <v>25.19348131301631</v>
          </cell>
          <cell r="E66">
            <v>32.321869436466656</v>
          </cell>
          <cell r="F66">
            <v>34.079554179235238</v>
          </cell>
          <cell r="G66">
            <v>22.41048047029939</v>
          </cell>
          <cell r="H66">
            <v>18.650988103822147</v>
          </cell>
          <cell r="I66">
            <v>11.180827947055686</v>
          </cell>
          <cell r="J66">
            <v>4.6570241453039909</v>
          </cell>
          <cell r="K66">
            <v>4.9517725089308264</v>
          </cell>
          <cell r="L66">
            <v>3.1243326544444496</v>
          </cell>
          <cell r="M66">
            <v>2.2990372362893119</v>
          </cell>
          <cell r="N66">
            <v>2.0632385453878443</v>
          </cell>
          <cell r="O66">
            <v>0.88424509088050463</v>
          </cell>
          <cell r="P66">
            <v>2.3972866908315904</v>
          </cell>
          <cell r="Q66">
            <v>4.2734241010476177</v>
          </cell>
          <cell r="R66">
            <v>3.126895683693379</v>
          </cell>
          <cell r="S66">
            <v>1.0422985612311262</v>
          </cell>
          <cell r="T66">
            <v>0.72960899286178849</v>
          </cell>
          <cell r="U66">
            <v>0.41691942449245051</v>
          </cell>
        </row>
        <row r="67">
          <cell r="D67">
            <v>25.19348131301631</v>
          </cell>
          <cell r="E67">
            <v>32.321869436466656</v>
          </cell>
          <cell r="F67">
            <v>34.079554179235238</v>
          </cell>
          <cell r="G67">
            <v>22.41048047029939</v>
          </cell>
          <cell r="H67">
            <v>18.650988103822147</v>
          </cell>
          <cell r="I67">
            <v>11.180827947055686</v>
          </cell>
          <cell r="J67">
            <v>4.6570241453039909</v>
          </cell>
          <cell r="K67">
            <v>4.9517725089308264</v>
          </cell>
          <cell r="L67">
            <v>3.1243326544444496</v>
          </cell>
          <cell r="M67">
            <v>2.2990372362893119</v>
          </cell>
          <cell r="N67">
            <v>2.0632385453878443</v>
          </cell>
          <cell r="O67">
            <v>0.88424509088050463</v>
          </cell>
          <cell r="P67">
            <v>2.3972866908315904</v>
          </cell>
          <cell r="Q67">
            <v>4.2734241010476177</v>
          </cell>
          <cell r="R67">
            <v>3.126895683693379</v>
          </cell>
          <cell r="S67">
            <v>1.0422985612311262</v>
          </cell>
          <cell r="T67">
            <v>0.72960899286178849</v>
          </cell>
          <cell r="U67">
            <v>0.41691942449245051</v>
          </cell>
        </row>
        <row r="68">
          <cell r="D68">
            <v>25.19348131301631</v>
          </cell>
          <cell r="E68">
            <v>32.321869436466656</v>
          </cell>
          <cell r="F68">
            <v>34.079554179235238</v>
          </cell>
          <cell r="G68">
            <v>22.41048047029939</v>
          </cell>
          <cell r="H68">
            <v>18.650988103822147</v>
          </cell>
          <cell r="I68">
            <v>11.180827947055686</v>
          </cell>
          <cell r="J68">
            <v>4.6570241453039909</v>
          </cell>
          <cell r="K68">
            <v>4.9517725089308264</v>
          </cell>
          <cell r="L68">
            <v>3.1243326544444496</v>
          </cell>
          <cell r="M68">
            <v>2.2990372362893119</v>
          </cell>
          <cell r="N68">
            <v>2.0632385453878443</v>
          </cell>
          <cell r="O68">
            <v>0.88424509088050463</v>
          </cell>
          <cell r="P68">
            <v>2.3972866908315904</v>
          </cell>
          <cell r="Q68">
            <v>4.2734241010476177</v>
          </cell>
          <cell r="R68">
            <v>3.126895683693379</v>
          </cell>
          <cell r="S68">
            <v>1.0422985612311262</v>
          </cell>
          <cell r="T68">
            <v>0.72960899286178849</v>
          </cell>
          <cell r="U68">
            <v>0.41691942449245051</v>
          </cell>
        </row>
        <row r="69">
          <cell r="D69">
            <v>25.19348131301631</v>
          </cell>
          <cell r="E69">
            <v>32.321869436466656</v>
          </cell>
          <cell r="F69">
            <v>34.079554179235238</v>
          </cell>
          <cell r="G69">
            <v>22.41048047029939</v>
          </cell>
          <cell r="H69">
            <v>18.650988103822147</v>
          </cell>
          <cell r="I69">
            <v>11.180827947055686</v>
          </cell>
          <cell r="J69">
            <v>4.6570241453039909</v>
          </cell>
          <cell r="K69">
            <v>4.9517725089308264</v>
          </cell>
          <cell r="L69">
            <v>3.1243326544444496</v>
          </cell>
          <cell r="M69">
            <v>2.2990372362893119</v>
          </cell>
          <cell r="N69">
            <v>2.0632385453878443</v>
          </cell>
          <cell r="O69">
            <v>0.88424509088050463</v>
          </cell>
          <cell r="P69">
            <v>2.3972866908315904</v>
          </cell>
          <cell r="Q69">
            <v>4.2734241010476177</v>
          </cell>
          <cell r="R69">
            <v>3.126895683693379</v>
          </cell>
          <cell r="S69">
            <v>1.0422985612311262</v>
          </cell>
          <cell r="T69">
            <v>0.72960899286178849</v>
          </cell>
          <cell r="U69">
            <v>0.41691942449245051</v>
          </cell>
        </row>
        <row r="70">
          <cell r="D70">
            <v>25.19348131301631</v>
          </cell>
          <cell r="E70">
            <v>32.321869436466656</v>
          </cell>
          <cell r="F70">
            <v>34.079554179235238</v>
          </cell>
          <cell r="G70">
            <v>22.41048047029939</v>
          </cell>
          <cell r="H70">
            <v>18.650988103822147</v>
          </cell>
          <cell r="I70">
            <v>11.180827947055686</v>
          </cell>
          <cell r="J70">
            <v>4.6570241453039909</v>
          </cell>
          <cell r="K70">
            <v>4.9517725089308264</v>
          </cell>
          <cell r="L70">
            <v>3.1243326544444496</v>
          </cell>
          <cell r="M70">
            <v>2.2990372362893119</v>
          </cell>
          <cell r="N70">
            <v>2.0632385453878443</v>
          </cell>
          <cell r="O70">
            <v>0.88424509088050463</v>
          </cell>
          <cell r="P70">
            <v>2.3972866908315904</v>
          </cell>
          <cell r="Q70">
            <v>4.2734241010476177</v>
          </cell>
          <cell r="R70">
            <v>3.126895683693379</v>
          </cell>
          <cell r="S70">
            <v>1.0422985612311262</v>
          </cell>
          <cell r="T70">
            <v>0.72960899286178849</v>
          </cell>
          <cell r="U70">
            <v>0.41691942449245051</v>
          </cell>
        </row>
        <row r="71">
          <cell r="D71">
            <v>24.011996064205572</v>
          </cell>
          <cell r="E71">
            <v>30.806087973845131</v>
          </cell>
          <cell r="F71">
            <v>32.481343513208309</v>
          </cell>
          <cell r="G71">
            <v>21.359508126880538</v>
          </cell>
          <cell r="H71">
            <v>17.776322667687069</v>
          </cell>
          <cell r="I71">
            <v>10.656486625393558</v>
          </cell>
          <cell r="J71">
            <v>4.4386261691501616</v>
          </cell>
          <cell r="K71">
            <v>4.7195518760584001</v>
          </cell>
          <cell r="L71">
            <v>2.9778124932273236</v>
          </cell>
          <cell r="M71">
            <v>2.1912205138842569</v>
          </cell>
          <cell r="N71">
            <v>1.9664799483576667</v>
          </cell>
          <cell r="O71">
            <v>0.84277712072471411</v>
          </cell>
          <cell r="P71">
            <v>2.284862416187003</v>
          </cell>
          <cell r="Q71">
            <v>4.0730156114637879</v>
          </cell>
          <cell r="R71">
            <v>2.9802553254613082</v>
          </cell>
          <cell r="S71">
            <v>0.99341844182043604</v>
          </cell>
          <cell r="T71">
            <v>0.6953929092743053</v>
          </cell>
          <cell r="U71">
            <v>0.3973673767281744</v>
          </cell>
        </row>
        <row r="72">
          <cell r="D72">
            <v>24.011996064205572</v>
          </cell>
          <cell r="E72">
            <v>30.806087973845131</v>
          </cell>
          <cell r="F72">
            <v>32.481343513208309</v>
          </cell>
          <cell r="G72">
            <v>21.359508126880538</v>
          </cell>
          <cell r="H72">
            <v>17.776322667687069</v>
          </cell>
          <cell r="I72">
            <v>10.656486625393558</v>
          </cell>
          <cell r="J72">
            <v>4.4386261691501616</v>
          </cell>
          <cell r="K72">
            <v>4.7195518760584001</v>
          </cell>
          <cell r="L72">
            <v>2.9778124932273236</v>
          </cell>
          <cell r="M72">
            <v>2.1912205138842569</v>
          </cell>
          <cell r="N72">
            <v>1.9664799483576667</v>
          </cell>
          <cell r="O72">
            <v>0.84277712072471411</v>
          </cell>
          <cell r="P72">
            <v>2.284862416187003</v>
          </cell>
          <cell r="Q72">
            <v>4.0730156114637879</v>
          </cell>
          <cell r="R72">
            <v>2.9802553254613082</v>
          </cell>
          <cell r="S72">
            <v>0.99341844182043604</v>
          </cell>
          <cell r="T72">
            <v>0.6953929092743053</v>
          </cell>
          <cell r="U72">
            <v>0.3973673767281744</v>
          </cell>
        </row>
        <row r="73">
          <cell r="D73">
            <v>24.011996064205572</v>
          </cell>
          <cell r="E73">
            <v>30.806087973845131</v>
          </cell>
          <cell r="F73">
            <v>32.481343513208309</v>
          </cell>
          <cell r="G73">
            <v>21.359508126880538</v>
          </cell>
          <cell r="H73">
            <v>17.776322667687069</v>
          </cell>
          <cell r="I73">
            <v>10.656486625393558</v>
          </cell>
          <cell r="J73">
            <v>4.4386261691501616</v>
          </cell>
          <cell r="K73">
            <v>4.7195518760584001</v>
          </cell>
          <cell r="L73">
            <v>2.9778124932273236</v>
          </cell>
          <cell r="M73">
            <v>2.1912205138842569</v>
          </cell>
          <cell r="N73">
            <v>1.9664799483576667</v>
          </cell>
          <cell r="O73">
            <v>0.84277712072471411</v>
          </cell>
          <cell r="P73">
            <v>2.284862416187003</v>
          </cell>
          <cell r="Q73">
            <v>4.0730156114637879</v>
          </cell>
          <cell r="R73">
            <v>2.9802553254613082</v>
          </cell>
          <cell r="S73">
            <v>0.99341844182043604</v>
          </cell>
          <cell r="T73">
            <v>0.6953929092743053</v>
          </cell>
          <cell r="U73">
            <v>0.3973673767281744</v>
          </cell>
        </row>
        <row r="74">
          <cell r="D74">
            <v>24.011996064205572</v>
          </cell>
          <cell r="E74">
            <v>30.806087973845131</v>
          </cell>
          <cell r="F74">
            <v>32.481343513208309</v>
          </cell>
          <cell r="G74">
            <v>21.359508126880538</v>
          </cell>
          <cell r="H74">
            <v>17.776322667687069</v>
          </cell>
          <cell r="I74">
            <v>10.656486625393558</v>
          </cell>
          <cell r="J74">
            <v>4.4386261691501616</v>
          </cell>
          <cell r="K74">
            <v>4.7195518760584001</v>
          </cell>
          <cell r="L74">
            <v>2.9778124932273236</v>
          </cell>
          <cell r="M74">
            <v>2.1912205138842569</v>
          </cell>
          <cell r="N74">
            <v>1.9664799483576667</v>
          </cell>
          <cell r="O74">
            <v>0.84277712072471411</v>
          </cell>
          <cell r="P74">
            <v>2.284862416187003</v>
          </cell>
          <cell r="Q74">
            <v>4.0730156114637879</v>
          </cell>
          <cell r="R74">
            <v>2.9802553254613082</v>
          </cell>
          <cell r="S74">
            <v>0.99341844182043604</v>
          </cell>
          <cell r="T74">
            <v>0.6953929092743053</v>
          </cell>
          <cell r="U74">
            <v>0.3973673767281744</v>
          </cell>
        </row>
        <row r="75">
          <cell r="D75">
            <v>24.011996064205572</v>
          </cell>
          <cell r="E75">
            <v>30.806087973845131</v>
          </cell>
          <cell r="F75">
            <v>32.481343513208309</v>
          </cell>
          <cell r="G75">
            <v>21.359508126880538</v>
          </cell>
          <cell r="H75">
            <v>17.776322667687069</v>
          </cell>
          <cell r="I75">
            <v>10.656486625393558</v>
          </cell>
          <cell r="J75">
            <v>4.4386261691501616</v>
          </cell>
          <cell r="K75">
            <v>4.7195518760584001</v>
          </cell>
          <cell r="L75">
            <v>2.9778124932273236</v>
          </cell>
          <cell r="M75">
            <v>2.1912205138842569</v>
          </cell>
          <cell r="N75">
            <v>1.9664799483576667</v>
          </cell>
          <cell r="O75">
            <v>0.84277712072471411</v>
          </cell>
          <cell r="P75">
            <v>2.284862416187003</v>
          </cell>
          <cell r="Q75">
            <v>4.0730156114637879</v>
          </cell>
          <cell r="R75">
            <v>2.9802553254613082</v>
          </cell>
          <cell r="S75">
            <v>0.99341844182043604</v>
          </cell>
          <cell r="T75">
            <v>0.6953929092743053</v>
          </cell>
          <cell r="U75">
            <v>0.3973673767281744</v>
          </cell>
        </row>
        <row r="76">
          <cell r="D76">
            <v>24.011996064205572</v>
          </cell>
          <cell r="E76">
            <v>30.806087973845131</v>
          </cell>
          <cell r="F76">
            <v>32.481343513208309</v>
          </cell>
          <cell r="G76">
            <v>21.359508126880538</v>
          </cell>
          <cell r="H76">
            <v>17.776322667687069</v>
          </cell>
          <cell r="I76">
            <v>10.656486625393558</v>
          </cell>
          <cell r="J76">
            <v>4.4386261691501616</v>
          </cell>
          <cell r="K76">
            <v>4.7195518760584001</v>
          </cell>
          <cell r="L76">
            <v>2.9778124932273236</v>
          </cell>
          <cell r="M76">
            <v>2.1912205138842569</v>
          </cell>
          <cell r="N76">
            <v>1.9664799483576667</v>
          </cell>
          <cell r="O76">
            <v>0.84277712072471411</v>
          </cell>
          <cell r="P76">
            <v>2.284862416187003</v>
          </cell>
          <cell r="Q76">
            <v>4.0730156114637879</v>
          </cell>
          <cell r="R76">
            <v>2.9802553254613082</v>
          </cell>
          <cell r="S76">
            <v>0.99341844182043604</v>
          </cell>
          <cell r="T76">
            <v>0.6953929092743053</v>
          </cell>
          <cell r="U76">
            <v>0.3973673767281744</v>
          </cell>
        </row>
        <row r="77">
          <cell r="D77">
            <v>24.011996064205572</v>
          </cell>
          <cell r="E77">
            <v>30.806087973845131</v>
          </cell>
          <cell r="F77">
            <v>32.481343513208309</v>
          </cell>
          <cell r="G77">
            <v>21.359508126880538</v>
          </cell>
          <cell r="H77">
            <v>17.776322667687069</v>
          </cell>
          <cell r="I77">
            <v>10.656486625393558</v>
          </cell>
          <cell r="J77">
            <v>4.4386261691501616</v>
          </cell>
          <cell r="K77">
            <v>4.7195518760584001</v>
          </cell>
          <cell r="L77">
            <v>2.9778124932273236</v>
          </cell>
          <cell r="M77">
            <v>2.1912205138842569</v>
          </cell>
          <cell r="N77">
            <v>1.9664799483576667</v>
          </cell>
          <cell r="O77">
            <v>0.84277712072471411</v>
          </cell>
          <cell r="P77">
            <v>2.284862416187003</v>
          </cell>
          <cell r="Q77">
            <v>4.0730156114637879</v>
          </cell>
          <cell r="R77">
            <v>2.9802553254613082</v>
          </cell>
          <cell r="S77">
            <v>0.99341844182043604</v>
          </cell>
          <cell r="T77">
            <v>0.6953929092743053</v>
          </cell>
          <cell r="U77">
            <v>0.3973673767281744</v>
          </cell>
        </row>
        <row r="78">
          <cell r="D78">
            <v>24.011996064205572</v>
          </cell>
          <cell r="E78">
            <v>30.806087973845131</v>
          </cell>
          <cell r="F78">
            <v>32.481343513208309</v>
          </cell>
          <cell r="G78">
            <v>21.359508126880538</v>
          </cell>
          <cell r="H78">
            <v>17.776322667687069</v>
          </cell>
          <cell r="I78">
            <v>10.656486625393558</v>
          </cell>
          <cell r="J78">
            <v>4.4386261691501616</v>
          </cell>
          <cell r="K78">
            <v>4.7195518760584001</v>
          </cell>
          <cell r="L78">
            <v>2.9778124932273236</v>
          </cell>
          <cell r="M78">
            <v>2.1912205138842569</v>
          </cell>
          <cell r="N78">
            <v>1.9664799483576667</v>
          </cell>
          <cell r="O78">
            <v>0.84277712072471411</v>
          </cell>
          <cell r="P78">
            <v>2.284862416187003</v>
          </cell>
          <cell r="Q78">
            <v>4.0730156114637879</v>
          </cell>
          <cell r="R78">
            <v>2.9802553254613082</v>
          </cell>
          <cell r="S78">
            <v>0.99341844182043604</v>
          </cell>
          <cell r="T78">
            <v>0.6953929092743053</v>
          </cell>
          <cell r="U78">
            <v>0.3973673767281744</v>
          </cell>
        </row>
        <row r="79">
          <cell r="D79">
            <v>24.011996064205572</v>
          </cell>
          <cell r="E79">
            <v>30.806087973845131</v>
          </cell>
          <cell r="F79">
            <v>32.481343513208309</v>
          </cell>
          <cell r="G79">
            <v>21.359508126880538</v>
          </cell>
          <cell r="H79">
            <v>17.776322667687069</v>
          </cell>
          <cell r="I79">
            <v>10.656486625393558</v>
          </cell>
          <cell r="J79">
            <v>4.4386261691501616</v>
          </cell>
          <cell r="K79">
            <v>4.7195518760584001</v>
          </cell>
          <cell r="L79">
            <v>2.9778124932273236</v>
          </cell>
          <cell r="M79">
            <v>2.1912205138842569</v>
          </cell>
          <cell r="N79">
            <v>1.9664799483576667</v>
          </cell>
          <cell r="O79">
            <v>0.84277712072471411</v>
          </cell>
          <cell r="P79">
            <v>2.284862416187003</v>
          </cell>
          <cell r="Q79">
            <v>4.0730156114637879</v>
          </cell>
          <cell r="R79">
            <v>2.9802553254613082</v>
          </cell>
          <cell r="S79">
            <v>0.99341844182043604</v>
          </cell>
          <cell r="T79">
            <v>0.6953929092743053</v>
          </cell>
          <cell r="U79">
            <v>0.3973673767281744</v>
          </cell>
        </row>
        <row r="80">
          <cell r="D80">
            <v>24.011996064205572</v>
          </cell>
          <cell r="E80">
            <v>30.806087973845131</v>
          </cell>
          <cell r="F80">
            <v>32.481343513208309</v>
          </cell>
          <cell r="G80">
            <v>21.359508126880538</v>
          </cell>
          <cell r="H80">
            <v>17.776322667687069</v>
          </cell>
          <cell r="I80">
            <v>10.656486625393558</v>
          </cell>
          <cell r="J80">
            <v>4.4386261691501616</v>
          </cell>
          <cell r="K80">
            <v>4.7195518760584001</v>
          </cell>
          <cell r="L80">
            <v>2.9778124932273236</v>
          </cell>
          <cell r="M80">
            <v>2.1912205138842569</v>
          </cell>
          <cell r="N80">
            <v>1.9664799483576667</v>
          </cell>
          <cell r="O80">
            <v>0.84277712072471411</v>
          </cell>
          <cell r="P80">
            <v>2.284862416187003</v>
          </cell>
          <cell r="Q80">
            <v>4.0730156114637879</v>
          </cell>
          <cell r="R80">
            <v>2.9802553254613082</v>
          </cell>
          <cell r="S80">
            <v>0.99341844182043604</v>
          </cell>
          <cell r="T80">
            <v>0.6953929092743053</v>
          </cell>
          <cell r="U80">
            <v>0.3973673767281744</v>
          </cell>
        </row>
        <row r="81">
          <cell r="D81">
            <v>22.843024125690427</v>
          </cell>
          <cell r="E81">
            <v>29.30636040931601</v>
          </cell>
          <cell r="F81">
            <v>30.900059766922318</v>
          </cell>
          <cell r="G81">
            <v>20.319666809480438</v>
          </cell>
          <cell r="H81">
            <v>16.910920961266942</v>
          </cell>
          <cell r="I81">
            <v>10.13769869144013</v>
          </cell>
          <cell r="J81">
            <v>4.2225412829365512</v>
          </cell>
          <cell r="K81">
            <v>4.4897907312236747</v>
          </cell>
          <cell r="L81">
            <v>2.832844151843509</v>
          </cell>
          <cell r="M81">
            <v>2.0845456966395632</v>
          </cell>
          <cell r="N81">
            <v>1.8707461380098647</v>
          </cell>
          <cell r="O81">
            <v>0.80174834486137037</v>
          </cell>
          <cell r="P81">
            <v>2.1736288460686044</v>
          </cell>
          <cell r="Q81">
            <v>3.8747296821222945</v>
          </cell>
          <cell r="R81">
            <v>2.835168060089484</v>
          </cell>
          <cell r="S81">
            <v>0.94505602002982803</v>
          </cell>
          <cell r="T81">
            <v>0.66153921402087967</v>
          </cell>
          <cell r="U81">
            <v>0.37802240801193121</v>
          </cell>
        </row>
        <row r="82">
          <cell r="D82">
            <v>22.843024125690427</v>
          </cell>
          <cell r="E82">
            <v>29.30636040931601</v>
          </cell>
          <cell r="F82">
            <v>30.900059766922318</v>
          </cell>
          <cell r="G82">
            <v>20.319666809480438</v>
          </cell>
          <cell r="H82">
            <v>16.910920961266942</v>
          </cell>
          <cell r="I82">
            <v>10.13769869144013</v>
          </cell>
          <cell r="J82">
            <v>4.2225412829365512</v>
          </cell>
          <cell r="K82">
            <v>4.4897907312236747</v>
          </cell>
          <cell r="L82">
            <v>2.832844151843509</v>
          </cell>
          <cell r="M82">
            <v>2.0845456966395632</v>
          </cell>
          <cell r="N82">
            <v>1.8707461380098647</v>
          </cell>
          <cell r="O82">
            <v>0.80174834486137037</v>
          </cell>
          <cell r="P82">
            <v>2.1736288460686044</v>
          </cell>
          <cell r="Q82">
            <v>3.8747296821222945</v>
          </cell>
          <cell r="R82">
            <v>2.835168060089484</v>
          </cell>
          <cell r="S82">
            <v>0.94505602002982803</v>
          </cell>
          <cell r="T82">
            <v>0.66153921402087967</v>
          </cell>
          <cell r="U82">
            <v>0.37802240801193121</v>
          </cell>
        </row>
        <row r="83">
          <cell r="D83">
            <v>22.843024125690427</v>
          </cell>
          <cell r="E83">
            <v>29.30636040931601</v>
          </cell>
          <cell r="F83">
            <v>30.900059766922318</v>
          </cell>
          <cell r="G83">
            <v>20.319666809480438</v>
          </cell>
          <cell r="H83">
            <v>16.910920961266942</v>
          </cell>
          <cell r="I83">
            <v>10.13769869144013</v>
          </cell>
          <cell r="J83">
            <v>4.2225412829365512</v>
          </cell>
          <cell r="K83">
            <v>4.4897907312236747</v>
          </cell>
          <cell r="L83">
            <v>2.832844151843509</v>
          </cell>
          <cell r="M83">
            <v>2.0845456966395632</v>
          </cell>
          <cell r="N83">
            <v>1.8707461380098647</v>
          </cell>
          <cell r="O83">
            <v>0.80174834486137037</v>
          </cell>
          <cell r="P83">
            <v>2.1736288460686044</v>
          </cell>
          <cell r="Q83">
            <v>3.8747296821222945</v>
          </cell>
          <cell r="R83">
            <v>2.835168060089484</v>
          </cell>
          <cell r="S83">
            <v>0.94505602002982803</v>
          </cell>
          <cell r="T83">
            <v>0.66153921402087967</v>
          </cell>
          <cell r="U83">
            <v>0.37802240801193121</v>
          </cell>
        </row>
        <row r="84">
          <cell r="D84">
            <v>22.843024125690427</v>
          </cell>
          <cell r="E84">
            <v>29.30636040931601</v>
          </cell>
          <cell r="F84">
            <v>30.900059766922318</v>
          </cell>
          <cell r="G84">
            <v>20.319666809480438</v>
          </cell>
          <cell r="H84">
            <v>16.910920961266942</v>
          </cell>
          <cell r="I84">
            <v>10.13769869144013</v>
          </cell>
          <cell r="J84">
            <v>4.2225412829365512</v>
          </cell>
          <cell r="K84">
            <v>4.4897907312236747</v>
          </cell>
          <cell r="L84">
            <v>2.832844151843509</v>
          </cell>
          <cell r="M84">
            <v>2.0845456966395632</v>
          </cell>
          <cell r="N84">
            <v>1.8707461380098647</v>
          </cell>
          <cell r="O84">
            <v>0.80174834486137037</v>
          </cell>
          <cell r="P84">
            <v>2.1736288460686044</v>
          </cell>
          <cell r="Q84">
            <v>3.8747296821222945</v>
          </cell>
          <cell r="R84">
            <v>2.835168060089484</v>
          </cell>
          <cell r="S84">
            <v>0.94505602002982803</v>
          </cell>
          <cell r="T84">
            <v>0.66153921402087967</v>
          </cell>
          <cell r="U84">
            <v>0.37802240801193121</v>
          </cell>
        </row>
        <row r="85">
          <cell r="D85">
            <v>22.843024125690427</v>
          </cell>
          <cell r="E85">
            <v>29.30636040931601</v>
          </cell>
          <cell r="F85">
            <v>30.900059766922318</v>
          </cell>
          <cell r="G85">
            <v>20.319666809480438</v>
          </cell>
          <cell r="H85">
            <v>16.910920961266942</v>
          </cell>
          <cell r="I85">
            <v>10.13769869144013</v>
          </cell>
          <cell r="J85">
            <v>4.2225412829365512</v>
          </cell>
          <cell r="K85">
            <v>4.4897907312236747</v>
          </cell>
          <cell r="L85">
            <v>2.832844151843509</v>
          </cell>
          <cell r="M85">
            <v>2.0845456966395632</v>
          </cell>
          <cell r="N85">
            <v>1.8707461380098647</v>
          </cell>
          <cell r="O85">
            <v>0.80174834486137037</v>
          </cell>
          <cell r="P85">
            <v>2.1736288460686044</v>
          </cell>
          <cell r="Q85">
            <v>3.8747296821222945</v>
          </cell>
          <cell r="R85">
            <v>2.835168060089484</v>
          </cell>
          <cell r="S85">
            <v>0.94505602002982803</v>
          </cell>
          <cell r="T85">
            <v>0.66153921402087967</v>
          </cell>
          <cell r="U85">
            <v>0.37802240801193121</v>
          </cell>
        </row>
        <row r="86">
          <cell r="D86">
            <v>22.843024125690427</v>
          </cell>
          <cell r="E86">
            <v>29.30636040931601</v>
          </cell>
          <cell r="F86">
            <v>30.900059766922318</v>
          </cell>
          <cell r="G86">
            <v>20.319666809480438</v>
          </cell>
          <cell r="H86">
            <v>16.910920961266942</v>
          </cell>
          <cell r="I86">
            <v>10.13769869144013</v>
          </cell>
          <cell r="J86">
            <v>4.2225412829365512</v>
          </cell>
          <cell r="K86">
            <v>4.4897907312236747</v>
          </cell>
          <cell r="L86">
            <v>2.832844151843509</v>
          </cell>
          <cell r="M86">
            <v>2.0845456966395632</v>
          </cell>
          <cell r="N86">
            <v>1.8707461380098647</v>
          </cell>
          <cell r="O86">
            <v>0.80174834486137037</v>
          </cell>
          <cell r="P86">
            <v>2.1736288460686044</v>
          </cell>
          <cell r="Q86">
            <v>3.8747296821222945</v>
          </cell>
          <cell r="R86">
            <v>2.835168060089484</v>
          </cell>
          <cell r="S86">
            <v>0.94505602002982803</v>
          </cell>
          <cell r="T86">
            <v>0.66153921402087967</v>
          </cell>
          <cell r="U86">
            <v>0.37802240801193121</v>
          </cell>
        </row>
        <row r="87">
          <cell r="D87">
            <v>22.843024125690427</v>
          </cell>
          <cell r="E87">
            <v>29.30636040931601</v>
          </cell>
          <cell r="F87">
            <v>30.900059766922318</v>
          </cell>
          <cell r="G87">
            <v>20.319666809480438</v>
          </cell>
          <cell r="H87">
            <v>16.910920961266942</v>
          </cell>
          <cell r="I87">
            <v>10.13769869144013</v>
          </cell>
          <cell r="J87">
            <v>4.2225412829365512</v>
          </cell>
          <cell r="K87">
            <v>4.4897907312236747</v>
          </cell>
          <cell r="L87">
            <v>2.832844151843509</v>
          </cell>
          <cell r="M87">
            <v>2.0845456966395632</v>
          </cell>
          <cell r="N87">
            <v>1.8707461380098647</v>
          </cell>
          <cell r="O87">
            <v>0.80174834486137037</v>
          </cell>
          <cell r="P87">
            <v>2.1736288460686044</v>
          </cell>
          <cell r="Q87">
            <v>3.8747296821222945</v>
          </cell>
          <cell r="R87">
            <v>2.835168060089484</v>
          </cell>
          <cell r="S87">
            <v>0.94505602002982803</v>
          </cell>
          <cell r="T87">
            <v>0.66153921402087967</v>
          </cell>
          <cell r="U87">
            <v>0.37802240801193121</v>
          </cell>
        </row>
        <row r="88">
          <cell r="D88">
            <v>22.843024125690427</v>
          </cell>
          <cell r="E88">
            <v>29.30636040931601</v>
          </cell>
          <cell r="F88">
            <v>30.900059766922318</v>
          </cell>
          <cell r="G88">
            <v>20.319666809480438</v>
          </cell>
          <cell r="H88">
            <v>16.910920961266942</v>
          </cell>
          <cell r="I88">
            <v>10.13769869144013</v>
          </cell>
          <cell r="J88">
            <v>4.2225412829365512</v>
          </cell>
          <cell r="K88">
            <v>4.4897907312236747</v>
          </cell>
          <cell r="L88">
            <v>2.832844151843509</v>
          </cell>
          <cell r="M88">
            <v>2.0845456966395632</v>
          </cell>
          <cell r="N88">
            <v>1.8707461380098647</v>
          </cell>
          <cell r="O88">
            <v>0.80174834486137037</v>
          </cell>
          <cell r="P88">
            <v>2.1736288460686044</v>
          </cell>
          <cell r="Q88">
            <v>3.8747296821222945</v>
          </cell>
          <cell r="R88">
            <v>2.835168060089484</v>
          </cell>
          <cell r="S88">
            <v>0.94505602002982803</v>
          </cell>
          <cell r="T88">
            <v>0.66153921402087967</v>
          </cell>
          <cell r="U88">
            <v>0.37802240801193121</v>
          </cell>
        </row>
        <row r="89">
          <cell r="D89">
            <v>22.843024125690427</v>
          </cell>
          <cell r="E89">
            <v>29.30636040931601</v>
          </cell>
          <cell r="F89">
            <v>30.900059766922318</v>
          </cell>
          <cell r="G89">
            <v>20.319666809480438</v>
          </cell>
          <cell r="H89">
            <v>16.910920961266942</v>
          </cell>
          <cell r="I89">
            <v>10.13769869144013</v>
          </cell>
          <cell r="J89">
            <v>4.2225412829365512</v>
          </cell>
          <cell r="K89">
            <v>4.4897907312236747</v>
          </cell>
          <cell r="L89">
            <v>2.832844151843509</v>
          </cell>
          <cell r="M89">
            <v>2.0845456966395632</v>
          </cell>
          <cell r="N89">
            <v>1.8707461380098647</v>
          </cell>
          <cell r="O89">
            <v>0.80174834486137037</v>
          </cell>
          <cell r="P89">
            <v>2.1736288460686044</v>
          </cell>
          <cell r="Q89">
            <v>3.8747296821222945</v>
          </cell>
          <cell r="R89">
            <v>2.835168060089484</v>
          </cell>
          <cell r="S89">
            <v>0.94505602002982803</v>
          </cell>
          <cell r="T89">
            <v>0.66153921402087967</v>
          </cell>
          <cell r="U89">
            <v>0.37802240801193121</v>
          </cell>
        </row>
        <row r="90">
          <cell r="D90">
            <v>22.843024125690427</v>
          </cell>
          <cell r="E90">
            <v>29.30636040931601</v>
          </cell>
          <cell r="F90">
            <v>30.900059766922318</v>
          </cell>
          <cell r="G90">
            <v>20.319666809480438</v>
          </cell>
          <cell r="H90">
            <v>16.910920961266942</v>
          </cell>
          <cell r="I90">
            <v>10.13769869144013</v>
          </cell>
          <cell r="J90">
            <v>4.2225412829365512</v>
          </cell>
          <cell r="K90">
            <v>4.4897907312236747</v>
          </cell>
          <cell r="L90">
            <v>2.832844151843509</v>
          </cell>
          <cell r="M90">
            <v>2.0845456966395632</v>
          </cell>
          <cell r="N90">
            <v>1.8707461380098647</v>
          </cell>
          <cell r="O90">
            <v>0.80174834486137037</v>
          </cell>
          <cell r="P90">
            <v>2.1736288460686044</v>
          </cell>
          <cell r="Q90">
            <v>3.8747296821222945</v>
          </cell>
          <cell r="R90">
            <v>2.835168060089484</v>
          </cell>
          <cell r="S90">
            <v>0.94505602002982803</v>
          </cell>
          <cell r="T90">
            <v>0.66153921402087967</v>
          </cell>
          <cell r="U90">
            <v>0.37802240801193121</v>
          </cell>
        </row>
        <row r="91">
          <cell r="D91">
            <v>21.703221059438562</v>
          </cell>
          <cell r="E91">
            <v>27.844054925093655</v>
          </cell>
          <cell r="F91">
            <v>29.358233138542857</v>
          </cell>
          <cell r="G91">
            <v>19.305772221477326</v>
          </cell>
          <cell r="H91">
            <v>16.067113264933198</v>
          </cell>
          <cell r="I91">
            <v>9.6318558577740898</v>
          </cell>
          <cell r="J91">
            <v>4.011848273325211</v>
          </cell>
          <cell r="K91">
            <v>4.2657627210040223</v>
          </cell>
          <cell r="L91">
            <v>2.6914931453953947</v>
          </cell>
          <cell r="M91">
            <v>1.9805326918947244</v>
          </cell>
          <cell r="N91">
            <v>1.777401133751676</v>
          </cell>
          <cell r="O91">
            <v>0.76174334303643243</v>
          </cell>
          <cell r="P91">
            <v>2.0651708411209948</v>
          </cell>
          <cell r="Q91">
            <v>3.6813914993895991</v>
          </cell>
          <cell r="R91">
            <v>2.6937010971143409</v>
          </cell>
          <cell r="S91">
            <v>0.89790036570478038</v>
          </cell>
          <cell r="T91">
            <v>0.62853025599334633</v>
          </cell>
          <cell r="U91">
            <v>0.35916014628191212</v>
          </cell>
        </row>
        <row r="92">
          <cell r="D92">
            <v>21.703221059438562</v>
          </cell>
          <cell r="E92">
            <v>27.844054925093655</v>
          </cell>
          <cell r="F92">
            <v>29.358233138542857</v>
          </cell>
          <cell r="G92">
            <v>19.305772221477326</v>
          </cell>
          <cell r="H92">
            <v>16.067113264933198</v>
          </cell>
          <cell r="I92">
            <v>9.6318558577740898</v>
          </cell>
          <cell r="J92">
            <v>4.011848273325211</v>
          </cell>
          <cell r="K92">
            <v>4.2657627210040223</v>
          </cell>
          <cell r="L92">
            <v>2.6914931453953947</v>
          </cell>
          <cell r="M92">
            <v>1.9805326918947244</v>
          </cell>
          <cell r="N92">
            <v>1.777401133751676</v>
          </cell>
          <cell r="O92">
            <v>0.76174334303643243</v>
          </cell>
          <cell r="P92">
            <v>2.0651708411209948</v>
          </cell>
          <cell r="Q92">
            <v>3.6813914993895991</v>
          </cell>
          <cell r="R92">
            <v>2.6937010971143409</v>
          </cell>
          <cell r="S92">
            <v>0.89790036570478038</v>
          </cell>
          <cell r="T92">
            <v>0.62853025599334633</v>
          </cell>
          <cell r="U92">
            <v>0.35916014628191212</v>
          </cell>
        </row>
        <row r="93">
          <cell r="D93">
            <v>21.703221059438562</v>
          </cell>
          <cell r="E93">
            <v>27.844054925093655</v>
          </cell>
          <cell r="F93">
            <v>29.358233138542857</v>
          </cell>
          <cell r="G93">
            <v>19.305772221477326</v>
          </cell>
          <cell r="H93">
            <v>16.067113264933198</v>
          </cell>
          <cell r="I93">
            <v>9.6318558577740898</v>
          </cell>
          <cell r="J93">
            <v>4.011848273325211</v>
          </cell>
          <cell r="K93">
            <v>4.2657627210040223</v>
          </cell>
          <cell r="L93">
            <v>2.6914931453953947</v>
          </cell>
          <cell r="M93">
            <v>1.9805326918947244</v>
          </cell>
          <cell r="N93">
            <v>1.777401133751676</v>
          </cell>
          <cell r="O93">
            <v>0.76174334303643243</v>
          </cell>
          <cell r="P93">
            <v>2.0651708411209948</v>
          </cell>
          <cell r="Q93">
            <v>3.6813914993895991</v>
          </cell>
          <cell r="R93">
            <v>2.6937010971143409</v>
          </cell>
          <cell r="S93">
            <v>0.89790036570478038</v>
          </cell>
          <cell r="T93">
            <v>0.62853025599334633</v>
          </cell>
          <cell r="U93">
            <v>0.35916014628191212</v>
          </cell>
        </row>
        <row r="94">
          <cell r="D94">
            <v>21.703221059438562</v>
          </cell>
          <cell r="E94">
            <v>27.844054925093655</v>
          </cell>
          <cell r="F94">
            <v>29.358233138542857</v>
          </cell>
          <cell r="G94">
            <v>19.305772221477326</v>
          </cell>
          <cell r="H94">
            <v>16.067113264933198</v>
          </cell>
          <cell r="I94">
            <v>9.6318558577740898</v>
          </cell>
          <cell r="J94">
            <v>4.011848273325211</v>
          </cell>
          <cell r="K94">
            <v>4.2657627210040223</v>
          </cell>
          <cell r="L94">
            <v>2.6914931453953947</v>
          </cell>
          <cell r="M94">
            <v>1.9805326918947244</v>
          </cell>
          <cell r="N94">
            <v>1.777401133751676</v>
          </cell>
          <cell r="O94">
            <v>0.76174334303643243</v>
          </cell>
          <cell r="P94">
            <v>2.0651708411209948</v>
          </cell>
          <cell r="Q94">
            <v>3.6813914993895991</v>
          </cell>
          <cell r="R94">
            <v>2.6937010971143409</v>
          </cell>
          <cell r="S94">
            <v>0.89790036570478038</v>
          </cell>
          <cell r="T94">
            <v>0.62853025599334633</v>
          </cell>
          <cell r="U94">
            <v>0.35916014628191212</v>
          </cell>
        </row>
        <row r="95">
          <cell r="D95">
            <v>21.703221059438562</v>
          </cell>
          <cell r="E95">
            <v>27.844054925093655</v>
          </cell>
          <cell r="F95">
            <v>29.358233138542857</v>
          </cell>
          <cell r="G95">
            <v>19.305772221477326</v>
          </cell>
          <cell r="H95">
            <v>16.067113264933198</v>
          </cell>
          <cell r="I95">
            <v>9.6318558577740898</v>
          </cell>
          <cell r="J95">
            <v>4.011848273325211</v>
          </cell>
          <cell r="K95">
            <v>4.2657627210040223</v>
          </cell>
          <cell r="L95">
            <v>2.6914931453953947</v>
          </cell>
          <cell r="M95">
            <v>1.9805326918947244</v>
          </cell>
          <cell r="N95">
            <v>1.777401133751676</v>
          </cell>
          <cell r="O95">
            <v>0.76174334303643243</v>
          </cell>
          <cell r="P95">
            <v>2.0651708411209948</v>
          </cell>
          <cell r="Q95">
            <v>3.6813914993895991</v>
          </cell>
          <cell r="R95">
            <v>2.6937010971143409</v>
          </cell>
          <cell r="S95">
            <v>0.89790036570478038</v>
          </cell>
          <cell r="T95">
            <v>0.62853025599334633</v>
          </cell>
          <cell r="U95">
            <v>0.35916014628191212</v>
          </cell>
        </row>
        <row r="96">
          <cell r="D96">
            <v>21.703221059438562</v>
          </cell>
          <cell r="E96">
            <v>27.844054925093655</v>
          </cell>
          <cell r="F96">
            <v>29.358233138542857</v>
          </cell>
          <cell r="G96">
            <v>19.305772221477326</v>
          </cell>
          <cell r="H96">
            <v>16.067113264933198</v>
          </cell>
          <cell r="I96">
            <v>9.6318558577740898</v>
          </cell>
          <cell r="J96">
            <v>4.011848273325211</v>
          </cell>
          <cell r="K96">
            <v>4.2657627210040223</v>
          </cell>
          <cell r="L96">
            <v>2.6914931453953947</v>
          </cell>
          <cell r="M96">
            <v>1.9805326918947244</v>
          </cell>
          <cell r="N96">
            <v>1.777401133751676</v>
          </cell>
          <cell r="O96">
            <v>0.76174334303643243</v>
          </cell>
          <cell r="P96">
            <v>2.0651708411209948</v>
          </cell>
          <cell r="Q96">
            <v>3.6813914993895991</v>
          </cell>
          <cell r="R96">
            <v>2.6937010971143409</v>
          </cell>
          <cell r="S96">
            <v>0.89790036570478038</v>
          </cell>
          <cell r="T96">
            <v>0.62853025599334633</v>
          </cell>
          <cell r="U96">
            <v>0.35916014628191212</v>
          </cell>
        </row>
        <row r="97">
          <cell r="D97">
            <v>21.703221059438562</v>
          </cell>
          <cell r="E97">
            <v>27.844054925093655</v>
          </cell>
          <cell r="F97">
            <v>29.358233138542857</v>
          </cell>
          <cell r="G97">
            <v>19.305772221477326</v>
          </cell>
          <cell r="H97">
            <v>16.067113264933198</v>
          </cell>
          <cell r="I97">
            <v>9.6318558577740898</v>
          </cell>
          <cell r="J97">
            <v>4.011848273325211</v>
          </cell>
          <cell r="K97">
            <v>4.2657627210040223</v>
          </cell>
          <cell r="L97">
            <v>2.6914931453953947</v>
          </cell>
          <cell r="M97">
            <v>1.9805326918947244</v>
          </cell>
          <cell r="N97">
            <v>1.777401133751676</v>
          </cell>
          <cell r="O97">
            <v>0.76174334303643243</v>
          </cell>
          <cell r="P97">
            <v>2.0651708411209948</v>
          </cell>
          <cell r="Q97">
            <v>3.6813914993895991</v>
          </cell>
          <cell r="R97">
            <v>2.6937010971143409</v>
          </cell>
          <cell r="S97">
            <v>0.89790036570478038</v>
          </cell>
          <cell r="T97">
            <v>0.62853025599334633</v>
          </cell>
          <cell r="U97">
            <v>0.35916014628191212</v>
          </cell>
        </row>
        <row r="98">
          <cell r="D98">
            <v>21.703221059438562</v>
          </cell>
          <cell r="E98">
            <v>27.844054925093655</v>
          </cell>
          <cell r="F98">
            <v>29.358233138542857</v>
          </cell>
          <cell r="G98">
            <v>19.305772221477326</v>
          </cell>
          <cell r="H98">
            <v>16.067113264933198</v>
          </cell>
          <cell r="I98">
            <v>9.6318558577740898</v>
          </cell>
          <cell r="J98">
            <v>4.011848273325211</v>
          </cell>
          <cell r="K98">
            <v>4.2657627210040223</v>
          </cell>
          <cell r="L98">
            <v>2.6914931453953947</v>
          </cell>
          <cell r="M98">
            <v>1.9805326918947244</v>
          </cell>
          <cell r="N98">
            <v>1.777401133751676</v>
          </cell>
          <cell r="O98">
            <v>0.76174334303643243</v>
          </cell>
          <cell r="P98">
            <v>2.0651708411209948</v>
          </cell>
          <cell r="Q98">
            <v>3.6813914993895991</v>
          </cell>
          <cell r="R98">
            <v>2.6937010971143409</v>
          </cell>
          <cell r="S98">
            <v>0.89790036570478038</v>
          </cell>
          <cell r="T98">
            <v>0.62853025599334633</v>
          </cell>
          <cell r="U98">
            <v>0.35916014628191212</v>
          </cell>
        </row>
        <row r="99">
          <cell r="D99">
            <v>21.703221059438562</v>
          </cell>
          <cell r="E99">
            <v>27.844054925093655</v>
          </cell>
          <cell r="F99">
            <v>29.358233138542857</v>
          </cell>
          <cell r="G99">
            <v>19.305772221477326</v>
          </cell>
          <cell r="H99">
            <v>16.067113264933198</v>
          </cell>
          <cell r="I99">
            <v>9.6318558577740898</v>
          </cell>
          <cell r="J99">
            <v>4.011848273325211</v>
          </cell>
          <cell r="K99">
            <v>4.2657627210040223</v>
          </cell>
          <cell r="L99">
            <v>2.6914931453953947</v>
          </cell>
          <cell r="M99">
            <v>1.9805326918947244</v>
          </cell>
          <cell r="N99">
            <v>1.777401133751676</v>
          </cell>
          <cell r="O99">
            <v>0.76174334303643243</v>
          </cell>
          <cell r="P99">
            <v>2.0651708411209948</v>
          </cell>
          <cell r="Q99">
            <v>3.6813914993895991</v>
          </cell>
          <cell r="R99">
            <v>2.6937010971143409</v>
          </cell>
          <cell r="S99">
            <v>0.89790036570478038</v>
          </cell>
          <cell r="T99">
            <v>0.62853025599334633</v>
          </cell>
          <cell r="U99">
            <v>0.35916014628191212</v>
          </cell>
        </row>
        <row r="100">
          <cell r="D100">
            <v>21.703221059438562</v>
          </cell>
          <cell r="E100">
            <v>27.844054925093655</v>
          </cell>
          <cell r="F100">
            <v>29.358233138542857</v>
          </cell>
          <cell r="G100">
            <v>19.305772221477326</v>
          </cell>
          <cell r="H100">
            <v>16.067113264933198</v>
          </cell>
          <cell r="I100">
            <v>9.6318558577740898</v>
          </cell>
          <cell r="J100">
            <v>4.011848273325211</v>
          </cell>
          <cell r="K100">
            <v>4.2657627210040223</v>
          </cell>
          <cell r="L100">
            <v>2.6914931453953947</v>
          </cell>
          <cell r="M100">
            <v>1.9805326918947244</v>
          </cell>
          <cell r="N100">
            <v>1.777401133751676</v>
          </cell>
          <cell r="O100">
            <v>0.76174334303643243</v>
          </cell>
          <cell r="P100">
            <v>2.0651708411209948</v>
          </cell>
          <cell r="Q100">
            <v>3.6813914993895991</v>
          </cell>
          <cell r="R100">
            <v>2.6937010971143409</v>
          </cell>
          <cell r="S100">
            <v>0.89790036570478038</v>
          </cell>
          <cell r="T100">
            <v>0.62853025599334633</v>
          </cell>
          <cell r="U100">
            <v>0.35916014628191212</v>
          </cell>
        </row>
        <row r="101">
          <cell r="D101">
            <v>20.592586865449999</v>
          </cell>
          <cell r="E101">
            <v>26.419171521178097</v>
          </cell>
          <cell r="F101">
            <v>27.855863628069955</v>
          </cell>
          <cell r="G101">
            <v>18.317824362871217</v>
          </cell>
          <cell r="H101">
            <v>15.24489957868585</v>
          </cell>
          <cell r="I101">
            <v>9.1389581243954439</v>
          </cell>
          <cell r="J101">
            <v>3.8065471403161455</v>
          </cell>
          <cell r="K101">
            <v>4.0474678453994457</v>
          </cell>
          <cell r="L101">
            <v>2.5537594738829834</v>
          </cell>
          <cell r="M101">
            <v>1.8791814996497425</v>
          </cell>
          <cell r="N101">
            <v>1.6864449355831024</v>
          </cell>
          <cell r="O101">
            <v>0.72276211524990097</v>
          </cell>
          <cell r="P101">
            <v>1.959488401344176</v>
          </cell>
          <cell r="Q101">
            <v>3.4930010632657047</v>
          </cell>
          <cell r="R101">
            <v>2.5558544365358817</v>
          </cell>
          <cell r="S101">
            <v>0.85195147884529387</v>
          </cell>
          <cell r="T101">
            <v>0.59636603519170583</v>
          </cell>
          <cell r="U101">
            <v>0.34078059153811757</v>
          </cell>
        </row>
        <row r="102">
          <cell r="D102">
            <v>20.592586865449999</v>
          </cell>
          <cell r="E102">
            <v>26.419171521178097</v>
          </cell>
          <cell r="F102">
            <v>27.855863628069955</v>
          </cell>
          <cell r="G102">
            <v>18.317824362871217</v>
          </cell>
          <cell r="H102">
            <v>15.24489957868585</v>
          </cell>
          <cell r="I102">
            <v>9.1389581243954439</v>
          </cell>
          <cell r="J102">
            <v>3.8065471403161455</v>
          </cell>
          <cell r="K102">
            <v>4.0474678453994457</v>
          </cell>
          <cell r="L102">
            <v>2.5537594738829834</v>
          </cell>
          <cell r="M102">
            <v>1.8791814996497425</v>
          </cell>
          <cell r="N102">
            <v>1.6864449355831024</v>
          </cell>
          <cell r="O102">
            <v>0.72276211524990097</v>
          </cell>
          <cell r="P102">
            <v>1.959488401344176</v>
          </cell>
          <cell r="Q102">
            <v>3.4930010632657047</v>
          </cell>
          <cell r="R102">
            <v>2.5558544365358817</v>
          </cell>
          <cell r="S102">
            <v>0.85195147884529387</v>
          </cell>
          <cell r="T102">
            <v>0.59636603519170583</v>
          </cell>
          <cell r="U102">
            <v>0.34078059153811757</v>
          </cell>
        </row>
        <row r="103">
          <cell r="D103">
            <v>20.592586865449999</v>
          </cell>
          <cell r="E103">
            <v>26.419171521178097</v>
          </cell>
          <cell r="F103">
            <v>27.855863628069955</v>
          </cell>
          <cell r="G103">
            <v>18.317824362871217</v>
          </cell>
          <cell r="H103">
            <v>15.24489957868585</v>
          </cell>
          <cell r="I103">
            <v>9.1389581243954439</v>
          </cell>
          <cell r="J103">
            <v>3.8065471403161455</v>
          </cell>
          <cell r="K103">
            <v>4.0474678453994457</v>
          </cell>
          <cell r="L103">
            <v>2.5537594738829834</v>
          </cell>
          <cell r="M103">
            <v>1.8791814996497425</v>
          </cell>
          <cell r="N103">
            <v>1.6864449355831024</v>
          </cell>
          <cell r="O103">
            <v>0.72276211524990097</v>
          </cell>
          <cell r="P103">
            <v>1.959488401344176</v>
          </cell>
          <cell r="Q103">
            <v>3.4930010632657047</v>
          </cell>
          <cell r="R103">
            <v>2.5558544365358817</v>
          </cell>
          <cell r="S103">
            <v>0.85195147884529387</v>
          </cell>
          <cell r="T103">
            <v>0.59636603519170583</v>
          </cell>
          <cell r="U103">
            <v>0.34078059153811757</v>
          </cell>
        </row>
        <row r="104">
          <cell r="D104">
            <v>20.592586865449999</v>
          </cell>
          <cell r="E104">
            <v>26.419171521178097</v>
          </cell>
          <cell r="F104">
            <v>27.855863628069955</v>
          </cell>
          <cell r="G104">
            <v>18.317824362871217</v>
          </cell>
          <cell r="H104">
            <v>15.24489957868585</v>
          </cell>
          <cell r="I104">
            <v>9.1389581243954439</v>
          </cell>
          <cell r="J104">
            <v>3.8065471403161455</v>
          </cell>
          <cell r="K104">
            <v>4.0474678453994457</v>
          </cell>
          <cell r="L104">
            <v>2.5537594738829834</v>
          </cell>
          <cell r="M104">
            <v>1.8791814996497425</v>
          </cell>
          <cell r="N104">
            <v>1.6864449355831024</v>
          </cell>
          <cell r="O104">
            <v>0.72276211524990097</v>
          </cell>
          <cell r="P104">
            <v>1.959488401344176</v>
          </cell>
          <cell r="Q104">
            <v>3.4930010632657047</v>
          </cell>
          <cell r="R104">
            <v>2.5558544365358817</v>
          </cell>
          <cell r="S104">
            <v>0.85195147884529387</v>
          </cell>
          <cell r="T104">
            <v>0.59636603519170583</v>
          </cell>
          <cell r="U104">
            <v>0.34078059153811757</v>
          </cell>
        </row>
        <row r="105">
          <cell r="D105">
            <v>20.592586865449999</v>
          </cell>
          <cell r="E105">
            <v>26.419171521178097</v>
          </cell>
          <cell r="F105">
            <v>27.855863628069955</v>
          </cell>
          <cell r="G105">
            <v>18.317824362871217</v>
          </cell>
          <cell r="H105">
            <v>15.24489957868585</v>
          </cell>
          <cell r="I105">
            <v>9.1389581243954439</v>
          </cell>
          <cell r="J105">
            <v>3.8065471403161455</v>
          </cell>
          <cell r="K105">
            <v>4.0474678453994457</v>
          </cell>
          <cell r="L105">
            <v>2.5537594738829834</v>
          </cell>
          <cell r="M105">
            <v>1.8791814996497425</v>
          </cell>
          <cell r="N105">
            <v>1.6864449355831024</v>
          </cell>
          <cell r="O105">
            <v>0.72276211524990097</v>
          </cell>
          <cell r="P105">
            <v>1.959488401344176</v>
          </cell>
          <cell r="Q105">
            <v>3.4930010632657047</v>
          </cell>
          <cell r="R105">
            <v>2.5558544365358817</v>
          </cell>
          <cell r="S105">
            <v>0.85195147884529387</v>
          </cell>
          <cell r="T105">
            <v>0.59636603519170583</v>
          </cell>
          <cell r="U105">
            <v>0.34078059153811757</v>
          </cell>
        </row>
        <row r="106">
          <cell r="D106">
            <v>20.592586865449999</v>
          </cell>
          <cell r="E106">
            <v>26.419171521178097</v>
          </cell>
          <cell r="F106">
            <v>27.855863628069955</v>
          </cell>
          <cell r="G106">
            <v>18.317824362871217</v>
          </cell>
          <cell r="H106">
            <v>15.24489957868585</v>
          </cell>
          <cell r="I106">
            <v>9.1389581243954439</v>
          </cell>
          <cell r="J106">
            <v>3.8065471403161455</v>
          </cell>
          <cell r="K106">
            <v>4.0474678453994457</v>
          </cell>
          <cell r="L106">
            <v>2.5537594738829834</v>
          </cell>
          <cell r="M106">
            <v>1.8791814996497425</v>
          </cell>
          <cell r="N106">
            <v>1.6864449355831024</v>
          </cell>
          <cell r="O106">
            <v>0.72276211524990097</v>
          </cell>
          <cell r="P106">
            <v>1.959488401344176</v>
          </cell>
          <cell r="Q106">
            <v>3.4930010632657047</v>
          </cell>
          <cell r="R106">
            <v>2.5558544365358817</v>
          </cell>
          <cell r="S106">
            <v>0.85195147884529387</v>
          </cell>
          <cell r="T106">
            <v>0.59636603519170583</v>
          </cell>
          <cell r="U106">
            <v>0.34078059153811757</v>
          </cell>
        </row>
        <row r="107">
          <cell r="D107">
            <v>20.592586865449999</v>
          </cell>
          <cell r="E107">
            <v>26.419171521178097</v>
          </cell>
          <cell r="F107">
            <v>27.855863628069955</v>
          </cell>
          <cell r="G107">
            <v>18.317824362871217</v>
          </cell>
          <cell r="H107">
            <v>15.24489957868585</v>
          </cell>
          <cell r="I107">
            <v>9.1389581243954439</v>
          </cell>
          <cell r="J107">
            <v>3.8065471403161455</v>
          </cell>
          <cell r="K107">
            <v>4.0474678453994457</v>
          </cell>
          <cell r="L107">
            <v>2.5537594738829834</v>
          </cell>
          <cell r="M107">
            <v>1.8791814996497425</v>
          </cell>
          <cell r="N107">
            <v>1.6864449355831024</v>
          </cell>
          <cell r="O107">
            <v>0.72276211524990097</v>
          </cell>
          <cell r="P107">
            <v>1.959488401344176</v>
          </cell>
          <cell r="Q107">
            <v>3.4930010632657047</v>
          </cell>
          <cell r="R107">
            <v>2.5558544365358817</v>
          </cell>
          <cell r="S107">
            <v>0.85195147884529387</v>
          </cell>
          <cell r="T107">
            <v>0.59636603519170583</v>
          </cell>
          <cell r="U107">
            <v>0.34078059153811757</v>
          </cell>
        </row>
        <row r="108">
          <cell r="D108">
            <v>20.592586865449999</v>
          </cell>
          <cell r="E108">
            <v>26.419171521178097</v>
          </cell>
          <cell r="F108">
            <v>27.855863628069955</v>
          </cell>
          <cell r="G108">
            <v>18.317824362871217</v>
          </cell>
          <cell r="H108">
            <v>15.24489957868585</v>
          </cell>
          <cell r="I108">
            <v>9.1389581243954439</v>
          </cell>
          <cell r="J108">
            <v>3.8065471403161455</v>
          </cell>
          <cell r="K108">
            <v>4.0474678453994457</v>
          </cell>
          <cell r="L108">
            <v>2.5537594738829834</v>
          </cell>
          <cell r="M108">
            <v>1.8791814996497425</v>
          </cell>
          <cell r="N108">
            <v>1.6864449355831024</v>
          </cell>
          <cell r="O108">
            <v>0.72276211524990097</v>
          </cell>
          <cell r="P108">
            <v>1.959488401344176</v>
          </cell>
          <cell r="Q108">
            <v>3.4930010632657047</v>
          </cell>
          <cell r="R108">
            <v>2.5558544365358817</v>
          </cell>
          <cell r="S108">
            <v>0.85195147884529387</v>
          </cell>
          <cell r="T108">
            <v>0.59636603519170583</v>
          </cell>
          <cell r="U108">
            <v>0.34078059153811757</v>
          </cell>
        </row>
        <row r="109">
          <cell r="D109">
            <v>20.592586865449999</v>
          </cell>
          <cell r="E109">
            <v>26.419171521178097</v>
          </cell>
          <cell r="F109">
            <v>27.855863628069955</v>
          </cell>
          <cell r="G109">
            <v>18.317824362871217</v>
          </cell>
          <cell r="H109">
            <v>15.24489957868585</v>
          </cell>
          <cell r="I109">
            <v>9.1389581243954439</v>
          </cell>
          <cell r="J109">
            <v>3.8065471403161455</v>
          </cell>
          <cell r="K109">
            <v>4.0474678453994457</v>
          </cell>
          <cell r="L109">
            <v>2.5537594738829834</v>
          </cell>
          <cell r="M109">
            <v>1.8791814996497425</v>
          </cell>
          <cell r="N109">
            <v>1.6864449355831024</v>
          </cell>
          <cell r="O109">
            <v>0.72276211524990097</v>
          </cell>
          <cell r="P109">
            <v>1.959488401344176</v>
          </cell>
          <cell r="Q109">
            <v>3.4930010632657047</v>
          </cell>
          <cell r="R109">
            <v>2.5558544365358817</v>
          </cell>
          <cell r="S109">
            <v>0.85195147884529387</v>
          </cell>
          <cell r="T109">
            <v>0.59636603519170583</v>
          </cell>
          <cell r="U109">
            <v>0.34078059153811757</v>
          </cell>
        </row>
        <row r="110">
          <cell r="D110">
            <v>20.592586865449999</v>
          </cell>
          <cell r="E110">
            <v>26.419171521178097</v>
          </cell>
          <cell r="F110">
            <v>27.855863628069955</v>
          </cell>
          <cell r="G110">
            <v>18.317824362871217</v>
          </cell>
          <cell r="H110">
            <v>15.24489957868585</v>
          </cell>
          <cell r="I110">
            <v>9.1389581243954439</v>
          </cell>
          <cell r="J110">
            <v>3.8065471403161455</v>
          </cell>
          <cell r="K110">
            <v>4.0474678453994457</v>
          </cell>
          <cell r="L110">
            <v>2.5537594738829834</v>
          </cell>
          <cell r="M110">
            <v>1.8791814996497425</v>
          </cell>
          <cell r="N110">
            <v>1.6864449355831024</v>
          </cell>
          <cell r="O110">
            <v>0.72276211524990097</v>
          </cell>
          <cell r="P110">
            <v>1.959488401344176</v>
          </cell>
          <cell r="Q110">
            <v>3.4930010632657047</v>
          </cell>
          <cell r="R110">
            <v>2.5558544365358817</v>
          </cell>
          <cell r="S110">
            <v>0.85195147884529387</v>
          </cell>
          <cell r="T110">
            <v>0.59636603519170583</v>
          </cell>
          <cell r="U110">
            <v>0.34078059153811757</v>
          </cell>
        </row>
        <row r="111">
          <cell r="D111">
            <v>19.568806949841139</v>
          </cell>
          <cell r="E111">
            <v>25.105717443400842</v>
          </cell>
          <cell r="F111">
            <v>26.470983044552547</v>
          </cell>
          <cell r="G111">
            <v>17.40713641468427</v>
          </cell>
          <cell r="H111">
            <v>14.486984989998673</v>
          </cell>
          <cell r="I111">
            <v>8.6846061851039167</v>
          </cell>
          <cell r="J111">
            <v>3.6173010521225124</v>
          </cell>
          <cell r="K111">
            <v>3.8462441566872281</v>
          </cell>
          <cell r="L111">
            <v>2.426796908385989</v>
          </cell>
          <cell r="M111">
            <v>1.7857562156047844</v>
          </cell>
          <cell r="N111">
            <v>1.6026017319530119</v>
          </cell>
          <cell r="O111">
            <v>0.68682931369414779</v>
          </cell>
          <cell r="P111">
            <v>1.8620705837930231</v>
          </cell>
          <cell r="Q111">
            <v>3.3193432145875628</v>
          </cell>
          <cell r="R111">
            <v>2.4287877179908999</v>
          </cell>
          <cell r="S111">
            <v>0.80959590599696651</v>
          </cell>
          <cell r="T111">
            <v>0.56671713419787662</v>
          </cell>
          <cell r="U111">
            <v>0.32383836239878661</v>
          </cell>
        </row>
        <row r="112">
          <cell r="D112">
            <v>19.568806949841139</v>
          </cell>
          <cell r="E112">
            <v>25.105717443400842</v>
          </cell>
          <cell r="F112">
            <v>26.470983044552547</v>
          </cell>
          <cell r="G112">
            <v>17.40713641468427</v>
          </cell>
          <cell r="H112">
            <v>14.486984989998673</v>
          </cell>
          <cell r="I112">
            <v>8.6846061851039167</v>
          </cell>
          <cell r="J112">
            <v>3.6173010521225124</v>
          </cell>
          <cell r="K112">
            <v>3.8462441566872281</v>
          </cell>
          <cell r="L112">
            <v>2.426796908385989</v>
          </cell>
          <cell r="M112">
            <v>1.7857562156047844</v>
          </cell>
          <cell r="N112">
            <v>1.6026017319530119</v>
          </cell>
          <cell r="O112">
            <v>0.68682931369414779</v>
          </cell>
          <cell r="P112">
            <v>1.8620705837930231</v>
          </cell>
          <cell r="Q112">
            <v>3.3193432145875628</v>
          </cell>
          <cell r="R112">
            <v>2.4287877179908999</v>
          </cell>
          <cell r="S112">
            <v>0.80959590599696651</v>
          </cell>
          <cell r="T112">
            <v>0.56671713419787662</v>
          </cell>
          <cell r="U112">
            <v>0.32383836239878661</v>
          </cell>
        </row>
        <row r="113">
          <cell r="D113">
            <v>19.568806949841139</v>
          </cell>
          <cell r="E113">
            <v>25.105717443400842</v>
          </cell>
          <cell r="F113">
            <v>26.470983044552547</v>
          </cell>
          <cell r="G113">
            <v>17.40713641468427</v>
          </cell>
          <cell r="H113">
            <v>14.486984989998673</v>
          </cell>
          <cell r="I113">
            <v>8.6846061851039167</v>
          </cell>
          <cell r="J113">
            <v>3.6173010521225124</v>
          </cell>
          <cell r="K113">
            <v>3.8462441566872281</v>
          </cell>
          <cell r="L113">
            <v>2.426796908385989</v>
          </cell>
          <cell r="M113">
            <v>1.7857562156047844</v>
          </cell>
          <cell r="N113">
            <v>1.6026017319530119</v>
          </cell>
          <cell r="O113">
            <v>0.68682931369414779</v>
          </cell>
          <cell r="P113">
            <v>1.8620705837930231</v>
          </cell>
          <cell r="Q113">
            <v>3.3193432145875628</v>
          </cell>
          <cell r="R113">
            <v>2.4287877179908999</v>
          </cell>
          <cell r="S113">
            <v>0.80959590599696651</v>
          </cell>
          <cell r="T113">
            <v>0.56671713419787662</v>
          </cell>
          <cell r="U113">
            <v>0.32383836239878661</v>
          </cell>
        </row>
        <row r="114">
          <cell r="D114">
            <v>19.568806949841139</v>
          </cell>
          <cell r="E114">
            <v>25.105717443400842</v>
          </cell>
          <cell r="F114">
            <v>26.470983044552547</v>
          </cell>
          <cell r="G114">
            <v>17.40713641468427</v>
          </cell>
          <cell r="H114">
            <v>14.486984989998673</v>
          </cell>
          <cell r="I114">
            <v>8.6846061851039167</v>
          </cell>
          <cell r="J114">
            <v>3.6173010521225124</v>
          </cell>
          <cell r="K114">
            <v>3.8462441566872281</v>
          </cell>
          <cell r="L114">
            <v>2.426796908385989</v>
          </cell>
          <cell r="M114">
            <v>1.7857562156047844</v>
          </cell>
          <cell r="N114">
            <v>1.6026017319530119</v>
          </cell>
          <cell r="O114">
            <v>0.68682931369414779</v>
          </cell>
          <cell r="P114">
            <v>1.8620705837930231</v>
          </cell>
          <cell r="Q114">
            <v>3.3193432145875628</v>
          </cell>
          <cell r="R114">
            <v>2.4287877179908999</v>
          </cell>
          <cell r="S114">
            <v>0.80959590599696651</v>
          </cell>
          <cell r="T114">
            <v>0.56671713419787662</v>
          </cell>
          <cell r="U114">
            <v>0.32383836239878661</v>
          </cell>
        </row>
        <row r="115">
          <cell r="D115">
            <v>19.568806949841139</v>
          </cell>
          <cell r="E115">
            <v>25.105717443400842</v>
          </cell>
          <cell r="F115">
            <v>26.470983044552547</v>
          </cell>
          <cell r="G115">
            <v>17.40713641468427</v>
          </cell>
          <cell r="H115">
            <v>14.486984989998673</v>
          </cell>
          <cell r="I115">
            <v>8.6846061851039167</v>
          </cell>
          <cell r="J115">
            <v>3.6173010521225124</v>
          </cell>
          <cell r="K115">
            <v>3.8462441566872281</v>
          </cell>
          <cell r="L115">
            <v>2.426796908385989</v>
          </cell>
          <cell r="M115">
            <v>1.7857562156047844</v>
          </cell>
          <cell r="N115">
            <v>1.6026017319530119</v>
          </cell>
          <cell r="O115">
            <v>0.68682931369414779</v>
          </cell>
          <cell r="P115">
            <v>1.8620705837930231</v>
          </cell>
          <cell r="Q115">
            <v>3.3193432145875628</v>
          </cell>
          <cell r="R115">
            <v>2.4287877179908999</v>
          </cell>
          <cell r="S115">
            <v>0.80959590599696651</v>
          </cell>
          <cell r="T115">
            <v>0.56671713419787662</v>
          </cell>
          <cell r="U115">
            <v>0.32383836239878661</v>
          </cell>
        </row>
        <row r="116">
          <cell r="D116">
            <v>19.568806949841139</v>
          </cell>
          <cell r="E116">
            <v>25.105717443400842</v>
          </cell>
          <cell r="F116">
            <v>26.470983044552547</v>
          </cell>
          <cell r="G116">
            <v>17.40713641468427</v>
          </cell>
          <cell r="H116">
            <v>14.486984989998673</v>
          </cell>
          <cell r="I116">
            <v>8.6846061851039167</v>
          </cell>
          <cell r="J116">
            <v>3.6173010521225124</v>
          </cell>
          <cell r="K116">
            <v>3.8462441566872281</v>
          </cell>
          <cell r="L116">
            <v>2.426796908385989</v>
          </cell>
          <cell r="M116">
            <v>1.7857562156047844</v>
          </cell>
          <cell r="N116">
            <v>1.6026017319530119</v>
          </cell>
          <cell r="O116">
            <v>0.68682931369414779</v>
          </cell>
          <cell r="P116">
            <v>1.8620705837930231</v>
          </cell>
          <cell r="Q116">
            <v>3.3193432145875628</v>
          </cell>
          <cell r="R116">
            <v>2.4287877179908999</v>
          </cell>
          <cell r="S116">
            <v>0.80959590599696651</v>
          </cell>
          <cell r="T116">
            <v>0.56671713419787662</v>
          </cell>
          <cell r="U116">
            <v>0.32383836239878661</v>
          </cell>
        </row>
        <row r="117">
          <cell r="D117">
            <v>19.568806949841139</v>
          </cell>
          <cell r="E117">
            <v>25.105717443400842</v>
          </cell>
          <cell r="F117">
            <v>26.470983044552547</v>
          </cell>
          <cell r="G117">
            <v>17.40713641468427</v>
          </cell>
          <cell r="H117">
            <v>14.486984989998673</v>
          </cell>
          <cell r="I117">
            <v>8.6846061851039167</v>
          </cell>
          <cell r="J117">
            <v>3.6173010521225124</v>
          </cell>
          <cell r="K117">
            <v>3.8462441566872281</v>
          </cell>
          <cell r="L117">
            <v>2.426796908385989</v>
          </cell>
          <cell r="M117">
            <v>1.7857562156047844</v>
          </cell>
          <cell r="N117">
            <v>1.6026017319530119</v>
          </cell>
          <cell r="O117">
            <v>0.68682931369414779</v>
          </cell>
          <cell r="P117">
            <v>1.8620705837930231</v>
          </cell>
          <cell r="Q117">
            <v>3.3193432145875628</v>
          </cell>
          <cell r="R117">
            <v>2.4287877179908999</v>
          </cell>
          <cell r="S117">
            <v>0.80959590599696651</v>
          </cell>
          <cell r="T117">
            <v>0.56671713419787662</v>
          </cell>
          <cell r="U117">
            <v>0.32383836239878661</v>
          </cell>
        </row>
        <row r="118">
          <cell r="D118">
            <v>19.568806949841139</v>
          </cell>
          <cell r="E118">
            <v>25.105717443400842</v>
          </cell>
          <cell r="F118">
            <v>26.470983044552547</v>
          </cell>
          <cell r="G118">
            <v>17.40713641468427</v>
          </cell>
          <cell r="H118">
            <v>14.486984989998673</v>
          </cell>
          <cell r="I118">
            <v>8.6846061851039167</v>
          </cell>
          <cell r="J118">
            <v>3.6173010521225124</v>
          </cell>
          <cell r="K118">
            <v>3.8462441566872281</v>
          </cell>
          <cell r="L118">
            <v>2.426796908385989</v>
          </cell>
          <cell r="M118">
            <v>1.7857562156047844</v>
          </cell>
          <cell r="N118">
            <v>1.6026017319530119</v>
          </cell>
          <cell r="O118">
            <v>0.68682931369414779</v>
          </cell>
          <cell r="P118">
            <v>1.8620705837930231</v>
          </cell>
          <cell r="Q118">
            <v>3.3193432145875628</v>
          </cell>
          <cell r="R118">
            <v>2.4287877179908999</v>
          </cell>
          <cell r="S118">
            <v>0.80959590599696651</v>
          </cell>
          <cell r="T118">
            <v>0.56671713419787662</v>
          </cell>
          <cell r="U118">
            <v>0.32383836239878661</v>
          </cell>
        </row>
        <row r="119">
          <cell r="D119">
            <v>19.568806949841139</v>
          </cell>
          <cell r="E119">
            <v>25.105717443400842</v>
          </cell>
          <cell r="F119">
            <v>26.470983044552547</v>
          </cell>
          <cell r="G119">
            <v>17.40713641468427</v>
          </cell>
          <cell r="H119">
            <v>14.486984989998673</v>
          </cell>
          <cell r="I119">
            <v>8.6846061851039167</v>
          </cell>
          <cell r="J119">
            <v>3.6173010521225124</v>
          </cell>
          <cell r="K119">
            <v>3.8462441566872281</v>
          </cell>
          <cell r="L119">
            <v>2.426796908385989</v>
          </cell>
          <cell r="M119">
            <v>1.7857562156047844</v>
          </cell>
          <cell r="N119">
            <v>1.6026017319530119</v>
          </cell>
          <cell r="O119">
            <v>0.68682931369414779</v>
          </cell>
          <cell r="P119">
            <v>1.8620705837930231</v>
          </cell>
          <cell r="Q119">
            <v>3.3193432145875628</v>
          </cell>
          <cell r="R119">
            <v>2.4287877179908999</v>
          </cell>
          <cell r="S119">
            <v>0.80959590599696651</v>
          </cell>
          <cell r="T119">
            <v>0.56671713419787662</v>
          </cell>
          <cell r="U119">
            <v>0.32383836239878661</v>
          </cell>
        </row>
        <row r="120">
          <cell r="D120">
            <v>19.568806949841139</v>
          </cell>
          <cell r="E120">
            <v>25.105717443400842</v>
          </cell>
          <cell r="F120">
            <v>26.470983044552547</v>
          </cell>
          <cell r="G120">
            <v>17.40713641468427</v>
          </cell>
          <cell r="H120">
            <v>14.486984989998673</v>
          </cell>
          <cell r="I120">
            <v>8.6846061851039167</v>
          </cell>
          <cell r="J120">
            <v>3.6173010521225124</v>
          </cell>
          <cell r="K120">
            <v>3.8462441566872281</v>
          </cell>
          <cell r="L120">
            <v>2.426796908385989</v>
          </cell>
          <cell r="M120">
            <v>1.7857562156047844</v>
          </cell>
          <cell r="N120">
            <v>1.6026017319530119</v>
          </cell>
          <cell r="O120">
            <v>0.68682931369414779</v>
          </cell>
          <cell r="P120">
            <v>1.8620705837930231</v>
          </cell>
          <cell r="Q120">
            <v>3.3193432145875628</v>
          </cell>
          <cell r="R120">
            <v>2.4287877179908999</v>
          </cell>
          <cell r="S120">
            <v>0.80959590599696651</v>
          </cell>
          <cell r="T120">
            <v>0.56671713419787662</v>
          </cell>
          <cell r="U120">
            <v>0.32383836239878661</v>
          </cell>
        </row>
        <row r="121">
          <cell r="D121">
            <v>19.568806949841139</v>
          </cell>
          <cell r="E121">
            <v>25.105717443400842</v>
          </cell>
          <cell r="F121">
            <v>26.470983044552547</v>
          </cell>
          <cell r="G121">
            <v>17.40713641468427</v>
          </cell>
          <cell r="H121">
            <v>14.486984989998673</v>
          </cell>
          <cell r="I121">
            <v>8.6846061851039167</v>
          </cell>
          <cell r="J121">
            <v>3.6173010521225124</v>
          </cell>
          <cell r="K121">
            <v>3.8462441566872281</v>
          </cell>
          <cell r="L121">
            <v>2.426796908385989</v>
          </cell>
          <cell r="M121">
            <v>1.7857562156047844</v>
          </cell>
          <cell r="N121">
            <v>1.6026017319530119</v>
          </cell>
          <cell r="O121">
            <v>0.68682931369414779</v>
          </cell>
          <cell r="P121">
            <v>1.8620705837930231</v>
          </cell>
          <cell r="Q121">
            <v>3.3193432145875628</v>
          </cell>
          <cell r="R121">
            <v>2.4287877179908999</v>
          </cell>
          <cell r="S121">
            <v>0.80959590599696651</v>
          </cell>
          <cell r="T121">
            <v>0.56671713419787662</v>
          </cell>
          <cell r="U121">
            <v>0.32383836239878661</v>
          </cell>
        </row>
        <row r="122">
          <cell r="D122">
            <v>19.568806949841139</v>
          </cell>
          <cell r="E122">
            <v>25.105717443400842</v>
          </cell>
          <cell r="F122">
            <v>26.470983044552547</v>
          </cell>
          <cell r="G122">
            <v>17.40713641468427</v>
          </cell>
          <cell r="H122">
            <v>14.486984989998673</v>
          </cell>
          <cell r="I122">
            <v>8.6846061851039167</v>
          </cell>
          <cell r="J122">
            <v>3.6173010521225124</v>
          </cell>
          <cell r="K122">
            <v>3.8462441566872281</v>
          </cell>
          <cell r="L122">
            <v>2.426796908385989</v>
          </cell>
          <cell r="M122">
            <v>1.7857562156047844</v>
          </cell>
          <cell r="N122">
            <v>1.6026017319530119</v>
          </cell>
          <cell r="O122">
            <v>0.68682931369414779</v>
          </cell>
          <cell r="P122">
            <v>1.8620705837930231</v>
          </cell>
          <cell r="Q122">
            <v>3.3193432145875628</v>
          </cell>
          <cell r="R122">
            <v>2.4287877179908999</v>
          </cell>
          <cell r="S122">
            <v>0.80959590599696651</v>
          </cell>
          <cell r="T122">
            <v>0.56671713419787662</v>
          </cell>
          <cell r="U122">
            <v>0.32383836239878661</v>
          </cell>
        </row>
        <row r="123">
          <cell r="D123">
            <v>19.568806949841139</v>
          </cell>
          <cell r="E123">
            <v>25.105717443400842</v>
          </cell>
          <cell r="F123">
            <v>26.470983044552547</v>
          </cell>
          <cell r="G123">
            <v>17.40713641468427</v>
          </cell>
          <cell r="H123">
            <v>14.486984989998673</v>
          </cell>
          <cell r="I123">
            <v>8.6846061851039167</v>
          </cell>
          <cell r="J123">
            <v>3.6173010521225124</v>
          </cell>
          <cell r="K123">
            <v>3.8462441566872281</v>
          </cell>
          <cell r="L123">
            <v>2.426796908385989</v>
          </cell>
          <cell r="M123">
            <v>1.7857562156047844</v>
          </cell>
          <cell r="N123">
            <v>1.6026017319530119</v>
          </cell>
          <cell r="O123">
            <v>0.68682931369414779</v>
          </cell>
          <cell r="P123">
            <v>1.8620705837930231</v>
          </cell>
          <cell r="Q123">
            <v>3.3193432145875628</v>
          </cell>
          <cell r="R123">
            <v>2.4287877179908999</v>
          </cell>
          <cell r="S123">
            <v>0.80959590599696651</v>
          </cell>
          <cell r="T123">
            <v>0.56671713419787662</v>
          </cell>
          <cell r="U123">
            <v>0.32383836239878661</v>
          </cell>
        </row>
        <row r="124">
          <cell r="D124">
            <v>19.568806949841139</v>
          </cell>
          <cell r="E124">
            <v>25.105717443400842</v>
          </cell>
          <cell r="F124">
            <v>26.470983044552547</v>
          </cell>
          <cell r="G124">
            <v>17.40713641468427</v>
          </cell>
          <cell r="H124">
            <v>14.486984989998673</v>
          </cell>
          <cell r="I124">
            <v>8.6846061851039167</v>
          </cell>
          <cell r="J124">
            <v>3.6173010521225124</v>
          </cell>
          <cell r="K124">
            <v>3.8462441566872281</v>
          </cell>
          <cell r="L124">
            <v>2.426796908385989</v>
          </cell>
          <cell r="M124">
            <v>1.7857562156047844</v>
          </cell>
          <cell r="N124">
            <v>1.6026017319530119</v>
          </cell>
          <cell r="O124">
            <v>0.68682931369414779</v>
          </cell>
          <cell r="P124">
            <v>1.8620705837930231</v>
          </cell>
          <cell r="Q124">
            <v>3.3193432145875628</v>
          </cell>
          <cell r="R124">
            <v>2.4287877179908999</v>
          </cell>
          <cell r="S124">
            <v>0.80959590599696651</v>
          </cell>
          <cell r="T124">
            <v>0.56671713419787662</v>
          </cell>
          <cell r="U124">
            <v>0.32383836239878661</v>
          </cell>
        </row>
        <row r="125">
          <cell r="D125">
            <v>19.568806949841139</v>
          </cell>
          <cell r="E125">
            <v>25.105717443400842</v>
          </cell>
          <cell r="F125">
            <v>26.470983044552547</v>
          </cell>
          <cell r="G125">
            <v>17.40713641468427</v>
          </cell>
          <cell r="H125">
            <v>14.486984989998673</v>
          </cell>
          <cell r="I125">
            <v>8.6846061851039167</v>
          </cell>
          <cell r="J125">
            <v>3.6173010521225124</v>
          </cell>
          <cell r="K125">
            <v>3.8462441566872281</v>
          </cell>
          <cell r="L125">
            <v>2.426796908385989</v>
          </cell>
          <cell r="M125">
            <v>1.7857562156047844</v>
          </cell>
          <cell r="N125">
            <v>1.6026017319530119</v>
          </cell>
          <cell r="O125">
            <v>0.68682931369414779</v>
          </cell>
          <cell r="P125">
            <v>1.8620705837930231</v>
          </cell>
          <cell r="Q125">
            <v>3.3193432145875628</v>
          </cell>
          <cell r="R125">
            <v>2.4287877179908999</v>
          </cell>
          <cell r="S125">
            <v>0.80959590599696651</v>
          </cell>
          <cell r="T125">
            <v>0.56671713419787662</v>
          </cell>
          <cell r="U125">
            <v>0.32383836239878661</v>
          </cell>
        </row>
        <row r="126">
          <cell r="D126">
            <v>19.568806949841139</v>
          </cell>
          <cell r="E126">
            <v>25.105717443400842</v>
          </cell>
          <cell r="F126">
            <v>26.470983044552547</v>
          </cell>
          <cell r="G126">
            <v>17.40713641468427</v>
          </cell>
          <cell r="H126">
            <v>14.486984989998673</v>
          </cell>
          <cell r="I126">
            <v>8.6846061851039167</v>
          </cell>
          <cell r="J126">
            <v>3.6173010521225124</v>
          </cell>
          <cell r="K126">
            <v>3.8462441566872281</v>
          </cell>
          <cell r="L126">
            <v>2.426796908385989</v>
          </cell>
          <cell r="M126">
            <v>1.7857562156047844</v>
          </cell>
          <cell r="N126">
            <v>1.6026017319530119</v>
          </cell>
          <cell r="O126">
            <v>0.68682931369414779</v>
          </cell>
          <cell r="P126">
            <v>1.8620705837930231</v>
          </cell>
          <cell r="Q126">
            <v>3.3193432145875628</v>
          </cell>
          <cell r="R126">
            <v>2.4287877179908999</v>
          </cell>
          <cell r="S126">
            <v>0.80959590599696651</v>
          </cell>
          <cell r="T126">
            <v>0.56671713419787662</v>
          </cell>
          <cell r="U126">
            <v>0.32383836239878661</v>
          </cell>
        </row>
        <row r="127">
          <cell r="D127">
            <v>19.568806949841139</v>
          </cell>
          <cell r="E127">
            <v>25.105717443400842</v>
          </cell>
          <cell r="F127">
            <v>26.470983044552547</v>
          </cell>
          <cell r="G127">
            <v>17.40713641468427</v>
          </cell>
          <cell r="H127">
            <v>14.486984989998673</v>
          </cell>
          <cell r="I127">
            <v>8.6846061851039167</v>
          </cell>
          <cell r="J127">
            <v>3.6173010521225124</v>
          </cell>
          <cell r="K127">
            <v>3.8462441566872281</v>
          </cell>
          <cell r="L127">
            <v>2.426796908385989</v>
          </cell>
          <cell r="M127">
            <v>1.7857562156047844</v>
          </cell>
          <cell r="N127">
            <v>1.6026017319530119</v>
          </cell>
          <cell r="O127">
            <v>0.68682931369414779</v>
          </cell>
          <cell r="P127">
            <v>1.8620705837930231</v>
          </cell>
          <cell r="Q127">
            <v>3.3193432145875628</v>
          </cell>
          <cell r="R127">
            <v>2.4287877179908999</v>
          </cell>
          <cell r="S127">
            <v>0.80959590599696651</v>
          </cell>
          <cell r="T127">
            <v>0.56671713419787662</v>
          </cell>
          <cell r="U127">
            <v>0.32383836239878661</v>
          </cell>
        </row>
        <row r="128">
          <cell r="D128">
            <v>19.568806949841139</v>
          </cell>
          <cell r="E128">
            <v>25.105717443400842</v>
          </cell>
          <cell r="F128">
            <v>26.470983044552547</v>
          </cell>
          <cell r="G128">
            <v>17.40713641468427</v>
          </cell>
          <cell r="H128">
            <v>14.486984989998673</v>
          </cell>
          <cell r="I128">
            <v>8.6846061851039167</v>
          </cell>
          <cell r="J128">
            <v>3.6173010521225124</v>
          </cell>
          <cell r="K128">
            <v>3.8462441566872281</v>
          </cell>
          <cell r="L128">
            <v>2.426796908385989</v>
          </cell>
          <cell r="M128">
            <v>1.7857562156047844</v>
          </cell>
          <cell r="N128">
            <v>1.6026017319530119</v>
          </cell>
          <cell r="O128">
            <v>0.68682931369414779</v>
          </cell>
          <cell r="P128">
            <v>1.8620705837930231</v>
          </cell>
          <cell r="Q128">
            <v>3.3193432145875628</v>
          </cell>
          <cell r="R128">
            <v>2.4287877179908999</v>
          </cell>
          <cell r="S128">
            <v>0.80959590599696651</v>
          </cell>
          <cell r="T128">
            <v>0.56671713419787662</v>
          </cell>
          <cell r="U128">
            <v>0.32383836239878661</v>
          </cell>
        </row>
        <row r="129">
          <cell r="D129">
            <v>19.568806949841139</v>
          </cell>
          <cell r="E129">
            <v>25.105717443400842</v>
          </cell>
          <cell r="F129">
            <v>26.470983044552547</v>
          </cell>
          <cell r="G129">
            <v>17.40713641468427</v>
          </cell>
          <cell r="H129">
            <v>14.486984989998673</v>
          </cell>
          <cell r="I129">
            <v>8.6846061851039167</v>
          </cell>
          <cell r="J129">
            <v>3.6173010521225124</v>
          </cell>
          <cell r="K129">
            <v>3.8462441566872281</v>
          </cell>
          <cell r="L129">
            <v>2.426796908385989</v>
          </cell>
          <cell r="M129">
            <v>1.7857562156047844</v>
          </cell>
          <cell r="N129">
            <v>1.6026017319530119</v>
          </cell>
          <cell r="O129">
            <v>0.68682931369414779</v>
          </cell>
          <cell r="P129">
            <v>1.8620705837930231</v>
          </cell>
          <cell r="Q129">
            <v>3.3193432145875628</v>
          </cell>
          <cell r="R129">
            <v>2.4287877179908999</v>
          </cell>
          <cell r="S129">
            <v>0.80959590599696651</v>
          </cell>
          <cell r="T129">
            <v>0.56671713419787662</v>
          </cell>
          <cell r="U129">
            <v>0.32383836239878661</v>
          </cell>
        </row>
        <row r="130">
          <cell r="D130">
            <v>19.568806949841139</v>
          </cell>
          <cell r="E130">
            <v>25.105717443400842</v>
          </cell>
          <cell r="F130">
            <v>26.470983044552547</v>
          </cell>
          <cell r="G130">
            <v>17.40713641468427</v>
          </cell>
          <cell r="H130">
            <v>14.486984989998673</v>
          </cell>
          <cell r="I130">
            <v>8.6846061851039167</v>
          </cell>
          <cell r="J130">
            <v>3.6173010521225124</v>
          </cell>
          <cell r="K130">
            <v>3.8462441566872281</v>
          </cell>
          <cell r="L130">
            <v>2.426796908385989</v>
          </cell>
          <cell r="M130">
            <v>1.7857562156047844</v>
          </cell>
          <cell r="N130">
            <v>1.6026017319530119</v>
          </cell>
          <cell r="O130">
            <v>0.68682931369414779</v>
          </cell>
          <cell r="P130">
            <v>1.8620705837930231</v>
          </cell>
          <cell r="Q130">
            <v>3.3193432145875628</v>
          </cell>
          <cell r="R130">
            <v>2.4287877179908999</v>
          </cell>
          <cell r="S130">
            <v>0.80959590599696651</v>
          </cell>
          <cell r="T130">
            <v>0.56671713419787662</v>
          </cell>
          <cell r="U130">
            <v>0.32383836239878661</v>
          </cell>
        </row>
        <row r="131">
          <cell r="D131">
            <v>19.568806949841139</v>
          </cell>
          <cell r="E131">
            <v>25.105717443400842</v>
          </cell>
          <cell r="F131">
            <v>26.470983044552547</v>
          </cell>
          <cell r="G131">
            <v>17.40713641468427</v>
          </cell>
          <cell r="H131">
            <v>14.486984989998673</v>
          </cell>
          <cell r="I131">
            <v>8.6846061851039167</v>
          </cell>
          <cell r="J131">
            <v>3.6173010521225124</v>
          </cell>
          <cell r="K131">
            <v>3.8462441566872281</v>
          </cell>
          <cell r="L131">
            <v>2.426796908385989</v>
          </cell>
          <cell r="M131">
            <v>1.7857562156047844</v>
          </cell>
          <cell r="N131">
            <v>1.6026017319530119</v>
          </cell>
          <cell r="O131">
            <v>0.68682931369414779</v>
          </cell>
          <cell r="P131">
            <v>1.8620705837930231</v>
          </cell>
          <cell r="Q131">
            <v>3.3193432145875628</v>
          </cell>
          <cell r="R131">
            <v>2.4287877179908999</v>
          </cell>
          <cell r="S131">
            <v>0.80959590599696651</v>
          </cell>
          <cell r="T131">
            <v>0.56671713419787662</v>
          </cell>
          <cell r="U131">
            <v>0.32383836239878661</v>
          </cell>
        </row>
      </sheetData>
      <sheetData sheetId="13">
        <row r="4">
          <cell r="D4">
            <v>7.9389563584521383</v>
          </cell>
          <cell r="E4">
            <v>10.185250211812628</v>
          </cell>
          <cell r="F4">
            <v>10.739130887983706</v>
          </cell>
          <cell r="G4">
            <v>7.0619786211812627</v>
          </cell>
          <cell r="H4">
            <v>5.8772893971486759</v>
          </cell>
          <cell r="I4">
            <v>3.5232965234215885</v>
          </cell>
          <cell r="J4">
            <v>1.7580030590163933</v>
          </cell>
          <cell r="K4">
            <v>1.869269075409836</v>
          </cell>
          <cell r="L4">
            <v>1.1794197737704917</v>
          </cell>
          <cell r="M4">
            <v>0.86787492786885234</v>
          </cell>
          <cell r="N4">
            <v>0.77886211475409839</v>
          </cell>
          <cell r="O4">
            <v>0.33379804918032785</v>
          </cell>
          <cell r="P4">
            <v>0.61307336000000001</v>
          </cell>
          <cell r="Q4">
            <v>1.0928699026086957</v>
          </cell>
          <cell r="R4">
            <v>0.79966090434782611</v>
          </cell>
          <cell r="S4">
            <v>0.26655363478260868</v>
          </cell>
          <cell r="T4">
            <v>0.1865875443478261</v>
          </cell>
          <cell r="U4">
            <v>0.10662145391304348</v>
          </cell>
        </row>
        <row r="5">
          <cell r="D5">
            <v>7.9389563584521383</v>
          </cell>
          <cell r="E5">
            <v>10.185250211812628</v>
          </cell>
          <cell r="F5">
            <v>10.739130887983706</v>
          </cell>
          <cell r="G5">
            <v>7.0619786211812627</v>
          </cell>
          <cell r="H5">
            <v>5.8772893971486759</v>
          </cell>
          <cell r="I5">
            <v>3.5232965234215885</v>
          </cell>
          <cell r="J5">
            <v>1.7580030590163933</v>
          </cell>
          <cell r="K5">
            <v>1.869269075409836</v>
          </cell>
          <cell r="L5">
            <v>1.1794197737704917</v>
          </cell>
          <cell r="M5">
            <v>0.86787492786885234</v>
          </cell>
          <cell r="N5">
            <v>0.77886211475409839</v>
          </cell>
          <cell r="O5">
            <v>0.33379804918032785</v>
          </cell>
          <cell r="P5">
            <v>0.61307336000000001</v>
          </cell>
          <cell r="Q5">
            <v>1.0928699026086957</v>
          </cell>
          <cell r="R5">
            <v>0.79966090434782611</v>
          </cell>
          <cell r="S5">
            <v>0.26655363478260868</v>
          </cell>
          <cell r="T5">
            <v>0.1865875443478261</v>
          </cell>
          <cell r="U5">
            <v>0.10662145391304348</v>
          </cell>
        </row>
        <row r="6">
          <cell r="D6">
            <v>7.9389563584521383</v>
          </cell>
          <cell r="E6">
            <v>10.185250211812628</v>
          </cell>
          <cell r="F6">
            <v>10.739130887983706</v>
          </cell>
          <cell r="G6">
            <v>7.0619786211812627</v>
          </cell>
          <cell r="H6">
            <v>5.8772893971486759</v>
          </cell>
          <cell r="I6">
            <v>3.5232965234215885</v>
          </cell>
          <cell r="J6">
            <v>1.7580030590163933</v>
          </cell>
          <cell r="K6">
            <v>1.869269075409836</v>
          </cell>
          <cell r="L6">
            <v>1.1794197737704917</v>
          </cell>
          <cell r="M6">
            <v>0.86787492786885234</v>
          </cell>
          <cell r="N6">
            <v>0.77886211475409839</v>
          </cell>
          <cell r="O6">
            <v>0.33379804918032785</v>
          </cell>
          <cell r="P6">
            <v>0.61307336000000001</v>
          </cell>
          <cell r="Q6">
            <v>1.0928699026086957</v>
          </cell>
          <cell r="R6">
            <v>0.79966090434782611</v>
          </cell>
          <cell r="S6">
            <v>0.26655363478260868</v>
          </cell>
          <cell r="T6">
            <v>0.1865875443478261</v>
          </cell>
          <cell r="U6">
            <v>0.10662145391304348</v>
          </cell>
        </row>
        <row r="7">
          <cell r="D7">
            <v>7.9389563584521383</v>
          </cell>
          <cell r="E7">
            <v>10.185250211812628</v>
          </cell>
          <cell r="F7">
            <v>10.739130887983706</v>
          </cell>
          <cell r="G7">
            <v>7.0619786211812627</v>
          </cell>
          <cell r="H7">
            <v>5.8772893971486759</v>
          </cell>
          <cell r="I7">
            <v>3.5232965234215885</v>
          </cell>
          <cell r="J7">
            <v>1.7580030590163933</v>
          </cell>
          <cell r="K7">
            <v>1.869269075409836</v>
          </cell>
          <cell r="L7">
            <v>1.1794197737704917</v>
          </cell>
          <cell r="M7">
            <v>0.86787492786885234</v>
          </cell>
          <cell r="N7">
            <v>0.77886211475409839</v>
          </cell>
          <cell r="O7">
            <v>0.33379804918032785</v>
          </cell>
          <cell r="P7">
            <v>0.61307336000000001</v>
          </cell>
          <cell r="Q7">
            <v>1.0928699026086957</v>
          </cell>
          <cell r="R7">
            <v>0.79966090434782611</v>
          </cell>
          <cell r="S7">
            <v>0.26655363478260868</v>
          </cell>
          <cell r="T7">
            <v>0.1865875443478261</v>
          </cell>
          <cell r="U7">
            <v>0.10662145391304348</v>
          </cell>
        </row>
        <row r="8">
          <cell r="D8">
            <v>7.9389563584521383</v>
          </cell>
          <cell r="E8">
            <v>10.185250211812628</v>
          </cell>
          <cell r="F8">
            <v>10.739130887983706</v>
          </cell>
          <cell r="G8">
            <v>7.0619786211812627</v>
          </cell>
          <cell r="H8">
            <v>5.8772893971486759</v>
          </cell>
          <cell r="I8">
            <v>3.5232965234215885</v>
          </cell>
          <cell r="J8">
            <v>1.7580030590163933</v>
          </cell>
          <cell r="K8">
            <v>1.869269075409836</v>
          </cell>
          <cell r="L8">
            <v>1.1794197737704917</v>
          </cell>
          <cell r="M8">
            <v>0.86787492786885234</v>
          </cell>
          <cell r="N8">
            <v>0.77886211475409839</v>
          </cell>
          <cell r="O8">
            <v>0.33379804918032785</v>
          </cell>
          <cell r="P8">
            <v>0.61307336000000001</v>
          </cell>
          <cell r="Q8">
            <v>1.0928699026086957</v>
          </cell>
          <cell r="R8">
            <v>0.79966090434782611</v>
          </cell>
          <cell r="S8">
            <v>0.26655363478260868</v>
          </cell>
          <cell r="T8">
            <v>0.1865875443478261</v>
          </cell>
          <cell r="U8">
            <v>0.10662145391304348</v>
          </cell>
        </row>
        <row r="9">
          <cell r="D9">
            <v>7.9389563584521383</v>
          </cell>
          <cell r="E9">
            <v>10.185250211812628</v>
          </cell>
          <cell r="F9">
            <v>10.739130887983706</v>
          </cell>
          <cell r="G9">
            <v>7.0619786211812627</v>
          </cell>
          <cell r="H9">
            <v>5.8772893971486759</v>
          </cell>
          <cell r="I9">
            <v>3.5232965234215885</v>
          </cell>
          <cell r="J9">
            <v>1.7580030590163933</v>
          </cell>
          <cell r="K9">
            <v>1.869269075409836</v>
          </cell>
          <cell r="L9">
            <v>1.1794197737704917</v>
          </cell>
          <cell r="M9">
            <v>0.86787492786885234</v>
          </cell>
          <cell r="N9">
            <v>0.77886211475409839</v>
          </cell>
          <cell r="O9">
            <v>0.33379804918032785</v>
          </cell>
          <cell r="P9">
            <v>0.61307336000000001</v>
          </cell>
          <cell r="Q9">
            <v>1.0928699026086957</v>
          </cell>
          <cell r="R9">
            <v>0.79966090434782611</v>
          </cell>
          <cell r="S9">
            <v>0.26655363478260868</v>
          </cell>
          <cell r="T9">
            <v>0.1865875443478261</v>
          </cell>
          <cell r="U9">
            <v>0.10662145391304348</v>
          </cell>
        </row>
        <row r="10">
          <cell r="D10">
            <v>7.9389563584521383</v>
          </cell>
          <cell r="E10">
            <v>10.185250211812628</v>
          </cell>
          <cell r="F10">
            <v>10.739130887983706</v>
          </cell>
          <cell r="G10">
            <v>7.0619786211812627</v>
          </cell>
          <cell r="H10">
            <v>5.8772893971486759</v>
          </cell>
          <cell r="I10">
            <v>3.5232965234215885</v>
          </cell>
          <cell r="J10">
            <v>1.7580030590163933</v>
          </cell>
          <cell r="K10">
            <v>1.869269075409836</v>
          </cell>
          <cell r="L10">
            <v>1.1794197737704917</v>
          </cell>
          <cell r="M10">
            <v>0.86787492786885234</v>
          </cell>
          <cell r="N10">
            <v>0.77886211475409839</v>
          </cell>
          <cell r="O10">
            <v>0.33379804918032785</v>
          </cell>
          <cell r="P10">
            <v>0.61307336000000001</v>
          </cell>
          <cell r="Q10">
            <v>1.0928699026086957</v>
          </cell>
          <cell r="R10">
            <v>0.79966090434782611</v>
          </cell>
          <cell r="S10">
            <v>0.26655363478260868</v>
          </cell>
          <cell r="T10">
            <v>0.1865875443478261</v>
          </cell>
          <cell r="U10">
            <v>0.10662145391304348</v>
          </cell>
        </row>
        <row r="11">
          <cell r="D11">
            <v>8.9191392811636021</v>
          </cell>
          <cell r="E11">
            <v>11.442771713430824</v>
          </cell>
          <cell r="F11">
            <v>12.065037244674794</v>
          </cell>
          <cell r="G11">
            <v>7.9338855233606465</v>
          </cell>
          <cell r="H11">
            <v>6.6029286926443715</v>
          </cell>
          <cell r="I11">
            <v>3.9583001848574901</v>
          </cell>
          <cell r="J11">
            <v>1.9750548349324846</v>
          </cell>
          <cell r="K11">
            <v>2.1000583054978317</v>
          </cell>
          <cell r="L11">
            <v>1.3250367879926794</v>
          </cell>
          <cell r="M11">
            <v>0.9750270704097076</v>
          </cell>
          <cell r="N11">
            <v>0.87502429395742998</v>
          </cell>
          <cell r="O11">
            <v>0.37501041169604138</v>
          </cell>
          <cell r="P11">
            <v>0.68876643736546117</v>
          </cell>
          <cell r="Q11">
            <v>1.2278010405210393</v>
          </cell>
          <cell r="R11">
            <v>0.89839100525929716</v>
          </cell>
          <cell r="S11">
            <v>0.29946366841976568</v>
          </cell>
          <cell r="T11">
            <v>0.20962456789383602</v>
          </cell>
          <cell r="U11">
            <v>0.11978546736790628</v>
          </cell>
        </row>
        <row r="12">
          <cell r="D12">
            <v>8.9191392811636021</v>
          </cell>
          <cell r="E12">
            <v>11.442771713430824</v>
          </cell>
          <cell r="F12">
            <v>12.065037244674794</v>
          </cell>
          <cell r="G12">
            <v>7.9338855233606465</v>
          </cell>
          <cell r="H12">
            <v>6.6029286926443715</v>
          </cell>
          <cell r="I12">
            <v>3.9583001848574901</v>
          </cell>
          <cell r="J12">
            <v>1.9750548349324846</v>
          </cell>
          <cell r="K12">
            <v>2.1000583054978317</v>
          </cell>
          <cell r="L12">
            <v>1.3250367879926794</v>
          </cell>
          <cell r="M12">
            <v>0.9750270704097076</v>
          </cell>
          <cell r="N12">
            <v>0.87502429395742998</v>
          </cell>
          <cell r="O12">
            <v>0.37501041169604138</v>
          </cell>
          <cell r="P12">
            <v>0.68876643736546117</v>
          </cell>
          <cell r="Q12">
            <v>1.2278010405210393</v>
          </cell>
          <cell r="R12">
            <v>0.89839100525929716</v>
          </cell>
          <cell r="S12">
            <v>0.29946366841976568</v>
          </cell>
          <cell r="T12">
            <v>0.20962456789383602</v>
          </cell>
          <cell r="U12">
            <v>0.11978546736790628</v>
          </cell>
        </row>
        <row r="13">
          <cell r="D13">
            <v>8.9191392811636021</v>
          </cell>
          <cell r="E13">
            <v>11.442771713430824</v>
          </cell>
          <cell r="F13">
            <v>12.065037244674794</v>
          </cell>
          <cell r="G13">
            <v>7.9338855233606465</v>
          </cell>
          <cell r="H13">
            <v>6.6029286926443715</v>
          </cell>
          <cell r="I13">
            <v>3.9583001848574901</v>
          </cell>
          <cell r="J13">
            <v>1.9750548349324846</v>
          </cell>
          <cell r="K13">
            <v>2.1000583054978317</v>
          </cell>
          <cell r="L13">
            <v>1.3250367879926794</v>
          </cell>
          <cell r="M13">
            <v>0.9750270704097076</v>
          </cell>
          <cell r="N13">
            <v>0.87502429395742998</v>
          </cell>
          <cell r="O13">
            <v>0.37501041169604138</v>
          </cell>
          <cell r="P13">
            <v>0.68876643736546117</v>
          </cell>
          <cell r="Q13">
            <v>1.2278010405210393</v>
          </cell>
          <cell r="R13">
            <v>0.89839100525929716</v>
          </cell>
          <cell r="S13">
            <v>0.29946366841976568</v>
          </cell>
          <cell r="T13">
            <v>0.20962456789383602</v>
          </cell>
          <cell r="U13">
            <v>0.11978546736790628</v>
          </cell>
        </row>
        <row r="14">
          <cell r="D14">
            <v>8.9191392811636021</v>
          </cell>
          <cell r="E14">
            <v>11.442771713430824</v>
          </cell>
          <cell r="F14">
            <v>12.065037244674794</v>
          </cell>
          <cell r="G14">
            <v>7.9338855233606465</v>
          </cell>
          <cell r="H14">
            <v>6.6029286926443715</v>
          </cell>
          <cell r="I14">
            <v>3.9583001848574901</v>
          </cell>
          <cell r="J14">
            <v>1.9750548349324846</v>
          </cell>
          <cell r="K14">
            <v>2.1000583054978317</v>
          </cell>
          <cell r="L14">
            <v>1.3250367879926794</v>
          </cell>
          <cell r="M14">
            <v>0.9750270704097076</v>
          </cell>
          <cell r="N14">
            <v>0.87502429395742998</v>
          </cell>
          <cell r="O14">
            <v>0.37501041169604138</v>
          </cell>
          <cell r="P14">
            <v>0.68876643736546117</v>
          </cell>
          <cell r="Q14">
            <v>1.2278010405210393</v>
          </cell>
          <cell r="R14">
            <v>0.89839100525929716</v>
          </cell>
          <cell r="S14">
            <v>0.29946366841976568</v>
          </cell>
          <cell r="T14">
            <v>0.20962456789383602</v>
          </cell>
          <cell r="U14">
            <v>0.11978546736790628</v>
          </cell>
        </row>
        <row r="15">
          <cell r="D15">
            <v>8.9191392811636021</v>
          </cell>
          <cell r="E15">
            <v>11.442771713430824</v>
          </cell>
          <cell r="F15">
            <v>12.065037244674794</v>
          </cell>
          <cell r="G15">
            <v>7.9338855233606465</v>
          </cell>
          <cell r="H15">
            <v>6.6029286926443715</v>
          </cell>
          <cell r="I15">
            <v>3.9583001848574901</v>
          </cell>
          <cell r="J15">
            <v>1.9750548349324846</v>
          </cell>
          <cell r="K15">
            <v>2.1000583054978317</v>
          </cell>
          <cell r="L15">
            <v>1.3250367879926794</v>
          </cell>
          <cell r="M15">
            <v>0.9750270704097076</v>
          </cell>
          <cell r="N15">
            <v>0.87502429395742998</v>
          </cell>
          <cell r="O15">
            <v>0.37501041169604138</v>
          </cell>
          <cell r="P15">
            <v>0.68876643736546117</v>
          </cell>
          <cell r="Q15">
            <v>1.2278010405210393</v>
          </cell>
          <cell r="R15">
            <v>0.89839100525929716</v>
          </cell>
          <cell r="S15">
            <v>0.29946366841976568</v>
          </cell>
          <cell r="T15">
            <v>0.20962456789383602</v>
          </cell>
          <cell r="U15">
            <v>0.11978546736790628</v>
          </cell>
        </row>
        <row r="16">
          <cell r="D16">
            <v>8.9191392811636021</v>
          </cell>
          <cell r="E16">
            <v>11.442771713430824</v>
          </cell>
          <cell r="F16">
            <v>12.065037244674794</v>
          </cell>
          <cell r="G16">
            <v>7.9338855233606465</v>
          </cell>
          <cell r="H16">
            <v>6.6029286926443715</v>
          </cell>
          <cell r="I16">
            <v>3.9583001848574901</v>
          </cell>
          <cell r="J16">
            <v>1.9750548349324846</v>
          </cell>
          <cell r="K16">
            <v>2.1000583054978317</v>
          </cell>
          <cell r="L16">
            <v>1.3250367879926794</v>
          </cell>
          <cell r="M16">
            <v>0.9750270704097076</v>
          </cell>
          <cell r="N16">
            <v>0.87502429395742998</v>
          </cell>
          <cell r="O16">
            <v>0.37501041169604138</v>
          </cell>
          <cell r="P16">
            <v>0.68876643736546117</v>
          </cell>
          <cell r="Q16">
            <v>1.2278010405210393</v>
          </cell>
          <cell r="R16">
            <v>0.89839100525929716</v>
          </cell>
          <cell r="S16">
            <v>0.29946366841976568</v>
          </cell>
          <cell r="T16">
            <v>0.20962456789383602</v>
          </cell>
          <cell r="U16">
            <v>0.11978546736790628</v>
          </cell>
        </row>
        <row r="17">
          <cell r="D17">
            <v>8.9191392811636021</v>
          </cell>
          <cell r="E17">
            <v>11.442771713430824</v>
          </cell>
          <cell r="F17">
            <v>12.065037244674794</v>
          </cell>
          <cell r="G17">
            <v>7.9338855233606465</v>
          </cell>
          <cell r="H17">
            <v>6.6029286926443715</v>
          </cell>
          <cell r="I17">
            <v>3.9583001848574901</v>
          </cell>
          <cell r="J17">
            <v>1.9750548349324846</v>
          </cell>
          <cell r="K17">
            <v>2.1000583054978317</v>
          </cell>
          <cell r="L17">
            <v>1.3250367879926794</v>
          </cell>
          <cell r="M17">
            <v>0.9750270704097076</v>
          </cell>
          <cell r="N17">
            <v>0.87502429395742998</v>
          </cell>
          <cell r="O17">
            <v>0.37501041169604138</v>
          </cell>
          <cell r="P17">
            <v>0.68876643736546117</v>
          </cell>
          <cell r="Q17">
            <v>1.2278010405210393</v>
          </cell>
          <cell r="R17">
            <v>0.89839100525929716</v>
          </cell>
          <cell r="S17">
            <v>0.29946366841976568</v>
          </cell>
          <cell r="T17">
            <v>0.20962456789383602</v>
          </cell>
          <cell r="U17">
            <v>0.11978546736790628</v>
          </cell>
        </row>
        <row r="18">
          <cell r="D18">
            <v>8.9191392811636021</v>
          </cell>
          <cell r="E18">
            <v>11.442771713430824</v>
          </cell>
          <cell r="F18">
            <v>12.065037244674794</v>
          </cell>
          <cell r="G18">
            <v>7.9338855233606465</v>
          </cell>
          <cell r="H18">
            <v>6.6029286926443715</v>
          </cell>
          <cell r="I18">
            <v>3.9583001848574901</v>
          </cell>
          <cell r="J18">
            <v>1.9750548349324846</v>
          </cell>
          <cell r="K18">
            <v>2.1000583054978317</v>
          </cell>
          <cell r="L18">
            <v>1.3250367879926794</v>
          </cell>
          <cell r="M18">
            <v>0.9750270704097076</v>
          </cell>
          <cell r="N18">
            <v>0.87502429395742998</v>
          </cell>
          <cell r="O18">
            <v>0.37501041169604138</v>
          </cell>
          <cell r="P18">
            <v>0.68876643736546117</v>
          </cell>
          <cell r="Q18">
            <v>1.2278010405210393</v>
          </cell>
          <cell r="R18">
            <v>0.89839100525929716</v>
          </cell>
          <cell r="S18">
            <v>0.29946366841976568</v>
          </cell>
          <cell r="T18">
            <v>0.20962456789383602</v>
          </cell>
          <cell r="U18">
            <v>0.11978546736790628</v>
          </cell>
        </row>
        <row r="19">
          <cell r="D19">
            <v>8.9191392811636021</v>
          </cell>
          <cell r="E19">
            <v>11.442771713430824</v>
          </cell>
          <cell r="F19">
            <v>12.065037244674794</v>
          </cell>
          <cell r="G19">
            <v>7.9338855233606465</v>
          </cell>
          <cell r="H19">
            <v>6.6029286926443715</v>
          </cell>
          <cell r="I19">
            <v>3.9583001848574901</v>
          </cell>
          <cell r="J19">
            <v>1.9750548349324846</v>
          </cell>
          <cell r="K19">
            <v>2.1000583054978317</v>
          </cell>
          <cell r="L19">
            <v>1.3250367879926794</v>
          </cell>
          <cell r="M19">
            <v>0.9750270704097076</v>
          </cell>
          <cell r="N19">
            <v>0.87502429395742998</v>
          </cell>
          <cell r="O19">
            <v>0.37501041169604138</v>
          </cell>
          <cell r="P19">
            <v>0.68876643736546117</v>
          </cell>
          <cell r="Q19">
            <v>1.2278010405210393</v>
          </cell>
          <cell r="R19">
            <v>0.89839100525929716</v>
          </cell>
          <cell r="S19">
            <v>0.29946366841976568</v>
          </cell>
          <cell r="T19">
            <v>0.20962456789383602</v>
          </cell>
          <cell r="U19">
            <v>0.11978546736790628</v>
          </cell>
        </row>
        <row r="20">
          <cell r="D20">
            <v>8.9191392811636021</v>
          </cell>
          <cell r="E20">
            <v>11.442771713430824</v>
          </cell>
          <cell r="F20">
            <v>12.065037244674794</v>
          </cell>
          <cell r="G20">
            <v>7.9338855233606465</v>
          </cell>
          <cell r="H20">
            <v>6.6029286926443715</v>
          </cell>
          <cell r="I20">
            <v>3.9583001848574901</v>
          </cell>
          <cell r="J20">
            <v>1.9750548349324846</v>
          </cell>
          <cell r="K20">
            <v>2.1000583054978317</v>
          </cell>
          <cell r="L20">
            <v>1.3250367879926794</v>
          </cell>
          <cell r="M20">
            <v>0.9750270704097076</v>
          </cell>
          <cell r="N20">
            <v>0.87502429395742998</v>
          </cell>
          <cell r="O20">
            <v>0.37501041169604138</v>
          </cell>
          <cell r="P20">
            <v>0.68876643736546117</v>
          </cell>
          <cell r="Q20">
            <v>1.2278010405210393</v>
          </cell>
          <cell r="R20">
            <v>0.89839100525929716</v>
          </cell>
          <cell r="S20">
            <v>0.29946366841976568</v>
          </cell>
          <cell r="T20">
            <v>0.20962456789383602</v>
          </cell>
          <cell r="U20">
            <v>0.11978546736790628</v>
          </cell>
        </row>
        <row r="21">
          <cell r="D21">
            <v>9.9105067483438969</v>
          </cell>
          <cell r="E21">
            <v>12.714642378689263</v>
          </cell>
          <cell r="F21">
            <v>13.406073082062091</v>
          </cell>
          <cell r="G21">
            <v>8.8157414680035817</v>
          </cell>
          <cell r="H21">
            <v>7.3368480191228063</v>
          </cell>
          <cell r="I21">
            <v>4.3982675297882796</v>
          </cell>
          <cell r="J21">
            <v>2.1945833171689193</v>
          </cell>
          <cell r="K21">
            <v>2.3334809954707501</v>
          </cell>
          <cell r="L21">
            <v>1.4723153899994015</v>
          </cell>
          <cell r="M21">
            <v>1.0834018907542766</v>
          </cell>
          <cell r="N21">
            <v>0.97228374811281248</v>
          </cell>
          <cell r="O21">
            <v>0.41669303490549103</v>
          </cell>
          <cell r="P21">
            <v>0.765323223504214</v>
          </cell>
          <cell r="Q21">
            <v>1.364271833203164</v>
          </cell>
          <cell r="R21">
            <v>0.99824768283158349</v>
          </cell>
          <cell r="S21">
            <v>0.33274922761052783</v>
          </cell>
          <cell r="T21">
            <v>0.23292445932736949</v>
          </cell>
          <cell r="U21">
            <v>0.13309969104421113</v>
          </cell>
        </row>
        <row r="22">
          <cell r="D22">
            <v>9.9105067483438969</v>
          </cell>
          <cell r="E22">
            <v>12.714642378689263</v>
          </cell>
          <cell r="F22">
            <v>13.406073082062091</v>
          </cell>
          <cell r="G22">
            <v>8.8157414680035817</v>
          </cell>
          <cell r="H22">
            <v>7.3368480191228063</v>
          </cell>
          <cell r="I22">
            <v>4.3982675297882796</v>
          </cell>
          <cell r="J22">
            <v>2.1945833171689193</v>
          </cell>
          <cell r="K22">
            <v>2.3334809954707501</v>
          </cell>
          <cell r="L22">
            <v>1.4723153899994015</v>
          </cell>
          <cell r="M22">
            <v>1.0834018907542766</v>
          </cell>
          <cell r="N22">
            <v>0.97228374811281248</v>
          </cell>
          <cell r="O22">
            <v>0.41669303490549103</v>
          </cell>
          <cell r="P22">
            <v>0.765323223504214</v>
          </cell>
          <cell r="Q22">
            <v>1.364271833203164</v>
          </cell>
          <cell r="R22">
            <v>0.99824768283158349</v>
          </cell>
          <cell r="S22">
            <v>0.33274922761052783</v>
          </cell>
          <cell r="T22">
            <v>0.23292445932736949</v>
          </cell>
          <cell r="U22">
            <v>0.13309969104421113</v>
          </cell>
        </row>
        <row r="23">
          <cell r="D23">
            <v>9.9105067483438969</v>
          </cell>
          <cell r="E23">
            <v>12.714642378689263</v>
          </cell>
          <cell r="F23">
            <v>13.406073082062091</v>
          </cell>
          <cell r="G23">
            <v>8.8157414680035817</v>
          </cell>
          <cell r="H23">
            <v>7.3368480191228063</v>
          </cell>
          <cell r="I23">
            <v>4.3982675297882796</v>
          </cell>
          <cell r="J23">
            <v>2.1945833171689193</v>
          </cell>
          <cell r="K23">
            <v>2.3334809954707501</v>
          </cell>
          <cell r="L23">
            <v>1.4723153899994015</v>
          </cell>
          <cell r="M23">
            <v>1.0834018907542766</v>
          </cell>
          <cell r="N23">
            <v>0.97228374811281248</v>
          </cell>
          <cell r="O23">
            <v>0.41669303490549103</v>
          </cell>
          <cell r="P23">
            <v>0.765323223504214</v>
          </cell>
          <cell r="Q23">
            <v>1.364271833203164</v>
          </cell>
          <cell r="R23">
            <v>0.99824768283158349</v>
          </cell>
          <cell r="S23">
            <v>0.33274922761052783</v>
          </cell>
          <cell r="T23">
            <v>0.23292445932736949</v>
          </cell>
          <cell r="U23">
            <v>0.13309969104421113</v>
          </cell>
        </row>
        <row r="24">
          <cell r="D24">
            <v>9.9105067483438969</v>
          </cell>
          <cell r="E24">
            <v>12.714642378689263</v>
          </cell>
          <cell r="F24">
            <v>13.406073082062091</v>
          </cell>
          <cell r="G24">
            <v>8.8157414680035817</v>
          </cell>
          <cell r="H24">
            <v>7.3368480191228063</v>
          </cell>
          <cell r="I24">
            <v>4.3982675297882796</v>
          </cell>
          <cell r="J24">
            <v>2.1945833171689193</v>
          </cell>
          <cell r="K24">
            <v>2.3334809954707501</v>
          </cell>
          <cell r="L24">
            <v>1.4723153899994015</v>
          </cell>
          <cell r="M24">
            <v>1.0834018907542766</v>
          </cell>
          <cell r="N24">
            <v>0.97228374811281248</v>
          </cell>
          <cell r="O24">
            <v>0.41669303490549103</v>
          </cell>
          <cell r="P24">
            <v>0.765323223504214</v>
          </cell>
          <cell r="Q24">
            <v>1.364271833203164</v>
          </cell>
          <cell r="R24">
            <v>0.99824768283158349</v>
          </cell>
          <cell r="S24">
            <v>0.33274922761052783</v>
          </cell>
          <cell r="T24">
            <v>0.23292445932736949</v>
          </cell>
          <cell r="U24">
            <v>0.13309969104421113</v>
          </cell>
        </row>
        <row r="25">
          <cell r="D25">
            <v>9.9105067483438969</v>
          </cell>
          <cell r="E25">
            <v>12.714642378689263</v>
          </cell>
          <cell r="F25">
            <v>13.406073082062091</v>
          </cell>
          <cell r="G25">
            <v>8.8157414680035817</v>
          </cell>
          <cell r="H25">
            <v>7.3368480191228063</v>
          </cell>
          <cell r="I25">
            <v>4.3982675297882796</v>
          </cell>
          <cell r="J25">
            <v>2.1945833171689193</v>
          </cell>
          <cell r="K25">
            <v>2.3334809954707501</v>
          </cell>
          <cell r="L25">
            <v>1.4723153899994015</v>
          </cell>
          <cell r="M25">
            <v>1.0834018907542766</v>
          </cell>
          <cell r="N25">
            <v>0.97228374811281248</v>
          </cell>
          <cell r="O25">
            <v>0.41669303490549103</v>
          </cell>
          <cell r="P25">
            <v>0.765323223504214</v>
          </cell>
          <cell r="Q25">
            <v>1.364271833203164</v>
          </cell>
          <cell r="R25">
            <v>0.99824768283158349</v>
          </cell>
          <cell r="S25">
            <v>0.33274922761052783</v>
          </cell>
          <cell r="T25">
            <v>0.23292445932736949</v>
          </cell>
          <cell r="U25">
            <v>0.13309969104421113</v>
          </cell>
        </row>
        <row r="26">
          <cell r="D26">
            <v>9.9105067483438969</v>
          </cell>
          <cell r="E26">
            <v>12.714642378689263</v>
          </cell>
          <cell r="F26">
            <v>13.406073082062091</v>
          </cell>
          <cell r="G26">
            <v>8.8157414680035817</v>
          </cell>
          <cell r="H26">
            <v>7.3368480191228063</v>
          </cell>
          <cell r="I26">
            <v>4.3982675297882796</v>
          </cell>
          <cell r="J26">
            <v>2.1945833171689193</v>
          </cell>
          <cell r="K26">
            <v>2.3334809954707501</v>
          </cell>
          <cell r="L26">
            <v>1.4723153899994015</v>
          </cell>
          <cell r="M26">
            <v>1.0834018907542766</v>
          </cell>
          <cell r="N26">
            <v>0.97228374811281248</v>
          </cell>
          <cell r="O26">
            <v>0.41669303490549103</v>
          </cell>
          <cell r="P26">
            <v>0.765323223504214</v>
          </cell>
          <cell r="Q26">
            <v>1.364271833203164</v>
          </cell>
          <cell r="R26">
            <v>0.99824768283158349</v>
          </cell>
          <cell r="S26">
            <v>0.33274922761052783</v>
          </cell>
          <cell r="T26">
            <v>0.23292445932736949</v>
          </cell>
          <cell r="U26">
            <v>0.13309969104421113</v>
          </cell>
        </row>
        <row r="27">
          <cell r="D27">
            <v>9.9105067483438969</v>
          </cell>
          <cell r="E27">
            <v>12.714642378689263</v>
          </cell>
          <cell r="F27">
            <v>13.406073082062091</v>
          </cell>
          <cell r="G27">
            <v>8.8157414680035817</v>
          </cell>
          <cell r="H27">
            <v>7.3368480191228063</v>
          </cell>
          <cell r="I27">
            <v>4.3982675297882796</v>
          </cell>
          <cell r="J27">
            <v>2.1945833171689193</v>
          </cell>
          <cell r="K27">
            <v>2.3334809954707501</v>
          </cell>
          <cell r="L27">
            <v>1.4723153899994015</v>
          </cell>
          <cell r="M27">
            <v>1.0834018907542766</v>
          </cell>
          <cell r="N27">
            <v>0.97228374811281248</v>
          </cell>
          <cell r="O27">
            <v>0.41669303490549103</v>
          </cell>
          <cell r="P27">
            <v>0.765323223504214</v>
          </cell>
          <cell r="Q27">
            <v>1.364271833203164</v>
          </cell>
          <cell r="R27">
            <v>0.99824768283158349</v>
          </cell>
          <cell r="S27">
            <v>0.33274922761052783</v>
          </cell>
          <cell r="T27">
            <v>0.23292445932736949</v>
          </cell>
          <cell r="U27">
            <v>0.13309969104421113</v>
          </cell>
        </row>
        <row r="28">
          <cell r="D28">
            <v>9.9105067483438969</v>
          </cell>
          <cell r="E28">
            <v>12.714642378689263</v>
          </cell>
          <cell r="F28">
            <v>13.406073082062091</v>
          </cell>
          <cell r="G28">
            <v>8.8157414680035817</v>
          </cell>
          <cell r="H28">
            <v>7.3368480191228063</v>
          </cell>
          <cell r="I28">
            <v>4.3982675297882796</v>
          </cell>
          <cell r="J28">
            <v>2.1945833171689193</v>
          </cell>
          <cell r="K28">
            <v>2.3334809954707501</v>
          </cell>
          <cell r="L28">
            <v>1.4723153899994015</v>
          </cell>
          <cell r="M28">
            <v>1.0834018907542766</v>
          </cell>
          <cell r="N28">
            <v>0.97228374811281248</v>
          </cell>
          <cell r="O28">
            <v>0.41669303490549103</v>
          </cell>
          <cell r="P28">
            <v>0.765323223504214</v>
          </cell>
          <cell r="Q28">
            <v>1.364271833203164</v>
          </cell>
          <cell r="R28">
            <v>0.99824768283158349</v>
          </cell>
          <cell r="S28">
            <v>0.33274922761052783</v>
          </cell>
          <cell r="T28">
            <v>0.23292445932736949</v>
          </cell>
          <cell r="U28">
            <v>0.13309969104421113</v>
          </cell>
        </row>
        <row r="29">
          <cell r="D29">
            <v>9.9105067483438969</v>
          </cell>
          <cell r="E29">
            <v>12.714642378689263</v>
          </cell>
          <cell r="F29">
            <v>13.406073082062091</v>
          </cell>
          <cell r="G29">
            <v>8.8157414680035817</v>
          </cell>
          <cell r="H29">
            <v>7.3368480191228063</v>
          </cell>
          <cell r="I29">
            <v>4.3982675297882796</v>
          </cell>
          <cell r="J29">
            <v>2.1945833171689193</v>
          </cell>
          <cell r="K29">
            <v>2.3334809954707501</v>
          </cell>
          <cell r="L29">
            <v>1.4723153899994015</v>
          </cell>
          <cell r="M29">
            <v>1.0834018907542766</v>
          </cell>
          <cell r="N29">
            <v>0.97228374811281248</v>
          </cell>
          <cell r="O29">
            <v>0.41669303490549103</v>
          </cell>
          <cell r="P29">
            <v>0.765323223504214</v>
          </cell>
          <cell r="Q29">
            <v>1.364271833203164</v>
          </cell>
          <cell r="R29">
            <v>0.99824768283158349</v>
          </cell>
          <cell r="S29">
            <v>0.33274922761052783</v>
          </cell>
          <cell r="T29">
            <v>0.23292445932736949</v>
          </cell>
          <cell r="U29">
            <v>0.13309969104421113</v>
          </cell>
        </row>
        <row r="30">
          <cell r="D30">
            <v>9.9105067483438969</v>
          </cell>
          <cell r="E30">
            <v>12.714642378689263</v>
          </cell>
          <cell r="F30">
            <v>13.406073082062091</v>
          </cell>
          <cell r="G30">
            <v>8.8157414680035817</v>
          </cell>
          <cell r="H30">
            <v>7.3368480191228063</v>
          </cell>
          <cell r="I30">
            <v>4.3982675297882796</v>
          </cell>
          <cell r="J30">
            <v>2.1945833171689193</v>
          </cell>
          <cell r="K30">
            <v>2.3334809954707501</v>
          </cell>
          <cell r="L30">
            <v>1.4723153899994015</v>
          </cell>
          <cell r="M30">
            <v>1.0834018907542766</v>
          </cell>
          <cell r="N30">
            <v>0.97228374811281248</v>
          </cell>
          <cell r="O30">
            <v>0.41669303490549103</v>
          </cell>
          <cell r="P30">
            <v>0.765323223504214</v>
          </cell>
          <cell r="Q30">
            <v>1.364271833203164</v>
          </cell>
          <cell r="R30">
            <v>0.99824768283158349</v>
          </cell>
          <cell r="S30">
            <v>0.33274922761052783</v>
          </cell>
          <cell r="T30">
            <v>0.23292445932736949</v>
          </cell>
          <cell r="U30">
            <v>0.13309969104421113</v>
          </cell>
        </row>
        <row r="31">
          <cell r="D31">
            <v>10.793587978843648</v>
          </cell>
          <cell r="E31">
            <v>13.847587678283906</v>
          </cell>
          <cell r="F31">
            <v>14.600628700063693</v>
          </cell>
          <cell r="G31">
            <v>9.6012730276923151</v>
          </cell>
          <cell r="H31">
            <v>7.9906019533299872</v>
          </cell>
          <cell r="I31">
            <v>4.7901776107658822</v>
          </cell>
          <cell r="J31">
            <v>2.3901328874755645</v>
          </cell>
          <cell r="K31">
            <v>2.5414071208600939</v>
          </cell>
          <cell r="L31">
            <v>1.6035068738760117</v>
          </cell>
          <cell r="M31">
            <v>1.1799390203993292</v>
          </cell>
          <cell r="N31">
            <v>1.0589196336917059</v>
          </cell>
          <cell r="O31">
            <v>0.45382270015358822</v>
          </cell>
          <cell r="P31">
            <v>0.83351777612434874</v>
          </cell>
          <cell r="Q31">
            <v>1.4858360356999258</v>
          </cell>
          <cell r="R31">
            <v>1.0871970992926288</v>
          </cell>
          <cell r="S31">
            <v>0.3623990330975429</v>
          </cell>
          <cell r="T31">
            <v>0.25367932316828007</v>
          </cell>
          <cell r="U31">
            <v>0.14495961323901715</v>
          </cell>
        </row>
        <row r="32">
          <cell r="D32">
            <v>10.793587978843648</v>
          </cell>
          <cell r="E32">
            <v>13.847587678283906</v>
          </cell>
          <cell r="F32">
            <v>14.600628700063693</v>
          </cell>
          <cell r="G32">
            <v>9.6012730276923151</v>
          </cell>
          <cell r="H32">
            <v>7.9906019533299872</v>
          </cell>
          <cell r="I32">
            <v>4.7901776107658822</v>
          </cell>
          <cell r="J32">
            <v>2.3901328874755645</v>
          </cell>
          <cell r="K32">
            <v>2.5414071208600939</v>
          </cell>
          <cell r="L32">
            <v>1.6035068738760117</v>
          </cell>
          <cell r="M32">
            <v>1.1799390203993292</v>
          </cell>
          <cell r="N32">
            <v>1.0589196336917059</v>
          </cell>
          <cell r="O32">
            <v>0.45382270015358822</v>
          </cell>
          <cell r="P32">
            <v>0.83351777612434874</v>
          </cell>
          <cell r="Q32">
            <v>1.4858360356999258</v>
          </cell>
          <cell r="R32">
            <v>1.0871970992926288</v>
          </cell>
          <cell r="S32">
            <v>0.3623990330975429</v>
          </cell>
          <cell r="T32">
            <v>0.25367932316828007</v>
          </cell>
          <cell r="U32">
            <v>0.14495961323901715</v>
          </cell>
        </row>
        <row r="33">
          <cell r="D33">
            <v>10.793587978843648</v>
          </cell>
          <cell r="E33">
            <v>13.847587678283906</v>
          </cell>
          <cell r="F33">
            <v>14.600628700063693</v>
          </cell>
          <cell r="G33">
            <v>9.6012730276923151</v>
          </cell>
          <cell r="H33">
            <v>7.9906019533299872</v>
          </cell>
          <cell r="I33">
            <v>4.7901776107658822</v>
          </cell>
          <cell r="J33">
            <v>2.3901328874755645</v>
          </cell>
          <cell r="K33">
            <v>2.5414071208600939</v>
          </cell>
          <cell r="L33">
            <v>1.6035068738760117</v>
          </cell>
          <cell r="M33">
            <v>1.1799390203993292</v>
          </cell>
          <cell r="N33">
            <v>1.0589196336917059</v>
          </cell>
          <cell r="O33">
            <v>0.45382270015358822</v>
          </cell>
          <cell r="P33">
            <v>0.83351777612434874</v>
          </cell>
          <cell r="Q33">
            <v>1.4858360356999258</v>
          </cell>
          <cell r="R33">
            <v>1.0871970992926288</v>
          </cell>
          <cell r="S33">
            <v>0.3623990330975429</v>
          </cell>
          <cell r="T33">
            <v>0.25367932316828007</v>
          </cell>
          <cell r="U33">
            <v>0.14495961323901715</v>
          </cell>
        </row>
        <row r="34">
          <cell r="D34">
            <v>10.793587978843648</v>
          </cell>
          <cell r="E34">
            <v>13.847587678283906</v>
          </cell>
          <cell r="F34">
            <v>14.600628700063693</v>
          </cell>
          <cell r="G34">
            <v>9.6012730276923151</v>
          </cell>
          <cell r="H34">
            <v>7.9906019533299872</v>
          </cell>
          <cell r="I34">
            <v>4.7901776107658822</v>
          </cell>
          <cell r="J34">
            <v>2.3901328874755645</v>
          </cell>
          <cell r="K34">
            <v>2.5414071208600939</v>
          </cell>
          <cell r="L34">
            <v>1.6035068738760117</v>
          </cell>
          <cell r="M34">
            <v>1.1799390203993292</v>
          </cell>
          <cell r="N34">
            <v>1.0589196336917059</v>
          </cell>
          <cell r="O34">
            <v>0.45382270015358822</v>
          </cell>
          <cell r="P34">
            <v>0.83351777612434874</v>
          </cell>
          <cell r="Q34">
            <v>1.4858360356999258</v>
          </cell>
          <cell r="R34">
            <v>1.0871970992926288</v>
          </cell>
          <cell r="S34">
            <v>0.3623990330975429</v>
          </cell>
          <cell r="T34">
            <v>0.25367932316828007</v>
          </cell>
          <cell r="U34">
            <v>0.14495961323901715</v>
          </cell>
        </row>
        <row r="35">
          <cell r="D35">
            <v>10.793587978843648</v>
          </cell>
          <cell r="E35">
            <v>13.847587678283906</v>
          </cell>
          <cell r="F35">
            <v>14.600628700063693</v>
          </cell>
          <cell r="G35">
            <v>9.6012730276923151</v>
          </cell>
          <cell r="H35">
            <v>7.9906019533299872</v>
          </cell>
          <cell r="I35">
            <v>4.7901776107658822</v>
          </cell>
          <cell r="J35">
            <v>2.3901328874755645</v>
          </cell>
          <cell r="K35">
            <v>2.5414071208600939</v>
          </cell>
          <cell r="L35">
            <v>1.6035068738760117</v>
          </cell>
          <cell r="M35">
            <v>1.1799390203993292</v>
          </cell>
          <cell r="N35">
            <v>1.0589196336917059</v>
          </cell>
          <cell r="O35">
            <v>0.45382270015358822</v>
          </cell>
          <cell r="P35">
            <v>0.83351777612434874</v>
          </cell>
          <cell r="Q35">
            <v>1.4858360356999258</v>
          </cell>
          <cell r="R35">
            <v>1.0871970992926288</v>
          </cell>
          <cell r="S35">
            <v>0.3623990330975429</v>
          </cell>
          <cell r="T35">
            <v>0.25367932316828007</v>
          </cell>
          <cell r="U35">
            <v>0.14495961323901715</v>
          </cell>
        </row>
        <row r="36">
          <cell r="D36">
            <v>10.793587978843648</v>
          </cell>
          <cell r="E36">
            <v>13.847587678283906</v>
          </cell>
          <cell r="F36">
            <v>14.600628700063693</v>
          </cell>
          <cell r="G36">
            <v>9.6012730276923151</v>
          </cell>
          <cell r="H36">
            <v>7.9906019533299872</v>
          </cell>
          <cell r="I36">
            <v>4.7901776107658822</v>
          </cell>
          <cell r="J36">
            <v>2.3901328874755645</v>
          </cell>
          <cell r="K36">
            <v>2.5414071208600939</v>
          </cell>
          <cell r="L36">
            <v>1.6035068738760117</v>
          </cell>
          <cell r="M36">
            <v>1.1799390203993292</v>
          </cell>
          <cell r="N36">
            <v>1.0589196336917059</v>
          </cell>
          <cell r="O36">
            <v>0.45382270015358822</v>
          </cell>
          <cell r="P36">
            <v>0.83351777612434874</v>
          </cell>
          <cell r="Q36">
            <v>1.4858360356999258</v>
          </cell>
          <cell r="R36">
            <v>1.0871970992926288</v>
          </cell>
          <cell r="S36">
            <v>0.3623990330975429</v>
          </cell>
          <cell r="T36">
            <v>0.25367932316828007</v>
          </cell>
          <cell r="U36">
            <v>0.14495961323901715</v>
          </cell>
        </row>
        <row r="37">
          <cell r="D37">
            <v>10.793587978843648</v>
          </cell>
          <cell r="E37">
            <v>13.847587678283906</v>
          </cell>
          <cell r="F37">
            <v>14.600628700063693</v>
          </cell>
          <cell r="G37">
            <v>9.6012730276923151</v>
          </cell>
          <cell r="H37">
            <v>7.9906019533299872</v>
          </cell>
          <cell r="I37">
            <v>4.7901776107658822</v>
          </cell>
          <cell r="J37">
            <v>2.3901328874755645</v>
          </cell>
          <cell r="K37">
            <v>2.5414071208600939</v>
          </cell>
          <cell r="L37">
            <v>1.6035068738760117</v>
          </cell>
          <cell r="M37">
            <v>1.1799390203993292</v>
          </cell>
          <cell r="N37">
            <v>1.0589196336917059</v>
          </cell>
          <cell r="O37">
            <v>0.45382270015358822</v>
          </cell>
          <cell r="P37">
            <v>0.83351777612434874</v>
          </cell>
          <cell r="Q37">
            <v>1.4858360356999258</v>
          </cell>
          <cell r="R37">
            <v>1.0871970992926288</v>
          </cell>
          <cell r="S37">
            <v>0.3623990330975429</v>
          </cell>
          <cell r="T37">
            <v>0.25367932316828007</v>
          </cell>
          <cell r="U37">
            <v>0.14495961323901715</v>
          </cell>
        </row>
        <row r="38">
          <cell r="D38">
            <v>10.793587978843648</v>
          </cell>
          <cell r="E38">
            <v>13.847587678283906</v>
          </cell>
          <cell r="F38">
            <v>14.600628700063693</v>
          </cell>
          <cell r="G38">
            <v>9.6012730276923151</v>
          </cell>
          <cell r="H38">
            <v>7.9906019533299872</v>
          </cell>
          <cell r="I38">
            <v>4.7901776107658822</v>
          </cell>
          <cell r="J38">
            <v>2.3901328874755645</v>
          </cell>
          <cell r="K38">
            <v>2.5414071208600939</v>
          </cell>
          <cell r="L38">
            <v>1.6035068738760117</v>
          </cell>
          <cell r="M38">
            <v>1.1799390203993292</v>
          </cell>
          <cell r="N38">
            <v>1.0589196336917059</v>
          </cell>
          <cell r="O38">
            <v>0.45382270015358822</v>
          </cell>
          <cell r="P38">
            <v>0.83351777612434874</v>
          </cell>
          <cell r="Q38">
            <v>1.4858360356999258</v>
          </cell>
          <cell r="R38">
            <v>1.0871970992926288</v>
          </cell>
          <cell r="S38">
            <v>0.3623990330975429</v>
          </cell>
          <cell r="T38">
            <v>0.25367932316828007</v>
          </cell>
          <cell r="U38">
            <v>0.14495961323901715</v>
          </cell>
        </row>
        <row r="39">
          <cell r="D39">
            <v>10.793587978843648</v>
          </cell>
          <cell r="E39">
            <v>13.847587678283906</v>
          </cell>
          <cell r="F39">
            <v>14.600628700063693</v>
          </cell>
          <cell r="G39">
            <v>9.6012730276923151</v>
          </cell>
          <cell r="H39">
            <v>7.9906019533299872</v>
          </cell>
          <cell r="I39">
            <v>4.7901776107658822</v>
          </cell>
          <cell r="J39">
            <v>2.3901328874755645</v>
          </cell>
          <cell r="K39">
            <v>2.5414071208600939</v>
          </cell>
          <cell r="L39">
            <v>1.6035068738760117</v>
          </cell>
          <cell r="M39">
            <v>1.1799390203993292</v>
          </cell>
          <cell r="N39">
            <v>1.0589196336917059</v>
          </cell>
          <cell r="O39">
            <v>0.45382270015358822</v>
          </cell>
          <cell r="P39">
            <v>0.83351777612434874</v>
          </cell>
          <cell r="Q39">
            <v>1.4858360356999258</v>
          </cell>
          <cell r="R39">
            <v>1.0871970992926288</v>
          </cell>
          <cell r="S39">
            <v>0.3623990330975429</v>
          </cell>
          <cell r="T39">
            <v>0.25367932316828007</v>
          </cell>
          <cell r="U39">
            <v>0.14495961323901715</v>
          </cell>
        </row>
        <row r="40">
          <cell r="D40">
            <v>10.793587978843648</v>
          </cell>
          <cell r="E40">
            <v>13.847587678283906</v>
          </cell>
          <cell r="F40">
            <v>14.600628700063693</v>
          </cell>
          <cell r="G40">
            <v>9.6012730276923151</v>
          </cell>
          <cell r="H40">
            <v>7.9906019533299872</v>
          </cell>
          <cell r="I40">
            <v>4.7901776107658822</v>
          </cell>
          <cell r="J40">
            <v>2.3901328874755645</v>
          </cell>
          <cell r="K40">
            <v>2.5414071208600939</v>
          </cell>
          <cell r="L40">
            <v>1.6035068738760117</v>
          </cell>
          <cell r="M40">
            <v>1.1799390203993292</v>
          </cell>
          <cell r="N40">
            <v>1.0589196336917059</v>
          </cell>
          <cell r="O40">
            <v>0.45382270015358822</v>
          </cell>
          <cell r="P40">
            <v>0.83351777612434874</v>
          </cell>
          <cell r="Q40">
            <v>1.4858360356999258</v>
          </cell>
          <cell r="R40">
            <v>1.0871970992926288</v>
          </cell>
          <cell r="S40">
            <v>0.3623990330975429</v>
          </cell>
          <cell r="T40">
            <v>0.25367932316828007</v>
          </cell>
          <cell r="U40">
            <v>0.14495961323901715</v>
          </cell>
        </row>
        <row r="41">
          <cell r="D41">
            <v>11.439546169197495</v>
          </cell>
          <cell r="E41">
            <v>14.676316984513065</v>
          </cell>
          <cell r="F41">
            <v>15.474424856782656</v>
          </cell>
          <cell r="G41">
            <v>10.175875371437307</v>
          </cell>
          <cell r="H41">
            <v>8.4688113113051209</v>
          </cell>
          <cell r="I41">
            <v>5.0768528541593527</v>
          </cell>
          <cell r="J41">
            <v>2.5331739149564316</v>
          </cell>
          <cell r="K41">
            <v>2.6935013779283579</v>
          </cell>
          <cell r="L41">
            <v>1.699471107502416</v>
          </cell>
          <cell r="M41">
            <v>1.2505542111810231</v>
          </cell>
          <cell r="N41">
            <v>1.1222922408034826</v>
          </cell>
          <cell r="O41">
            <v>0.48098238891577816</v>
          </cell>
          <cell r="P41">
            <v>0.88340087666036982</v>
          </cell>
          <cell r="Q41">
            <v>1.5747580844815288</v>
          </cell>
          <cell r="R41">
            <v>1.152262013035265</v>
          </cell>
          <cell r="S41">
            <v>0.38408733767842168</v>
          </cell>
          <cell r="T41">
            <v>0.26886113637489517</v>
          </cell>
          <cell r="U41">
            <v>0.15363493507136866</v>
          </cell>
        </row>
        <row r="42">
          <cell r="D42">
            <v>11.439546169197495</v>
          </cell>
          <cell r="E42">
            <v>14.676316984513065</v>
          </cell>
          <cell r="F42">
            <v>15.474424856782656</v>
          </cell>
          <cell r="G42">
            <v>10.175875371437307</v>
          </cell>
          <cell r="H42">
            <v>8.4688113113051209</v>
          </cell>
          <cell r="I42">
            <v>5.0768528541593527</v>
          </cell>
          <cell r="J42">
            <v>2.5331739149564316</v>
          </cell>
          <cell r="K42">
            <v>2.6935013779283579</v>
          </cell>
          <cell r="L42">
            <v>1.699471107502416</v>
          </cell>
          <cell r="M42">
            <v>1.2505542111810231</v>
          </cell>
          <cell r="N42">
            <v>1.1222922408034826</v>
          </cell>
          <cell r="O42">
            <v>0.48098238891577816</v>
          </cell>
          <cell r="P42">
            <v>0.88340087666036982</v>
          </cell>
          <cell r="Q42">
            <v>1.5747580844815288</v>
          </cell>
          <cell r="R42">
            <v>1.152262013035265</v>
          </cell>
          <cell r="S42">
            <v>0.38408733767842168</v>
          </cell>
          <cell r="T42">
            <v>0.26886113637489517</v>
          </cell>
          <cell r="U42">
            <v>0.15363493507136866</v>
          </cell>
        </row>
        <row r="43">
          <cell r="D43">
            <v>11.439546169197495</v>
          </cell>
          <cell r="E43">
            <v>14.676316984513065</v>
          </cell>
          <cell r="F43">
            <v>15.474424856782656</v>
          </cell>
          <cell r="G43">
            <v>10.175875371437307</v>
          </cell>
          <cell r="H43">
            <v>8.4688113113051209</v>
          </cell>
          <cell r="I43">
            <v>5.0768528541593527</v>
          </cell>
          <cell r="J43">
            <v>2.5331739149564316</v>
          </cell>
          <cell r="K43">
            <v>2.6935013779283579</v>
          </cell>
          <cell r="L43">
            <v>1.699471107502416</v>
          </cell>
          <cell r="M43">
            <v>1.2505542111810231</v>
          </cell>
          <cell r="N43">
            <v>1.1222922408034826</v>
          </cell>
          <cell r="O43">
            <v>0.48098238891577816</v>
          </cell>
          <cell r="P43">
            <v>0.88340087666036982</v>
          </cell>
          <cell r="Q43">
            <v>1.5747580844815288</v>
          </cell>
          <cell r="R43">
            <v>1.152262013035265</v>
          </cell>
          <cell r="S43">
            <v>0.38408733767842168</v>
          </cell>
          <cell r="T43">
            <v>0.26886113637489517</v>
          </cell>
          <cell r="U43">
            <v>0.15363493507136866</v>
          </cell>
        </row>
        <row r="44">
          <cell r="D44">
            <v>11.439546169197495</v>
          </cell>
          <cell r="E44">
            <v>14.676316984513065</v>
          </cell>
          <cell r="F44">
            <v>15.474424856782656</v>
          </cell>
          <cell r="G44">
            <v>10.175875371437307</v>
          </cell>
          <cell r="H44">
            <v>8.4688113113051209</v>
          </cell>
          <cell r="I44">
            <v>5.0768528541593527</v>
          </cell>
          <cell r="J44">
            <v>2.5331739149564316</v>
          </cell>
          <cell r="K44">
            <v>2.6935013779283579</v>
          </cell>
          <cell r="L44">
            <v>1.699471107502416</v>
          </cell>
          <cell r="M44">
            <v>1.2505542111810231</v>
          </cell>
          <cell r="N44">
            <v>1.1222922408034826</v>
          </cell>
          <cell r="O44">
            <v>0.48098238891577816</v>
          </cell>
          <cell r="P44">
            <v>0.88340087666036982</v>
          </cell>
          <cell r="Q44">
            <v>1.5747580844815288</v>
          </cell>
          <cell r="R44">
            <v>1.152262013035265</v>
          </cell>
          <cell r="S44">
            <v>0.38408733767842168</v>
          </cell>
          <cell r="T44">
            <v>0.26886113637489517</v>
          </cell>
          <cell r="U44">
            <v>0.15363493507136866</v>
          </cell>
        </row>
        <row r="45">
          <cell r="D45">
            <v>11.439546169197495</v>
          </cell>
          <cell r="E45">
            <v>14.676316984513065</v>
          </cell>
          <cell r="F45">
            <v>15.474424856782656</v>
          </cell>
          <cell r="G45">
            <v>10.175875371437307</v>
          </cell>
          <cell r="H45">
            <v>8.4688113113051209</v>
          </cell>
          <cell r="I45">
            <v>5.0768528541593527</v>
          </cell>
          <cell r="J45">
            <v>2.5331739149564316</v>
          </cell>
          <cell r="K45">
            <v>2.6935013779283579</v>
          </cell>
          <cell r="L45">
            <v>1.699471107502416</v>
          </cell>
          <cell r="M45">
            <v>1.2505542111810231</v>
          </cell>
          <cell r="N45">
            <v>1.1222922408034826</v>
          </cell>
          <cell r="O45">
            <v>0.48098238891577816</v>
          </cell>
          <cell r="P45">
            <v>0.88340087666036982</v>
          </cell>
          <cell r="Q45">
            <v>1.5747580844815288</v>
          </cell>
          <cell r="R45">
            <v>1.152262013035265</v>
          </cell>
          <cell r="S45">
            <v>0.38408733767842168</v>
          </cell>
          <cell r="T45">
            <v>0.26886113637489517</v>
          </cell>
          <cell r="U45">
            <v>0.15363493507136866</v>
          </cell>
        </row>
        <row r="46">
          <cell r="D46">
            <v>11.439546169197495</v>
          </cell>
          <cell r="E46">
            <v>14.676316984513065</v>
          </cell>
          <cell r="F46">
            <v>15.474424856782656</v>
          </cell>
          <cell r="G46">
            <v>10.175875371437307</v>
          </cell>
          <cell r="H46">
            <v>8.4688113113051209</v>
          </cell>
          <cell r="I46">
            <v>5.0768528541593527</v>
          </cell>
          <cell r="J46">
            <v>2.5331739149564316</v>
          </cell>
          <cell r="K46">
            <v>2.6935013779283579</v>
          </cell>
          <cell r="L46">
            <v>1.699471107502416</v>
          </cell>
          <cell r="M46">
            <v>1.2505542111810231</v>
          </cell>
          <cell r="N46">
            <v>1.1222922408034826</v>
          </cell>
          <cell r="O46">
            <v>0.48098238891577816</v>
          </cell>
          <cell r="P46">
            <v>0.88340087666036982</v>
          </cell>
          <cell r="Q46">
            <v>1.5747580844815288</v>
          </cell>
          <cell r="R46">
            <v>1.152262013035265</v>
          </cell>
          <cell r="S46">
            <v>0.38408733767842168</v>
          </cell>
          <cell r="T46">
            <v>0.26886113637489517</v>
          </cell>
          <cell r="U46">
            <v>0.15363493507136866</v>
          </cell>
        </row>
        <row r="47">
          <cell r="D47">
            <v>11.439546169197495</v>
          </cell>
          <cell r="E47">
            <v>14.676316984513065</v>
          </cell>
          <cell r="F47">
            <v>15.474424856782656</v>
          </cell>
          <cell r="G47">
            <v>10.175875371437307</v>
          </cell>
          <cell r="H47">
            <v>8.4688113113051209</v>
          </cell>
          <cell r="I47">
            <v>5.0768528541593527</v>
          </cell>
          <cell r="J47">
            <v>2.5331739149564316</v>
          </cell>
          <cell r="K47">
            <v>2.6935013779283579</v>
          </cell>
          <cell r="L47">
            <v>1.699471107502416</v>
          </cell>
          <cell r="M47">
            <v>1.2505542111810231</v>
          </cell>
          <cell r="N47">
            <v>1.1222922408034826</v>
          </cell>
          <cell r="O47">
            <v>0.48098238891577816</v>
          </cell>
          <cell r="P47">
            <v>0.88340087666036982</v>
          </cell>
          <cell r="Q47">
            <v>1.5747580844815288</v>
          </cell>
          <cell r="R47">
            <v>1.152262013035265</v>
          </cell>
          <cell r="S47">
            <v>0.38408733767842168</v>
          </cell>
          <cell r="T47">
            <v>0.26886113637489517</v>
          </cell>
          <cell r="U47">
            <v>0.15363493507136866</v>
          </cell>
        </row>
        <row r="48">
          <cell r="D48">
            <v>11.439546169197495</v>
          </cell>
          <cell r="E48">
            <v>14.676316984513065</v>
          </cell>
          <cell r="F48">
            <v>15.474424856782656</v>
          </cell>
          <cell r="G48">
            <v>10.175875371437307</v>
          </cell>
          <cell r="H48">
            <v>8.4688113113051209</v>
          </cell>
          <cell r="I48">
            <v>5.0768528541593527</v>
          </cell>
          <cell r="J48">
            <v>2.5331739149564316</v>
          </cell>
          <cell r="K48">
            <v>2.6935013779283579</v>
          </cell>
          <cell r="L48">
            <v>1.699471107502416</v>
          </cell>
          <cell r="M48">
            <v>1.2505542111810231</v>
          </cell>
          <cell r="N48">
            <v>1.1222922408034826</v>
          </cell>
          <cell r="O48">
            <v>0.48098238891577816</v>
          </cell>
          <cell r="P48">
            <v>0.88340087666036982</v>
          </cell>
          <cell r="Q48">
            <v>1.5747580844815288</v>
          </cell>
          <cell r="R48">
            <v>1.152262013035265</v>
          </cell>
          <cell r="S48">
            <v>0.38408733767842168</v>
          </cell>
          <cell r="T48">
            <v>0.26886113637489517</v>
          </cell>
          <cell r="U48">
            <v>0.15363493507136866</v>
          </cell>
        </row>
        <row r="49">
          <cell r="D49">
            <v>11.439546169197495</v>
          </cell>
          <cell r="E49">
            <v>14.676316984513065</v>
          </cell>
          <cell r="F49">
            <v>15.474424856782656</v>
          </cell>
          <cell r="G49">
            <v>10.175875371437307</v>
          </cell>
          <cell r="H49">
            <v>8.4688113113051209</v>
          </cell>
          <cell r="I49">
            <v>5.0768528541593527</v>
          </cell>
          <cell r="J49">
            <v>2.5331739149564316</v>
          </cell>
          <cell r="K49">
            <v>2.6935013779283579</v>
          </cell>
          <cell r="L49">
            <v>1.699471107502416</v>
          </cell>
          <cell r="M49">
            <v>1.2505542111810231</v>
          </cell>
          <cell r="N49">
            <v>1.1222922408034826</v>
          </cell>
          <cell r="O49">
            <v>0.48098238891577816</v>
          </cell>
          <cell r="P49">
            <v>0.88340087666036982</v>
          </cell>
          <cell r="Q49">
            <v>1.5747580844815288</v>
          </cell>
          <cell r="R49">
            <v>1.152262013035265</v>
          </cell>
          <cell r="S49">
            <v>0.38408733767842168</v>
          </cell>
          <cell r="T49">
            <v>0.26886113637489517</v>
          </cell>
          <cell r="U49">
            <v>0.15363493507136866</v>
          </cell>
        </row>
        <row r="50">
          <cell r="D50">
            <v>11.439546169197495</v>
          </cell>
          <cell r="E50">
            <v>14.676316984513065</v>
          </cell>
          <cell r="F50">
            <v>15.474424856782656</v>
          </cell>
          <cell r="G50">
            <v>10.175875371437307</v>
          </cell>
          <cell r="H50">
            <v>8.4688113113051209</v>
          </cell>
          <cell r="I50">
            <v>5.0768528541593527</v>
          </cell>
          <cell r="J50">
            <v>2.5331739149564316</v>
          </cell>
          <cell r="K50">
            <v>2.6935013779283579</v>
          </cell>
          <cell r="L50">
            <v>1.699471107502416</v>
          </cell>
          <cell r="M50">
            <v>1.2505542111810231</v>
          </cell>
          <cell r="N50">
            <v>1.1222922408034826</v>
          </cell>
          <cell r="O50">
            <v>0.48098238891577816</v>
          </cell>
          <cell r="P50">
            <v>0.88340087666036982</v>
          </cell>
          <cell r="Q50">
            <v>1.5747580844815288</v>
          </cell>
          <cell r="R50">
            <v>1.152262013035265</v>
          </cell>
          <cell r="S50">
            <v>0.38408733767842168</v>
          </cell>
          <cell r="T50">
            <v>0.26886113637489517</v>
          </cell>
          <cell r="U50">
            <v>0.15363493507136866</v>
          </cell>
        </row>
        <row r="51">
          <cell r="D51">
            <v>11.753942797975926</v>
          </cell>
          <cell r="E51">
            <v>15.079670798953611</v>
          </cell>
          <cell r="F51">
            <v>15.899713319742627</v>
          </cell>
          <cell r="G51">
            <v>10.455542140059981</v>
          </cell>
          <cell r="H51">
            <v>8.7015623039279131</v>
          </cell>
          <cell r="I51">
            <v>5.2163815905745876</v>
          </cell>
          <cell r="J51">
            <v>2.602793926728947</v>
          </cell>
          <cell r="K51">
            <v>2.7675277195598933</v>
          </cell>
          <cell r="L51">
            <v>1.7461782040080276</v>
          </cell>
          <cell r="M51">
            <v>1.2849235840813789</v>
          </cell>
          <cell r="N51">
            <v>1.1531365498166222</v>
          </cell>
          <cell r="O51">
            <v>0.49420137849283802</v>
          </cell>
          <cell r="P51">
            <v>0.90767965952238394</v>
          </cell>
          <cell r="Q51">
            <v>1.6180376539312062</v>
          </cell>
          <cell r="R51">
            <v>1.1839299906813703</v>
          </cell>
          <cell r="S51">
            <v>0.39464333022712345</v>
          </cell>
          <cell r="T51">
            <v>0.27625033115898645</v>
          </cell>
          <cell r="U51">
            <v>0.15785733209084937</v>
          </cell>
        </row>
        <row r="52">
          <cell r="D52">
            <v>11.753942797975926</v>
          </cell>
          <cell r="E52">
            <v>15.079670798953611</v>
          </cell>
          <cell r="F52">
            <v>15.899713319742627</v>
          </cell>
          <cell r="G52">
            <v>10.455542140059981</v>
          </cell>
          <cell r="H52">
            <v>8.7015623039279131</v>
          </cell>
          <cell r="I52">
            <v>5.2163815905745876</v>
          </cell>
          <cell r="J52">
            <v>2.602793926728947</v>
          </cell>
          <cell r="K52">
            <v>2.7675277195598933</v>
          </cell>
          <cell r="L52">
            <v>1.7461782040080276</v>
          </cell>
          <cell r="M52">
            <v>1.2849235840813789</v>
          </cell>
          <cell r="N52">
            <v>1.1531365498166222</v>
          </cell>
          <cell r="O52">
            <v>0.49420137849283802</v>
          </cell>
          <cell r="P52">
            <v>0.90767965952238394</v>
          </cell>
          <cell r="Q52">
            <v>1.6180376539312062</v>
          </cell>
          <cell r="R52">
            <v>1.1839299906813703</v>
          </cell>
          <cell r="S52">
            <v>0.39464333022712345</v>
          </cell>
          <cell r="T52">
            <v>0.27625033115898645</v>
          </cell>
          <cell r="U52">
            <v>0.15785733209084937</v>
          </cell>
        </row>
        <row r="53">
          <cell r="D53">
            <v>11.753942797975926</v>
          </cell>
          <cell r="E53">
            <v>15.079670798953611</v>
          </cell>
          <cell r="F53">
            <v>15.899713319742627</v>
          </cell>
          <cell r="G53">
            <v>10.455542140059981</v>
          </cell>
          <cell r="H53">
            <v>8.7015623039279131</v>
          </cell>
          <cell r="I53">
            <v>5.2163815905745876</v>
          </cell>
          <cell r="J53">
            <v>2.602793926728947</v>
          </cell>
          <cell r="K53">
            <v>2.7675277195598933</v>
          </cell>
          <cell r="L53">
            <v>1.7461782040080276</v>
          </cell>
          <cell r="M53">
            <v>1.2849235840813789</v>
          </cell>
          <cell r="N53">
            <v>1.1531365498166222</v>
          </cell>
          <cell r="O53">
            <v>0.49420137849283802</v>
          </cell>
          <cell r="P53">
            <v>0.90767965952238394</v>
          </cell>
          <cell r="Q53">
            <v>1.6180376539312062</v>
          </cell>
          <cell r="R53">
            <v>1.1839299906813703</v>
          </cell>
          <cell r="S53">
            <v>0.39464333022712345</v>
          </cell>
          <cell r="T53">
            <v>0.27625033115898645</v>
          </cell>
          <cell r="U53">
            <v>0.15785733209084937</v>
          </cell>
        </row>
        <row r="54">
          <cell r="D54">
            <v>11.753942797975926</v>
          </cell>
          <cell r="E54">
            <v>15.079670798953611</v>
          </cell>
          <cell r="F54">
            <v>15.899713319742627</v>
          </cell>
          <cell r="G54">
            <v>10.455542140059981</v>
          </cell>
          <cell r="H54">
            <v>8.7015623039279131</v>
          </cell>
          <cell r="I54">
            <v>5.2163815905745876</v>
          </cell>
          <cell r="J54">
            <v>2.602793926728947</v>
          </cell>
          <cell r="K54">
            <v>2.7675277195598933</v>
          </cell>
          <cell r="L54">
            <v>1.7461782040080276</v>
          </cell>
          <cell r="M54">
            <v>1.2849235840813789</v>
          </cell>
          <cell r="N54">
            <v>1.1531365498166222</v>
          </cell>
          <cell r="O54">
            <v>0.49420137849283802</v>
          </cell>
          <cell r="P54">
            <v>0.90767965952238394</v>
          </cell>
          <cell r="Q54">
            <v>1.6180376539312062</v>
          </cell>
          <cell r="R54">
            <v>1.1839299906813703</v>
          </cell>
          <cell r="S54">
            <v>0.39464333022712345</v>
          </cell>
          <cell r="T54">
            <v>0.27625033115898645</v>
          </cell>
          <cell r="U54">
            <v>0.15785733209084937</v>
          </cell>
        </row>
        <row r="55">
          <cell r="D55">
            <v>11.753942797975926</v>
          </cell>
          <cell r="E55">
            <v>15.079670798953611</v>
          </cell>
          <cell r="F55">
            <v>15.899713319742627</v>
          </cell>
          <cell r="G55">
            <v>10.455542140059981</v>
          </cell>
          <cell r="H55">
            <v>8.7015623039279131</v>
          </cell>
          <cell r="I55">
            <v>5.2163815905745876</v>
          </cell>
          <cell r="J55">
            <v>2.602793926728947</v>
          </cell>
          <cell r="K55">
            <v>2.7675277195598933</v>
          </cell>
          <cell r="L55">
            <v>1.7461782040080276</v>
          </cell>
          <cell r="M55">
            <v>1.2849235840813789</v>
          </cell>
          <cell r="N55">
            <v>1.1531365498166222</v>
          </cell>
          <cell r="O55">
            <v>0.49420137849283802</v>
          </cell>
          <cell r="P55">
            <v>0.90767965952238394</v>
          </cell>
          <cell r="Q55">
            <v>1.6180376539312062</v>
          </cell>
          <cell r="R55">
            <v>1.1839299906813703</v>
          </cell>
          <cell r="S55">
            <v>0.39464333022712345</v>
          </cell>
          <cell r="T55">
            <v>0.27625033115898645</v>
          </cell>
          <cell r="U55">
            <v>0.15785733209084937</v>
          </cell>
        </row>
        <row r="56">
          <cell r="D56">
            <v>11.753942797975926</v>
          </cell>
          <cell r="E56">
            <v>15.079670798953611</v>
          </cell>
          <cell r="F56">
            <v>15.899713319742627</v>
          </cell>
          <cell r="G56">
            <v>10.455542140059981</v>
          </cell>
          <cell r="H56">
            <v>8.7015623039279131</v>
          </cell>
          <cell r="I56">
            <v>5.2163815905745876</v>
          </cell>
          <cell r="J56">
            <v>2.602793926728947</v>
          </cell>
          <cell r="K56">
            <v>2.7675277195598933</v>
          </cell>
          <cell r="L56">
            <v>1.7461782040080276</v>
          </cell>
          <cell r="M56">
            <v>1.2849235840813789</v>
          </cell>
          <cell r="N56">
            <v>1.1531365498166222</v>
          </cell>
          <cell r="O56">
            <v>0.49420137849283802</v>
          </cell>
          <cell r="P56">
            <v>0.90767965952238394</v>
          </cell>
          <cell r="Q56">
            <v>1.6180376539312062</v>
          </cell>
          <cell r="R56">
            <v>1.1839299906813703</v>
          </cell>
          <cell r="S56">
            <v>0.39464333022712345</v>
          </cell>
          <cell r="T56">
            <v>0.27625033115898645</v>
          </cell>
          <cell r="U56">
            <v>0.15785733209084937</v>
          </cell>
        </row>
        <row r="57">
          <cell r="D57">
            <v>11.753942797975926</v>
          </cell>
          <cell r="E57">
            <v>15.079670798953611</v>
          </cell>
          <cell r="F57">
            <v>15.899713319742627</v>
          </cell>
          <cell r="G57">
            <v>10.455542140059981</v>
          </cell>
          <cell r="H57">
            <v>8.7015623039279131</v>
          </cell>
          <cell r="I57">
            <v>5.2163815905745876</v>
          </cell>
          <cell r="J57">
            <v>2.602793926728947</v>
          </cell>
          <cell r="K57">
            <v>2.7675277195598933</v>
          </cell>
          <cell r="L57">
            <v>1.7461782040080276</v>
          </cell>
          <cell r="M57">
            <v>1.2849235840813789</v>
          </cell>
          <cell r="N57">
            <v>1.1531365498166222</v>
          </cell>
          <cell r="O57">
            <v>0.49420137849283802</v>
          </cell>
          <cell r="P57">
            <v>0.90767965952238394</v>
          </cell>
          <cell r="Q57">
            <v>1.6180376539312062</v>
          </cell>
          <cell r="R57">
            <v>1.1839299906813703</v>
          </cell>
          <cell r="S57">
            <v>0.39464333022712345</v>
          </cell>
          <cell r="T57">
            <v>0.27625033115898645</v>
          </cell>
          <cell r="U57">
            <v>0.15785733209084937</v>
          </cell>
        </row>
        <row r="58">
          <cell r="D58">
            <v>11.753942797975926</v>
          </cell>
          <cell r="E58">
            <v>15.079670798953611</v>
          </cell>
          <cell r="F58">
            <v>15.899713319742627</v>
          </cell>
          <cell r="G58">
            <v>10.455542140059981</v>
          </cell>
          <cell r="H58">
            <v>8.7015623039279131</v>
          </cell>
          <cell r="I58">
            <v>5.2163815905745876</v>
          </cell>
          <cell r="J58">
            <v>2.602793926728947</v>
          </cell>
          <cell r="K58">
            <v>2.7675277195598933</v>
          </cell>
          <cell r="L58">
            <v>1.7461782040080276</v>
          </cell>
          <cell r="M58">
            <v>1.2849235840813789</v>
          </cell>
          <cell r="N58">
            <v>1.1531365498166222</v>
          </cell>
          <cell r="O58">
            <v>0.49420137849283802</v>
          </cell>
          <cell r="P58">
            <v>0.90767965952238394</v>
          </cell>
          <cell r="Q58">
            <v>1.6180376539312062</v>
          </cell>
          <cell r="R58">
            <v>1.1839299906813703</v>
          </cell>
          <cell r="S58">
            <v>0.39464333022712345</v>
          </cell>
          <cell r="T58">
            <v>0.27625033115898645</v>
          </cell>
          <cell r="U58">
            <v>0.15785733209084937</v>
          </cell>
        </row>
        <row r="59">
          <cell r="D59">
            <v>11.753942797975926</v>
          </cell>
          <cell r="E59">
            <v>15.079670798953611</v>
          </cell>
          <cell r="F59">
            <v>15.899713319742627</v>
          </cell>
          <cell r="G59">
            <v>10.455542140059981</v>
          </cell>
          <cell r="H59">
            <v>8.7015623039279131</v>
          </cell>
          <cell r="I59">
            <v>5.2163815905745876</v>
          </cell>
          <cell r="J59">
            <v>2.602793926728947</v>
          </cell>
          <cell r="K59">
            <v>2.7675277195598933</v>
          </cell>
          <cell r="L59">
            <v>1.7461782040080276</v>
          </cell>
          <cell r="M59">
            <v>1.2849235840813789</v>
          </cell>
          <cell r="N59">
            <v>1.1531365498166222</v>
          </cell>
          <cell r="O59">
            <v>0.49420137849283802</v>
          </cell>
          <cell r="P59">
            <v>0.90767965952238394</v>
          </cell>
          <cell r="Q59">
            <v>1.6180376539312062</v>
          </cell>
          <cell r="R59">
            <v>1.1839299906813703</v>
          </cell>
          <cell r="S59">
            <v>0.39464333022712345</v>
          </cell>
          <cell r="T59">
            <v>0.27625033115898645</v>
          </cell>
          <cell r="U59">
            <v>0.15785733209084937</v>
          </cell>
        </row>
        <row r="60">
          <cell r="D60">
            <v>11.753942797975926</v>
          </cell>
          <cell r="E60">
            <v>15.079670798953611</v>
          </cell>
          <cell r="F60">
            <v>15.899713319742627</v>
          </cell>
          <cell r="G60">
            <v>10.455542140059981</v>
          </cell>
          <cell r="H60">
            <v>8.7015623039279131</v>
          </cell>
          <cell r="I60">
            <v>5.2163815905745876</v>
          </cell>
          <cell r="J60">
            <v>2.602793926728947</v>
          </cell>
          <cell r="K60">
            <v>2.7675277195598933</v>
          </cell>
          <cell r="L60">
            <v>1.7461782040080276</v>
          </cell>
          <cell r="M60">
            <v>1.2849235840813789</v>
          </cell>
          <cell r="N60">
            <v>1.1531365498166222</v>
          </cell>
          <cell r="O60">
            <v>0.49420137849283802</v>
          </cell>
          <cell r="P60">
            <v>0.90767965952238394</v>
          </cell>
          <cell r="Q60">
            <v>1.6180376539312062</v>
          </cell>
          <cell r="R60">
            <v>1.1839299906813703</v>
          </cell>
          <cell r="S60">
            <v>0.39464333022712345</v>
          </cell>
          <cell r="T60">
            <v>0.27625033115898645</v>
          </cell>
          <cell r="U60">
            <v>0.15785733209084937</v>
          </cell>
        </row>
        <row r="61">
          <cell r="D61">
            <v>11.777262719228947</v>
          </cell>
          <cell r="E61">
            <v>15.109588992499154</v>
          </cell>
          <cell r="F61">
            <v>15.931258484538381</v>
          </cell>
          <cell r="G61">
            <v>10.476286023500167</v>
          </cell>
          <cell r="H61">
            <v>8.7188262766384828</v>
          </cell>
          <cell r="I61">
            <v>5.2267309354717613</v>
          </cell>
          <cell r="J61">
            <v>2.6079578917449764</v>
          </cell>
          <cell r="K61">
            <v>2.7730185178047853</v>
          </cell>
          <cell r="L61">
            <v>1.7496426362339714</v>
          </cell>
          <cell r="M61">
            <v>1.2874728832665072</v>
          </cell>
          <cell r="N61">
            <v>1.1554243824186605</v>
          </cell>
          <cell r="O61">
            <v>0.49518187817942594</v>
          </cell>
          <cell r="P61">
            <v>0.90948050359205868</v>
          </cell>
          <cell r="Q61">
            <v>1.621247854229322</v>
          </cell>
          <cell r="R61">
            <v>1.1862789177287723</v>
          </cell>
          <cell r="S61">
            <v>0.39542630590959071</v>
          </cell>
          <cell r="T61">
            <v>0.27679841413671352</v>
          </cell>
          <cell r="U61">
            <v>0.1581705223638363</v>
          </cell>
        </row>
        <row r="62">
          <cell r="D62">
            <v>11.777262719228947</v>
          </cell>
          <cell r="E62">
            <v>15.109588992499154</v>
          </cell>
          <cell r="F62">
            <v>15.931258484538381</v>
          </cell>
          <cell r="G62">
            <v>10.476286023500167</v>
          </cell>
          <cell r="H62">
            <v>8.7188262766384828</v>
          </cell>
          <cell r="I62">
            <v>5.2267309354717613</v>
          </cell>
          <cell r="J62">
            <v>2.6079578917449764</v>
          </cell>
          <cell r="K62">
            <v>2.7730185178047853</v>
          </cell>
          <cell r="L62">
            <v>1.7496426362339714</v>
          </cell>
          <cell r="M62">
            <v>1.2874728832665072</v>
          </cell>
          <cell r="N62">
            <v>1.1554243824186605</v>
          </cell>
          <cell r="O62">
            <v>0.49518187817942594</v>
          </cell>
          <cell r="P62">
            <v>0.90948050359205868</v>
          </cell>
          <cell r="Q62">
            <v>1.621247854229322</v>
          </cell>
          <cell r="R62">
            <v>1.1862789177287723</v>
          </cell>
          <cell r="S62">
            <v>0.39542630590959071</v>
          </cell>
          <cell r="T62">
            <v>0.27679841413671352</v>
          </cell>
          <cell r="U62">
            <v>0.1581705223638363</v>
          </cell>
        </row>
        <row r="63">
          <cell r="D63">
            <v>11.777262719228947</v>
          </cell>
          <cell r="E63">
            <v>15.109588992499154</v>
          </cell>
          <cell r="F63">
            <v>15.931258484538381</v>
          </cell>
          <cell r="G63">
            <v>10.476286023500167</v>
          </cell>
          <cell r="H63">
            <v>8.7188262766384828</v>
          </cell>
          <cell r="I63">
            <v>5.2267309354717613</v>
          </cell>
          <cell r="J63">
            <v>2.6079578917449764</v>
          </cell>
          <cell r="K63">
            <v>2.7730185178047853</v>
          </cell>
          <cell r="L63">
            <v>1.7496426362339714</v>
          </cell>
          <cell r="M63">
            <v>1.2874728832665072</v>
          </cell>
          <cell r="N63">
            <v>1.1554243824186605</v>
          </cell>
          <cell r="O63">
            <v>0.49518187817942594</v>
          </cell>
          <cell r="P63">
            <v>0.90948050359205868</v>
          </cell>
          <cell r="Q63">
            <v>1.621247854229322</v>
          </cell>
          <cell r="R63">
            <v>1.1862789177287723</v>
          </cell>
          <cell r="S63">
            <v>0.39542630590959071</v>
          </cell>
          <cell r="T63">
            <v>0.27679841413671352</v>
          </cell>
          <cell r="U63">
            <v>0.1581705223638363</v>
          </cell>
        </row>
        <row r="64">
          <cell r="D64">
            <v>11.777262719228947</v>
          </cell>
          <cell r="E64">
            <v>15.109588992499154</v>
          </cell>
          <cell r="F64">
            <v>15.931258484538381</v>
          </cell>
          <cell r="G64">
            <v>10.476286023500167</v>
          </cell>
          <cell r="H64">
            <v>8.7188262766384828</v>
          </cell>
          <cell r="I64">
            <v>5.2267309354717613</v>
          </cell>
          <cell r="J64">
            <v>2.6079578917449764</v>
          </cell>
          <cell r="K64">
            <v>2.7730185178047853</v>
          </cell>
          <cell r="L64">
            <v>1.7496426362339714</v>
          </cell>
          <cell r="M64">
            <v>1.2874728832665072</v>
          </cell>
          <cell r="N64">
            <v>1.1554243824186605</v>
          </cell>
          <cell r="O64">
            <v>0.49518187817942594</v>
          </cell>
          <cell r="P64">
            <v>0.90948050359205868</v>
          </cell>
          <cell r="Q64">
            <v>1.621247854229322</v>
          </cell>
          <cell r="R64">
            <v>1.1862789177287723</v>
          </cell>
          <cell r="S64">
            <v>0.39542630590959071</v>
          </cell>
          <cell r="T64">
            <v>0.27679841413671352</v>
          </cell>
          <cell r="U64">
            <v>0.1581705223638363</v>
          </cell>
        </row>
        <row r="65">
          <cell r="D65">
            <v>11.777262719228947</v>
          </cell>
          <cell r="E65">
            <v>15.109588992499154</v>
          </cell>
          <cell r="F65">
            <v>15.931258484538381</v>
          </cell>
          <cell r="G65">
            <v>10.476286023500167</v>
          </cell>
          <cell r="H65">
            <v>8.7188262766384828</v>
          </cell>
          <cell r="I65">
            <v>5.2267309354717613</v>
          </cell>
          <cell r="J65">
            <v>2.6079578917449764</v>
          </cell>
          <cell r="K65">
            <v>2.7730185178047853</v>
          </cell>
          <cell r="L65">
            <v>1.7496426362339714</v>
          </cell>
          <cell r="M65">
            <v>1.2874728832665072</v>
          </cell>
          <cell r="N65">
            <v>1.1554243824186605</v>
          </cell>
          <cell r="O65">
            <v>0.49518187817942594</v>
          </cell>
          <cell r="P65">
            <v>0.90948050359205868</v>
          </cell>
          <cell r="Q65">
            <v>1.621247854229322</v>
          </cell>
          <cell r="R65">
            <v>1.1862789177287723</v>
          </cell>
          <cell r="S65">
            <v>0.39542630590959071</v>
          </cell>
          <cell r="T65">
            <v>0.27679841413671352</v>
          </cell>
          <cell r="U65">
            <v>0.1581705223638363</v>
          </cell>
        </row>
        <row r="66">
          <cell r="D66">
            <v>11.777262719228947</v>
          </cell>
          <cell r="E66">
            <v>15.109588992499154</v>
          </cell>
          <cell r="F66">
            <v>15.931258484538381</v>
          </cell>
          <cell r="G66">
            <v>10.476286023500167</v>
          </cell>
          <cell r="H66">
            <v>8.7188262766384828</v>
          </cell>
          <cell r="I66">
            <v>5.2267309354717613</v>
          </cell>
          <cell r="J66">
            <v>2.6079578917449764</v>
          </cell>
          <cell r="K66">
            <v>2.7730185178047853</v>
          </cell>
          <cell r="L66">
            <v>1.7496426362339714</v>
          </cell>
          <cell r="M66">
            <v>1.2874728832665072</v>
          </cell>
          <cell r="N66">
            <v>1.1554243824186605</v>
          </cell>
          <cell r="O66">
            <v>0.49518187817942594</v>
          </cell>
          <cell r="P66">
            <v>0.90948050359205868</v>
          </cell>
          <cell r="Q66">
            <v>1.621247854229322</v>
          </cell>
          <cell r="R66">
            <v>1.1862789177287723</v>
          </cell>
          <cell r="S66">
            <v>0.39542630590959071</v>
          </cell>
          <cell r="T66">
            <v>0.27679841413671352</v>
          </cell>
          <cell r="U66">
            <v>0.1581705223638363</v>
          </cell>
        </row>
        <row r="67">
          <cell r="D67">
            <v>11.777262719228947</v>
          </cell>
          <cell r="E67">
            <v>15.109588992499154</v>
          </cell>
          <cell r="F67">
            <v>15.931258484538381</v>
          </cell>
          <cell r="G67">
            <v>10.476286023500167</v>
          </cell>
          <cell r="H67">
            <v>8.7188262766384828</v>
          </cell>
          <cell r="I67">
            <v>5.2267309354717613</v>
          </cell>
          <cell r="J67">
            <v>2.6079578917449764</v>
          </cell>
          <cell r="K67">
            <v>2.7730185178047853</v>
          </cell>
          <cell r="L67">
            <v>1.7496426362339714</v>
          </cell>
          <cell r="M67">
            <v>1.2874728832665072</v>
          </cell>
          <cell r="N67">
            <v>1.1554243824186605</v>
          </cell>
          <cell r="O67">
            <v>0.49518187817942594</v>
          </cell>
          <cell r="P67">
            <v>0.90948050359205868</v>
          </cell>
          <cell r="Q67">
            <v>1.621247854229322</v>
          </cell>
          <cell r="R67">
            <v>1.1862789177287723</v>
          </cell>
          <cell r="S67">
            <v>0.39542630590959071</v>
          </cell>
          <cell r="T67">
            <v>0.27679841413671352</v>
          </cell>
          <cell r="U67">
            <v>0.1581705223638363</v>
          </cell>
        </row>
        <row r="68">
          <cell r="D68">
            <v>11.777262719228947</v>
          </cell>
          <cell r="E68">
            <v>15.109588992499154</v>
          </cell>
          <cell r="F68">
            <v>15.931258484538381</v>
          </cell>
          <cell r="G68">
            <v>10.476286023500167</v>
          </cell>
          <cell r="H68">
            <v>8.7188262766384828</v>
          </cell>
          <cell r="I68">
            <v>5.2267309354717613</v>
          </cell>
          <cell r="J68">
            <v>2.6079578917449764</v>
          </cell>
          <cell r="K68">
            <v>2.7730185178047853</v>
          </cell>
          <cell r="L68">
            <v>1.7496426362339714</v>
          </cell>
          <cell r="M68">
            <v>1.2874728832665072</v>
          </cell>
          <cell r="N68">
            <v>1.1554243824186605</v>
          </cell>
          <cell r="O68">
            <v>0.49518187817942594</v>
          </cell>
          <cell r="P68">
            <v>0.90948050359205868</v>
          </cell>
          <cell r="Q68">
            <v>1.621247854229322</v>
          </cell>
          <cell r="R68">
            <v>1.1862789177287723</v>
          </cell>
          <cell r="S68">
            <v>0.39542630590959071</v>
          </cell>
          <cell r="T68">
            <v>0.27679841413671352</v>
          </cell>
          <cell r="U68">
            <v>0.1581705223638363</v>
          </cell>
        </row>
        <row r="69">
          <cell r="D69">
            <v>11.777262719228947</v>
          </cell>
          <cell r="E69">
            <v>15.109588992499154</v>
          </cell>
          <cell r="F69">
            <v>15.931258484538381</v>
          </cell>
          <cell r="G69">
            <v>10.476286023500167</v>
          </cell>
          <cell r="H69">
            <v>8.7188262766384828</v>
          </cell>
          <cell r="I69">
            <v>5.2267309354717613</v>
          </cell>
          <cell r="J69">
            <v>2.6079578917449764</v>
          </cell>
          <cell r="K69">
            <v>2.7730185178047853</v>
          </cell>
          <cell r="L69">
            <v>1.7496426362339714</v>
          </cell>
          <cell r="M69">
            <v>1.2874728832665072</v>
          </cell>
          <cell r="N69">
            <v>1.1554243824186605</v>
          </cell>
          <cell r="O69">
            <v>0.49518187817942594</v>
          </cell>
          <cell r="P69">
            <v>0.90948050359205868</v>
          </cell>
          <cell r="Q69">
            <v>1.621247854229322</v>
          </cell>
          <cell r="R69">
            <v>1.1862789177287723</v>
          </cell>
          <cell r="S69">
            <v>0.39542630590959071</v>
          </cell>
          <cell r="T69">
            <v>0.27679841413671352</v>
          </cell>
          <cell r="U69">
            <v>0.1581705223638363</v>
          </cell>
        </row>
        <row r="70">
          <cell r="D70">
            <v>11.777262719228947</v>
          </cell>
          <cell r="E70">
            <v>15.109588992499154</v>
          </cell>
          <cell r="F70">
            <v>15.931258484538381</v>
          </cell>
          <cell r="G70">
            <v>10.476286023500167</v>
          </cell>
          <cell r="H70">
            <v>8.7188262766384828</v>
          </cell>
          <cell r="I70">
            <v>5.2267309354717613</v>
          </cell>
          <cell r="J70">
            <v>2.6079578917449764</v>
          </cell>
          <cell r="K70">
            <v>2.7730185178047853</v>
          </cell>
          <cell r="L70">
            <v>1.7496426362339714</v>
          </cell>
          <cell r="M70">
            <v>1.2874728832665072</v>
          </cell>
          <cell r="N70">
            <v>1.1554243824186605</v>
          </cell>
          <cell r="O70">
            <v>0.49518187817942594</v>
          </cell>
          <cell r="P70">
            <v>0.90948050359205868</v>
          </cell>
          <cell r="Q70">
            <v>1.621247854229322</v>
          </cell>
          <cell r="R70">
            <v>1.1862789177287723</v>
          </cell>
          <cell r="S70">
            <v>0.39542630590959071</v>
          </cell>
          <cell r="T70">
            <v>0.27679841413671352</v>
          </cell>
          <cell r="U70">
            <v>0.1581705223638363</v>
          </cell>
        </row>
        <row r="71">
          <cell r="D71">
            <v>11.588110147892777</v>
          </cell>
          <cell r="E71">
            <v>14.866916507567867</v>
          </cell>
          <cell r="F71">
            <v>15.67538930858364</v>
          </cell>
          <cell r="G71">
            <v>10.308028212951134</v>
          </cell>
          <cell r="H71">
            <v>8.578794721889615</v>
          </cell>
          <cell r="I71">
            <v>5.14278531757257</v>
          </cell>
          <cell r="J71">
            <v>2.5660719329343107</v>
          </cell>
          <cell r="K71">
            <v>2.7284815489428111</v>
          </cell>
          <cell r="L71">
            <v>1.7215419296901069</v>
          </cell>
          <cell r="M71">
            <v>1.266795004866305</v>
          </cell>
          <cell r="N71">
            <v>1.1368673120595048</v>
          </cell>
          <cell r="O71">
            <v>0.48722884802550198</v>
          </cell>
          <cell r="P71">
            <v>0.89487349516100156</v>
          </cell>
          <cell r="Q71">
            <v>1.5952092739826549</v>
          </cell>
          <cell r="R71">
            <v>1.167226298036089</v>
          </cell>
          <cell r="S71">
            <v>0.38907543267869632</v>
          </cell>
          <cell r="T71">
            <v>0.27235280287508745</v>
          </cell>
          <cell r="U71">
            <v>0.15563017307147853</v>
          </cell>
        </row>
        <row r="72">
          <cell r="D72">
            <v>11.588110147892777</v>
          </cell>
          <cell r="E72">
            <v>14.866916507567867</v>
          </cell>
          <cell r="F72">
            <v>15.67538930858364</v>
          </cell>
          <cell r="G72">
            <v>10.308028212951134</v>
          </cell>
          <cell r="H72">
            <v>8.578794721889615</v>
          </cell>
          <cell r="I72">
            <v>5.14278531757257</v>
          </cell>
          <cell r="J72">
            <v>2.5660719329343107</v>
          </cell>
          <cell r="K72">
            <v>2.7284815489428111</v>
          </cell>
          <cell r="L72">
            <v>1.7215419296901069</v>
          </cell>
          <cell r="M72">
            <v>1.266795004866305</v>
          </cell>
          <cell r="N72">
            <v>1.1368673120595048</v>
          </cell>
          <cell r="O72">
            <v>0.48722884802550198</v>
          </cell>
          <cell r="P72">
            <v>0.89487349516100156</v>
          </cell>
          <cell r="Q72">
            <v>1.5952092739826549</v>
          </cell>
          <cell r="R72">
            <v>1.167226298036089</v>
          </cell>
          <cell r="S72">
            <v>0.38907543267869632</v>
          </cell>
          <cell r="T72">
            <v>0.27235280287508745</v>
          </cell>
          <cell r="U72">
            <v>0.15563017307147853</v>
          </cell>
        </row>
        <row r="73">
          <cell r="D73">
            <v>11.588110147892777</v>
          </cell>
          <cell r="E73">
            <v>14.866916507567867</v>
          </cell>
          <cell r="F73">
            <v>15.67538930858364</v>
          </cell>
          <cell r="G73">
            <v>10.308028212951134</v>
          </cell>
          <cell r="H73">
            <v>8.578794721889615</v>
          </cell>
          <cell r="I73">
            <v>5.14278531757257</v>
          </cell>
          <cell r="J73">
            <v>2.5660719329343107</v>
          </cell>
          <cell r="K73">
            <v>2.7284815489428111</v>
          </cell>
          <cell r="L73">
            <v>1.7215419296901069</v>
          </cell>
          <cell r="M73">
            <v>1.266795004866305</v>
          </cell>
          <cell r="N73">
            <v>1.1368673120595048</v>
          </cell>
          <cell r="O73">
            <v>0.48722884802550198</v>
          </cell>
          <cell r="P73">
            <v>0.89487349516100156</v>
          </cell>
          <cell r="Q73">
            <v>1.5952092739826549</v>
          </cell>
          <cell r="R73">
            <v>1.167226298036089</v>
          </cell>
          <cell r="S73">
            <v>0.38907543267869632</v>
          </cell>
          <cell r="T73">
            <v>0.27235280287508745</v>
          </cell>
          <cell r="U73">
            <v>0.15563017307147853</v>
          </cell>
        </row>
        <row r="74">
          <cell r="D74">
            <v>11.588110147892777</v>
          </cell>
          <cell r="E74">
            <v>14.866916507567867</v>
          </cell>
          <cell r="F74">
            <v>15.67538930858364</v>
          </cell>
          <cell r="G74">
            <v>10.308028212951134</v>
          </cell>
          <cell r="H74">
            <v>8.578794721889615</v>
          </cell>
          <cell r="I74">
            <v>5.14278531757257</v>
          </cell>
          <cell r="J74">
            <v>2.5660719329343107</v>
          </cell>
          <cell r="K74">
            <v>2.7284815489428111</v>
          </cell>
          <cell r="L74">
            <v>1.7215419296901069</v>
          </cell>
          <cell r="M74">
            <v>1.266795004866305</v>
          </cell>
          <cell r="N74">
            <v>1.1368673120595048</v>
          </cell>
          <cell r="O74">
            <v>0.48722884802550198</v>
          </cell>
          <cell r="P74">
            <v>0.89487349516100156</v>
          </cell>
          <cell r="Q74">
            <v>1.5952092739826549</v>
          </cell>
          <cell r="R74">
            <v>1.167226298036089</v>
          </cell>
          <cell r="S74">
            <v>0.38907543267869632</v>
          </cell>
          <cell r="T74">
            <v>0.27235280287508745</v>
          </cell>
          <cell r="U74">
            <v>0.15563017307147853</v>
          </cell>
        </row>
        <row r="75">
          <cell r="D75">
            <v>11.588110147892777</v>
          </cell>
          <cell r="E75">
            <v>14.866916507567867</v>
          </cell>
          <cell r="F75">
            <v>15.67538930858364</v>
          </cell>
          <cell r="G75">
            <v>10.308028212951134</v>
          </cell>
          <cell r="H75">
            <v>8.578794721889615</v>
          </cell>
          <cell r="I75">
            <v>5.14278531757257</v>
          </cell>
          <cell r="J75">
            <v>2.5660719329343107</v>
          </cell>
          <cell r="K75">
            <v>2.7284815489428111</v>
          </cell>
          <cell r="L75">
            <v>1.7215419296901069</v>
          </cell>
          <cell r="M75">
            <v>1.266795004866305</v>
          </cell>
          <cell r="N75">
            <v>1.1368673120595048</v>
          </cell>
          <cell r="O75">
            <v>0.48722884802550198</v>
          </cell>
          <cell r="P75">
            <v>0.89487349516100156</v>
          </cell>
          <cell r="Q75">
            <v>1.5952092739826549</v>
          </cell>
          <cell r="R75">
            <v>1.167226298036089</v>
          </cell>
          <cell r="S75">
            <v>0.38907543267869632</v>
          </cell>
          <cell r="T75">
            <v>0.27235280287508745</v>
          </cell>
          <cell r="U75">
            <v>0.15563017307147853</v>
          </cell>
        </row>
        <row r="76">
          <cell r="D76">
            <v>11.588110147892777</v>
          </cell>
          <cell r="E76">
            <v>14.866916507567867</v>
          </cell>
          <cell r="F76">
            <v>15.67538930858364</v>
          </cell>
          <cell r="G76">
            <v>10.308028212951134</v>
          </cell>
          <cell r="H76">
            <v>8.578794721889615</v>
          </cell>
          <cell r="I76">
            <v>5.14278531757257</v>
          </cell>
          <cell r="J76">
            <v>2.5660719329343107</v>
          </cell>
          <cell r="K76">
            <v>2.7284815489428111</v>
          </cell>
          <cell r="L76">
            <v>1.7215419296901069</v>
          </cell>
          <cell r="M76">
            <v>1.266795004866305</v>
          </cell>
          <cell r="N76">
            <v>1.1368673120595048</v>
          </cell>
          <cell r="O76">
            <v>0.48722884802550198</v>
          </cell>
          <cell r="P76">
            <v>0.89487349516100156</v>
          </cell>
          <cell r="Q76">
            <v>1.5952092739826549</v>
          </cell>
          <cell r="R76">
            <v>1.167226298036089</v>
          </cell>
          <cell r="S76">
            <v>0.38907543267869632</v>
          </cell>
          <cell r="T76">
            <v>0.27235280287508745</v>
          </cell>
          <cell r="U76">
            <v>0.15563017307147853</v>
          </cell>
        </row>
        <row r="77">
          <cell r="D77">
            <v>11.588110147892777</v>
          </cell>
          <cell r="E77">
            <v>14.866916507567867</v>
          </cell>
          <cell r="F77">
            <v>15.67538930858364</v>
          </cell>
          <cell r="G77">
            <v>10.308028212951134</v>
          </cell>
          <cell r="H77">
            <v>8.578794721889615</v>
          </cell>
          <cell r="I77">
            <v>5.14278531757257</v>
          </cell>
          <cell r="J77">
            <v>2.5660719329343107</v>
          </cell>
          <cell r="K77">
            <v>2.7284815489428111</v>
          </cell>
          <cell r="L77">
            <v>1.7215419296901069</v>
          </cell>
          <cell r="M77">
            <v>1.266795004866305</v>
          </cell>
          <cell r="N77">
            <v>1.1368673120595048</v>
          </cell>
          <cell r="O77">
            <v>0.48722884802550198</v>
          </cell>
          <cell r="P77">
            <v>0.89487349516100156</v>
          </cell>
          <cell r="Q77">
            <v>1.5952092739826549</v>
          </cell>
          <cell r="R77">
            <v>1.167226298036089</v>
          </cell>
          <cell r="S77">
            <v>0.38907543267869632</v>
          </cell>
          <cell r="T77">
            <v>0.27235280287508745</v>
          </cell>
          <cell r="U77">
            <v>0.15563017307147853</v>
          </cell>
        </row>
        <row r="78">
          <cell r="D78">
            <v>11.588110147892777</v>
          </cell>
          <cell r="E78">
            <v>14.866916507567867</v>
          </cell>
          <cell r="F78">
            <v>15.67538930858364</v>
          </cell>
          <cell r="G78">
            <v>10.308028212951134</v>
          </cell>
          <cell r="H78">
            <v>8.578794721889615</v>
          </cell>
          <cell r="I78">
            <v>5.14278531757257</v>
          </cell>
          <cell r="J78">
            <v>2.5660719329343107</v>
          </cell>
          <cell r="K78">
            <v>2.7284815489428111</v>
          </cell>
          <cell r="L78">
            <v>1.7215419296901069</v>
          </cell>
          <cell r="M78">
            <v>1.266795004866305</v>
          </cell>
          <cell r="N78">
            <v>1.1368673120595048</v>
          </cell>
          <cell r="O78">
            <v>0.48722884802550198</v>
          </cell>
          <cell r="P78">
            <v>0.89487349516100156</v>
          </cell>
          <cell r="Q78">
            <v>1.5952092739826549</v>
          </cell>
          <cell r="R78">
            <v>1.167226298036089</v>
          </cell>
          <cell r="S78">
            <v>0.38907543267869632</v>
          </cell>
          <cell r="T78">
            <v>0.27235280287508745</v>
          </cell>
          <cell r="U78">
            <v>0.15563017307147853</v>
          </cell>
        </row>
        <row r="79">
          <cell r="D79">
            <v>11.588110147892777</v>
          </cell>
          <cell r="E79">
            <v>14.866916507567867</v>
          </cell>
          <cell r="F79">
            <v>15.67538930858364</v>
          </cell>
          <cell r="G79">
            <v>10.308028212951134</v>
          </cell>
          <cell r="H79">
            <v>8.578794721889615</v>
          </cell>
          <cell r="I79">
            <v>5.14278531757257</v>
          </cell>
          <cell r="J79">
            <v>2.5660719329343107</v>
          </cell>
          <cell r="K79">
            <v>2.7284815489428111</v>
          </cell>
          <cell r="L79">
            <v>1.7215419296901069</v>
          </cell>
          <cell r="M79">
            <v>1.266795004866305</v>
          </cell>
          <cell r="N79">
            <v>1.1368673120595048</v>
          </cell>
          <cell r="O79">
            <v>0.48722884802550198</v>
          </cell>
          <cell r="P79">
            <v>0.89487349516100156</v>
          </cell>
          <cell r="Q79">
            <v>1.5952092739826549</v>
          </cell>
          <cell r="R79">
            <v>1.167226298036089</v>
          </cell>
          <cell r="S79">
            <v>0.38907543267869632</v>
          </cell>
          <cell r="T79">
            <v>0.27235280287508745</v>
          </cell>
          <cell r="U79">
            <v>0.15563017307147853</v>
          </cell>
        </row>
        <row r="80">
          <cell r="D80">
            <v>11.588110147892777</v>
          </cell>
          <cell r="E80">
            <v>14.866916507567867</v>
          </cell>
          <cell r="F80">
            <v>15.67538930858364</v>
          </cell>
          <cell r="G80">
            <v>10.308028212951134</v>
          </cell>
          <cell r="H80">
            <v>8.578794721889615</v>
          </cell>
          <cell r="I80">
            <v>5.14278531757257</v>
          </cell>
          <cell r="J80">
            <v>2.5660719329343107</v>
          </cell>
          <cell r="K80">
            <v>2.7284815489428111</v>
          </cell>
          <cell r="L80">
            <v>1.7215419296901069</v>
          </cell>
          <cell r="M80">
            <v>1.266795004866305</v>
          </cell>
          <cell r="N80">
            <v>1.1368673120595048</v>
          </cell>
          <cell r="O80">
            <v>0.48722884802550198</v>
          </cell>
          <cell r="P80">
            <v>0.89487349516100156</v>
          </cell>
          <cell r="Q80">
            <v>1.5952092739826549</v>
          </cell>
          <cell r="R80">
            <v>1.167226298036089</v>
          </cell>
          <cell r="S80">
            <v>0.38907543267869632</v>
          </cell>
          <cell r="T80">
            <v>0.27235280287508745</v>
          </cell>
          <cell r="U80">
            <v>0.15563017307147853</v>
          </cell>
        </row>
        <row r="81">
          <cell r="D81">
            <v>11.28645836705315</v>
          </cell>
          <cell r="E81">
            <v>14.479913641451912</v>
          </cell>
          <cell r="F81">
            <v>15.267340969385849</v>
          </cell>
          <cell r="G81">
            <v>10.039698431157744</v>
          </cell>
          <cell r="H81">
            <v>8.3554788686323711</v>
          </cell>
          <cell r="I81">
            <v>5.0089127249131229</v>
          </cell>
          <cell r="J81">
            <v>2.49927414119318</v>
          </cell>
          <cell r="K81">
            <v>2.6574560488636347</v>
          </cell>
          <cell r="L81">
            <v>1.6767282213068171</v>
          </cell>
          <cell r="M81">
            <v>1.2338188798295446</v>
          </cell>
          <cell r="N81">
            <v>1.1072733536931811</v>
          </cell>
          <cell r="O81">
            <v>0.47454572301136333</v>
          </cell>
          <cell r="P81">
            <v>0.87157891304222657</v>
          </cell>
          <cell r="Q81">
            <v>1.5536841493361431</v>
          </cell>
          <cell r="R81">
            <v>1.1368420604898608</v>
          </cell>
          <cell r="S81">
            <v>0.37894735349662023</v>
          </cell>
          <cell r="T81">
            <v>0.26526314744763418</v>
          </cell>
          <cell r="U81">
            <v>0.15157894139864811</v>
          </cell>
        </row>
        <row r="82">
          <cell r="D82">
            <v>11.28645836705315</v>
          </cell>
          <cell r="E82">
            <v>14.479913641451912</v>
          </cell>
          <cell r="F82">
            <v>15.267340969385849</v>
          </cell>
          <cell r="G82">
            <v>10.039698431157744</v>
          </cell>
          <cell r="H82">
            <v>8.3554788686323711</v>
          </cell>
          <cell r="I82">
            <v>5.0089127249131229</v>
          </cell>
          <cell r="J82">
            <v>2.49927414119318</v>
          </cell>
          <cell r="K82">
            <v>2.6574560488636347</v>
          </cell>
          <cell r="L82">
            <v>1.6767282213068171</v>
          </cell>
          <cell r="M82">
            <v>1.2338188798295446</v>
          </cell>
          <cell r="N82">
            <v>1.1072733536931811</v>
          </cell>
          <cell r="O82">
            <v>0.47454572301136333</v>
          </cell>
          <cell r="P82">
            <v>0.87157891304222657</v>
          </cell>
          <cell r="Q82">
            <v>1.5536841493361431</v>
          </cell>
          <cell r="R82">
            <v>1.1368420604898608</v>
          </cell>
          <cell r="S82">
            <v>0.37894735349662023</v>
          </cell>
          <cell r="T82">
            <v>0.26526314744763418</v>
          </cell>
          <cell r="U82">
            <v>0.15157894139864811</v>
          </cell>
        </row>
        <row r="83">
          <cell r="D83">
            <v>11.28645836705315</v>
          </cell>
          <cell r="E83">
            <v>14.479913641451912</v>
          </cell>
          <cell r="F83">
            <v>15.267340969385849</v>
          </cell>
          <cell r="G83">
            <v>10.039698431157744</v>
          </cell>
          <cell r="H83">
            <v>8.3554788686323711</v>
          </cell>
          <cell r="I83">
            <v>5.0089127249131229</v>
          </cell>
          <cell r="J83">
            <v>2.49927414119318</v>
          </cell>
          <cell r="K83">
            <v>2.6574560488636347</v>
          </cell>
          <cell r="L83">
            <v>1.6767282213068171</v>
          </cell>
          <cell r="M83">
            <v>1.2338188798295446</v>
          </cell>
          <cell r="N83">
            <v>1.1072733536931811</v>
          </cell>
          <cell r="O83">
            <v>0.47454572301136333</v>
          </cell>
          <cell r="P83">
            <v>0.87157891304222657</v>
          </cell>
          <cell r="Q83">
            <v>1.5536841493361431</v>
          </cell>
          <cell r="R83">
            <v>1.1368420604898608</v>
          </cell>
          <cell r="S83">
            <v>0.37894735349662023</v>
          </cell>
          <cell r="T83">
            <v>0.26526314744763418</v>
          </cell>
          <cell r="U83">
            <v>0.15157894139864811</v>
          </cell>
        </row>
        <row r="84">
          <cell r="D84">
            <v>11.28645836705315</v>
          </cell>
          <cell r="E84">
            <v>14.479913641451912</v>
          </cell>
          <cell r="F84">
            <v>15.267340969385849</v>
          </cell>
          <cell r="G84">
            <v>10.039698431157744</v>
          </cell>
          <cell r="H84">
            <v>8.3554788686323711</v>
          </cell>
          <cell r="I84">
            <v>5.0089127249131229</v>
          </cell>
          <cell r="J84">
            <v>2.49927414119318</v>
          </cell>
          <cell r="K84">
            <v>2.6574560488636347</v>
          </cell>
          <cell r="L84">
            <v>1.6767282213068171</v>
          </cell>
          <cell r="M84">
            <v>1.2338188798295446</v>
          </cell>
          <cell r="N84">
            <v>1.1072733536931811</v>
          </cell>
          <cell r="O84">
            <v>0.47454572301136333</v>
          </cell>
          <cell r="P84">
            <v>0.87157891304222657</v>
          </cell>
          <cell r="Q84">
            <v>1.5536841493361431</v>
          </cell>
          <cell r="R84">
            <v>1.1368420604898608</v>
          </cell>
          <cell r="S84">
            <v>0.37894735349662023</v>
          </cell>
          <cell r="T84">
            <v>0.26526314744763418</v>
          </cell>
          <cell r="U84">
            <v>0.15157894139864811</v>
          </cell>
        </row>
        <row r="85">
          <cell r="D85">
            <v>11.28645836705315</v>
          </cell>
          <cell r="E85">
            <v>14.479913641451912</v>
          </cell>
          <cell r="F85">
            <v>15.267340969385849</v>
          </cell>
          <cell r="G85">
            <v>10.039698431157744</v>
          </cell>
          <cell r="H85">
            <v>8.3554788686323711</v>
          </cell>
          <cell r="I85">
            <v>5.0089127249131229</v>
          </cell>
          <cell r="J85">
            <v>2.49927414119318</v>
          </cell>
          <cell r="K85">
            <v>2.6574560488636347</v>
          </cell>
          <cell r="L85">
            <v>1.6767282213068171</v>
          </cell>
          <cell r="M85">
            <v>1.2338188798295446</v>
          </cell>
          <cell r="N85">
            <v>1.1072733536931811</v>
          </cell>
          <cell r="O85">
            <v>0.47454572301136333</v>
          </cell>
          <cell r="P85">
            <v>0.87157891304222657</v>
          </cell>
          <cell r="Q85">
            <v>1.5536841493361431</v>
          </cell>
          <cell r="R85">
            <v>1.1368420604898608</v>
          </cell>
          <cell r="S85">
            <v>0.37894735349662023</v>
          </cell>
          <cell r="T85">
            <v>0.26526314744763418</v>
          </cell>
          <cell r="U85">
            <v>0.15157894139864811</v>
          </cell>
        </row>
        <row r="86">
          <cell r="D86">
            <v>11.28645836705315</v>
          </cell>
          <cell r="E86">
            <v>14.479913641451912</v>
          </cell>
          <cell r="F86">
            <v>15.267340969385849</v>
          </cell>
          <cell r="G86">
            <v>10.039698431157744</v>
          </cell>
          <cell r="H86">
            <v>8.3554788686323711</v>
          </cell>
          <cell r="I86">
            <v>5.0089127249131229</v>
          </cell>
          <cell r="J86">
            <v>2.49927414119318</v>
          </cell>
          <cell r="K86">
            <v>2.6574560488636347</v>
          </cell>
          <cell r="L86">
            <v>1.6767282213068171</v>
          </cell>
          <cell r="M86">
            <v>1.2338188798295446</v>
          </cell>
          <cell r="N86">
            <v>1.1072733536931811</v>
          </cell>
          <cell r="O86">
            <v>0.47454572301136333</v>
          </cell>
          <cell r="P86">
            <v>0.87157891304222657</v>
          </cell>
          <cell r="Q86">
            <v>1.5536841493361431</v>
          </cell>
          <cell r="R86">
            <v>1.1368420604898608</v>
          </cell>
          <cell r="S86">
            <v>0.37894735349662023</v>
          </cell>
          <cell r="T86">
            <v>0.26526314744763418</v>
          </cell>
          <cell r="U86">
            <v>0.15157894139864811</v>
          </cell>
        </row>
        <row r="87">
          <cell r="D87">
            <v>11.28645836705315</v>
          </cell>
          <cell r="E87">
            <v>14.479913641451912</v>
          </cell>
          <cell r="F87">
            <v>15.267340969385849</v>
          </cell>
          <cell r="G87">
            <v>10.039698431157744</v>
          </cell>
          <cell r="H87">
            <v>8.3554788686323711</v>
          </cell>
          <cell r="I87">
            <v>5.0089127249131229</v>
          </cell>
          <cell r="J87">
            <v>2.49927414119318</v>
          </cell>
          <cell r="K87">
            <v>2.6574560488636347</v>
          </cell>
          <cell r="L87">
            <v>1.6767282213068171</v>
          </cell>
          <cell r="M87">
            <v>1.2338188798295446</v>
          </cell>
          <cell r="N87">
            <v>1.1072733536931811</v>
          </cell>
          <cell r="O87">
            <v>0.47454572301136333</v>
          </cell>
          <cell r="P87">
            <v>0.87157891304222657</v>
          </cell>
          <cell r="Q87">
            <v>1.5536841493361431</v>
          </cell>
          <cell r="R87">
            <v>1.1368420604898608</v>
          </cell>
          <cell r="S87">
            <v>0.37894735349662023</v>
          </cell>
          <cell r="T87">
            <v>0.26526314744763418</v>
          </cell>
          <cell r="U87">
            <v>0.15157894139864811</v>
          </cell>
        </row>
        <row r="88">
          <cell r="D88">
            <v>11.28645836705315</v>
          </cell>
          <cell r="E88">
            <v>14.479913641451912</v>
          </cell>
          <cell r="F88">
            <v>15.267340969385849</v>
          </cell>
          <cell r="G88">
            <v>10.039698431157744</v>
          </cell>
          <cell r="H88">
            <v>8.3554788686323711</v>
          </cell>
          <cell r="I88">
            <v>5.0089127249131229</v>
          </cell>
          <cell r="J88">
            <v>2.49927414119318</v>
          </cell>
          <cell r="K88">
            <v>2.6574560488636347</v>
          </cell>
          <cell r="L88">
            <v>1.6767282213068171</v>
          </cell>
          <cell r="M88">
            <v>1.2338188798295446</v>
          </cell>
          <cell r="N88">
            <v>1.1072733536931811</v>
          </cell>
          <cell r="O88">
            <v>0.47454572301136333</v>
          </cell>
          <cell r="P88">
            <v>0.87157891304222657</v>
          </cell>
          <cell r="Q88">
            <v>1.5536841493361431</v>
          </cell>
          <cell r="R88">
            <v>1.1368420604898608</v>
          </cell>
          <cell r="S88">
            <v>0.37894735349662023</v>
          </cell>
          <cell r="T88">
            <v>0.26526314744763418</v>
          </cell>
          <cell r="U88">
            <v>0.15157894139864811</v>
          </cell>
        </row>
        <row r="89">
          <cell r="D89">
            <v>11.28645836705315</v>
          </cell>
          <cell r="E89">
            <v>14.479913641451912</v>
          </cell>
          <cell r="F89">
            <v>15.267340969385849</v>
          </cell>
          <cell r="G89">
            <v>10.039698431157744</v>
          </cell>
          <cell r="H89">
            <v>8.3554788686323711</v>
          </cell>
          <cell r="I89">
            <v>5.0089127249131229</v>
          </cell>
          <cell r="J89">
            <v>2.49927414119318</v>
          </cell>
          <cell r="K89">
            <v>2.6574560488636347</v>
          </cell>
          <cell r="L89">
            <v>1.6767282213068171</v>
          </cell>
          <cell r="M89">
            <v>1.2338188798295446</v>
          </cell>
          <cell r="N89">
            <v>1.1072733536931811</v>
          </cell>
          <cell r="O89">
            <v>0.47454572301136333</v>
          </cell>
          <cell r="P89">
            <v>0.87157891304222657</v>
          </cell>
          <cell r="Q89">
            <v>1.5536841493361431</v>
          </cell>
          <cell r="R89">
            <v>1.1368420604898608</v>
          </cell>
          <cell r="S89">
            <v>0.37894735349662023</v>
          </cell>
          <cell r="T89">
            <v>0.26526314744763418</v>
          </cell>
          <cell r="U89">
            <v>0.15157894139864811</v>
          </cell>
        </row>
        <row r="90">
          <cell r="D90">
            <v>11.28645836705315</v>
          </cell>
          <cell r="E90">
            <v>14.479913641451912</v>
          </cell>
          <cell r="F90">
            <v>15.267340969385849</v>
          </cell>
          <cell r="G90">
            <v>10.039698431157744</v>
          </cell>
          <cell r="H90">
            <v>8.3554788686323711</v>
          </cell>
          <cell r="I90">
            <v>5.0089127249131229</v>
          </cell>
          <cell r="J90">
            <v>2.49927414119318</v>
          </cell>
          <cell r="K90">
            <v>2.6574560488636347</v>
          </cell>
          <cell r="L90">
            <v>1.6767282213068171</v>
          </cell>
          <cell r="M90">
            <v>1.2338188798295446</v>
          </cell>
          <cell r="N90">
            <v>1.1072733536931811</v>
          </cell>
          <cell r="O90">
            <v>0.47454572301136333</v>
          </cell>
          <cell r="P90">
            <v>0.87157891304222657</v>
          </cell>
          <cell r="Q90">
            <v>1.5536841493361431</v>
          </cell>
          <cell r="R90">
            <v>1.1368420604898608</v>
          </cell>
          <cell r="S90">
            <v>0.37894735349662023</v>
          </cell>
          <cell r="T90">
            <v>0.26526314744763418</v>
          </cell>
          <cell r="U90">
            <v>0.15157894139864811</v>
          </cell>
        </row>
        <row r="91">
          <cell r="D91">
            <v>10.988784705109261</v>
          </cell>
          <cell r="E91">
            <v>14.098014486012271</v>
          </cell>
          <cell r="F91">
            <v>14.864673884043146</v>
          </cell>
          <cell r="G91">
            <v>9.7749073248937037</v>
          </cell>
          <cell r="H91">
            <v>8.1351080568832135</v>
          </cell>
          <cell r="I91">
            <v>4.8768056152519783</v>
          </cell>
          <cell r="J91">
            <v>2.4333572643824355</v>
          </cell>
          <cell r="K91">
            <v>2.5873672178243621</v>
          </cell>
          <cell r="L91">
            <v>1.6325055064844187</v>
          </cell>
          <cell r="M91">
            <v>1.201277636847025</v>
          </cell>
          <cell r="N91">
            <v>1.0780696740934841</v>
          </cell>
          <cell r="O91">
            <v>0.46202986032577892</v>
          </cell>
          <cell r="P91">
            <v>0.84859153486913064</v>
          </cell>
          <cell r="Q91">
            <v>1.5127066491145371</v>
          </cell>
          <cell r="R91">
            <v>1.1068585237423443</v>
          </cell>
          <cell r="S91">
            <v>0.36895284124744809</v>
          </cell>
          <cell r="T91">
            <v>0.2582669888732137</v>
          </cell>
          <cell r="U91">
            <v>0.14758113649897925</v>
          </cell>
        </row>
        <row r="92">
          <cell r="D92">
            <v>10.988784705109261</v>
          </cell>
          <cell r="E92">
            <v>14.098014486012271</v>
          </cell>
          <cell r="F92">
            <v>14.864673884043146</v>
          </cell>
          <cell r="G92">
            <v>9.7749073248937037</v>
          </cell>
          <cell r="H92">
            <v>8.1351080568832135</v>
          </cell>
          <cell r="I92">
            <v>4.8768056152519783</v>
          </cell>
          <cell r="J92">
            <v>2.4333572643824355</v>
          </cell>
          <cell r="K92">
            <v>2.5873672178243621</v>
          </cell>
          <cell r="L92">
            <v>1.6325055064844187</v>
          </cell>
          <cell r="M92">
            <v>1.201277636847025</v>
          </cell>
          <cell r="N92">
            <v>1.0780696740934841</v>
          </cell>
          <cell r="O92">
            <v>0.46202986032577892</v>
          </cell>
          <cell r="P92">
            <v>0.84859153486913064</v>
          </cell>
          <cell r="Q92">
            <v>1.5127066491145371</v>
          </cell>
          <cell r="R92">
            <v>1.1068585237423443</v>
          </cell>
          <cell r="S92">
            <v>0.36895284124744809</v>
          </cell>
          <cell r="T92">
            <v>0.2582669888732137</v>
          </cell>
          <cell r="U92">
            <v>0.14758113649897925</v>
          </cell>
        </row>
        <row r="93">
          <cell r="D93">
            <v>10.988784705109261</v>
          </cell>
          <cell r="E93">
            <v>14.098014486012271</v>
          </cell>
          <cell r="F93">
            <v>14.864673884043146</v>
          </cell>
          <cell r="G93">
            <v>9.7749073248937037</v>
          </cell>
          <cell r="H93">
            <v>8.1351080568832135</v>
          </cell>
          <cell r="I93">
            <v>4.8768056152519783</v>
          </cell>
          <cell r="J93">
            <v>2.4333572643824355</v>
          </cell>
          <cell r="K93">
            <v>2.5873672178243621</v>
          </cell>
          <cell r="L93">
            <v>1.6325055064844187</v>
          </cell>
          <cell r="M93">
            <v>1.201277636847025</v>
          </cell>
          <cell r="N93">
            <v>1.0780696740934841</v>
          </cell>
          <cell r="O93">
            <v>0.46202986032577892</v>
          </cell>
          <cell r="P93">
            <v>0.84859153486913064</v>
          </cell>
          <cell r="Q93">
            <v>1.5127066491145371</v>
          </cell>
          <cell r="R93">
            <v>1.1068585237423443</v>
          </cell>
          <cell r="S93">
            <v>0.36895284124744809</v>
          </cell>
          <cell r="T93">
            <v>0.2582669888732137</v>
          </cell>
          <cell r="U93">
            <v>0.14758113649897925</v>
          </cell>
        </row>
        <row r="94">
          <cell r="D94">
            <v>10.988784705109261</v>
          </cell>
          <cell r="E94">
            <v>14.098014486012271</v>
          </cell>
          <cell r="F94">
            <v>14.864673884043146</v>
          </cell>
          <cell r="G94">
            <v>9.7749073248937037</v>
          </cell>
          <cell r="H94">
            <v>8.1351080568832135</v>
          </cell>
          <cell r="I94">
            <v>4.8768056152519783</v>
          </cell>
          <cell r="J94">
            <v>2.4333572643824355</v>
          </cell>
          <cell r="K94">
            <v>2.5873672178243621</v>
          </cell>
          <cell r="L94">
            <v>1.6325055064844187</v>
          </cell>
          <cell r="M94">
            <v>1.201277636847025</v>
          </cell>
          <cell r="N94">
            <v>1.0780696740934841</v>
          </cell>
          <cell r="O94">
            <v>0.46202986032577892</v>
          </cell>
          <cell r="P94">
            <v>0.84859153486913064</v>
          </cell>
          <cell r="Q94">
            <v>1.5127066491145371</v>
          </cell>
          <cell r="R94">
            <v>1.1068585237423443</v>
          </cell>
          <cell r="S94">
            <v>0.36895284124744809</v>
          </cell>
          <cell r="T94">
            <v>0.2582669888732137</v>
          </cell>
          <cell r="U94">
            <v>0.14758113649897925</v>
          </cell>
        </row>
        <row r="95">
          <cell r="D95">
            <v>10.988784705109261</v>
          </cell>
          <cell r="E95">
            <v>14.098014486012271</v>
          </cell>
          <cell r="F95">
            <v>14.864673884043146</v>
          </cell>
          <cell r="G95">
            <v>9.7749073248937037</v>
          </cell>
          <cell r="H95">
            <v>8.1351080568832135</v>
          </cell>
          <cell r="I95">
            <v>4.8768056152519783</v>
          </cell>
          <cell r="J95">
            <v>2.4333572643824355</v>
          </cell>
          <cell r="K95">
            <v>2.5873672178243621</v>
          </cell>
          <cell r="L95">
            <v>1.6325055064844187</v>
          </cell>
          <cell r="M95">
            <v>1.201277636847025</v>
          </cell>
          <cell r="N95">
            <v>1.0780696740934841</v>
          </cell>
          <cell r="O95">
            <v>0.46202986032577892</v>
          </cell>
          <cell r="P95">
            <v>0.84859153486913064</v>
          </cell>
          <cell r="Q95">
            <v>1.5127066491145371</v>
          </cell>
          <cell r="R95">
            <v>1.1068585237423443</v>
          </cell>
          <cell r="S95">
            <v>0.36895284124744809</v>
          </cell>
          <cell r="T95">
            <v>0.2582669888732137</v>
          </cell>
          <cell r="U95">
            <v>0.14758113649897925</v>
          </cell>
        </row>
        <row r="96">
          <cell r="D96">
            <v>10.988784705109261</v>
          </cell>
          <cell r="E96">
            <v>14.098014486012271</v>
          </cell>
          <cell r="F96">
            <v>14.864673884043146</v>
          </cell>
          <cell r="G96">
            <v>9.7749073248937037</v>
          </cell>
          <cell r="H96">
            <v>8.1351080568832135</v>
          </cell>
          <cell r="I96">
            <v>4.8768056152519783</v>
          </cell>
          <cell r="J96">
            <v>2.4333572643824355</v>
          </cell>
          <cell r="K96">
            <v>2.5873672178243621</v>
          </cell>
          <cell r="L96">
            <v>1.6325055064844187</v>
          </cell>
          <cell r="M96">
            <v>1.201277636847025</v>
          </cell>
          <cell r="N96">
            <v>1.0780696740934841</v>
          </cell>
          <cell r="O96">
            <v>0.46202986032577892</v>
          </cell>
          <cell r="P96">
            <v>0.84859153486913064</v>
          </cell>
          <cell r="Q96">
            <v>1.5127066491145371</v>
          </cell>
          <cell r="R96">
            <v>1.1068585237423443</v>
          </cell>
          <cell r="S96">
            <v>0.36895284124744809</v>
          </cell>
          <cell r="T96">
            <v>0.2582669888732137</v>
          </cell>
          <cell r="U96">
            <v>0.14758113649897925</v>
          </cell>
        </row>
        <row r="97">
          <cell r="D97">
            <v>10.988784705109261</v>
          </cell>
          <cell r="E97">
            <v>14.098014486012271</v>
          </cell>
          <cell r="F97">
            <v>14.864673884043146</v>
          </cell>
          <cell r="G97">
            <v>9.7749073248937037</v>
          </cell>
          <cell r="H97">
            <v>8.1351080568832135</v>
          </cell>
          <cell r="I97">
            <v>4.8768056152519783</v>
          </cell>
          <cell r="J97">
            <v>2.4333572643824355</v>
          </cell>
          <cell r="K97">
            <v>2.5873672178243621</v>
          </cell>
          <cell r="L97">
            <v>1.6325055064844187</v>
          </cell>
          <cell r="M97">
            <v>1.201277636847025</v>
          </cell>
          <cell r="N97">
            <v>1.0780696740934841</v>
          </cell>
          <cell r="O97">
            <v>0.46202986032577892</v>
          </cell>
          <cell r="P97">
            <v>0.84859153486913064</v>
          </cell>
          <cell r="Q97">
            <v>1.5127066491145371</v>
          </cell>
          <cell r="R97">
            <v>1.1068585237423443</v>
          </cell>
          <cell r="S97">
            <v>0.36895284124744809</v>
          </cell>
          <cell r="T97">
            <v>0.2582669888732137</v>
          </cell>
          <cell r="U97">
            <v>0.14758113649897925</v>
          </cell>
        </row>
        <row r="98">
          <cell r="D98">
            <v>10.988784705109261</v>
          </cell>
          <cell r="E98">
            <v>14.098014486012271</v>
          </cell>
          <cell r="F98">
            <v>14.864673884043146</v>
          </cell>
          <cell r="G98">
            <v>9.7749073248937037</v>
          </cell>
          <cell r="H98">
            <v>8.1351080568832135</v>
          </cell>
          <cell r="I98">
            <v>4.8768056152519783</v>
          </cell>
          <cell r="J98">
            <v>2.4333572643824355</v>
          </cell>
          <cell r="K98">
            <v>2.5873672178243621</v>
          </cell>
          <cell r="L98">
            <v>1.6325055064844187</v>
          </cell>
          <cell r="M98">
            <v>1.201277636847025</v>
          </cell>
          <cell r="N98">
            <v>1.0780696740934841</v>
          </cell>
          <cell r="O98">
            <v>0.46202986032577892</v>
          </cell>
          <cell r="P98">
            <v>0.84859153486913064</v>
          </cell>
          <cell r="Q98">
            <v>1.5127066491145371</v>
          </cell>
          <cell r="R98">
            <v>1.1068585237423443</v>
          </cell>
          <cell r="S98">
            <v>0.36895284124744809</v>
          </cell>
          <cell r="T98">
            <v>0.2582669888732137</v>
          </cell>
          <cell r="U98">
            <v>0.14758113649897925</v>
          </cell>
        </row>
        <row r="99">
          <cell r="D99">
            <v>10.988784705109261</v>
          </cell>
          <cell r="E99">
            <v>14.098014486012271</v>
          </cell>
          <cell r="F99">
            <v>14.864673884043146</v>
          </cell>
          <cell r="G99">
            <v>9.7749073248937037</v>
          </cell>
          <cell r="H99">
            <v>8.1351080568832135</v>
          </cell>
          <cell r="I99">
            <v>4.8768056152519783</v>
          </cell>
          <cell r="J99">
            <v>2.4333572643824355</v>
          </cell>
          <cell r="K99">
            <v>2.5873672178243621</v>
          </cell>
          <cell r="L99">
            <v>1.6325055064844187</v>
          </cell>
          <cell r="M99">
            <v>1.201277636847025</v>
          </cell>
          <cell r="N99">
            <v>1.0780696740934841</v>
          </cell>
          <cell r="O99">
            <v>0.46202986032577892</v>
          </cell>
          <cell r="P99">
            <v>0.84859153486913064</v>
          </cell>
          <cell r="Q99">
            <v>1.5127066491145371</v>
          </cell>
          <cell r="R99">
            <v>1.1068585237423443</v>
          </cell>
          <cell r="S99">
            <v>0.36895284124744809</v>
          </cell>
          <cell r="T99">
            <v>0.2582669888732137</v>
          </cell>
          <cell r="U99">
            <v>0.14758113649897925</v>
          </cell>
        </row>
        <row r="100">
          <cell r="D100">
            <v>10.988784705109261</v>
          </cell>
          <cell r="E100">
            <v>14.098014486012271</v>
          </cell>
          <cell r="F100">
            <v>14.864673884043146</v>
          </cell>
          <cell r="G100">
            <v>9.7749073248937037</v>
          </cell>
          <cell r="H100">
            <v>8.1351080568832135</v>
          </cell>
          <cell r="I100">
            <v>4.8768056152519783</v>
          </cell>
          <cell r="J100">
            <v>2.4333572643824355</v>
          </cell>
          <cell r="K100">
            <v>2.5873672178243621</v>
          </cell>
          <cell r="L100">
            <v>1.6325055064844187</v>
          </cell>
          <cell r="M100">
            <v>1.201277636847025</v>
          </cell>
          <cell r="N100">
            <v>1.0780696740934841</v>
          </cell>
          <cell r="O100">
            <v>0.46202986032577892</v>
          </cell>
          <cell r="P100">
            <v>0.84859153486913064</v>
          </cell>
          <cell r="Q100">
            <v>1.5127066491145371</v>
          </cell>
          <cell r="R100">
            <v>1.1068585237423443</v>
          </cell>
          <cell r="S100">
            <v>0.36895284124744809</v>
          </cell>
          <cell r="T100">
            <v>0.2582669888732137</v>
          </cell>
          <cell r="U100">
            <v>0.14758113649897925</v>
          </cell>
        </row>
        <row r="101">
          <cell r="D101">
            <v>10.695089162061112</v>
          </cell>
          <cell r="E101">
            <v>13.721219041248947</v>
          </cell>
          <cell r="F101">
            <v>14.467388052555535</v>
          </cell>
          <cell r="G101">
            <v>9.5136548941590124</v>
          </cell>
          <cell r="H101">
            <v>7.9176822866421412</v>
          </cell>
          <cell r="I101">
            <v>4.7464639885891371</v>
          </cell>
          <cell r="J101">
            <v>2.3683213025020766</v>
          </cell>
          <cell r="K101">
            <v>2.5182150558249927</v>
          </cell>
          <cell r="L101">
            <v>1.588873785222912</v>
          </cell>
          <cell r="M101">
            <v>1.1691712759187465</v>
          </cell>
          <cell r="N101">
            <v>1.0492562732604138</v>
          </cell>
          <cell r="O101">
            <v>0.44968125996874869</v>
          </cell>
          <cell r="P101">
            <v>0.82591136064171378</v>
          </cell>
          <cell r="Q101">
            <v>1.4722767733178377</v>
          </cell>
          <cell r="R101">
            <v>1.0772756877935397</v>
          </cell>
          <cell r="S101">
            <v>0.35909189593117991</v>
          </cell>
          <cell r="T101">
            <v>0.25136432715182594</v>
          </cell>
          <cell r="U101">
            <v>0.14363675837247197</v>
          </cell>
        </row>
        <row r="102">
          <cell r="D102">
            <v>10.695089162061112</v>
          </cell>
          <cell r="E102">
            <v>13.721219041248947</v>
          </cell>
          <cell r="F102">
            <v>14.467388052555535</v>
          </cell>
          <cell r="G102">
            <v>9.5136548941590124</v>
          </cell>
          <cell r="H102">
            <v>7.9176822866421412</v>
          </cell>
          <cell r="I102">
            <v>4.7464639885891371</v>
          </cell>
          <cell r="J102">
            <v>2.3683213025020766</v>
          </cell>
          <cell r="K102">
            <v>2.5182150558249927</v>
          </cell>
          <cell r="L102">
            <v>1.588873785222912</v>
          </cell>
          <cell r="M102">
            <v>1.1691712759187465</v>
          </cell>
          <cell r="N102">
            <v>1.0492562732604138</v>
          </cell>
          <cell r="O102">
            <v>0.44968125996874869</v>
          </cell>
          <cell r="P102">
            <v>0.82591136064171378</v>
          </cell>
          <cell r="Q102">
            <v>1.4722767733178377</v>
          </cell>
          <cell r="R102">
            <v>1.0772756877935397</v>
          </cell>
          <cell r="S102">
            <v>0.35909189593117991</v>
          </cell>
          <cell r="T102">
            <v>0.25136432715182594</v>
          </cell>
          <cell r="U102">
            <v>0.14363675837247197</v>
          </cell>
        </row>
        <row r="103">
          <cell r="D103">
            <v>10.695089162061112</v>
          </cell>
          <cell r="E103">
            <v>13.721219041248947</v>
          </cell>
          <cell r="F103">
            <v>14.467388052555535</v>
          </cell>
          <cell r="G103">
            <v>9.5136548941590124</v>
          </cell>
          <cell r="H103">
            <v>7.9176822866421412</v>
          </cell>
          <cell r="I103">
            <v>4.7464639885891371</v>
          </cell>
          <cell r="J103">
            <v>2.3683213025020766</v>
          </cell>
          <cell r="K103">
            <v>2.5182150558249927</v>
          </cell>
          <cell r="L103">
            <v>1.588873785222912</v>
          </cell>
          <cell r="M103">
            <v>1.1691712759187465</v>
          </cell>
          <cell r="N103">
            <v>1.0492562732604138</v>
          </cell>
          <cell r="O103">
            <v>0.44968125996874869</v>
          </cell>
          <cell r="P103">
            <v>0.82591136064171378</v>
          </cell>
          <cell r="Q103">
            <v>1.4722767733178377</v>
          </cell>
          <cell r="R103">
            <v>1.0772756877935397</v>
          </cell>
          <cell r="S103">
            <v>0.35909189593117991</v>
          </cell>
          <cell r="T103">
            <v>0.25136432715182594</v>
          </cell>
          <cell r="U103">
            <v>0.14363675837247197</v>
          </cell>
        </row>
        <row r="104">
          <cell r="D104">
            <v>10.695089162061112</v>
          </cell>
          <cell r="E104">
            <v>13.721219041248947</v>
          </cell>
          <cell r="F104">
            <v>14.467388052555535</v>
          </cell>
          <cell r="G104">
            <v>9.5136548941590124</v>
          </cell>
          <cell r="H104">
            <v>7.9176822866421412</v>
          </cell>
          <cell r="I104">
            <v>4.7464639885891371</v>
          </cell>
          <cell r="J104">
            <v>2.3683213025020766</v>
          </cell>
          <cell r="K104">
            <v>2.5182150558249927</v>
          </cell>
          <cell r="L104">
            <v>1.588873785222912</v>
          </cell>
          <cell r="M104">
            <v>1.1691712759187465</v>
          </cell>
          <cell r="N104">
            <v>1.0492562732604138</v>
          </cell>
          <cell r="O104">
            <v>0.44968125996874869</v>
          </cell>
          <cell r="P104">
            <v>0.82591136064171378</v>
          </cell>
          <cell r="Q104">
            <v>1.4722767733178377</v>
          </cell>
          <cell r="R104">
            <v>1.0772756877935397</v>
          </cell>
          <cell r="S104">
            <v>0.35909189593117991</v>
          </cell>
          <cell r="T104">
            <v>0.25136432715182594</v>
          </cell>
          <cell r="U104">
            <v>0.14363675837247197</v>
          </cell>
        </row>
        <row r="105">
          <cell r="D105">
            <v>10.695089162061112</v>
          </cell>
          <cell r="E105">
            <v>13.721219041248947</v>
          </cell>
          <cell r="F105">
            <v>14.467388052555535</v>
          </cell>
          <cell r="G105">
            <v>9.5136548941590124</v>
          </cell>
          <cell r="H105">
            <v>7.9176822866421412</v>
          </cell>
          <cell r="I105">
            <v>4.7464639885891371</v>
          </cell>
          <cell r="J105">
            <v>2.3683213025020766</v>
          </cell>
          <cell r="K105">
            <v>2.5182150558249927</v>
          </cell>
          <cell r="L105">
            <v>1.588873785222912</v>
          </cell>
          <cell r="M105">
            <v>1.1691712759187465</v>
          </cell>
          <cell r="N105">
            <v>1.0492562732604138</v>
          </cell>
          <cell r="O105">
            <v>0.44968125996874869</v>
          </cell>
          <cell r="P105">
            <v>0.82591136064171378</v>
          </cell>
          <cell r="Q105">
            <v>1.4722767733178377</v>
          </cell>
          <cell r="R105">
            <v>1.0772756877935397</v>
          </cell>
          <cell r="S105">
            <v>0.35909189593117991</v>
          </cell>
          <cell r="T105">
            <v>0.25136432715182594</v>
          </cell>
          <cell r="U105">
            <v>0.14363675837247197</v>
          </cell>
        </row>
        <row r="106">
          <cell r="D106">
            <v>10.695089162061112</v>
          </cell>
          <cell r="E106">
            <v>13.721219041248947</v>
          </cell>
          <cell r="F106">
            <v>14.467388052555535</v>
          </cell>
          <cell r="G106">
            <v>9.5136548941590124</v>
          </cell>
          <cell r="H106">
            <v>7.9176822866421412</v>
          </cell>
          <cell r="I106">
            <v>4.7464639885891371</v>
          </cell>
          <cell r="J106">
            <v>2.3683213025020766</v>
          </cell>
          <cell r="K106">
            <v>2.5182150558249927</v>
          </cell>
          <cell r="L106">
            <v>1.588873785222912</v>
          </cell>
          <cell r="M106">
            <v>1.1691712759187465</v>
          </cell>
          <cell r="N106">
            <v>1.0492562732604138</v>
          </cell>
          <cell r="O106">
            <v>0.44968125996874869</v>
          </cell>
          <cell r="P106">
            <v>0.82591136064171378</v>
          </cell>
          <cell r="Q106">
            <v>1.4722767733178377</v>
          </cell>
          <cell r="R106">
            <v>1.0772756877935397</v>
          </cell>
          <cell r="S106">
            <v>0.35909189593117991</v>
          </cell>
          <cell r="T106">
            <v>0.25136432715182594</v>
          </cell>
          <cell r="U106">
            <v>0.14363675837247197</v>
          </cell>
        </row>
        <row r="107">
          <cell r="D107">
            <v>10.695089162061112</v>
          </cell>
          <cell r="E107">
            <v>13.721219041248947</v>
          </cell>
          <cell r="F107">
            <v>14.467388052555535</v>
          </cell>
          <cell r="G107">
            <v>9.5136548941590124</v>
          </cell>
          <cell r="H107">
            <v>7.9176822866421412</v>
          </cell>
          <cell r="I107">
            <v>4.7464639885891371</v>
          </cell>
          <cell r="J107">
            <v>2.3683213025020766</v>
          </cell>
          <cell r="K107">
            <v>2.5182150558249927</v>
          </cell>
          <cell r="L107">
            <v>1.588873785222912</v>
          </cell>
          <cell r="M107">
            <v>1.1691712759187465</v>
          </cell>
          <cell r="N107">
            <v>1.0492562732604138</v>
          </cell>
          <cell r="O107">
            <v>0.44968125996874869</v>
          </cell>
          <cell r="P107">
            <v>0.82591136064171378</v>
          </cell>
          <cell r="Q107">
            <v>1.4722767733178377</v>
          </cell>
          <cell r="R107">
            <v>1.0772756877935397</v>
          </cell>
          <cell r="S107">
            <v>0.35909189593117991</v>
          </cell>
          <cell r="T107">
            <v>0.25136432715182594</v>
          </cell>
          <cell r="U107">
            <v>0.14363675837247197</v>
          </cell>
        </row>
        <row r="108">
          <cell r="D108">
            <v>10.695089162061112</v>
          </cell>
          <cell r="E108">
            <v>13.721219041248947</v>
          </cell>
          <cell r="F108">
            <v>14.467388052555535</v>
          </cell>
          <cell r="G108">
            <v>9.5136548941590124</v>
          </cell>
          <cell r="H108">
            <v>7.9176822866421412</v>
          </cell>
          <cell r="I108">
            <v>4.7464639885891371</v>
          </cell>
          <cell r="J108">
            <v>2.3683213025020766</v>
          </cell>
          <cell r="K108">
            <v>2.5182150558249927</v>
          </cell>
          <cell r="L108">
            <v>1.588873785222912</v>
          </cell>
          <cell r="M108">
            <v>1.1691712759187465</v>
          </cell>
          <cell r="N108">
            <v>1.0492562732604138</v>
          </cell>
          <cell r="O108">
            <v>0.44968125996874869</v>
          </cell>
          <cell r="P108">
            <v>0.82591136064171378</v>
          </cell>
          <cell r="Q108">
            <v>1.4722767733178377</v>
          </cell>
          <cell r="R108">
            <v>1.0772756877935397</v>
          </cell>
          <cell r="S108">
            <v>0.35909189593117991</v>
          </cell>
          <cell r="T108">
            <v>0.25136432715182594</v>
          </cell>
          <cell r="U108">
            <v>0.14363675837247197</v>
          </cell>
        </row>
        <row r="109">
          <cell r="D109">
            <v>10.695089162061112</v>
          </cell>
          <cell r="E109">
            <v>13.721219041248947</v>
          </cell>
          <cell r="F109">
            <v>14.467388052555535</v>
          </cell>
          <cell r="G109">
            <v>9.5136548941590124</v>
          </cell>
          <cell r="H109">
            <v>7.9176822866421412</v>
          </cell>
          <cell r="I109">
            <v>4.7464639885891371</v>
          </cell>
          <cell r="J109">
            <v>2.3683213025020766</v>
          </cell>
          <cell r="K109">
            <v>2.5182150558249927</v>
          </cell>
          <cell r="L109">
            <v>1.588873785222912</v>
          </cell>
          <cell r="M109">
            <v>1.1691712759187465</v>
          </cell>
          <cell r="N109">
            <v>1.0492562732604138</v>
          </cell>
          <cell r="O109">
            <v>0.44968125996874869</v>
          </cell>
          <cell r="P109">
            <v>0.82591136064171378</v>
          </cell>
          <cell r="Q109">
            <v>1.4722767733178377</v>
          </cell>
          <cell r="R109">
            <v>1.0772756877935397</v>
          </cell>
          <cell r="S109">
            <v>0.35909189593117991</v>
          </cell>
          <cell r="T109">
            <v>0.25136432715182594</v>
          </cell>
          <cell r="U109">
            <v>0.14363675837247197</v>
          </cell>
        </row>
        <row r="110">
          <cell r="D110">
            <v>10.695089162061112</v>
          </cell>
          <cell r="E110">
            <v>13.721219041248947</v>
          </cell>
          <cell r="F110">
            <v>14.467388052555535</v>
          </cell>
          <cell r="G110">
            <v>9.5136548941590124</v>
          </cell>
          <cell r="H110">
            <v>7.9176822866421412</v>
          </cell>
          <cell r="I110">
            <v>4.7464639885891371</v>
          </cell>
          <cell r="J110">
            <v>2.3683213025020766</v>
          </cell>
          <cell r="K110">
            <v>2.5182150558249927</v>
          </cell>
          <cell r="L110">
            <v>1.588873785222912</v>
          </cell>
          <cell r="M110">
            <v>1.1691712759187465</v>
          </cell>
          <cell r="N110">
            <v>1.0492562732604138</v>
          </cell>
          <cell r="O110">
            <v>0.44968125996874869</v>
          </cell>
          <cell r="P110">
            <v>0.82591136064171378</v>
          </cell>
          <cell r="Q110">
            <v>1.4722767733178377</v>
          </cell>
          <cell r="R110">
            <v>1.0772756877935397</v>
          </cell>
          <cell r="S110">
            <v>0.35909189593117991</v>
          </cell>
          <cell r="T110">
            <v>0.25136432715182594</v>
          </cell>
          <cell r="U110">
            <v>0.14363675837247197</v>
          </cell>
        </row>
        <row r="111">
          <cell r="D111">
            <v>10.405371737908709</v>
          </cell>
          <cell r="E111">
            <v>13.349527307161949</v>
          </cell>
          <cell r="F111">
            <v>14.07548347492302</v>
          </cell>
          <cell r="G111">
            <v>9.255941138953677</v>
          </cell>
          <cell r="H111">
            <v>7.7032015579091606</v>
          </cell>
          <cell r="I111">
            <v>4.6178878449246019</v>
          </cell>
          <cell r="J111">
            <v>2.3041662555521047</v>
          </cell>
          <cell r="K111">
            <v>2.4499995628655289</v>
          </cell>
          <cell r="L111">
            <v>1.545833057522298</v>
          </cell>
          <cell r="M111">
            <v>1.1374997970447098</v>
          </cell>
          <cell r="N111">
            <v>1.0208331511939706</v>
          </cell>
          <cell r="O111">
            <v>0.43749992194027304</v>
          </cell>
          <cell r="P111">
            <v>0.80353839035997654</v>
          </cell>
          <cell r="Q111">
            <v>1.432394521946045</v>
          </cell>
          <cell r="R111">
            <v>1.0480935526434476</v>
          </cell>
          <cell r="S111">
            <v>0.34936451754781583</v>
          </cell>
          <cell r="T111">
            <v>0.24455516228347113</v>
          </cell>
          <cell r="U111">
            <v>0.13974580701912634</v>
          </cell>
        </row>
        <row r="112">
          <cell r="D112">
            <v>10.405371737908709</v>
          </cell>
          <cell r="E112">
            <v>13.349527307161949</v>
          </cell>
          <cell r="F112">
            <v>14.07548347492302</v>
          </cell>
          <cell r="G112">
            <v>9.255941138953677</v>
          </cell>
          <cell r="H112">
            <v>7.7032015579091606</v>
          </cell>
          <cell r="I112">
            <v>4.6178878449246019</v>
          </cell>
          <cell r="J112">
            <v>2.3041662555521047</v>
          </cell>
          <cell r="K112">
            <v>2.4499995628655289</v>
          </cell>
          <cell r="L112">
            <v>1.545833057522298</v>
          </cell>
          <cell r="M112">
            <v>1.1374997970447098</v>
          </cell>
          <cell r="N112">
            <v>1.0208331511939706</v>
          </cell>
          <cell r="O112">
            <v>0.43749992194027304</v>
          </cell>
          <cell r="P112">
            <v>0.80353839035997654</v>
          </cell>
          <cell r="Q112">
            <v>1.432394521946045</v>
          </cell>
          <cell r="R112">
            <v>1.0480935526434476</v>
          </cell>
          <cell r="S112">
            <v>0.34936451754781583</v>
          </cell>
          <cell r="T112">
            <v>0.24455516228347113</v>
          </cell>
          <cell r="U112">
            <v>0.13974580701912634</v>
          </cell>
        </row>
        <row r="113">
          <cell r="D113">
            <v>10.405371737908709</v>
          </cell>
          <cell r="E113">
            <v>13.349527307161949</v>
          </cell>
          <cell r="F113">
            <v>14.07548347492302</v>
          </cell>
          <cell r="G113">
            <v>9.255941138953677</v>
          </cell>
          <cell r="H113">
            <v>7.7032015579091606</v>
          </cell>
          <cell r="I113">
            <v>4.6178878449246019</v>
          </cell>
          <cell r="J113">
            <v>2.3041662555521047</v>
          </cell>
          <cell r="K113">
            <v>2.4499995628655289</v>
          </cell>
          <cell r="L113">
            <v>1.545833057522298</v>
          </cell>
          <cell r="M113">
            <v>1.1374997970447098</v>
          </cell>
          <cell r="N113">
            <v>1.0208331511939706</v>
          </cell>
          <cell r="O113">
            <v>0.43749992194027304</v>
          </cell>
          <cell r="P113">
            <v>0.80353839035997654</v>
          </cell>
          <cell r="Q113">
            <v>1.432394521946045</v>
          </cell>
          <cell r="R113">
            <v>1.0480935526434476</v>
          </cell>
          <cell r="S113">
            <v>0.34936451754781583</v>
          </cell>
          <cell r="T113">
            <v>0.24455516228347113</v>
          </cell>
          <cell r="U113">
            <v>0.13974580701912634</v>
          </cell>
        </row>
        <row r="114">
          <cell r="D114">
            <v>10.405371737908709</v>
          </cell>
          <cell r="E114">
            <v>13.349527307161949</v>
          </cell>
          <cell r="F114">
            <v>14.07548347492302</v>
          </cell>
          <cell r="G114">
            <v>9.255941138953677</v>
          </cell>
          <cell r="H114">
            <v>7.7032015579091606</v>
          </cell>
          <cell r="I114">
            <v>4.6178878449246019</v>
          </cell>
          <cell r="J114">
            <v>2.3041662555521047</v>
          </cell>
          <cell r="K114">
            <v>2.4499995628655289</v>
          </cell>
          <cell r="L114">
            <v>1.545833057522298</v>
          </cell>
          <cell r="M114">
            <v>1.1374997970447098</v>
          </cell>
          <cell r="N114">
            <v>1.0208331511939706</v>
          </cell>
          <cell r="O114">
            <v>0.43749992194027304</v>
          </cell>
          <cell r="P114">
            <v>0.80353839035997654</v>
          </cell>
          <cell r="Q114">
            <v>1.432394521946045</v>
          </cell>
          <cell r="R114">
            <v>1.0480935526434476</v>
          </cell>
          <cell r="S114">
            <v>0.34936451754781583</v>
          </cell>
          <cell r="T114">
            <v>0.24455516228347113</v>
          </cell>
          <cell r="U114">
            <v>0.13974580701912634</v>
          </cell>
        </row>
        <row r="115">
          <cell r="D115">
            <v>10.405371737908709</v>
          </cell>
          <cell r="E115">
            <v>13.349527307161949</v>
          </cell>
          <cell r="F115">
            <v>14.07548347492302</v>
          </cell>
          <cell r="G115">
            <v>9.255941138953677</v>
          </cell>
          <cell r="H115">
            <v>7.7032015579091606</v>
          </cell>
          <cell r="I115">
            <v>4.6178878449246019</v>
          </cell>
          <cell r="J115">
            <v>2.3041662555521047</v>
          </cell>
          <cell r="K115">
            <v>2.4499995628655289</v>
          </cell>
          <cell r="L115">
            <v>1.545833057522298</v>
          </cell>
          <cell r="M115">
            <v>1.1374997970447098</v>
          </cell>
          <cell r="N115">
            <v>1.0208331511939706</v>
          </cell>
          <cell r="O115">
            <v>0.43749992194027304</v>
          </cell>
          <cell r="P115">
            <v>0.80353839035997654</v>
          </cell>
          <cell r="Q115">
            <v>1.432394521946045</v>
          </cell>
          <cell r="R115">
            <v>1.0480935526434476</v>
          </cell>
          <cell r="S115">
            <v>0.34936451754781583</v>
          </cell>
          <cell r="T115">
            <v>0.24455516228347113</v>
          </cell>
          <cell r="U115">
            <v>0.13974580701912634</v>
          </cell>
        </row>
        <row r="116">
          <cell r="D116">
            <v>10.405371737908709</v>
          </cell>
          <cell r="E116">
            <v>13.349527307161949</v>
          </cell>
          <cell r="F116">
            <v>14.07548347492302</v>
          </cell>
          <cell r="G116">
            <v>9.255941138953677</v>
          </cell>
          <cell r="H116">
            <v>7.7032015579091606</v>
          </cell>
          <cell r="I116">
            <v>4.6178878449246019</v>
          </cell>
          <cell r="J116">
            <v>2.3041662555521047</v>
          </cell>
          <cell r="K116">
            <v>2.4499995628655289</v>
          </cell>
          <cell r="L116">
            <v>1.545833057522298</v>
          </cell>
          <cell r="M116">
            <v>1.1374997970447098</v>
          </cell>
          <cell r="N116">
            <v>1.0208331511939706</v>
          </cell>
          <cell r="O116">
            <v>0.43749992194027304</v>
          </cell>
          <cell r="P116">
            <v>0.80353839035997654</v>
          </cell>
          <cell r="Q116">
            <v>1.432394521946045</v>
          </cell>
          <cell r="R116">
            <v>1.0480935526434476</v>
          </cell>
          <cell r="S116">
            <v>0.34936451754781583</v>
          </cell>
          <cell r="T116">
            <v>0.24455516228347113</v>
          </cell>
          <cell r="U116">
            <v>0.13974580701912634</v>
          </cell>
        </row>
        <row r="117">
          <cell r="D117">
            <v>10.405371737908709</v>
          </cell>
          <cell r="E117">
            <v>13.349527307161949</v>
          </cell>
          <cell r="F117">
            <v>14.07548347492302</v>
          </cell>
          <cell r="G117">
            <v>9.255941138953677</v>
          </cell>
          <cell r="H117">
            <v>7.7032015579091606</v>
          </cell>
          <cell r="I117">
            <v>4.6178878449246019</v>
          </cell>
          <cell r="J117">
            <v>2.3041662555521047</v>
          </cell>
          <cell r="K117">
            <v>2.4499995628655289</v>
          </cell>
          <cell r="L117">
            <v>1.545833057522298</v>
          </cell>
          <cell r="M117">
            <v>1.1374997970447098</v>
          </cell>
          <cell r="N117">
            <v>1.0208331511939706</v>
          </cell>
          <cell r="O117">
            <v>0.43749992194027304</v>
          </cell>
          <cell r="P117">
            <v>0.80353839035997654</v>
          </cell>
          <cell r="Q117">
            <v>1.432394521946045</v>
          </cell>
          <cell r="R117">
            <v>1.0480935526434476</v>
          </cell>
          <cell r="S117">
            <v>0.34936451754781583</v>
          </cell>
          <cell r="T117">
            <v>0.24455516228347113</v>
          </cell>
          <cell r="U117">
            <v>0.13974580701912634</v>
          </cell>
        </row>
        <row r="118">
          <cell r="D118">
            <v>10.405371737908709</v>
          </cell>
          <cell r="E118">
            <v>13.349527307161949</v>
          </cell>
          <cell r="F118">
            <v>14.07548347492302</v>
          </cell>
          <cell r="G118">
            <v>9.255941138953677</v>
          </cell>
          <cell r="H118">
            <v>7.7032015579091606</v>
          </cell>
          <cell r="I118">
            <v>4.6178878449246019</v>
          </cell>
          <cell r="J118">
            <v>2.3041662555521047</v>
          </cell>
          <cell r="K118">
            <v>2.4499995628655289</v>
          </cell>
          <cell r="L118">
            <v>1.545833057522298</v>
          </cell>
          <cell r="M118">
            <v>1.1374997970447098</v>
          </cell>
          <cell r="N118">
            <v>1.0208331511939706</v>
          </cell>
          <cell r="O118">
            <v>0.43749992194027304</v>
          </cell>
          <cell r="P118">
            <v>0.80353839035997654</v>
          </cell>
          <cell r="Q118">
            <v>1.432394521946045</v>
          </cell>
          <cell r="R118">
            <v>1.0480935526434476</v>
          </cell>
          <cell r="S118">
            <v>0.34936451754781583</v>
          </cell>
          <cell r="T118">
            <v>0.24455516228347113</v>
          </cell>
          <cell r="U118">
            <v>0.13974580701912634</v>
          </cell>
        </row>
        <row r="119">
          <cell r="D119">
            <v>10.405371737908709</v>
          </cell>
          <cell r="E119">
            <v>13.349527307161949</v>
          </cell>
          <cell r="F119">
            <v>14.07548347492302</v>
          </cell>
          <cell r="G119">
            <v>9.255941138953677</v>
          </cell>
          <cell r="H119">
            <v>7.7032015579091606</v>
          </cell>
          <cell r="I119">
            <v>4.6178878449246019</v>
          </cell>
          <cell r="J119">
            <v>2.3041662555521047</v>
          </cell>
          <cell r="K119">
            <v>2.4499995628655289</v>
          </cell>
          <cell r="L119">
            <v>1.545833057522298</v>
          </cell>
          <cell r="M119">
            <v>1.1374997970447098</v>
          </cell>
          <cell r="N119">
            <v>1.0208331511939706</v>
          </cell>
          <cell r="O119">
            <v>0.43749992194027304</v>
          </cell>
          <cell r="P119">
            <v>0.80353839035997654</v>
          </cell>
          <cell r="Q119">
            <v>1.432394521946045</v>
          </cell>
          <cell r="R119">
            <v>1.0480935526434476</v>
          </cell>
          <cell r="S119">
            <v>0.34936451754781583</v>
          </cell>
          <cell r="T119">
            <v>0.24455516228347113</v>
          </cell>
          <cell r="U119">
            <v>0.13974580701912634</v>
          </cell>
        </row>
        <row r="120">
          <cell r="D120">
            <v>10.405371737908709</v>
          </cell>
          <cell r="E120">
            <v>13.349527307161949</v>
          </cell>
          <cell r="F120">
            <v>14.07548347492302</v>
          </cell>
          <cell r="G120">
            <v>9.255941138953677</v>
          </cell>
          <cell r="H120">
            <v>7.7032015579091606</v>
          </cell>
          <cell r="I120">
            <v>4.6178878449246019</v>
          </cell>
          <cell r="J120">
            <v>2.3041662555521047</v>
          </cell>
          <cell r="K120">
            <v>2.4499995628655289</v>
          </cell>
          <cell r="L120">
            <v>1.545833057522298</v>
          </cell>
          <cell r="M120">
            <v>1.1374997970447098</v>
          </cell>
          <cell r="N120">
            <v>1.0208331511939706</v>
          </cell>
          <cell r="O120">
            <v>0.43749992194027304</v>
          </cell>
          <cell r="P120">
            <v>0.80353839035997654</v>
          </cell>
          <cell r="Q120">
            <v>1.432394521946045</v>
          </cell>
          <cell r="R120">
            <v>1.0480935526434476</v>
          </cell>
          <cell r="S120">
            <v>0.34936451754781583</v>
          </cell>
          <cell r="T120">
            <v>0.24455516228347113</v>
          </cell>
          <cell r="U120">
            <v>0.13974580701912634</v>
          </cell>
        </row>
        <row r="121">
          <cell r="D121">
            <v>10.11963243265204</v>
          </cell>
          <cell r="E121">
            <v>12.982939283751262</v>
          </cell>
          <cell r="F121">
            <v>13.688960151145588</v>
          </cell>
          <cell r="G121">
            <v>9.0017660592776867</v>
          </cell>
          <cell r="H121">
            <v>7.4916658706842627</v>
          </cell>
          <cell r="I121">
            <v>4.4910771842583666</v>
          </cell>
          <cell r="J121">
            <v>2.2408921235325172</v>
          </cell>
          <cell r="K121">
            <v>2.3827207389459679</v>
          </cell>
          <cell r="L121">
            <v>1.5033833233825749</v>
          </cell>
          <cell r="M121">
            <v>1.1062632002249135</v>
          </cell>
          <cell r="N121">
            <v>0.99280030789415341</v>
          </cell>
          <cell r="O121">
            <v>0.42548584624035141</v>
          </cell>
          <cell r="P121">
            <v>0.78147262402391793</v>
          </cell>
          <cell r="Q121">
            <v>1.3930598949991579</v>
          </cell>
          <cell r="R121">
            <v>1.0193121182920668</v>
          </cell>
          <cell r="S121">
            <v>0.3397707060973556</v>
          </cell>
          <cell r="T121">
            <v>0.23783949426814893</v>
          </cell>
          <cell r="U121">
            <v>0.13590828243894224</v>
          </cell>
        </row>
        <row r="122">
          <cell r="D122">
            <v>10.11963243265204</v>
          </cell>
          <cell r="E122">
            <v>12.982939283751262</v>
          </cell>
          <cell r="F122">
            <v>13.688960151145588</v>
          </cell>
          <cell r="G122">
            <v>9.0017660592776867</v>
          </cell>
          <cell r="H122">
            <v>7.4916658706842627</v>
          </cell>
          <cell r="I122">
            <v>4.4910771842583666</v>
          </cell>
          <cell r="J122">
            <v>2.2408921235325172</v>
          </cell>
          <cell r="K122">
            <v>2.3827207389459679</v>
          </cell>
          <cell r="L122">
            <v>1.5033833233825749</v>
          </cell>
          <cell r="M122">
            <v>1.1062632002249135</v>
          </cell>
          <cell r="N122">
            <v>0.99280030789415341</v>
          </cell>
          <cell r="O122">
            <v>0.42548584624035141</v>
          </cell>
          <cell r="P122">
            <v>0.78147262402391793</v>
          </cell>
          <cell r="Q122">
            <v>1.3930598949991579</v>
          </cell>
          <cell r="R122">
            <v>1.0193121182920668</v>
          </cell>
          <cell r="S122">
            <v>0.3397707060973556</v>
          </cell>
          <cell r="T122">
            <v>0.23783949426814893</v>
          </cell>
          <cell r="U122">
            <v>0.13590828243894224</v>
          </cell>
        </row>
        <row r="123">
          <cell r="D123">
            <v>10.11963243265204</v>
          </cell>
          <cell r="E123">
            <v>12.982939283751262</v>
          </cell>
          <cell r="F123">
            <v>13.688960151145588</v>
          </cell>
          <cell r="G123">
            <v>9.0017660592776867</v>
          </cell>
          <cell r="H123">
            <v>7.4916658706842627</v>
          </cell>
          <cell r="I123">
            <v>4.4910771842583666</v>
          </cell>
          <cell r="J123">
            <v>2.2408921235325172</v>
          </cell>
          <cell r="K123">
            <v>2.3827207389459679</v>
          </cell>
          <cell r="L123">
            <v>1.5033833233825749</v>
          </cell>
          <cell r="M123">
            <v>1.1062632002249135</v>
          </cell>
          <cell r="N123">
            <v>0.99280030789415341</v>
          </cell>
          <cell r="O123">
            <v>0.42548584624035141</v>
          </cell>
          <cell r="P123">
            <v>0.78147262402391793</v>
          </cell>
          <cell r="Q123">
            <v>1.3930598949991579</v>
          </cell>
          <cell r="R123">
            <v>1.0193121182920668</v>
          </cell>
          <cell r="S123">
            <v>0.3397707060973556</v>
          </cell>
          <cell r="T123">
            <v>0.23783949426814893</v>
          </cell>
          <cell r="U123">
            <v>0.13590828243894224</v>
          </cell>
        </row>
        <row r="124">
          <cell r="D124">
            <v>10.11963243265204</v>
          </cell>
          <cell r="E124">
            <v>12.982939283751262</v>
          </cell>
          <cell r="F124">
            <v>13.688960151145588</v>
          </cell>
          <cell r="G124">
            <v>9.0017660592776867</v>
          </cell>
          <cell r="H124">
            <v>7.4916658706842627</v>
          </cell>
          <cell r="I124">
            <v>4.4910771842583666</v>
          </cell>
          <cell r="J124">
            <v>2.2408921235325172</v>
          </cell>
          <cell r="K124">
            <v>2.3827207389459679</v>
          </cell>
          <cell r="L124">
            <v>1.5033833233825749</v>
          </cell>
          <cell r="M124">
            <v>1.1062632002249135</v>
          </cell>
          <cell r="N124">
            <v>0.99280030789415341</v>
          </cell>
          <cell r="O124">
            <v>0.42548584624035141</v>
          </cell>
          <cell r="P124">
            <v>0.78147262402391793</v>
          </cell>
          <cell r="Q124">
            <v>1.3930598949991579</v>
          </cell>
          <cell r="R124">
            <v>1.0193121182920668</v>
          </cell>
          <cell r="S124">
            <v>0.3397707060973556</v>
          </cell>
          <cell r="T124">
            <v>0.23783949426814893</v>
          </cell>
          <cell r="U124">
            <v>0.13590828243894224</v>
          </cell>
        </row>
        <row r="125">
          <cell r="D125">
            <v>10.11963243265204</v>
          </cell>
          <cell r="E125">
            <v>12.982939283751262</v>
          </cell>
          <cell r="F125">
            <v>13.688960151145588</v>
          </cell>
          <cell r="G125">
            <v>9.0017660592776867</v>
          </cell>
          <cell r="H125">
            <v>7.4916658706842627</v>
          </cell>
          <cell r="I125">
            <v>4.4910771842583666</v>
          </cell>
          <cell r="J125">
            <v>2.2408921235325172</v>
          </cell>
          <cell r="K125">
            <v>2.3827207389459679</v>
          </cell>
          <cell r="L125">
            <v>1.5033833233825749</v>
          </cell>
          <cell r="M125">
            <v>1.1062632002249135</v>
          </cell>
          <cell r="N125">
            <v>0.99280030789415341</v>
          </cell>
          <cell r="O125">
            <v>0.42548584624035141</v>
          </cell>
          <cell r="P125">
            <v>0.78147262402391793</v>
          </cell>
          <cell r="Q125">
            <v>1.3930598949991579</v>
          </cell>
          <cell r="R125">
            <v>1.0193121182920668</v>
          </cell>
          <cell r="S125">
            <v>0.3397707060973556</v>
          </cell>
          <cell r="T125">
            <v>0.23783949426814893</v>
          </cell>
          <cell r="U125">
            <v>0.13590828243894224</v>
          </cell>
        </row>
        <row r="126">
          <cell r="D126">
            <v>10.11963243265204</v>
          </cell>
          <cell r="E126">
            <v>12.982939283751262</v>
          </cell>
          <cell r="F126">
            <v>13.688960151145588</v>
          </cell>
          <cell r="G126">
            <v>9.0017660592776867</v>
          </cell>
          <cell r="H126">
            <v>7.4916658706842627</v>
          </cell>
          <cell r="I126">
            <v>4.4910771842583666</v>
          </cell>
          <cell r="J126">
            <v>2.2408921235325172</v>
          </cell>
          <cell r="K126">
            <v>2.3827207389459679</v>
          </cell>
          <cell r="L126">
            <v>1.5033833233825749</v>
          </cell>
          <cell r="M126">
            <v>1.1062632002249135</v>
          </cell>
          <cell r="N126">
            <v>0.99280030789415341</v>
          </cell>
          <cell r="O126">
            <v>0.42548584624035141</v>
          </cell>
          <cell r="P126">
            <v>0.78147262402391793</v>
          </cell>
          <cell r="Q126">
            <v>1.3930598949991579</v>
          </cell>
          <cell r="R126">
            <v>1.0193121182920668</v>
          </cell>
          <cell r="S126">
            <v>0.3397707060973556</v>
          </cell>
          <cell r="T126">
            <v>0.23783949426814893</v>
          </cell>
          <cell r="U126">
            <v>0.13590828243894224</v>
          </cell>
        </row>
        <row r="127">
          <cell r="D127">
            <v>10.11963243265204</v>
          </cell>
          <cell r="E127">
            <v>12.982939283751262</v>
          </cell>
          <cell r="F127">
            <v>13.688960151145588</v>
          </cell>
          <cell r="G127">
            <v>9.0017660592776867</v>
          </cell>
          <cell r="H127">
            <v>7.4916658706842627</v>
          </cell>
          <cell r="I127">
            <v>4.4910771842583666</v>
          </cell>
          <cell r="J127">
            <v>2.2408921235325172</v>
          </cell>
          <cell r="K127">
            <v>2.3827207389459679</v>
          </cell>
          <cell r="L127">
            <v>1.5033833233825749</v>
          </cell>
          <cell r="M127">
            <v>1.1062632002249135</v>
          </cell>
          <cell r="N127">
            <v>0.99280030789415341</v>
          </cell>
          <cell r="O127">
            <v>0.42548584624035141</v>
          </cell>
          <cell r="P127">
            <v>0.78147262402391793</v>
          </cell>
          <cell r="Q127">
            <v>1.3930598949991579</v>
          </cell>
          <cell r="R127">
            <v>1.0193121182920668</v>
          </cell>
          <cell r="S127">
            <v>0.3397707060973556</v>
          </cell>
          <cell r="T127">
            <v>0.23783949426814893</v>
          </cell>
          <cell r="U127">
            <v>0.13590828243894224</v>
          </cell>
        </row>
        <row r="128">
          <cell r="D128">
            <v>10.11963243265204</v>
          </cell>
          <cell r="E128">
            <v>12.982939283751262</v>
          </cell>
          <cell r="F128">
            <v>13.688960151145588</v>
          </cell>
          <cell r="G128">
            <v>9.0017660592776867</v>
          </cell>
          <cell r="H128">
            <v>7.4916658706842627</v>
          </cell>
          <cell r="I128">
            <v>4.4910771842583666</v>
          </cell>
          <cell r="J128">
            <v>2.2408921235325172</v>
          </cell>
          <cell r="K128">
            <v>2.3827207389459679</v>
          </cell>
          <cell r="L128">
            <v>1.5033833233825749</v>
          </cell>
          <cell r="M128">
            <v>1.1062632002249135</v>
          </cell>
          <cell r="N128">
            <v>0.99280030789415341</v>
          </cell>
          <cell r="O128">
            <v>0.42548584624035141</v>
          </cell>
          <cell r="P128">
            <v>0.78147262402391793</v>
          </cell>
          <cell r="Q128">
            <v>1.3930598949991579</v>
          </cell>
          <cell r="R128">
            <v>1.0193121182920668</v>
          </cell>
          <cell r="S128">
            <v>0.3397707060973556</v>
          </cell>
          <cell r="T128">
            <v>0.23783949426814893</v>
          </cell>
          <cell r="U128">
            <v>0.13590828243894224</v>
          </cell>
        </row>
        <row r="129">
          <cell r="D129">
            <v>10.11963243265204</v>
          </cell>
          <cell r="E129">
            <v>12.982939283751262</v>
          </cell>
          <cell r="F129">
            <v>13.688960151145588</v>
          </cell>
          <cell r="G129">
            <v>9.0017660592776867</v>
          </cell>
          <cell r="H129">
            <v>7.4916658706842627</v>
          </cell>
          <cell r="I129">
            <v>4.4910771842583666</v>
          </cell>
          <cell r="J129">
            <v>2.2408921235325172</v>
          </cell>
          <cell r="K129">
            <v>2.3827207389459679</v>
          </cell>
          <cell r="L129">
            <v>1.5033833233825749</v>
          </cell>
          <cell r="M129">
            <v>1.1062632002249135</v>
          </cell>
          <cell r="N129">
            <v>0.99280030789415341</v>
          </cell>
          <cell r="O129">
            <v>0.42548584624035141</v>
          </cell>
          <cell r="P129">
            <v>0.78147262402391793</v>
          </cell>
          <cell r="Q129">
            <v>1.3930598949991579</v>
          </cell>
          <cell r="R129">
            <v>1.0193121182920668</v>
          </cell>
          <cell r="S129">
            <v>0.3397707060973556</v>
          </cell>
          <cell r="T129">
            <v>0.23783949426814893</v>
          </cell>
          <cell r="U129">
            <v>0.13590828243894224</v>
          </cell>
        </row>
        <row r="130">
          <cell r="D130">
            <v>10.11963243265204</v>
          </cell>
          <cell r="E130">
            <v>12.982939283751262</v>
          </cell>
          <cell r="F130">
            <v>13.688960151145588</v>
          </cell>
          <cell r="G130">
            <v>9.0017660592776867</v>
          </cell>
          <cell r="H130">
            <v>7.4916658706842627</v>
          </cell>
          <cell r="I130">
            <v>4.4910771842583666</v>
          </cell>
          <cell r="J130">
            <v>2.2408921235325172</v>
          </cell>
          <cell r="K130">
            <v>2.3827207389459679</v>
          </cell>
          <cell r="L130">
            <v>1.5033833233825749</v>
          </cell>
          <cell r="M130">
            <v>1.1062632002249135</v>
          </cell>
          <cell r="N130">
            <v>0.99280030789415341</v>
          </cell>
          <cell r="O130">
            <v>0.42548584624035141</v>
          </cell>
          <cell r="P130">
            <v>0.78147262402391793</v>
          </cell>
          <cell r="Q130">
            <v>1.3930598949991579</v>
          </cell>
          <cell r="R130">
            <v>1.0193121182920668</v>
          </cell>
          <cell r="S130">
            <v>0.3397707060973556</v>
          </cell>
          <cell r="T130">
            <v>0.23783949426814893</v>
          </cell>
          <cell r="U130">
            <v>0.13590828243894224</v>
          </cell>
        </row>
        <row r="131">
          <cell r="D131">
            <v>9.8378712462911118</v>
          </cell>
          <cell r="E131">
            <v>12.621454971016894</v>
          </cell>
          <cell r="F131">
            <v>13.307818081223248</v>
          </cell>
          <cell r="G131">
            <v>8.7511296551310469</v>
          </cell>
          <cell r="H131">
            <v>7.2830752249674511</v>
          </cell>
          <cell r="I131">
            <v>4.3660320065904354</v>
          </cell>
          <cell r="J131">
            <v>2.1784989064433158</v>
          </cell>
          <cell r="K131">
            <v>2.3163785840663107</v>
          </cell>
          <cell r="L131">
            <v>1.4615245828037435</v>
          </cell>
          <cell r="M131">
            <v>1.0754614854593585</v>
          </cell>
          <cell r="N131">
            <v>0.96515774336096283</v>
          </cell>
          <cell r="O131">
            <v>0.41363903286898401</v>
          </cell>
          <cell r="P131">
            <v>0.7597140616335385</v>
          </cell>
          <cell r="Q131">
            <v>1.3542728924771772</v>
          </cell>
          <cell r="R131">
            <v>0.99093138473939801</v>
          </cell>
          <cell r="S131">
            <v>0.33031046157979932</v>
          </cell>
          <cell r="T131">
            <v>0.23121732310585955</v>
          </cell>
          <cell r="U131">
            <v>0.13212418463191972</v>
          </cell>
        </row>
      </sheetData>
      <sheetData sheetId="14">
        <row r="4">
          <cell r="D4">
            <v>21.018329938900205</v>
          </cell>
          <cell r="E4">
            <v>26.965376782077392</v>
          </cell>
          <cell r="F4">
            <v>28.431771894093686</v>
          </cell>
          <cell r="G4">
            <v>18.69653767820774</v>
          </cell>
          <cell r="H4">
            <v>15.560081466395111</v>
          </cell>
          <cell r="I4">
            <v>9.3279022403258658</v>
          </cell>
          <cell r="J4">
            <v>3.8852459016393444</v>
          </cell>
          <cell r="K4">
            <v>4.1311475409836067</v>
          </cell>
          <cell r="L4">
            <v>2.6065573770491803</v>
          </cell>
          <cell r="M4">
            <v>1.9180327868852458</v>
          </cell>
          <cell r="N4">
            <v>1.7213114754098362</v>
          </cell>
          <cell r="O4">
            <v>0.73770491803278682</v>
          </cell>
          <cell r="P4">
            <v>2</v>
          </cell>
          <cell r="Q4">
            <v>3.5652173913043477</v>
          </cell>
          <cell r="R4">
            <v>2.6086956521739131</v>
          </cell>
          <cell r="S4">
            <v>0.86956521739130432</v>
          </cell>
          <cell r="T4">
            <v>0.60869565217391308</v>
          </cell>
          <cell r="U4">
            <v>0.34782608695652173</v>
          </cell>
        </row>
        <row r="5">
          <cell r="D5">
            <v>21.018329938900205</v>
          </cell>
          <cell r="E5">
            <v>26.965376782077392</v>
          </cell>
          <cell r="F5">
            <v>28.431771894093686</v>
          </cell>
          <cell r="G5">
            <v>18.69653767820774</v>
          </cell>
          <cell r="H5">
            <v>15.560081466395111</v>
          </cell>
          <cell r="I5">
            <v>9.3279022403258658</v>
          </cell>
          <cell r="J5">
            <v>3.8852459016393444</v>
          </cell>
          <cell r="K5">
            <v>4.1311475409836067</v>
          </cell>
          <cell r="L5">
            <v>2.6065573770491803</v>
          </cell>
          <cell r="M5">
            <v>1.9180327868852458</v>
          </cell>
          <cell r="N5">
            <v>1.7213114754098362</v>
          </cell>
          <cell r="O5">
            <v>0.73770491803278682</v>
          </cell>
          <cell r="P5">
            <v>2</v>
          </cell>
          <cell r="Q5">
            <v>3.5652173913043477</v>
          </cell>
          <cell r="R5">
            <v>2.6086956521739131</v>
          </cell>
          <cell r="S5">
            <v>0.86956521739130432</v>
          </cell>
          <cell r="T5">
            <v>0.60869565217391308</v>
          </cell>
          <cell r="U5">
            <v>0.34782608695652173</v>
          </cell>
        </row>
        <row r="6">
          <cell r="D6">
            <v>21.018329938900205</v>
          </cell>
          <cell r="E6">
            <v>26.965376782077392</v>
          </cell>
          <cell r="F6">
            <v>28.431771894093686</v>
          </cell>
          <cell r="G6">
            <v>18.69653767820774</v>
          </cell>
          <cell r="H6">
            <v>15.560081466395111</v>
          </cell>
          <cell r="I6">
            <v>9.3279022403258658</v>
          </cell>
          <cell r="J6">
            <v>3.8852459016393444</v>
          </cell>
          <cell r="K6">
            <v>4.1311475409836067</v>
          </cell>
          <cell r="L6">
            <v>2.6065573770491803</v>
          </cell>
          <cell r="M6">
            <v>1.9180327868852458</v>
          </cell>
          <cell r="N6">
            <v>1.7213114754098362</v>
          </cell>
          <cell r="O6">
            <v>0.73770491803278682</v>
          </cell>
          <cell r="P6">
            <v>2</v>
          </cell>
          <cell r="Q6">
            <v>3.5652173913043477</v>
          </cell>
          <cell r="R6">
            <v>2.6086956521739131</v>
          </cell>
          <cell r="S6">
            <v>0.86956521739130432</v>
          </cell>
          <cell r="T6">
            <v>0.60869565217391308</v>
          </cell>
          <cell r="U6">
            <v>0.34782608695652173</v>
          </cell>
        </row>
        <row r="7">
          <cell r="D7">
            <v>21.018329938900205</v>
          </cell>
          <cell r="E7">
            <v>26.965376782077392</v>
          </cell>
          <cell r="F7">
            <v>28.431771894093686</v>
          </cell>
          <cell r="G7">
            <v>18.69653767820774</v>
          </cell>
          <cell r="H7">
            <v>15.560081466395111</v>
          </cell>
          <cell r="I7">
            <v>9.3279022403258658</v>
          </cell>
          <cell r="J7">
            <v>3.8852459016393444</v>
          </cell>
          <cell r="K7">
            <v>4.1311475409836067</v>
          </cell>
          <cell r="L7">
            <v>2.6065573770491803</v>
          </cell>
          <cell r="M7">
            <v>1.9180327868852458</v>
          </cell>
          <cell r="N7">
            <v>1.7213114754098362</v>
          </cell>
          <cell r="O7">
            <v>0.73770491803278682</v>
          </cell>
          <cell r="P7">
            <v>2</v>
          </cell>
          <cell r="Q7">
            <v>3.5652173913043477</v>
          </cell>
          <cell r="R7">
            <v>2.6086956521739131</v>
          </cell>
          <cell r="S7">
            <v>0.86956521739130432</v>
          </cell>
          <cell r="T7">
            <v>0.60869565217391308</v>
          </cell>
          <cell r="U7">
            <v>0.34782608695652173</v>
          </cell>
        </row>
        <row r="8">
          <cell r="D8">
            <v>21.018329938900205</v>
          </cell>
          <cell r="E8">
            <v>26.965376782077392</v>
          </cell>
          <cell r="F8">
            <v>28.431771894093686</v>
          </cell>
          <cell r="G8">
            <v>18.69653767820774</v>
          </cell>
          <cell r="H8">
            <v>15.560081466395111</v>
          </cell>
          <cell r="I8">
            <v>9.3279022403258658</v>
          </cell>
          <cell r="J8">
            <v>3.8852459016393444</v>
          </cell>
          <cell r="K8">
            <v>4.1311475409836067</v>
          </cell>
          <cell r="L8">
            <v>2.6065573770491803</v>
          </cell>
          <cell r="M8">
            <v>1.9180327868852458</v>
          </cell>
          <cell r="N8">
            <v>1.7213114754098362</v>
          </cell>
          <cell r="O8">
            <v>0.73770491803278682</v>
          </cell>
          <cell r="P8">
            <v>2</v>
          </cell>
          <cell r="Q8">
            <v>3.5652173913043477</v>
          </cell>
          <cell r="R8">
            <v>2.6086956521739131</v>
          </cell>
          <cell r="S8">
            <v>0.86956521739130432</v>
          </cell>
          <cell r="T8">
            <v>0.60869565217391308</v>
          </cell>
          <cell r="U8">
            <v>0.34782608695652173</v>
          </cell>
        </row>
        <row r="9">
          <cell r="D9">
            <v>21.018329938900205</v>
          </cell>
          <cell r="E9">
            <v>26.965376782077392</v>
          </cell>
          <cell r="F9">
            <v>28.431771894093686</v>
          </cell>
          <cell r="G9">
            <v>18.69653767820774</v>
          </cell>
          <cell r="H9">
            <v>15.560081466395111</v>
          </cell>
          <cell r="I9">
            <v>9.3279022403258658</v>
          </cell>
          <cell r="J9">
            <v>3.8852459016393444</v>
          </cell>
          <cell r="K9">
            <v>4.1311475409836067</v>
          </cell>
          <cell r="L9">
            <v>2.6065573770491803</v>
          </cell>
          <cell r="M9">
            <v>1.9180327868852458</v>
          </cell>
          <cell r="N9">
            <v>1.7213114754098362</v>
          </cell>
          <cell r="O9">
            <v>0.73770491803278682</v>
          </cell>
          <cell r="P9">
            <v>2</v>
          </cell>
          <cell r="Q9">
            <v>3.5652173913043477</v>
          </cell>
          <cell r="R9">
            <v>2.6086956521739131</v>
          </cell>
          <cell r="S9">
            <v>0.86956521739130432</v>
          </cell>
          <cell r="T9">
            <v>0.60869565217391308</v>
          </cell>
          <cell r="U9">
            <v>0.34782608695652173</v>
          </cell>
        </row>
        <row r="10">
          <cell r="D10">
            <v>21.018329938900205</v>
          </cell>
          <cell r="E10">
            <v>26.965376782077392</v>
          </cell>
          <cell r="F10">
            <v>28.431771894093686</v>
          </cell>
          <cell r="G10">
            <v>18.69653767820774</v>
          </cell>
          <cell r="H10">
            <v>15.560081466395111</v>
          </cell>
          <cell r="I10">
            <v>9.3279022403258658</v>
          </cell>
          <cell r="J10">
            <v>3.8852459016393444</v>
          </cell>
          <cell r="K10">
            <v>4.1311475409836067</v>
          </cell>
          <cell r="L10">
            <v>2.6065573770491803</v>
          </cell>
          <cell r="M10">
            <v>1.9180327868852458</v>
          </cell>
          <cell r="N10">
            <v>1.7213114754098362</v>
          </cell>
          <cell r="O10">
            <v>0.73770491803278682</v>
          </cell>
          <cell r="P10">
            <v>2</v>
          </cell>
          <cell r="Q10">
            <v>3.5652173913043477</v>
          </cell>
          <cell r="R10">
            <v>2.6086956521739131</v>
          </cell>
          <cell r="S10">
            <v>0.86956521739130432</v>
          </cell>
          <cell r="T10">
            <v>0.60869565217391308</v>
          </cell>
          <cell r="U10">
            <v>0.34782608695652173</v>
          </cell>
        </row>
        <row r="11">
          <cell r="D11">
            <v>23.613357186794261</v>
          </cell>
          <cell r="E11">
            <v>30.294655925693409</v>
          </cell>
          <cell r="F11">
            <v>31.942099450353474</v>
          </cell>
          <cell r="G11">
            <v>21.004904939415823</v>
          </cell>
          <cell r="H11">
            <v>17.481206289448462</v>
          </cell>
          <cell r="I11">
            <v>10.479571309643189</v>
          </cell>
          <cell r="J11">
            <v>4.3649376282813694</v>
          </cell>
          <cell r="K11">
            <v>4.6411995034890507</v>
          </cell>
          <cell r="L11">
            <v>2.9283758772014248</v>
          </cell>
          <cell r="M11">
            <v>2.1548426266199163</v>
          </cell>
          <cell r="N11">
            <v>1.9338331264537714</v>
          </cell>
          <cell r="O11">
            <v>0.8287856256230447</v>
          </cell>
          <cell r="P11">
            <v>2.2469299183558102</v>
          </cell>
          <cell r="Q11">
            <v>4.0053968109820968</v>
          </cell>
          <cell r="R11">
            <v>2.9307781543771436</v>
          </cell>
          <cell r="S11">
            <v>0.97692605145904787</v>
          </cell>
          <cell r="T11">
            <v>0.6838482360213336</v>
          </cell>
          <cell r="U11">
            <v>0.39077042058361916</v>
          </cell>
        </row>
        <row r="12">
          <cell r="D12">
            <v>23.613357186794261</v>
          </cell>
          <cell r="E12">
            <v>30.294655925693409</v>
          </cell>
          <cell r="F12">
            <v>31.942099450353474</v>
          </cell>
          <cell r="G12">
            <v>21.004904939415823</v>
          </cell>
          <cell r="H12">
            <v>17.481206289448462</v>
          </cell>
          <cell r="I12">
            <v>10.479571309643189</v>
          </cell>
          <cell r="J12">
            <v>4.3649376282813694</v>
          </cell>
          <cell r="K12">
            <v>4.6411995034890507</v>
          </cell>
          <cell r="L12">
            <v>2.9283758772014248</v>
          </cell>
          <cell r="M12">
            <v>2.1548426266199163</v>
          </cell>
          <cell r="N12">
            <v>1.9338331264537714</v>
          </cell>
          <cell r="O12">
            <v>0.8287856256230447</v>
          </cell>
          <cell r="P12">
            <v>2.2469299183558102</v>
          </cell>
          <cell r="Q12">
            <v>4.0053968109820968</v>
          </cell>
          <cell r="R12">
            <v>2.9307781543771436</v>
          </cell>
          <cell r="S12">
            <v>0.97692605145904787</v>
          </cell>
          <cell r="T12">
            <v>0.6838482360213336</v>
          </cell>
          <cell r="U12">
            <v>0.39077042058361916</v>
          </cell>
        </row>
        <row r="13">
          <cell r="D13">
            <v>23.613357186794261</v>
          </cell>
          <cell r="E13">
            <v>30.294655925693409</v>
          </cell>
          <cell r="F13">
            <v>31.942099450353474</v>
          </cell>
          <cell r="G13">
            <v>21.004904939415823</v>
          </cell>
          <cell r="H13">
            <v>17.481206289448462</v>
          </cell>
          <cell r="I13">
            <v>10.479571309643189</v>
          </cell>
          <cell r="J13">
            <v>4.3649376282813694</v>
          </cell>
          <cell r="K13">
            <v>4.6411995034890507</v>
          </cell>
          <cell r="L13">
            <v>2.9283758772014248</v>
          </cell>
          <cell r="M13">
            <v>2.1548426266199163</v>
          </cell>
          <cell r="N13">
            <v>1.9338331264537714</v>
          </cell>
          <cell r="O13">
            <v>0.8287856256230447</v>
          </cell>
          <cell r="P13">
            <v>2.2469299183558102</v>
          </cell>
          <cell r="Q13">
            <v>4.0053968109820968</v>
          </cell>
          <cell r="R13">
            <v>2.9307781543771436</v>
          </cell>
          <cell r="S13">
            <v>0.97692605145904787</v>
          </cell>
          <cell r="T13">
            <v>0.6838482360213336</v>
          </cell>
          <cell r="U13">
            <v>0.39077042058361916</v>
          </cell>
        </row>
        <row r="14">
          <cell r="D14">
            <v>23.613357186794261</v>
          </cell>
          <cell r="E14">
            <v>30.294655925693409</v>
          </cell>
          <cell r="F14">
            <v>31.942099450353474</v>
          </cell>
          <cell r="G14">
            <v>21.004904939415823</v>
          </cell>
          <cell r="H14">
            <v>17.481206289448462</v>
          </cell>
          <cell r="I14">
            <v>10.479571309643189</v>
          </cell>
          <cell r="J14">
            <v>4.3649376282813694</v>
          </cell>
          <cell r="K14">
            <v>4.6411995034890507</v>
          </cell>
          <cell r="L14">
            <v>2.9283758772014248</v>
          </cell>
          <cell r="M14">
            <v>2.1548426266199163</v>
          </cell>
          <cell r="N14">
            <v>1.9338331264537714</v>
          </cell>
          <cell r="O14">
            <v>0.8287856256230447</v>
          </cell>
          <cell r="P14">
            <v>2.2469299183558102</v>
          </cell>
          <cell r="Q14">
            <v>4.0053968109820968</v>
          </cell>
          <cell r="R14">
            <v>2.9307781543771436</v>
          </cell>
          <cell r="S14">
            <v>0.97692605145904787</v>
          </cell>
          <cell r="T14">
            <v>0.6838482360213336</v>
          </cell>
          <cell r="U14">
            <v>0.39077042058361916</v>
          </cell>
        </row>
        <row r="15">
          <cell r="D15">
            <v>23.613357186794261</v>
          </cell>
          <cell r="E15">
            <v>30.294655925693409</v>
          </cell>
          <cell r="F15">
            <v>31.942099450353474</v>
          </cell>
          <cell r="G15">
            <v>21.004904939415823</v>
          </cell>
          <cell r="H15">
            <v>17.481206289448462</v>
          </cell>
          <cell r="I15">
            <v>10.479571309643189</v>
          </cell>
          <cell r="J15">
            <v>4.3649376282813694</v>
          </cell>
          <cell r="K15">
            <v>4.6411995034890507</v>
          </cell>
          <cell r="L15">
            <v>2.9283758772014248</v>
          </cell>
          <cell r="M15">
            <v>2.1548426266199163</v>
          </cell>
          <cell r="N15">
            <v>1.9338331264537714</v>
          </cell>
          <cell r="O15">
            <v>0.8287856256230447</v>
          </cell>
          <cell r="P15">
            <v>2.2469299183558102</v>
          </cell>
          <cell r="Q15">
            <v>4.0053968109820968</v>
          </cell>
          <cell r="R15">
            <v>2.9307781543771436</v>
          </cell>
          <cell r="S15">
            <v>0.97692605145904787</v>
          </cell>
          <cell r="T15">
            <v>0.6838482360213336</v>
          </cell>
          <cell r="U15">
            <v>0.39077042058361916</v>
          </cell>
        </row>
        <row r="16">
          <cell r="D16">
            <v>23.613357186794261</v>
          </cell>
          <cell r="E16">
            <v>30.294655925693409</v>
          </cell>
          <cell r="F16">
            <v>31.942099450353474</v>
          </cell>
          <cell r="G16">
            <v>21.004904939415823</v>
          </cell>
          <cell r="H16">
            <v>17.481206289448462</v>
          </cell>
          <cell r="I16">
            <v>10.479571309643189</v>
          </cell>
          <cell r="J16">
            <v>4.3649376282813694</v>
          </cell>
          <cell r="K16">
            <v>4.6411995034890507</v>
          </cell>
          <cell r="L16">
            <v>2.9283758772014248</v>
          </cell>
          <cell r="M16">
            <v>2.1548426266199163</v>
          </cell>
          <cell r="N16">
            <v>1.9338331264537714</v>
          </cell>
          <cell r="O16">
            <v>0.8287856256230447</v>
          </cell>
          <cell r="P16">
            <v>2.2469299183558102</v>
          </cell>
          <cell r="Q16">
            <v>4.0053968109820968</v>
          </cell>
          <cell r="R16">
            <v>2.9307781543771436</v>
          </cell>
          <cell r="S16">
            <v>0.97692605145904787</v>
          </cell>
          <cell r="T16">
            <v>0.6838482360213336</v>
          </cell>
          <cell r="U16">
            <v>0.39077042058361916</v>
          </cell>
        </row>
        <row r="17">
          <cell r="D17">
            <v>23.613357186794261</v>
          </cell>
          <cell r="E17">
            <v>30.294655925693409</v>
          </cell>
          <cell r="F17">
            <v>31.942099450353474</v>
          </cell>
          <cell r="G17">
            <v>21.004904939415823</v>
          </cell>
          <cell r="H17">
            <v>17.481206289448462</v>
          </cell>
          <cell r="I17">
            <v>10.479571309643189</v>
          </cell>
          <cell r="J17">
            <v>4.3649376282813694</v>
          </cell>
          <cell r="K17">
            <v>4.6411995034890507</v>
          </cell>
          <cell r="L17">
            <v>2.9283758772014248</v>
          </cell>
          <cell r="M17">
            <v>2.1548426266199163</v>
          </cell>
          <cell r="N17">
            <v>1.9338331264537714</v>
          </cell>
          <cell r="O17">
            <v>0.8287856256230447</v>
          </cell>
          <cell r="P17">
            <v>2.2469299183558102</v>
          </cell>
          <cell r="Q17">
            <v>4.0053968109820968</v>
          </cell>
          <cell r="R17">
            <v>2.9307781543771436</v>
          </cell>
          <cell r="S17">
            <v>0.97692605145904787</v>
          </cell>
          <cell r="T17">
            <v>0.6838482360213336</v>
          </cell>
          <cell r="U17">
            <v>0.39077042058361916</v>
          </cell>
        </row>
        <row r="18">
          <cell r="D18">
            <v>23.613357186794261</v>
          </cell>
          <cell r="E18">
            <v>30.294655925693409</v>
          </cell>
          <cell r="F18">
            <v>31.942099450353474</v>
          </cell>
          <cell r="G18">
            <v>21.004904939415823</v>
          </cell>
          <cell r="H18">
            <v>17.481206289448462</v>
          </cell>
          <cell r="I18">
            <v>10.479571309643189</v>
          </cell>
          <cell r="J18">
            <v>4.3649376282813694</v>
          </cell>
          <cell r="K18">
            <v>4.6411995034890507</v>
          </cell>
          <cell r="L18">
            <v>2.9283758772014248</v>
          </cell>
          <cell r="M18">
            <v>2.1548426266199163</v>
          </cell>
          <cell r="N18">
            <v>1.9338331264537714</v>
          </cell>
          <cell r="O18">
            <v>0.8287856256230447</v>
          </cell>
          <cell r="P18">
            <v>2.2469299183558102</v>
          </cell>
          <cell r="Q18">
            <v>4.0053968109820968</v>
          </cell>
          <cell r="R18">
            <v>2.9307781543771436</v>
          </cell>
          <cell r="S18">
            <v>0.97692605145904787</v>
          </cell>
          <cell r="T18">
            <v>0.6838482360213336</v>
          </cell>
          <cell r="U18">
            <v>0.39077042058361916</v>
          </cell>
        </row>
        <row r="19">
          <cell r="D19">
            <v>23.613357186794261</v>
          </cell>
          <cell r="E19">
            <v>30.294655925693409</v>
          </cell>
          <cell r="F19">
            <v>31.942099450353474</v>
          </cell>
          <cell r="G19">
            <v>21.004904939415823</v>
          </cell>
          <cell r="H19">
            <v>17.481206289448462</v>
          </cell>
          <cell r="I19">
            <v>10.479571309643189</v>
          </cell>
          <cell r="J19">
            <v>4.3649376282813694</v>
          </cell>
          <cell r="K19">
            <v>4.6411995034890507</v>
          </cell>
          <cell r="L19">
            <v>2.9283758772014248</v>
          </cell>
          <cell r="M19">
            <v>2.1548426266199163</v>
          </cell>
          <cell r="N19">
            <v>1.9338331264537714</v>
          </cell>
          <cell r="O19">
            <v>0.8287856256230447</v>
          </cell>
          <cell r="P19">
            <v>2.2469299183558102</v>
          </cell>
          <cell r="Q19">
            <v>4.0053968109820968</v>
          </cell>
          <cell r="R19">
            <v>2.9307781543771436</v>
          </cell>
          <cell r="S19">
            <v>0.97692605145904787</v>
          </cell>
          <cell r="T19">
            <v>0.6838482360213336</v>
          </cell>
          <cell r="U19">
            <v>0.39077042058361916</v>
          </cell>
        </row>
        <row r="20">
          <cell r="D20">
            <v>23.613357186794261</v>
          </cell>
          <cell r="E20">
            <v>30.294655925693409</v>
          </cell>
          <cell r="F20">
            <v>31.942099450353474</v>
          </cell>
          <cell r="G20">
            <v>21.004904939415823</v>
          </cell>
          <cell r="H20">
            <v>17.481206289448462</v>
          </cell>
          <cell r="I20">
            <v>10.479571309643189</v>
          </cell>
          <cell r="J20">
            <v>4.3649376282813694</v>
          </cell>
          <cell r="K20">
            <v>4.6411995034890507</v>
          </cell>
          <cell r="L20">
            <v>2.9283758772014248</v>
          </cell>
          <cell r="M20">
            <v>2.1548426266199163</v>
          </cell>
          <cell r="N20">
            <v>1.9338331264537714</v>
          </cell>
          <cell r="O20">
            <v>0.8287856256230447</v>
          </cell>
          <cell r="P20">
            <v>2.2469299183558102</v>
          </cell>
          <cell r="Q20">
            <v>4.0053968109820968</v>
          </cell>
          <cell r="R20">
            <v>2.9307781543771436</v>
          </cell>
          <cell r="S20">
            <v>0.97692605145904787</v>
          </cell>
          <cell r="T20">
            <v>0.6838482360213336</v>
          </cell>
          <cell r="U20">
            <v>0.39077042058361916</v>
          </cell>
        </row>
        <row r="21">
          <cell r="D21">
            <v>26.237995435838599</v>
          </cell>
          <cell r="E21">
            <v>33.661924376986725</v>
          </cell>
          <cell r="F21">
            <v>35.492482198091743</v>
          </cell>
          <cell r="G21">
            <v>23.339612219088984</v>
          </cell>
          <cell r="H21">
            <v>19.424252435058804</v>
          </cell>
          <cell r="I21">
            <v>11.644381695362478</v>
          </cell>
          <cell r="J21">
            <v>4.8501029592105578</v>
          </cell>
          <cell r="K21">
            <v>5.1570715009327444</v>
          </cell>
          <cell r="L21">
            <v>3.2538665422551842</v>
          </cell>
          <cell r="M21">
            <v>2.3943546254330599</v>
          </cell>
          <cell r="N21">
            <v>2.1487797920553104</v>
          </cell>
          <cell r="O21">
            <v>0.92090562516656149</v>
          </cell>
          <cell r="P21">
            <v>2.496677472673789</v>
          </cell>
          <cell r="Q21">
            <v>4.4505989730271889</v>
          </cell>
          <cell r="R21">
            <v>3.2565358339223334</v>
          </cell>
          <cell r="S21">
            <v>1.0855119446407777</v>
          </cell>
          <cell r="T21">
            <v>0.75985836124854456</v>
          </cell>
          <cell r="U21">
            <v>0.43420477785631112</v>
          </cell>
        </row>
        <row r="22">
          <cell r="D22">
            <v>26.237995435838599</v>
          </cell>
          <cell r="E22">
            <v>33.661924376986725</v>
          </cell>
          <cell r="F22">
            <v>35.492482198091743</v>
          </cell>
          <cell r="G22">
            <v>23.339612219088984</v>
          </cell>
          <cell r="H22">
            <v>19.424252435058804</v>
          </cell>
          <cell r="I22">
            <v>11.644381695362478</v>
          </cell>
          <cell r="J22">
            <v>4.8501029592105578</v>
          </cell>
          <cell r="K22">
            <v>5.1570715009327444</v>
          </cell>
          <cell r="L22">
            <v>3.2538665422551842</v>
          </cell>
          <cell r="M22">
            <v>2.3943546254330599</v>
          </cell>
          <cell r="N22">
            <v>2.1487797920553104</v>
          </cell>
          <cell r="O22">
            <v>0.92090562516656149</v>
          </cell>
          <cell r="P22">
            <v>2.496677472673789</v>
          </cell>
          <cell r="Q22">
            <v>4.4505989730271889</v>
          </cell>
          <cell r="R22">
            <v>3.2565358339223334</v>
          </cell>
          <cell r="S22">
            <v>1.0855119446407777</v>
          </cell>
          <cell r="T22">
            <v>0.75985836124854456</v>
          </cell>
          <cell r="U22">
            <v>0.43420477785631112</v>
          </cell>
        </row>
        <row r="23">
          <cell r="D23">
            <v>26.237995435838599</v>
          </cell>
          <cell r="E23">
            <v>33.661924376986725</v>
          </cell>
          <cell r="F23">
            <v>35.492482198091743</v>
          </cell>
          <cell r="G23">
            <v>23.339612219088984</v>
          </cell>
          <cell r="H23">
            <v>19.424252435058804</v>
          </cell>
          <cell r="I23">
            <v>11.644381695362478</v>
          </cell>
          <cell r="J23">
            <v>4.8501029592105578</v>
          </cell>
          <cell r="K23">
            <v>5.1570715009327444</v>
          </cell>
          <cell r="L23">
            <v>3.2538665422551842</v>
          </cell>
          <cell r="M23">
            <v>2.3943546254330599</v>
          </cell>
          <cell r="N23">
            <v>2.1487797920553104</v>
          </cell>
          <cell r="O23">
            <v>0.92090562516656149</v>
          </cell>
          <cell r="P23">
            <v>2.496677472673789</v>
          </cell>
          <cell r="Q23">
            <v>4.4505989730271889</v>
          </cell>
          <cell r="R23">
            <v>3.2565358339223334</v>
          </cell>
          <cell r="S23">
            <v>1.0855119446407777</v>
          </cell>
          <cell r="T23">
            <v>0.75985836124854456</v>
          </cell>
          <cell r="U23">
            <v>0.43420477785631112</v>
          </cell>
        </row>
        <row r="24">
          <cell r="D24">
            <v>26.237995435838599</v>
          </cell>
          <cell r="E24">
            <v>33.661924376986725</v>
          </cell>
          <cell r="F24">
            <v>35.492482198091743</v>
          </cell>
          <cell r="G24">
            <v>23.339612219088984</v>
          </cell>
          <cell r="H24">
            <v>19.424252435058804</v>
          </cell>
          <cell r="I24">
            <v>11.644381695362478</v>
          </cell>
          <cell r="J24">
            <v>4.8501029592105578</v>
          </cell>
          <cell r="K24">
            <v>5.1570715009327444</v>
          </cell>
          <cell r="L24">
            <v>3.2538665422551842</v>
          </cell>
          <cell r="M24">
            <v>2.3943546254330599</v>
          </cell>
          <cell r="N24">
            <v>2.1487797920553104</v>
          </cell>
          <cell r="O24">
            <v>0.92090562516656149</v>
          </cell>
          <cell r="P24">
            <v>2.496677472673789</v>
          </cell>
          <cell r="Q24">
            <v>4.4505989730271889</v>
          </cell>
          <cell r="R24">
            <v>3.2565358339223334</v>
          </cell>
          <cell r="S24">
            <v>1.0855119446407777</v>
          </cell>
          <cell r="T24">
            <v>0.75985836124854456</v>
          </cell>
          <cell r="U24">
            <v>0.43420477785631112</v>
          </cell>
        </row>
        <row r="25">
          <cell r="D25">
            <v>26.237995435838599</v>
          </cell>
          <cell r="E25">
            <v>33.661924376986725</v>
          </cell>
          <cell r="F25">
            <v>35.492482198091743</v>
          </cell>
          <cell r="G25">
            <v>23.339612219088984</v>
          </cell>
          <cell r="H25">
            <v>19.424252435058804</v>
          </cell>
          <cell r="I25">
            <v>11.644381695362478</v>
          </cell>
          <cell r="J25">
            <v>4.8501029592105578</v>
          </cell>
          <cell r="K25">
            <v>5.1570715009327444</v>
          </cell>
          <cell r="L25">
            <v>3.2538665422551842</v>
          </cell>
          <cell r="M25">
            <v>2.3943546254330599</v>
          </cell>
          <cell r="N25">
            <v>2.1487797920553104</v>
          </cell>
          <cell r="O25">
            <v>0.92090562516656149</v>
          </cell>
          <cell r="P25">
            <v>2.496677472673789</v>
          </cell>
          <cell r="Q25">
            <v>4.4505989730271889</v>
          </cell>
          <cell r="R25">
            <v>3.2565358339223334</v>
          </cell>
          <cell r="S25">
            <v>1.0855119446407777</v>
          </cell>
          <cell r="T25">
            <v>0.75985836124854456</v>
          </cell>
          <cell r="U25">
            <v>0.43420477785631112</v>
          </cell>
        </row>
        <row r="26">
          <cell r="D26">
            <v>26.237995435838599</v>
          </cell>
          <cell r="E26">
            <v>33.661924376986725</v>
          </cell>
          <cell r="F26">
            <v>35.492482198091743</v>
          </cell>
          <cell r="G26">
            <v>23.339612219088984</v>
          </cell>
          <cell r="H26">
            <v>19.424252435058804</v>
          </cell>
          <cell r="I26">
            <v>11.644381695362478</v>
          </cell>
          <cell r="J26">
            <v>4.8501029592105578</v>
          </cell>
          <cell r="K26">
            <v>5.1570715009327444</v>
          </cell>
          <cell r="L26">
            <v>3.2538665422551842</v>
          </cell>
          <cell r="M26">
            <v>2.3943546254330599</v>
          </cell>
          <cell r="N26">
            <v>2.1487797920553104</v>
          </cell>
          <cell r="O26">
            <v>0.92090562516656149</v>
          </cell>
          <cell r="P26">
            <v>2.496677472673789</v>
          </cell>
          <cell r="Q26">
            <v>4.4505989730271889</v>
          </cell>
          <cell r="R26">
            <v>3.2565358339223334</v>
          </cell>
          <cell r="S26">
            <v>1.0855119446407777</v>
          </cell>
          <cell r="T26">
            <v>0.75985836124854456</v>
          </cell>
          <cell r="U26">
            <v>0.43420477785631112</v>
          </cell>
        </row>
        <row r="27">
          <cell r="D27">
            <v>26.237995435838599</v>
          </cell>
          <cell r="E27">
            <v>33.661924376986725</v>
          </cell>
          <cell r="F27">
            <v>35.492482198091743</v>
          </cell>
          <cell r="G27">
            <v>23.339612219088984</v>
          </cell>
          <cell r="H27">
            <v>19.424252435058804</v>
          </cell>
          <cell r="I27">
            <v>11.644381695362478</v>
          </cell>
          <cell r="J27">
            <v>4.8501029592105578</v>
          </cell>
          <cell r="K27">
            <v>5.1570715009327444</v>
          </cell>
          <cell r="L27">
            <v>3.2538665422551842</v>
          </cell>
          <cell r="M27">
            <v>2.3943546254330599</v>
          </cell>
          <cell r="N27">
            <v>2.1487797920553104</v>
          </cell>
          <cell r="O27">
            <v>0.92090562516656149</v>
          </cell>
          <cell r="P27">
            <v>2.496677472673789</v>
          </cell>
          <cell r="Q27">
            <v>4.4505989730271889</v>
          </cell>
          <cell r="R27">
            <v>3.2565358339223334</v>
          </cell>
          <cell r="S27">
            <v>1.0855119446407777</v>
          </cell>
          <cell r="T27">
            <v>0.75985836124854456</v>
          </cell>
          <cell r="U27">
            <v>0.43420477785631112</v>
          </cell>
        </row>
        <row r="28">
          <cell r="D28">
            <v>26.237995435838599</v>
          </cell>
          <cell r="E28">
            <v>33.661924376986725</v>
          </cell>
          <cell r="F28">
            <v>35.492482198091743</v>
          </cell>
          <cell r="G28">
            <v>23.339612219088984</v>
          </cell>
          <cell r="H28">
            <v>19.424252435058804</v>
          </cell>
          <cell r="I28">
            <v>11.644381695362478</v>
          </cell>
          <cell r="J28">
            <v>4.8501029592105578</v>
          </cell>
          <cell r="K28">
            <v>5.1570715009327444</v>
          </cell>
          <cell r="L28">
            <v>3.2538665422551842</v>
          </cell>
          <cell r="M28">
            <v>2.3943546254330599</v>
          </cell>
          <cell r="N28">
            <v>2.1487797920553104</v>
          </cell>
          <cell r="O28">
            <v>0.92090562516656149</v>
          </cell>
          <cell r="P28">
            <v>2.496677472673789</v>
          </cell>
          <cell r="Q28">
            <v>4.4505989730271889</v>
          </cell>
          <cell r="R28">
            <v>3.2565358339223334</v>
          </cell>
          <cell r="S28">
            <v>1.0855119446407777</v>
          </cell>
          <cell r="T28">
            <v>0.75985836124854456</v>
          </cell>
          <cell r="U28">
            <v>0.43420477785631112</v>
          </cell>
        </row>
        <row r="29">
          <cell r="D29">
            <v>26.237995435838599</v>
          </cell>
          <cell r="E29">
            <v>33.661924376986725</v>
          </cell>
          <cell r="F29">
            <v>35.492482198091743</v>
          </cell>
          <cell r="G29">
            <v>23.339612219088984</v>
          </cell>
          <cell r="H29">
            <v>19.424252435058804</v>
          </cell>
          <cell r="I29">
            <v>11.644381695362478</v>
          </cell>
          <cell r="J29">
            <v>4.8501029592105578</v>
          </cell>
          <cell r="K29">
            <v>5.1570715009327444</v>
          </cell>
          <cell r="L29">
            <v>3.2538665422551842</v>
          </cell>
          <cell r="M29">
            <v>2.3943546254330599</v>
          </cell>
          <cell r="N29">
            <v>2.1487797920553104</v>
          </cell>
          <cell r="O29">
            <v>0.92090562516656149</v>
          </cell>
          <cell r="P29">
            <v>2.496677472673789</v>
          </cell>
          <cell r="Q29">
            <v>4.4505989730271889</v>
          </cell>
          <cell r="R29">
            <v>3.2565358339223334</v>
          </cell>
          <cell r="S29">
            <v>1.0855119446407777</v>
          </cell>
          <cell r="T29">
            <v>0.75985836124854456</v>
          </cell>
          <cell r="U29">
            <v>0.43420477785631112</v>
          </cell>
        </row>
        <row r="30">
          <cell r="D30">
            <v>26.237995435838599</v>
          </cell>
          <cell r="E30">
            <v>33.661924376986725</v>
          </cell>
          <cell r="F30">
            <v>35.492482198091743</v>
          </cell>
          <cell r="G30">
            <v>23.339612219088984</v>
          </cell>
          <cell r="H30">
            <v>19.424252435058804</v>
          </cell>
          <cell r="I30">
            <v>11.644381695362478</v>
          </cell>
          <cell r="J30">
            <v>4.8501029592105578</v>
          </cell>
          <cell r="K30">
            <v>5.1570715009327444</v>
          </cell>
          <cell r="L30">
            <v>3.2538665422551842</v>
          </cell>
          <cell r="M30">
            <v>2.3943546254330599</v>
          </cell>
          <cell r="N30">
            <v>2.1487797920553104</v>
          </cell>
          <cell r="O30">
            <v>0.92090562516656149</v>
          </cell>
          <cell r="P30">
            <v>2.496677472673789</v>
          </cell>
          <cell r="Q30">
            <v>4.4505989730271889</v>
          </cell>
          <cell r="R30">
            <v>3.2565358339223334</v>
          </cell>
          <cell r="S30">
            <v>1.0855119446407777</v>
          </cell>
          <cell r="T30">
            <v>0.75985836124854456</v>
          </cell>
          <cell r="U30">
            <v>0.43420477785631112</v>
          </cell>
        </row>
        <row r="31">
          <cell r="D31">
            <v>28.57594665101729</v>
          </cell>
          <cell r="E31">
            <v>36.66138892049117</v>
          </cell>
          <cell r="F31">
            <v>38.655059617073768</v>
          </cell>
          <cell r="G31">
            <v>25.41930138142817</v>
          </cell>
          <cell r="H31">
            <v>21.155061280404269</v>
          </cell>
          <cell r="I31">
            <v>12.681960819928214</v>
          </cell>
          <cell r="J31">
            <v>5.282274088097167</v>
          </cell>
          <cell r="K31">
            <v>5.6165952329134434</v>
          </cell>
          <cell r="L31">
            <v>3.5438041350525298</v>
          </cell>
          <cell r="M31">
            <v>2.6077049295669559</v>
          </cell>
          <cell r="N31">
            <v>2.3402480137139348</v>
          </cell>
          <cell r="O31">
            <v>1.0029634344488292</v>
          </cell>
          <cell r="P31">
            <v>2.7191453111723813</v>
          </cell>
          <cell r="Q31">
            <v>4.8471720764377233</v>
          </cell>
          <cell r="R31">
            <v>3.5467112754422367</v>
          </cell>
          <cell r="S31">
            <v>1.1822370918140788</v>
          </cell>
          <cell r="T31">
            <v>0.82756596426985529</v>
          </cell>
          <cell r="U31">
            <v>0.47289483672563154</v>
          </cell>
        </row>
        <row r="32">
          <cell r="D32">
            <v>28.57594665101729</v>
          </cell>
          <cell r="E32">
            <v>36.66138892049117</v>
          </cell>
          <cell r="F32">
            <v>38.655059617073768</v>
          </cell>
          <cell r="G32">
            <v>25.41930138142817</v>
          </cell>
          <cell r="H32">
            <v>21.155061280404269</v>
          </cell>
          <cell r="I32">
            <v>12.681960819928214</v>
          </cell>
          <cell r="J32">
            <v>5.282274088097167</v>
          </cell>
          <cell r="K32">
            <v>5.6165952329134434</v>
          </cell>
          <cell r="L32">
            <v>3.5438041350525298</v>
          </cell>
          <cell r="M32">
            <v>2.6077049295669559</v>
          </cell>
          <cell r="N32">
            <v>2.3402480137139348</v>
          </cell>
          <cell r="O32">
            <v>1.0029634344488292</v>
          </cell>
          <cell r="P32">
            <v>2.7191453111723813</v>
          </cell>
          <cell r="Q32">
            <v>4.8471720764377233</v>
          </cell>
          <cell r="R32">
            <v>3.5467112754422367</v>
          </cell>
          <cell r="S32">
            <v>1.1822370918140788</v>
          </cell>
          <cell r="T32">
            <v>0.82756596426985529</v>
          </cell>
          <cell r="U32">
            <v>0.47289483672563154</v>
          </cell>
        </row>
        <row r="33">
          <cell r="D33">
            <v>28.57594665101729</v>
          </cell>
          <cell r="E33">
            <v>36.66138892049117</v>
          </cell>
          <cell r="F33">
            <v>38.655059617073768</v>
          </cell>
          <cell r="G33">
            <v>25.41930138142817</v>
          </cell>
          <cell r="H33">
            <v>21.155061280404269</v>
          </cell>
          <cell r="I33">
            <v>12.681960819928214</v>
          </cell>
          <cell r="J33">
            <v>5.282274088097167</v>
          </cell>
          <cell r="K33">
            <v>5.6165952329134434</v>
          </cell>
          <cell r="L33">
            <v>3.5438041350525298</v>
          </cell>
          <cell r="M33">
            <v>2.6077049295669559</v>
          </cell>
          <cell r="N33">
            <v>2.3402480137139348</v>
          </cell>
          <cell r="O33">
            <v>1.0029634344488292</v>
          </cell>
          <cell r="P33">
            <v>2.7191453111723813</v>
          </cell>
          <cell r="Q33">
            <v>4.8471720764377233</v>
          </cell>
          <cell r="R33">
            <v>3.5467112754422367</v>
          </cell>
          <cell r="S33">
            <v>1.1822370918140788</v>
          </cell>
          <cell r="T33">
            <v>0.82756596426985529</v>
          </cell>
          <cell r="U33">
            <v>0.47289483672563154</v>
          </cell>
        </row>
        <row r="34">
          <cell r="D34">
            <v>28.57594665101729</v>
          </cell>
          <cell r="E34">
            <v>36.66138892049117</v>
          </cell>
          <cell r="F34">
            <v>38.655059617073768</v>
          </cell>
          <cell r="G34">
            <v>25.41930138142817</v>
          </cell>
          <cell r="H34">
            <v>21.155061280404269</v>
          </cell>
          <cell r="I34">
            <v>12.681960819928214</v>
          </cell>
          <cell r="J34">
            <v>5.282274088097167</v>
          </cell>
          <cell r="K34">
            <v>5.6165952329134434</v>
          </cell>
          <cell r="L34">
            <v>3.5438041350525298</v>
          </cell>
          <cell r="M34">
            <v>2.6077049295669559</v>
          </cell>
          <cell r="N34">
            <v>2.3402480137139348</v>
          </cell>
          <cell r="O34">
            <v>1.0029634344488292</v>
          </cell>
          <cell r="P34">
            <v>2.7191453111723813</v>
          </cell>
          <cell r="Q34">
            <v>4.8471720764377233</v>
          </cell>
          <cell r="R34">
            <v>3.5467112754422367</v>
          </cell>
          <cell r="S34">
            <v>1.1822370918140788</v>
          </cell>
          <cell r="T34">
            <v>0.82756596426985529</v>
          </cell>
          <cell r="U34">
            <v>0.47289483672563154</v>
          </cell>
        </row>
        <row r="35">
          <cell r="D35">
            <v>28.57594665101729</v>
          </cell>
          <cell r="E35">
            <v>36.66138892049117</v>
          </cell>
          <cell r="F35">
            <v>38.655059617073768</v>
          </cell>
          <cell r="G35">
            <v>25.41930138142817</v>
          </cell>
          <cell r="H35">
            <v>21.155061280404269</v>
          </cell>
          <cell r="I35">
            <v>12.681960819928214</v>
          </cell>
          <cell r="J35">
            <v>5.282274088097167</v>
          </cell>
          <cell r="K35">
            <v>5.6165952329134434</v>
          </cell>
          <cell r="L35">
            <v>3.5438041350525298</v>
          </cell>
          <cell r="M35">
            <v>2.6077049295669559</v>
          </cell>
          <cell r="N35">
            <v>2.3402480137139348</v>
          </cell>
          <cell r="O35">
            <v>1.0029634344488292</v>
          </cell>
          <cell r="P35">
            <v>2.7191453111723813</v>
          </cell>
          <cell r="Q35">
            <v>4.8471720764377233</v>
          </cell>
          <cell r="R35">
            <v>3.5467112754422367</v>
          </cell>
          <cell r="S35">
            <v>1.1822370918140788</v>
          </cell>
          <cell r="T35">
            <v>0.82756596426985529</v>
          </cell>
          <cell r="U35">
            <v>0.47289483672563154</v>
          </cell>
        </row>
        <row r="36">
          <cell r="D36">
            <v>28.57594665101729</v>
          </cell>
          <cell r="E36">
            <v>36.66138892049117</v>
          </cell>
          <cell r="F36">
            <v>38.655059617073768</v>
          </cell>
          <cell r="G36">
            <v>25.41930138142817</v>
          </cell>
          <cell r="H36">
            <v>21.155061280404269</v>
          </cell>
          <cell r="I36">
            <v>12.681960819928214</v>
          </cell>
          <cell r="J36">
            <v>5.282274088097167</v>
          </cell>
          <cell r="K36">
            <v>5.6165952329134434</v>
          </cell>
          <cell r="L36">
            <v>3.5438041350525298</v>
          </cell>
          <cell r="M36">
            <v>2.6077049295669559</v>
          </cell>
          <cell r="N36">
            <v>2.3402480137139348</v>
          </cell>
          <cell r="O36">
            <v>1.0029634344488292</v>
          </cell>
          <cell r="P36">
            <v>2.7191453111723813</v>
          </cell>
          <cell r="Q36">
            <v>4.8471720764377233</v>
          </cell>
          <cell r="R36">
            <v>3.5467112754422367</v>
          </cell>
          <cell r="S36">
            <v>1.1822370918140788</v>
          </cell>
          <cell r="T36">
            <v>0.82756596426985529</v>
          </cell>
          <cell r="U36">
            <v>0.47289483672563154</v>
          </cell>
        </row>
        <row r="37">
          <cell r="D37">
            <v>28.57594665101729</v>
          </cell>
          <cell r="E37">
            <v>36.66138892049117</v>
          </cell>
          <cell r="F37">
            <v>38.655059617073768</v>
          </cell>
          <cell r="G37">
            <v>25.41930138142817</v>
          </cell>
          <cell r="H37">
            <v>21.155061280404269</v>
          </cell>
          <cell r="I37">
            <v>12.681960819928214</v>
          </cell>
          <cell r="J37">
            <v>5.282274088097167</v>
          </cell>
          <cell r="K37">
            <v>5.6165952329134434</v>
          </cell>
          <cell r="L37">
            <v>3.5438041350525298</v>
          </cell>
          <cell r="M37">
            <v>2.6077049295669559</v>
          </cell>
          <cell r="N37">
            <v>2.3402480137139348</v>
          </cell>
          <cell r="O37">
            <v>1.0029634344488292</v>
          </cell>
          <cell r="P37">
            <v>2.7191453111723813</v>
          </cell>
          <cell r="Q37">
            <v>4.8471720764377233</v>
          </cell>
          <cell r="R37">
            <v>3.5467112754422367</v>
          </cell>
          <cell r="S37">
            <v>1.1822370918140788</v>
          </cell>
          <cell r="T37">
            <v>0.82756596426985529</v>
          </cell>
          <cell r="U37">
            <v>0.47289483672563154</v>
          </cell>
        </row>
        <row r="38">
          <cell r="D38">
            <v>28.57594665101729</v>
          </cell>
          <cell r="E38">
            <v>36.66138892049117</v>
          </cell>
          <cell r="F38">
            <v>38.655059617073768</v>
          </cell>
          <cell r="G38">
            <v>25.41930138142817</v>
          </cell>
          <cell r="H38">
            <v>21.155061280404269</v>
          </cell>
          <cell r="I38">
            <v>12.681960819928214</v>
          </cell>
          <cell r="J38">
            <v>5.282274088097167</v>
          </cell>
          <cell r="K38">
            <v>5.6165952329134434</v>
          </cell>
          <cell r="L38">
            <v>3.5438041350525298</v>
          </cell>
          <cell r="M38">
            <v>2.6077049295669559</v>
          </cell>
          <cell r="N38">
            <v>2.3402480137139348</v>
          </cell>
          <cell r="O38">
            <v>1.0029634344488292</v>
          </cell>
          <cell r="P38">
            <v>2.7191453111723813</v>
          </cell>
          <cell r="Q38">
            <v>4.8471720764377233</v>
          </cell>
          <cell r="R38">
            <v>3.5467112754422367</v>
          </cell>
          <cell r="S38">
            <v>1.1822370918140788</v>
          </cell>
          <cell r="T38">
            <v>0.82756596426985529</v>
          </cell>
          <cell r="U38">
            <v>0.47289483672563154</v>
          </cell>
        </row>
        <row r="39">
          <cell r="D39">
            <v>28.57594665101729</v>
          </cell>
          <cell r="E39">
            <v>36.66138892049117</v>
          </cell>
          <cell r="F39">
            <v>38.655059617073768</v>
          </cell>
          <cell r="G39">
            <v>25.41930138142817</v>
          </cell>
          <cell r="H39">
            <v>21.155061280404269</v>
          </cell>
          <cell r="I39">
            <v>12.681960819928214</v>
          </cell>
          <cell r="J39">
            <v>5.282274088097167</v>
          </cell>
          <cell r="K39">
            <v>5.6165952329134434</v>
          </cell>
          <cell r="L39">
            <v>3.5438041350525298</v>
          </cell>
          <cell r="M39">
            <v>2.6077049295669559</v>
          </cell>
          <cell r="N39">
            <v>2.3402480137139348</v>
          </cell>
          <cell r="O39">
            <v>1.0029634344488292</v>
          </cell>
          <cell r="P39">
            <v>2.7191453111723813</v>
          </cell>
          <cell r="Q39">
            <v>4.8471720764377233</v>
          </cell>
          <cell r="R39">
            <v>3.5467112754422367</v>
          </cell>
          <cell r="S39">
            <v>1.1822370918140788</v>
          </cell>
          <cell r="T39">
            <v>0.82756596426985529</v>
          </cell>
          <cell r="U39">
            <v>0.47289483672563154</v>
          </cell>
        </row>
        <row r="40">
          <cell r="D40">
            <v>28.57594665101729</v>
          </cell>
          <cell r="E40">
            <v>36.66138892049117</v>
          </cell>
          <cell r="F40">
            <v>38.655059617073768</v>
          </cell>
          <cell r="G40">
            <v>25.41930138142817</v>
          </cell>
          <cell r="H40">
            <v>21.155061280404269</v>
          </cell>
          <cell r="I40">
            <v>12.681960819928214</v>
          </cell>
          <cell r="J40">
            <v>5.282274088097167</v>
          </cell>
          <cell r="K40">
            <v>5.6165952329134434</v>
          </cell>
          <cell r="L40">
            <v>3.5438041350525298</v>
          </cell>
          <cell r="M40">
            <v>2.6077049295669559</v>
          </cell>
          <cell r="N40">
            <v>2.3402480137139348</v>
          </cell>
          <cell r="O40">
            <v>1.0029634344488292</v>
          </cell>
          <cell r="P40">
            <v>2.7191453111723813</v>
          </cell>
          <cell r="Q40">
            <v>4.8471720764377233</v>
          </cell>
          <cell r="R40">
            <v>3.5467112754422367</v>
          </cell>
          <cell r="S40">
            <v>1.1822370918140788</v>
          </cell>
          <cell r="T40">
            <v>0.82756596426985529</v>
          </cell>
          <cell r="U40">
            <v>0.47289483672563154</v>
          </cell>
        </row>
        <row r="41">
          <cell r="D41">
            <v>30.286116320502558</v>
          </cell>
          <cell r="E41">
            <v>38.855443806536222</v>
          </cell>
          <cell r="F41">
            <v>40.968428666106171</v>
          </cell>
          <cell r="G41">
            <v>26.940556959516808</v>
          </cell>
          <cell r="H41">
            <v>22.4211171209922</v>
          </cell>
          <cell r="I41">
            <v>13.440931467819933</v>
          </cell>
          <cell r="J41">
            <v>5.5983995708919823</v>
          </cell>
          <cell r="K41">
            <v>5.952728657657298</v>
          </cell>
          <cell r="L41">
            <v>3.7558883197123425</v>
          </cell>
          <cell r="M41">
            <v>2.7637668767694596</v>
          </cell>
          <cell r="N41">
            <v>2.4803036073572073</v>
          </cell>
          <cell r="O41">
            <v>1.0629872602959458</v>
          </cell>
          <cell r="P41">
            <v>2.8818765723578981</v>
          </cell>
          <cell r="Q41">
            <v>5.1372582376814702</v>
          </cell>
          <cell r="R41">
            <v>3.7589694422059541</v>
          </cell>
          <cell r="S41">
            <v>1.2529898140686513</v>
          </cell>
          <cell r="T41">
            <v>0.87709286984805601</v>
          </cell>
          <cell r="U41">
            <v>0.50119592562746051</v>
          </cell>
        </row>
        <row r="42">
          <cell r="D42">
            <v>30.286116320502558</v>
          </cell>
          <cell r="E42">
            <v>38.855443806536222</v>
          </cell>
          <cell r="F42">
            <v>40.968428666106171</v>
          </cell>
          <cell r="G42">
            <v>26.940556959516808</v>
          </cell>
          <cell r="H42">
            <v>22.4211171209922</v>
          </cell>
          <cell r="I42">
            <v>13.440931467819933</v>
          </cell>
          <cell r="J42">
            <v>5.5983995708919823</v>
          </cell>
          <cell r="K42">
            <v>5.952728657657298</v>
          </cell>
          <cell r="L42">
            <v>3.7558883197123425</v>
          </cell>
          <cell r="M42">
            <v>2.7637668767694596</v>
          </cell>
          <cell r="N42">
            <v>2.4803036073572073</v>
          </cell>
          <cell r="O42">
            <v>1.0629872602959458</v>
          </cell>
          <cell r="P42">
            <v>2.8818765723578981</v>
          </cell>
          <cell r="Q42">
            <v>5.1372582376814702</v>
          </cell>
          <cell r="R42">
            <v>3.7589694422059541</v>
          </cell>
          <cell r="S42">
            <v>1.2529898140686513</v>
          </cell>
          <cell r="T42">
            <v>0.87709286984805601</v>
          </cell>
          <cell r="U42">
            <v>0.50119592562746051</v>
          </cell>
        </row>
        <row r="43">
          <cell r="D43">
            <v>30.286116320502558</v>
          </cell>
          <cell r="E43">
            <v>38.855443806536222</v>
          </cell>
          <cell r="F43">
            <v>40.968428666106171</v>
          </cell>
          <cell r="G43">
            <v>26.940556959516808</v>
          </cell>
          <cell r="H43">
            <v>22.4211171209922</v>
          </cell>
          <cell r="I43">
            <v>13.440931467819933</v>
          </cell>
          <cell r="J43">
            <v>5.5983995708919823</v>
          </cell>
          <cell r="K43">
            <v>5.952728657657298</v>
          </cell>
          <cell r="L43">
            <v>3.7558883197123425</v>
          </cell>
          <cell r="M43">
            <v>2.7637668767694596</v>
          </cell>
          <cell r="N43">
            <v>2.4803036073572073</v>
          </cell>
          <cell r="O43">
            <v>1.0629872602959458</v>
          </cell>
          <cell r="P43">
            <v>2.8818765723578981</v>
          </cell>
          <cell r="Q43">
            <v>5.1372582376814702</v>
          </cell>
          <cell r="R43">
            <v>3.7589694422059541</v>
          </cell>
          <cell r="S43">
            <v>1.2529898140686513</v>
          </cell>
          <cell r="T43">
            <v>0.87709286984805601</v>
          </cell>
          <cell r="U43">
            <v>0.50119592562746051</v>
          </cell>
        </row>
        <row r="44">
          <cell r="D44">
            <v>30.286116320502558</v>
          </cell>
          <cell r="E44">
            <v>38.855443806536222</v>
          </cell>
          <cell r="F44">
            <v>40.968428666106171</v>
          </cell>
          <cell r="G44">
            <v>26.940556959516808</v>
          </cell>
          <cell r="H44">
            <v>22.4211171209922</v>
          </cell>
          <cell r="I44">
            <v>13.440931467819933</v>
          </cell>
          <cell r="J44">
            <v>5.5983995708919823</v>
          </cell>
          <cell r="K44">
            <v>5.952728657657298</v>
          </cell>
          <cell r="L44">
            <v>3.7558883197123425</v>
          </cell>
          <cell r="M44">
            <v>2.7637668767694596</v>
          </cell>
          <cell r="N44">
            <v>2.4803036073572073</v>
          </cell>
          <cell r="O44">
            <v>1.0629872602959458</v>
          </cell>
          <cell r="P44">
            <v>2.8818765723578981</v>
          </cell>
          <cell r="Q44">
            <v>5.1372582376814702</v>
          </cell>
          <cell r="R44">
            <v>3.7589694422059541</v>
          </cell>
          <cell r="S44">
            <v>1.2529898140686513</v>
          </cell>
          <cell r="T44">
            <v>0.87709286984805601</v>
          </cell>
          <cell r="U44">
            <v>0.50119592562746051</v>
          </cell>
        </row>
        <row r="45">
          <cell r="D45">
            <v>30.286116320502558</v>
          </cell>
          <cell r="E45">
            <v>38.855443806536222</v>
          </cell>
          <cell r="F45">
            <v>40.968428666106171</v>
          </cell>
          <cell r="G45">
            <v>26.940556959516808</v>
          </cell>
          <cell r="H45">
            <v>22.4211171209922</v>
          </cell>
          <cell r="I45">
            <v>13.440931467819933</v>
          </cell>
          <cell r="J45">
            <v>5.5983995708919823</v>
          </cell>
          <cell r="K45">
            <v>5.952728657657298</v>
          </cell>
          <cell r="L45">
            <v>3.7558883197123425</v>
          </cell>
          <cell r="M45">
            <v>2.7637668767694596</v>
          </cell>
          <cell r="N45">
            <v>2.4803036073572073</v>
          </cell>
          <cell r="O45">
            <v>1.0629872602959458</v>
          </cell>
          <cell r="P45">
            <v>2.8818765723578981</v>
          </cell>
          <cell r="Q45">
            <v>5.1372582376814702</v>
          </cell>
          <cell r="R45">
            <v>3.7589694422059541</v>
          </cell>
          <cell r="S45">
            <v>1.2529898140686513</v>
          </cell>
          <cell r="T45">
            <v>0.87709286984805601</v>
          </cell>
          <cell r="U45">
            <v>0.50119592562746051</v>
          </cell>
        </row>
        <row r="46">
          <cell r="D46">
            <v>30.286116320502558</v>
          </cell>
          <cell r="E46">
            <v>38.855443806536222</v>
          </cell>
          <cell r="F46">
            <v>40.968428666106171</v>
          </cell>
          <cell r="G46">
            <v>26.940556959516808</v>
          </cell>
          <cell r="H46">
            <v>22.4211171209922</v>
          </cell>
          <cell r="I46">
            <v>13.440931467819933</v>
          </cell>
          <cell r="J46">
            <v>5.5983995708919823</v>
          </cell>
          <cell r="K46">
            <v>5.952728657657298</v>
          </cell>
          <cell r="L46">
            <v>3.7558883197123425</v>
          </cell>
          <cell r="M46">
            <v>2.7637668767694596</v>
          </cell>
          <cell r="N46">
            <v>2.4803036073572073</v>
          </cell>
          <cell r="O46">
            <v>1.0629872602959458</v>
          </cell>
          <cell r="P46">
            <v>2.8818765723578981</v>
          </cell>
          <cell r="Q46">
            <v>5.1372582376814702</v>
          </cell>
          <cell r="R46">
            <v>3.7589694422059541</v>
          </cell>
          <cell r="S46">
            <v>1.2529898140686513</v>
          </cell>
          <cell r="T46">
            <v>0.87709286984805601</v>
          </cell>
          <cell r="U46">
            <v>0.50119592562746051</v>
          </cell>
        </row>
        <row r="47">
          <cell r="D47">
            <v>30.286116320502558</v>
          </cell>
          <cell r="E47">
            <v>38.855443806536222</v>
          </cell>
          <cell r="F47">
            <v>40.968428666106171</v>
          </cell>
          <cell r="G47">
            <v>26.940556959516808</v>
          </cell>
          <cell r="H47">
            <v>22.4211171209922</v>
          </cell>
          <cell r="I47">
            <v>13.440931467819933</v>
          </cell>
          <cell r="J47">
            <v>5.5983995708919823</v>
          </cell>
          <cell r="K47">
            <v>5.952728657657298</v>
          </cell>
          <cell r="L47">
            <v>3.7558883197123425</v>
          </cell>
          <cell r="M47">
            <v>2.7637668767694596</v>
          </cell>
          <cell r="N47">
            <v>2.4803036073572073</v>
          </cell>
          <cell r="O47">
            <v>1.0629872602959458</v>
          </cell>
          <cell r="P47">
            <v>2.8818765723578981</v>
          </cell>
          <cell r="Q47">
            <v>5.1372582376814702</v>
          </cell>
          <cell r="R47">
            <v>3.7589694422059541</v>
          </cell>
          <cell r="S47">
            <v>1.2529898140686513</v>
          </cell>
          <cell r="T47">
            <v>0.87709286984805601</v>
          </cell>
          <cell r="U47">
            <v>0.50119592562746051</v>
          </cell>
        </row>
        <row r="48">
          <cell r="D48">
            <v>30.286116320502558</v>
          </cell>
          <cell r="E48">
            <v>38.855443806536222</v>
          </cell>
          <cell r="F48">
            <v>40.968428666106171</v>
          </cell>
          <cell r="G48">
            <v>26.940556959516808</v>
          </cell>
          <cell r="H48">
            <v>22.4211171209922</v>
          </cell>
          <cell r="I48">
            <v>13.440931467819933</v>
          </cell>
          <cell r="J48">
            <v>5.5983995708919823</v>
          </cell>
          <cell r="K48">
            <v>5.952728657657298</v>
          </cell>
          <cell r="L48">
            <v>3.7558883197123425</v>
          </cell>
          <cell r="M48">
            <v>2.7637668767694596</v>
          </cell>
          <cell r="N48">
            <v>2.4803036073572073</v>
          </cell>
          <cell r="O48">
            <v>1.0629872602959458</v>
          </cell>
          <cell r="P48">
            <v>2.8818765723578981</v>
          </cell>
          <cell r="Q48">
            <v>5.1372582376814702</v>
          </cell>
          <cell r="R48">
            <v>3.7589694422059541</v>
          </cell>
          <cell r="S48">
            <v>1.2529898140686513</v>
          </cell>
          <cell r="T48">
            <v>0.87709286984805601</v>
          </cell>
          <cell r="U48">
            <v>0.50119592562746051</v>
          </cell>
        </row>
        <row r="49">
          <cell r="D49">
            <v>30.286116320502558</v>
          </cell>
          <cell r="E49">
            <v>38.855443806536222</v>
          </cell>
          <cell r="F49">
            <v>40.968428666106171</v>
          </cell>
          <cell r="G49">
            <v>26.940556959516808</v>
          </cell>
          <cell r="H49">
            <v>22.4211171209922</v>
          </cell>
          <cell r="I49">
            <v>13.440931467819933</v>
          </cell>
          <cell r="J49">
            <v>5.5983995708919823</v>
          </cell>
          <cell r="K49">
            <v>5.952728657657298</v>
          </cell>
          <cell r="L49">
            <v>3.7558883197123425</v>
          </cell>
          <cell r="M49">
            <v>2.7637668767694596</v>
          </cell>
          <cell r="N49">
            <v>2.4803036073572073</v>
          </cell>
          <cell r="O49">
            <v>1.0629872602959458</v>
          </cell>
          <cell r="P49">
            <v>2.8818765723578981</v>
          </cell>
          <cell r="Q49">
            <v>5.1372582376814702</v>
          </cell>
          <cell r="R49">
            <v>3.7589694422059541</v>
          </cell>
          <cell r="S49">
            <v>1.2529898140686513</v>
          </cell>
          <cell r="T49">
            <v>0.87709286984805601</v>
          </cell>
          <cell r="U49">
            <v>0.50119592562746051</v>
          </cell>
        </row>
        <row r="50">
          <cell r="D50">
            <v>30.286116320502558</v>
          </cell>
          <cell r="E50">
            <v>38.855443806536222</v>
          </cell>
          <cell r="F50">
            <v>40.968428666106171</v>
          </cell>
          <cell r="G50">
            <v>26.940556959516808</v>
          </cell>
          <cell r="H50">
            <v>22.4211171209922</v>
          </cell>
          <cell r="I50">
            <v>13.440931467819933</v>
          </cell>
          <cell r="J50">
            <v>5.5983995708919823</v>
          </cell>
          <cell r="K50">
            <v>5.952728657657298</v>
          </cell>
          <cell r="L50">
            <v>3.7558883197123425</v>
          </cell>
          <cell r="M50">
            <v>2.7637668767694596</v>
          </cell>
          <cell r="N50">
            <v>2.4803036073572073</v>
          </cell>
          <cell r="O50">
            <v>1.0629872602959458</v>
          </cell>
          <cell r="P50">
            <v>2.8818765723578981</v>
          </cell>
          <cell r="Q50">
            <v>5.1372582376814702</v>
          </cell>
          <cell r="R50">
            <v>3.7589694422059541</v>
          </cell>
          <cell r="S50">
            <v>1.2529898140686513</v>
          </cell>
          <cell r="T50">
            <v>0.87709286984805601</v>
          </cell>
          <cell r="U50">
            <v>0.50119592562746051</v>
          </cell>
        </row>
        <row r="51">
          <cell r="D51">
            <v>31.118479137097179</v>
          </cell>
          <cell r="E51">
            <v>39.923320133252574</v>
          </cell>
          <cell r="F51">
            <v>42.094376817236103</v>
          </cell>
          <cell r="G51">
            <v>27.680972720789931</v>
          </cell>
          <cell r="H51">
            <v>23.037323702269614</v>
          </cell>
          <cell r="I51">
            <v>13.810332795339638</v>
          </cell>
          <cell r="J51">
            <v>5.7522621390052535</v>
          </cell>
          <cell r="K51">
            <v>6.1163293629929276</v>
          </cell>
          <cell r="L51">
            <v>3.8591125742693468</v>
          </cell>
          <cell r="M51">
            <v>2.8397243471038589</v>
          </cell>
          <cell r="N51">
            <v>2.5484705679137201</v>
          </cell>
          <cell r="O51">
            <v>1.0922016719630228</v>
          </cell>
          <cell r="P51">
            <v>2.9610800884330839</v>
          </cell>
          <cell r="Q51">
            <v>5.2784471141633231</v>
          </cell>
          <cell r="R51">
            <v>3.8622783762170658</v>
          </cell>
          <cell r="S51">
            <v>1.2874261254056887</v>
          </cell>
          <cell r="T51">
            <v>0.90119828778398214</v>
          </cell>
          <cell r="U51">
            <v>0.51497045016227549</v>
          </cell>
        </row>
        <row r="52">
          <cell r="D52">
            <v>31.118479137097179</v>
          </cell>
          <cell r="E52">
            <v>39.923320133252574</v>
          </cell>
          <cell r="F52">
            <v>42.094376817236103</v>
          </cell>
          <cell r="G52">
            <v>27.680972720789931</v>
          </cell>
          <cell r="H52">
            <v>23.037323702269614</v>
          </cell>
          <cell r="I52">
            <v>13.810332795339638</v>
          </cell>
          <cell r="J52">
            <v>5.7522621390052535</v>
          </cell>
          <cell r="K52">
            <v>6.1163293629929276</v>
          </cell>
          <cell r="L52">
            <v>3.8591125742693468</v>
          </cell>
          <cell r="M52">
            <v>2.8397243471038589</v>
          </cell>
          <cell r="N52">
            <v>2.5484705679137201</v>
          </cell>
          <cell r="O52">
            <v>1.0922016719630228</v>
          </cell>
          <cell r="P52">
            <v>2.9610800884330839</v>
          </cell>
          <cell r="Q52">
            <v>5.2784471141633231</v>
          </cell>
          <cell r="R52">
            <v>3.8622783762170658</v>
          </cell>
          <cell r="S52">
            <v>1.2874261254056887</v>
          </cell>
          <cell r="T52">
            <v>0.90119828778398214</v>
          </cell>
          <cell r="U52">
            <v>0.51497045016227549</v>
          </cell>
        </row>
        <row r="53">
          <cell r="D53">
            <v>31.118479137097179</v>
          </cell>
          <cell r="E53">
            <v>39.923320133252574</v>
          </cell>
          <cell r="F53">
            <v>42.094376817236103</v>
          </cell>
          <cell r="G53">
            <v>27.680972720789931</v>
          </cell>
          <cell r="H53">
            <v>23.037323702269614</v>
          </cell>
          <cell r="I53">
            <v>13.810332795339638</v>
          </cell>
          <cell r="J53">
            <v>5.7522621390052535</v>
          </cell>
          <cell r="K53">
            <v>6.1163293629929276</v>
          </cell>
          <cell r="L53">
            <v>3.8591125742693468</v>
          </cell>
          <cell r="M53">
            <v>2.8397243471038589</v>
          </cell>
          <cell r="N53">
            <v>2.5484705679137201</v>
          </cell>
          <cell r="O53">
            <v>1.0922016719630228</v>
          </cell>
          <cell r="P53">
            <v>2.9610800884330839</v>
          </cell>
          <cell r="Q53">
            <v>5.2784471141633231</v>
          </cell>
          <cell r="R53">
            <v>3.8622783762170658</v>
          </cell>
          <cell r="S53">
            <v>1.2874261254056887</v>
          </cell>
          <cell r="T53">
            <v>0.90119828778398214</v>
          </cell>
          <cell r="U53">
            <v>0.51497045016227549</v>
          </cell>
        </row>
        <row r="54">
          <cell r="D54">
            <v>31.118479137097179</v>
          </cell>
          <cell r="E54">
            <v>39.923320133252574</v>
          </cell>
          <cell r="F54">
            <v>42.094376817236103</v>
          </cell>
          <cell r="G54">
            <v>27.680972720789931</v>
          </cell>
          <cell r="H54">
            <v>23.037323702269614</v>
          </cell>
          <cell r="I54">
            <v>13.810332795339638</v>
          </cell>
          <cell r="J54">
            <v>5.7522621390052535</v>
          </cell>
          <cell r="K54">
            <v>6.1163293629929276</v>
          </cell>
          <cell r="L54">
            <v>3.8591125742693468</v>
          </cell>
          <cell r="M54">
            <v>2.8397243471038589</v>
          </cell>
          <cell r="N54">
            <v>2.5484705679137201</v>
          </cell>
          <cell r="O54">
            <v>1.0922016719630228</v>
          </cell>
          <cell r="P54">
            <v>2.9610800884330839</v>
          </cell>
          <cell r="Q54">
            <v>5.2784471141633231</v>
          </cell>
          <cell r="R54">
            <v>3.8622783762170658</v>
          </cell>
          <cell r="S54">
            <v>1.2874261254056887</v>
          </cell>
          <cell r="T54">
            <v>0.90119828778398214</v>
          </cell>
          <cell r="U54">
            <v>0.51497045016227549</v>
          </cell>
        </row>
        <row r="55">
          <cell r="D55">
            <v>31.118479137097179</v>
          </cell>
          <cell r="E55">
            <v>39.923320133252574</v>
          </cell>
          <cell r="F55">
            <v>42.094376817236103</v>
          </cell>
          <cell r="G55">
            <v>27.680972720789931</v>
          </cell>
          <cell r="H55">
            <v>23.037323702269614</v>
          </cell>
          <cell r="I55">
            <v>13.810332795339638</v>
          </cell>
          <cell r="J55">
            <v>5.7522621390052535</v>
          </cell>
          <cell r="K55">
            <v>6.1163293629929276</v>
          </cell>
          <cell r="L55">
            <v>3.8591125742693468</v>
          </cell>
          <cell r="M55">
            <v>2.8397243471038589</v>
          </cell>
          <cell r="N55">
            <v>2.5484705679137201</v>
          </cell>
          <cell r="O55">
            <v>1.0922016719630228</v>
          </cell>
          <cell r="P55">
            <v>2.9610800884330839</v>
          </cell>
          <cell r="Q55">
            <v>5.2784471141633231</v>
          </cell>
          <cell r="R55">
            <v>3.8622783762170658</v>
          </cell>
          <cell r="S55">
            <v>1.2874261254056887</v>
          </cell>
          <cell r="T55">
            <v>0.90119828778398214</v>
          </cell>
          <cell r="U55">
            <v>0.51497045016227549</v>
          </cell>
        </row>
        <row r="56">
          <cell r="D56">
            <v>31.118479137097179</v>
          </cell>
          <cell r="E56">
            <v>39.923320133252574</v>
          </cell>
          <cell r="F56">
            <v>42.094376817236103</v>
          </cell>
          <cell r="G56">
            <v>27.680972720789931</v>
          </cell>
          <cell r="H56">
            <v>23.037323702269614</v>
          </cell>
          <cell r="I56">
            <v>13.810332795339638</v>
          </cell>
          <cell r="J56">
            <v>5.7522621390052535</v>
          </cell>
          <cell r="K56">
            <v>6.1163293629929276</v>
          </cell>
          <cell r="L56">
            <v>3.8591125742693468</v>
          </cell>
          <cell r="M56">
            <v>2.8397243471038589</v>
          </cell>
          <cell r="N56">
            <v>2.5484705679137201</v>
          </cell>
          <cell r="O56">
            <v>1.0922016719630228</v>
          </cell>
          <cell r="P56">
            <v>2.9610800884330839</v>
          </cell>
          <cell r="Q56">
            <v>5.2784471141633231</v>
          </cell>
          <cell r="R56">
            <v>3.8622783762170658</v>
          </cell>
          <cell r="S56">
            <v>1.2874261254056887</v>
          </cell>
          <cell r="T56">
            <v>0.90119828778398214</v>
          </cell>
          <cell r="U56">
            <v>0.51497045016227549</v>
          </cell>
        </row>
        <row r="57">
          <cell r="D57">
            <v>31.118479137097179</v>
          </cell>
          <cell r="E57">
            <v>39.923320133252574</v>
          </cell>
          <cell r="F57">
            <v>42.094376817236103</v>
          </cell>
          <cell r="G57">
            <v>27.680972720789931</v>
          </cell>
          <cell r="H57">
            <v>23.037323702269614</v>
          </cell>
          <cell r="I57">
            <v>13.810332795339638</v>
          </cell>
          <cell r="J57">
            <v>5.7522621390052535</v>
          </cell>
          <cell r="K57">
            <v>6.1163293629929276</v>
          </cell>
          <cell r="L57">
            <v>3.8591125742693468</v>
          </cell>
          <cell r="M57">
            <v>2.8397243471038589</v>
          </cell>
          <cell r="N57">
            <v>2.5484705679137201</v>
          </cell>
          <cell r="O57">
            <v>1.0922016719630228</v>
          </cell>
          <cell r="P57">
            <v>2.9610800884330839</v>
          </cell>
          <cell r="Q57">
            <v>5.2784471141633231</v>
          </cell>
          <cell r="R57">
            <v>3.8622783762170658</v>
          </cell>
          <cell r="S57">
            <v>1.2874261254056887</v>
          </cell>
          <cell r="T57">
            <v>0.90119828778398214</v>
          </cell>
          <cell r="U57">
            <v>0.51497045016227549</v>
          </cell>
        </row>
        <row r="58">
          <cell r="D58">
            <v>31.118479137097179</v>
          </cell>
          <cell r="E58">
            <v>39.923320133252574</v>
          </cell>
          <cell r="F58">
            <v>42.094376817236103</v>
          </cell>
          <cell r="G58">
            <v>27.680972720789931</v>
          </cell>
          <cell r="H58">
            <v>23.037323702269614</v>
          </cell>
          <cell r="I58">
            <v>13.810332795339638</v>
          </cell>
          <cell r="J58">
            <v>5.7522621390052535</v>
          </cell>
          <cell r="K58">
            <v>6.1163293629929276</v>
          </cell>
          <cell r="L58">
            <v>3.8591125742693468</v>
          </cell>
          <cell r="M58">
            <v>2.8397243471038589</v>
          </cell>
          <cell r="N58">
            <v>2.5484705679137201</v>
          </cell>
          <cell r="O58">
            <v>1.0922016719630228</v>
          </cell>
          <cell r="P58">
            <v>2.9610800884330839</v>
          </cell>
          <cell r="Q58">
            <v>5.2784471141633231</v>
          </cell>
          <cell r="R58">
            <v>3.8622783762170658</v>
          </cell>
          <cell r="S58">
            <v>1.2874261254056887</v>
          </cell>
          <cell r="T58">
            <v>0.90119828778398214</v>
          </cell>
          <cell r="U58">
            <v>0.51497045016227549</v>
          </cell>
        </row>
        <row r="59">
          <cell r="D59">
            <v>31.118479137097179</v>
          </cell>
          <cell r="E59">
            <v>39.923320133252574</v>
          </cell>
          <cell r="F59">
            <v>42.094376817236103</v>
          </cell>
          <cell r="G59">
            <v>27.680972720789931</v>
          </cell>
          <cell r="H59">
            <v>23.037323702269614</v>
          </cell>
          <cell r="I59">
            <v>13.810332795339638</v>
          </cell>
          <cell r="J59">
            <v>5.7522621390052535</v>
          </cell>
          <cell r="K59">
            <v>6.1163293629929276</v>
          </cell>
          <cell r="L59">
            <v>3.8591125742693468</v>
          </cell>
          <cell r="M59">
            <v>2.8397243471038589</v>
          </cell>
          <cell r="N59">
            <v>2.5484705679137201</v>
          </cell>
          <cell r="O59">
            <v>1.0922016719630228</v>
          </cell>
          <cell r="P59">
            <v>2.9610800884330839</v>
          </cell>
          <cell r="Q59">
            <v>5.2784471141633231</v>
          </cell>
          <cell r="R59">
            <v>3.8622783762170658</v>
          </cell>
          <cell r="S59">
            <v>1.2874261254056887</v>
          </cell>
          <cell r="T59">
            <v>0.90119828778398214</v>
          </cell>
          <cell r="U59">
            <v>0.51497045016227549</v>
          </cell>
        </row>
        <row r="60">
          <cell r="D60">
            <v>31.118479137097179</v>
          </cell>
          <cell r="E60">
            <v>39.923320133252574</v>
          </cell>
          <cell r="F60">
            <v>42.094376817236103</v>
          </cell>
          <cell r="G60">
            <v>27.680972720789931</v>
          </cell>
          <cell r="H60">
            <v>23.037323702269614</v>
          </cell>
          <cell r="I60">
            <v>13.810332795339638</v>
          </cell>
          <cell r="J60">
            <v>5.7522621390052535</v>
          </cell>
          <cell r="K60">
            <v>6.1163293629929276</v>
          </cell>
          <cell r="L60">
            <v>3.8591125742693468</v>
          </cell>
          <cell r="M60">
            <v>2.8397243471038589</v>
          </cell>
          <cell r="N60">
            <v>2.5484705679137201</v>
          </cell>
          <cell r="O60">
            <v>1.0922016719630228</v>
          </cell>
          <cell r="P60">
            <v>2.9610800884330839</v>
          </cell>
          <cell r="Q60">
            <v>5.2784471141633231</v>
          </cell>
          <cell r="R60">
            <v>3.8622783762170658</v>
          </cell>
          <cell r="S60">
            <v>1.2874261254056887</v>
          </cell>
          <cell r="T60">
            <v>0.90119828778398214</v>
          </cell>
          <cell r="U60">
            <v>0.51497045016227549</v>
          </cell>
        </row>
        <row r="61">
          <cell r="D61">
            <v>31.180218461123481</v>
          </cell>
          <cell r="E61">
            <v>40.002528335782443</v>
          </cell>
          <cell r="F61">
            <v>42.177892414465482</v>
          </cell>
          <cell r="G61">
            <v>27.735892003208676</v>
          </cell>
          <cell r="H61">
            <v>23.083029946025519</v>
          </cell>
          <cell r="I61">
            <v>13.837732611622629</v>
          </cell>
          <cell r="J61">
            <v>5.7636746754123074</v>
          </cell>
          <cell r="K61">
            <v>6.1284642118308081</v>
          </cell>
          <cell r="L61">
            <v>3.866769086036105</v>
          </cell>
          <cell r="M61">
            <v>2.8453583840643035</v>
          </cell>
          <cell r="N61">
            <v>2.5535267549295035</v>
          </cell>
          <cell r="O61">
            <v>1.0943686092555014</v>
          </cell>
          <cell r="P61">
            <v>2.9669548962038039</v>
          </cell>
          <cell r="Q61">
            <v>5.2889195975806933</v>
          </cell>
          <cell r="R61">
            <v>3.8699411689614833</v>
          </cell>
          <cell r="S61">
            <v>1.2899803896538278</v>
          </cell>
          <cell r="T61">
            <v>0.90298627275767951</v>
          </cell>
          <cell r="U61">
            <v>0.51599215586153113</v>
          </cell>
        </row>
        <row r="62">
          <cell r="D62">
            <v>31.180218461123481</v>
          </cell>
          <cell r="E62">
            <v>40.002528335782443</v>
          </cell>
          <cell r="F62">
            <v>42.177892414465482</v>
          </cell>
          <cell r="G62">
            <v>27.735892003208676</v>
          </cell>
          <cell r="H62">
            <v>23.083029946025519</v>
          </cell>
          <cell r="I62">
            <v>13.837732611622629</v>
          </cell>
          <cell r="J62">
            <v>5.7636746754123074</v>
          </cell>
          <cell r="K62">
            <v>6.1284642118308081</v>
          </cell>
          <cell r="L62">
            <v>3.866769086036105</v>
          </cell>
          <cell r="M62">
            <v>2.8453583840643035</v>
          </cell>
          <cell r="N62">
            <v>2.5535267549295035</v>
          </cell>
          <cell r="O62">
            <v>1.0943686092555014</v>
          </cell>
          <cell r="P62">
            <v>2.9669548962038039</v>
          </cell>
          <cell r="Q62">
            <v>5.2889195975806933</v>
          </cell>
          <cell r="R62">
            <v>3.8699411689614833</v>
          </cell>
          <cell r="S62">
            <v>1.2899803896538278</v>
          </cell>
          <cell r="T62">
            <v>0.90298627275767951</v>
          </cell>
          <cell r="U62">
            <v>0.51599215586153113</v>
          </cell>
        </row>
        <row r="63">
          <cell r="D63">
            <v>31.180218461123481</v>
          </cell>
          <cell r="E63">
            <v>40.002528335782443</v>
          </cell>
          <cell r="F63">
            <v>42.177892414465482</v>
          </cell>
          <cell r="G63">
            <v>27.735892003208676</v>
          </cell>
          <cell r="H63">
            <v>23.083029946025519</v>
          </cell>
          <cell r="I63">
            <v>13.837732611622629</v>
          </cell>
          <cell r="J63">
            <v>5.7636746754123074</v>
          </cell>
          <cell r="K63">
            <v>6.1284642118308081</v>
          </cell>
          <cell r="L63">
            <v>3.866769086036105</v>
          </cell>
          <cell r="M63">
            <v>2.8453583840643035</v>
          </cell>
          <cell r="N63">
            <v>2.5535267549295035</v>
          </cell>
          <cell r="O63">
            <v>1.0943686092555014</v>
          </cell>
          <cell r="P63">
            <v>2.9669548962038039</v>
          </cell>
          <cell r="Q63">
            <v>5.2889195975806933</v>
          </cell>
          <cell r="R63">
            <v>3.8699411689614833</v>
          </cell>
          <cell r="S63">
            <v>1.2899803896538278</v>
          </cell>
          <cell r="T63">
            <v>0.90298627275767951</v>
          </cell>
          <cell r="U63">
            <v>0.51599215586153113</v>
          </cell>
        </row>
        <row r="64">
          <cell r="D64">
            <v>31.180218461123481</v>
          </cell>
          <cell r="E64">
            <v>40.002528335782443</v>
          </cell>
          <cell r="F64">
            <v>42.177892414465482</v>
          </cell>
          <cell r="G64">
            <v>27.735892003208676</v>
          </cell>
          <cell r="H64">
            <v>23.083029946025519</v>
          </cell>
          <cell r="I64">
            <v>13.837732611622629</v>
          </cell>
          <cell r="J64">
            <v>5.7636746754123074</v>
          </cell>
          <cell r="K64">
            <v>6.1284642118308081</v>
          </cell>
          <cell r="L64">
            <v>3.866769086036105</v>
          </cell>
          <cell r="M64">
            <v>2.8453583840643035</v>
          </cell>
          <cell r="N64">
            <v>2.5535267549295035</v>
          </cell>
          <cell r="O64">
            <v>1.0943686092555014</v>
          </cell>
          <cell r="P64">
            <v>2.9669548962038039</v>
          </cell>
          <cell r="Q64">
            <v>5.2889195975806933</v>
          </cell>
          <cell r="R64">
            <v>3.8699411689614833</v>
          </cell>
          <cell r="S64">
            <v>1.2899803896538278</v>
          </cell>
          <cell r="T64">
            <v>0.90298627275767951</v>
          </cell>
          <cell r="U64">
            <v>0.51599215586153113</v>
          </cell>
        </row>
        <row r="65">
          <cell r="D65">
            <v>31.180218461123481</v>
          </cell>
          <cell r="E65">
            <v>40.002528335782443</v>
          </cell>
          <cell r="F65">
            <v>42.177892414465482</v>
          </cell>
          <cell r="G65">
            <v>27.735892003208676</v>
          </cell>
          <cell r="H65">
            <v>23.083029946025519</v>
          </cell>
          <cell r="I65">
            <v>13.837732611622629</v>
          </cell>
          <cell r="J65">
            <v>5.7636746754123074</v>
          </cell>
          <cell r="K65">
            <v>6.1284642118308081</v>
          </cell>
          <cell r="L65">
            <v>3.866769086036105</v>
          </cell>
          <cell r="M65">
            <v>2.8453583840643035</v>
          </cell>
          <cell r="N65">
            <v>2.5535267549295035</v>
          </cell>
          <cell r="O65">
            <v>1.0943686092555014</v>
          </cell>
          <cell r="P65">
            <v>2.9669548962038039</v>
          </cell>
          <cell r="Q65">
            <v>5.2889195975806933</v>
          </cell>
          <cell r="R65">
            <v>3.8699411689614833</v>
          </cell>
          <cell r="S65">
            <v>1.2899803896538278</v>
          </cell>
          <cell r="T65">
            <v>0.90298627275767951</v>
          </cell>
          <cell r="U65">
            <v>0.51599215586153113</v>
          </cell>
        </row>
        <row r="66">
          <cell r="D66">
            <v>31.180218461123481</v>
          </cell>
          <cell r="E66">
            <v>40.002528335782443</v>
          </cell>
          <cell r="F66">
            <v>42.177892414465482</v>
          </cell>
          <cell r="G66">
            <v>27.735892003208676</v>
          </cell>
          <cell r="H66">
            <v>23.083029946025519</v>
          </cell>
          <cell r="I66">
            <v>13.837732611622629</v>
          </cell>
          <cell r="J66">
            <v>5.7636746754123074</v>
          </cell>
          <cell r="K66">
            <v>6.1284642118308081</v>
          </cell>
          <cell r="L66">
            <v>3.866769086036105</v>
          </cell>
          <cell r="M66">
            <v>2.8453583840643035</v>
          </cell>
          <cell r="N66">
            <v>2.5535267549295035</v>
          </cell>
          <cell r="O66">
            <v>1.0943686092555014</v>
          </cell>
          <cell r="P66">
            <v>2.9669548962038039</v>
          </cell>
          <cell r="Q66">
            <v>5.2889195975806933</v>
          </cell>
          <cell r="R66">
            <v>3.8699411689614833</v>
          </cell>
          <cell r="S66">
            <v>1.2899803896538278</v>
          </cell>
          <cell r="T66">
            <v>0.90298627275767951</v>
          </cell>
          <cell r="U66">
            <v>0.51599215586153113</v>
          </cell>
        </row>
        <row r="67">
          <cell r="D67">
            <v>31.180218461123481</v>
          </cell>
          <cell r="E67">
            <v>40.002528335782443</v>
          </cell>
          <cell r="F67">
            <v>42.177892414465482</v>
          </cell>
          <cell r="G67">
            <v>27.735892003208676</v>
          </cell>
          <cell r="H67">
            <v>23.083029946025519</v>
          </cell>
          <cell r="I67">
            <v>13.837732611622629</v>
          </cell>
          <cell r="J67">
            <v>5.7636746754123074</v>
          </cell>
          <cell r="K67">
            <v>6.1284642118308081</v>
          </cell>
          <cell r="L67">
            <v>3.866769086036105</v>
          </cell>
          <cell r="M67">
            <v>2.8453583840643035</v>
          </cell>
          <cell r="N67">
            <v>2.5535267549295035</v>
          </cell>
          <cell r="O67">
            <v>1.0943686092555014</v>
          </cell>
          <cell r="P67">
            <v>2.9669548962038039</v>
          </cell>
          <cell r="Q67">
            <v>5.2889195975806933</v>
          </cell>
          <cell r="R67">
            <v>3.8699411689614833</v>
          </cell>
          <cell r="S67">
            <v>1.2899803896538278</v>
          </cell>
          <cell r="T67">
            <v>0.90298627275767951</v>
          </cell>
          <cell r="U67">
            <v>0.51599215586153113</v>
          </cell>
        </row>
        <row r="68">
          <cell r="D68">
            <v>31.180218461123481</v>
          </cell>
          <cell r="E68">
            <v>40.002528335782443</v>
          </cell>
          <cell r="F68">
            <v>42.177892414465482</v>
          </cell>
          <cell r="G68">
            <v>27.735892003208676</v>
          </cell>
          <cell r="H68">
            <v>23.083029946025519</v>
          </cell>
          <cell r="I68">
            <v>13.837732611622629</v>
          </cell>
          <cell r="J68">
            <v>5.7636746754123074</v>
          </cell>
          <cell r="K68">
            <v>6.1284642118308081</v>
          </cell>
          <cell r="L68">
            <v>3.866769086036105</v>
          </cell>
          <cell r="M68">
            <v>2.8453583840643035</v>
          </cell>
          <cell r="N68">
            <v>2.5535267549295035</v>
          </cell>
          <cell r="O68">
            <v>1.0943686092555014</v>
          </cell>
          <cell r="P68">
            <v>2.9669548962038039</v>
          </cell>
          <cell r="Q68">
            <v>5.2889195975806933</v>
          </cell>
          <cell r="R68">
            <v>3.8699411689614833</v>
          </cell>
          <cell r="S68">
            <v>1.2899803896538278</v>
          </cell>
          <cell r="T68">
            <v>0.90298627275767951</v>
          </cell>
          <cell r="U68">
            <v>0.51599215586153113</v>
          </cell>
        </row>
        <row r="69">
          <cell r="D69">
            <v>31.180218461123481</v>
          </cell>
          <cell r="E69">
            <v>40.002528335782443</v>
          </cell>
          <cell r="F69">
            <v>42.177892414465482</v>
          </cell>
          <cell r="G69">
            <v>27.735892003208676</v>
          </cell>
          <cell r="H69">
            <v>23.083029946025519</v>
          </cell>
          <cell r="I69">
            <v>13.837732611622629</v>
          </cell>
          <cell r="J69">
            <v>5.7636746754123074</v>
          </cell>
          <cell r="K69">
            <v>6.1284642118308081</v>
          </cell>
          <cell r="L69">
            <v>3.866769086036105</v>
          </cell>
          <cell r="M69">
            <v>2.8453583840643035</v>
          </cell>
          <cell r="N69">
            <v>2.5535267549295035</v>
          </cell>
          <cell r="O69">
            <v>1.0943686092555014</v>
          </cell>
          <cell r="P69">
            <v>2.9669548962038039</v>
          </cell>
          <cell r="Q69">
            <v>5.2889195975806933</v>
          </cell>
          <cell r="R69">
            <v>3.8699411689614833</v>
          </cell>
          <cell r="S69">
            <v>1.2899803896538278</v>
          </cell>
          <cell r="T69">
            <v>0.90298627275767951</v>
          </cell>
          <cell r="U69">
            <v>0.51599215586153113</v>
          </cell>
        </row>
        <row r="70">
          <cell r="D70">
            <v>31.180218461123481</v>
          </cell>
          <cell r="E70">
            <v>40.002528335782443</v>
          </cell>
          <cell r="F70">
            <v>42.177892414465482</v>
          </cell>
          <cell r="G70">
            <v>27.735892003208676</v>
          </cell>
          <cell r="H70">
            <v>23.083029946025519</v>
          </cell>
          <cell r="I70">
            <v>13.837732611622629</v>
          </cell>
          <cell r="J70">
            <v>5.7636746754123074</v>
          </cell>
          <cell r="K70">
            <v>6.1284642118308081</v>
          </cell>
          <cell r="L70">
            <v>3.866769086036105</v>
          </cell>
          <cell r="M70">
            <v>2.8453583840643035</v>
          </cell>
          <cell r="N70">
            <v>2.5535267549295035</v>
          </cell>
          <cell r="O70">
            <v>1.0943686092555014</v>
          </cell>
          <cell r="P70">
            <v>2.9669548962038039</v>
          </cell>
          <cell r="Q70">
            <v>5.2889195975806933</v>
          </cell>
          <cell r="R70">
            <v>3.8699411689614833</v>
          </cell>
          <cell r="S70">
            <v>1.2899803896538278</v>
          </cell>
          <cell r="T70">
            <v>0.90298627275767951</v>
          </cell>
          <cell r="U70">
            <v>0.51599215586153113</v>
          </cell>
        </row>
        <row r="71">
          <cell r="D71">
            <v>30.679438387064717</v>
          </cell>
          <cell r="E71">
            <v>39.360054674877595</v>
          </cell>
          <cell r="F71">
            <v>41.500480608858858</v>
          </cell>
          <cell r="G71">
            <v>27.290430658261055</v>
          </cell>
          <cell r="H71">
            <v>22.712297410578916</v>
          </cell>
          <cell r="I71">
            <v>13.615487191158566</v>
          </cell>
          <cell r="J71">
            <v>5.671105297349663</v>
          </cell>
          <cell r="K71">
            <v>6.0300360123717933</v>
          </cell>
          <cell r="L71">
            <v>3.8046655792345838</v>
          </cell>
          <cell r="M71">
            <v>2.7996595771726183</v>
          </cell>
          <cell r="N71">
            <v>2.5125150051549139</v>
          </cell>
          <cell r="O71">
            <v>1.0767921450663915</v>
          </cell>
          <cell r="P71">
            <v>2.9193031488466619</v>
          </cell>
          <cell r="Q71">
            <v>5.2039751783788315</v>
          </cell>
          <cell r="R71">
            <v>3.8077867158869503</v>
          </cell>
          <cell r="S71">
            <v>1.2692622386289834</v>
          </cell>
          <cell r="T71">
            <v>0.88848356704028841</v>
          </cell>
          <cell r="U71">
            <v>0.50770489545159336</v>
          </cell>
        </row>
        <row r="72">
          <cell r="D72">
            <v>30.679438387064717</v>
          </cell>
          <cell r="E72">
            <v>39.360054674877595</v>
          </cell>
          <cell r="F72">
            <v>41.500480608858858</v>
          </cell>
          <cell r="G72">
            <v>27.290430658261055</v>
          </cell>
          <cell r="H72">
            <v>22.712297410578916</v>
          </cell>
          <cell r="I72">
            <v>13.615487191158566</v>
          </cell>
          <cell r="J72">
            <v>5.671105297349663</v>
          </cell>
          <cell r="K72">
            <v>6.0300360123717933</v>
          </cell>
          <cell r="L72">
            <v>3.8046655792345838</v>
          </cell>
          <cell r="M72">
            <v>2.7996595771726183</v>
          </cell>
          <cell r="N72">
            <v>2.5125150051549139</v>
          </cell>
          <cell r="O72">
            <v>1.0767921450663915</v>
          </cell>
          <cell r="P72">
            <v>2.9193031488466619</v>
          </cell>
          <cell r="Q72">
            <v>5.2039751783788315</v>
          </cell>
          <cell r="R72">
            <v>3.8077867158869503</v>
          </cell>
          <cell r="S72">
            <v>1.2692622386289834</v>
          </cell>
          <cell r="T72">
            <v>0.88848356704028841</v>
          </cell>
          <cell r="U72">
            <v>0.50770489545159336</v>
          </cell>
        </row>
        <row r="73">
          <cell r="D73">
            <v>30.679438387064717</v>
          </cell>
          <cell r="E73">
            <v>39.360054674877595</v>
          </cell>
          <cell r="F73">
            <v>41.500480608858858</v>
          </cell>
          <cell r="G73">
            <v>27.290430658261055</v>
          </cell>
          <cell r="H73">
            <v>22.712297410578916</v>
          </cell>
          <cell r="I73">
            <v>13.615487191158566</v>
          </cell>
          <cell r="J73">
            <v>5.671105297349663</v>
          </cell>
          <cell r="K73">
            <v>6.0300360123717933</v>
          </cell>
          <cell r="L73">
            <v>3.8046655792345838</v>
          </cell>
          <cell r="M73">
            <v>2.7996595771726183</v>
          </cell>
          <cell r="N73">
            <v>2.5125150051549139</v>
          </cell>
          <cell r="O73">
            <v>1.0767921450663915</v>
          </cell>
          <cell r="P73">
            <v>2.9193031488466619</v>
          </cell>
          <cell r="Q73">
            <v>5.2039751783788315</v>
          </cell>
          <cell r="R73">
            <v>3.8077867158869503</v>
          </cell>
          <cell r="S73">
            <v>1.2692622386289834</v>
          </cell>
          <cell r="T73">
            <v>0.88848356704028841</v>
          </cell>
          <cell r="U73">
            <v>0.50770489545159336</v>
          </cell>
        </row>
        <row r="74">
          <cell r="D74">
            <v>30.679438387064717</v>
          </cell>
          <cell r="E74">
            <v>39.360054674877595</v>
          </cell>
          <cell r="F74">
            <v>41.500480608858858</v>
          </cell>
          <cell r="G74">
            <v>27.290430658261055</v>
          </cell>
          <cell r="H74">
            <v>22.712297410578916</v>
          </cell>
          <cell r="I74">
            <v>13.615487191158566</v>
          </cell>
          <cell r="J74">
            <v>5.671105297349663</v>
          </cell>
          <cell r="K74">
            <v>6.0300360123717933</v>
          </cell>
          <cell r="L74">
            <v>3.8046655792345838</v>
          </cell>
          <cell r="M74">
            <v>2.7996595771726183</v>
          </cell>
          <cell r="N74">
            <v>2.5125150051549139</v>
          </cell>
          <cell r="O74">
            <v>1.0767921450663915</v>
          </cell>
          <cell r="P74">
            <v>2.9193031488466619</v>
          </cell>
          <cell r="Q74">
            <v>5.2039751783788315</v>
          </cell>
          <cell r="R74">
            <v>3.8077867158869503</v>
          </cell>
          <cell r="S74">
            <v>1.2692622386289834</v>
          </cell>
          <cell r="T74">
            <v>0.88848356704028841</v>
          </cell>
          <cell r="U74">
            <v>0.50770489545159336</v>
          </cell>
        </row>
        <row r="75">
          <cell r="D75">
            <v>30.679438387064717</v>
          </cell>
          <cell r="E75">
            <v>39.360054674877595</v>
          </cell>
          <cell r="F75">
            <v>41.500480608858858</v>
          </cell>
          <cell r="G75">
            <v>27.290430658261055</v>
          </cell>
          <cell r="H75">
            <v>22.712297410578916</v>
          </cell>
          <cell r="I75">
            <v>13.615487191158566</v>
          </cell>
          <cell r="J75">
            <v>5.671105297349663</v>
          </cell>
          <cell r="K75">
            <v>6.0300360123717933</v>
          </cell>
          <cell r="L75">
            <v>3.8046655792345838</v>
          </cell>
          <cell r="M75">
            <v>2.7996595771726183</v>
          </cell>
          <cell r="N75">
            <v>2.5125150051549139</v>
          </cell>
          <cell r="O75">
            <v>1.0767921450663915</v>
          </cell>
          <cell r="P75">
            <v>2.9193031488466619</v>
          </cell>
          <cell r="Q75">
            <v>5.2039751783788315</v>
          </cell>
          <cell r="R75">
            <v>3.8077867158869503</v>
          </cell>
          <cell r="S75">
            <v>1.2692622386289834</v>
          </cell>
          <cell r="T75">
            <v>0.88848356704028841</v>
          </cell>
          <cell r="U75">
            <v>0.50770489545159336</v>
          </cell>
        </row>
        <row r="76">
          <cell r="D76">
            <v>30.679438387064717</v>
          </cell>
          <cell r="E76">
            <v>39.360054674877595</v>
          </cell>
          <cell r="F76">
            <v>41.500480608858858</v>
          </cell>
          <cell r="G76">
            <v>27.290430658261055</v>
          </cell>
          <cell r="H76">
            <v>22.712297410578916</v>
          </cell>
          <cell r="I76">
            <v>13.615487191158566</v>
          </cell>
          <cell r="J76">
            <v>5.671105297349663</v>
          </cell>
          <cell r="K76">
            <v>6.0300360123717933</v>
          </cell>
          <cell r="L76">
            <v>3.8046655792345838</v>
          </cell>
          <cell r="M76">
            <v>2.7996595771726183</v>
          </cell>
          <cell r="N76">
            <v>2.5125150051549139</v>
          </cell>
          <cell r="O76">
            <v>1.0767921450663915</v>
          </cell>
          <cell r="P76">
            <v>2.9193031488466619</v>
          </cell>
          <cell r="Q76">
            <v>5.2039751783788315</v>
          </cell>
          <cell r="R76">
            <v>3.8077867158869503</v>
          </cell>
          <cell r="S76">
            <v>1.2692622386289834</v>
          </cell>
          <cell r="T76">
            <v>0.88848356704028841</v>
          </cell>
          <cell r="U76">
            <v>0.50770489545159336</v>
          </cell>
        </row>
        <row r="77">
          <cell r="D77">
            <v>30.679438387064717</v>
          </cell>
          <cell r="E77">
            <v>39.360054674877595</v>
          </cell>
          <cell r="F77">
            <v>41.500480608858858</v>
          </cell>
          <cell r="G77">
            <v>27.290430658261055</v>
          </cell>
          <cell r="H77">
            <v>22.712297410578916</v>
          </cell>
          <cell r="I77">
            <v>13.615487191158566</v>
          </cell>
          <cell r="J77">
            <v>5.671105297349663</v>
          </cell>
          <cell r="K77">
            <v>6.0300360123717933</v>
          </cell>
          <cell r="L77">
            <v>3.8046655792345838</v>
          </cell>
          <cell r="M77">
            <v>2.7996595771726183</v>
          </cell>
          <cell r="N77">
            <v>2.5125150051549139</v>
          </cell>
          <cell r="O77">
            <v>1.0767921450663915</v>
          </cell>
          <cell r="P77">
            <v>2.9193031488466619</v>
          </cell>
          <cell r="Q77">
            <v>5.2039751783788315</v>
          </cell>
          <cell r="R77">
            <v>3.8077867158869503</v>
          </cell>
          <cell r="S77">
            <v>1.2692622386289834</v>
          </cell>
          <cell r="T77">
            <v>0.88848356704028841</v>
          </cell>
          <cell r="U77">
            <v>0.50770489545159336</v>
          </cell>
        </row>
        <row r="78">
          <cell r="D78">
            <v>30.679438387064717</v>
          </cell>
          <cell r="E78">
            <v>39.360054674877595</v>
          </cell>
          <cell r="F78">
            <v>41.500480608858858</v>
          </cell>
          <cell r="G78">
            <v>27.290430658261055</v>
          </cell>
          <cell r="H78">
            <v>22.712297410578916</v>
          </cell>
          <cell r="I78">
            <v>13.615487191158566</v>
          </cell>
          <cell r="J78">
            <v>5.671105297349663</v>
          </cell>
          <cell r="K78">
            <v>6.0300360123717933</v>
          </cell>
          <cell r="L78">
            <v>3.8046655792345838</v>
          </cell>
          <cell r="M78">
            <v>2.7996595771726183</v>
          </cell>
          <cell r="N78">
            <v>2.5125150051549139</v>
          </cell>
          <cell r="O78">
            <v>1.0767921450663915</v>
          </cell>
          <cell r="P78">
            <v>2.9193031488466619</v>
          </cell>
          <cell r="Q78">
            <v>5.2039751783788315</v>
          </cell>
          <cell r="R78">
            <v>3.8077867158869503</v>
          </cell>
          <cell r="S78">
            <v>1.2692622386289834</v>
          </cell>
          <cell r="T78">
            <v>0.88848356704028841</v>
          </cell>
          <cell r="U78">
            <v>0.50770489545159336</v>
          </cell>
        </row>
        <row r="79">
          <cell r="D79">
            <v>30.679438387064717</v>
          </cell>
          <cell r="E79">
            <v>39.360054674877595</v>
          </cell>
          <cell r="F79">
            <v>41.500480608858858</v>
          </cell>
          <cell r="G79">
            <v>27.290430658261055</v>
          </cell>
          <cell r="H79">
            <v>22.712297410578916</v>
          </cell>
          <cell r="I79">
            <v>13.615487191158566</v>
          </cell>
          <cell r="J79">
            <v>5.671105297349663</v>
          </cell>
          <cell r="K79">
            <v>6.0300360123717933</v>
          </cell>
          <cell r="L79">
            <v>3.8046655792345838</v>
          </cell>
          <cell r="M79">
            <v>2.7996595771726183</v>
          </cell>
          <cell r="N79">
            <v>2.5125150051549139</v>
          </cell>
          <cell r="O79">
            <v>1.0767921450663915</v>
          </cell>
          <cell r="P79">
            <v>2.9193031488466619</v>
          </cell>
          <cell r="Q79">
            <v>5.2039751783788315</v>
          </cell>
          <cell r="R79">
            <v>3.8077867158869503</v>
          </cell>
          <cell r="S79">
            <v>1.2692622386289834</v>
          </cell>
          <cell r="T79">
            <v>0.88848356704028841</v>
          </cell>
          <cell r="U79">
            <v>0.50770489545159336</v>
          </cell>
        </row>
        <row r="80">
          <cell r="D80">
            <v>30.679438387064717</v>
          </cell>
          <cell r="E80">
            <v>39.360054674877595</v>
          </cell>
          <cell r="F80">
            <v>41.500480608858858</v>
          </cell>
          <cell r="G80">
            <v>27.290430658261055</v>
          </cell>
          <cell r="H80">
            <v>22.712297410578916</v>
          </cell>
          <cell r="I80">
            <v>13.615487191158566</v>
          </cell>
          <cell r="J80">
            <v>5.671105297349663</v>
          </cell>
          <cell r="K80">
            <v>6.0300360123717933</v>
          </cell>
          <cell r="L80">
            <v>3.8046655792345838</v>
          </cell>
          <cell r="M80">
            <v>2.7996595771726183</v>
          </cell>
          <cell r="N80">
            <v>2.5125150051549139</v>
          </cell>
          <cell r="O80">
            <v>1.0767921450663915</v>
          </cell>
          <cell r="P80">
            <v>2.9193031488466619</v>
          </cell>
          <cell r="Q80">
            <v>5.2039751783788315</v>
          </cell>
          <cell r="R80">
            <v>3.8077867158869503</v>
          </cell>
          <cell r="S80">
            <v>1.2692622386289834</v>
          </cell>
          <cell r="T80">
            <v>0.88848356704028841</v>
          </cell>
          <cell r="U80">
            <v>0.50770489545159336</v>
          </cell>
        </row>
        <row r="81">
          <cell r="D81">
            <v>29.880817463850541</v>
          </cell>
          <cell r="E81">
            <v>38.3354673664129</v>
          </cell>
          <cell r="F81">
            <v>40.420175561565266</v>
          </cell>
          <cell r="G81">
            <v>26.580029488192633</v>
          </cell>
          <cell r="H81">
            <v>22.12107029300563</v>
          </cell>
          <cell r="I81">
            <v>13.261060463608088</v>
          </cell>
          <cell r="J81">
            <v>5.5234799304484303</v>
          </cell>
          <cell r="K81">
            <v>5.873067267818584</v>
          </cell>
          <cell r="L81">
            <v>3.7056257761236302</v>
          </cell>
          <cell r="M81">
            <v>2.7267812314871995</v>
          </cell>
          <cell r="N81">
            <v>2.4471113615910767</v>
          </cell>
          <cell r="O81">
            <v>1.0487620121104613</v>
          </cell>
          <cell r="P81">
            <v>2.8433103439439176</v>
          </cell>
          <cell r="Q81">
            <v>5.0685097435522009</v>
          </cell>
          <cell r="R81">
            <v>3.7086656660138058</v>
          </cell>
          <cell r="S81">
            <v>1.2362218886712684</v>
          </cell>
          <cell r="T81">
            <v>0.86535532206988797</v>
          </cell>
          <cell r="U81">
            <v>0.4944887554685074</v>
          </cell>
        </row>
        <row r="82">
          <cell r="D82">
            <v>29.880817463850541</v>
          </cell>
          <cell r="E82">
            <v>38.3354673664129</v>
          </cell>
          <cell r="F82">
            <v>40.420175561565266</v>
          </cell>
          <cell r="G82">
            <v>26.580029488192633</v>
          </cell>
          <cell r="H82">
            <v>22.12107029300563</v>
          </cell>
          <cell r="I82">
            <v>13.261060463608088</v>
          </cell>
          <cell r="J82">
            <v>5.5234799304484303</v>
          </cell>
          <cell r="K82">
            <v>5.873067267818584</v>
          </cell>
          <cell r="L82">
            <v>3.7056257761236302</v>
          </cell>
          <cell r="M82">
            <v>2.7267812314871995</v>
          </cell>
          <cell r="N82">
            <v>2.4471113615910767</v>
          </cell>
          <cell r="O82">
            <v>1.0487620121104613</v>
          </cell>
          <cell r="P82">
            <v>2.8433103439439176</v>
          </cell>
          <cell r="Q82">
            <v>5.0685097435522009</v>
          </cell>
          <cell r="R82">
            <v>3.7086656660138058</v>
          </cell>
          <cell r="S82">
            <v>1.2362218886712684</v>
          </cell>
          <cell r="T82">
            <v>0.86535532206988797</v>
          </cell>
          <cell r="U82">
            <v>0.4944887554685074</v>
          </cell>
        </row>
        <row r="83">
          <cell r="D83">
            <v>29.880817463850541</v>
          </cell>
          <cell r="E83">
            <v>38.3354673664129</v>
          </cell>
          <cell r="F83">
            <v>40.420175561565266</v>
          </cell>
          <cell r="G83">
            <v>26.580029488192633</v>
          </cell>
          <cell r="H83">
            <v>22.12107029300563</v>
          </cell>
          <cell r="I83">
            <v>13.261060463608088</v>
          </cell>
          <cell r="J83">
            <v>5.5234799304484303</v>
          </cell>
          <cell r="K83">
            <v>5.873067267818584</v>
          </cell>
          <cell r="L83">
            <v>3.7056257761236302</v>
          </cell>
          <cell r="M83">
            <v>2.7267812314871995</v>
          </cell>
          <cell r="N83">
            <v>2.4471113615910767</v>
          </cell>
          <cell r="O83">
            <v>1.0487620121104613</v>
          </cell>
          <cell r="P83">
            <v>2.8433103439439176</v>
          </cell>
          <cell r="Q83">
            <v>5.0685097435522009</v>
          </cell>
          <cell r="R83">
            <v>3.7086656660138058</v>
          </cell>
          <cell r="S83">
            <v>1.2362218886712684</v>
          </cell>
          <cell r="T83">
            <v>0.86535532206988797</v>
          </cell>
          <cell r="U83">
            <v>0.4944887554685074</v>
          </cell>
        </row>
        <row r="84">
          <cell r="D84">
            <v>29.880817463850541</v>
          </cell>
          <cell r="E84">
            <v>38.3354673664129</v>
          </cell>
          <cell r="F84">
            <v>40.420175561565266</v>
          </cell>
          <cell r="G84">
            <v>26.580029488192633</v>
          </cell>
          <cell r="H84">
            <v>22.12107029300563</v>
          </cell>
          <cell r="I84">
            <v>13.261060463608088</v>
          </cell>
          <cell r="J84">
            <v>5.5234799304484303</v>
          </cell>
          <cell r="K84">
            <v>5.873067267818584</v>
          </cell>
          <cell r="L84">
            <v>3.7056257761236302</v>
          </cell>
          <cell r="M84">
            <v>2.7267812314871995</v>
          </cell>
          <cell r="N84">
            <v>2.4471113615910767</v>
          </cell>
          <cell r="O84">
            <v>1.0487620121104613</v>
          </cell>
          <cell r="P84">
            <v>2.8433103439439176</v>
          </cell>
          <cell r="Q84">
            <v>5.0685097435522009</v>
          </cell>
          <cell r="R84">
            <v>3.7086656660138058</v>
          </cell>
          <cell r="S84">
            <v>1.2362218886712684</v>
          </cell>
          <cell r="T84">
            <v>0.86535532206988797</v>
          </cell>
          <cell r="U84">
            <v>0.4944887554685074</v>
          </cell>
        </row>
        <row r="85">
          <cell r="D85">
            <v>29.880817463850541</v>
          </cell>
          <cell r="E85">
            <v>38.3354673664129</v>
          </cell>
          <cell r="F85">
            <v>40.420175561565266</v>
          </cell>
          <cell r="G85">
            <v>26.580029488192633</v>
          </cell>
          <cell r="H85">
            <v>22.12107029300563</v>
          </cell>
          <cell r="I85">
            <v>13.261060463608088</v>
          </cell>
          <cell r="J85">
            <v>5.5234799304484303</v>
          </cell>
          <cell r="K85">
            <v>5.873067267818584</v>
          </cell>
          <cell r="L85">
            <v>3.7056257761236302</v>
          </cell>
          <cell r="M85">
            <v>2.7267812314871995</v>
          </cell>
          <cell r="N85">
            <v>2.4471113615910767</v>
          </cell>
          <cell r="O85">
            <v>1.0487620121104613</v>
          </cell>
          <cell r="P85">
            <v>2.8433103439439176</v>
          </cell>
          <cell r="Q85">
            <v>5.0685097435522009</v>
          </cell>
          <cell r="R85">
            <v>3.7086656660138058</v>
          </cell>
          <cell r="S85">
            <v>1.2362218886712684</v>
          </cell>
          <cell r="T85">
            <v>0.86535532206988797</v>
          </cell>
          <cell r="U85">
            <v>0.4944887554685074</v>
          </cell>
        </row>
        <row r="86">
          <cell r="D86">
            <v>29.880817463850541</v>
          </cell>
          <cell r="E86">
            <v>38.3354673664129</v>
          </cell>
          <cell r="F86">
            <v>40.420175561565266</v>
          </cell>
          <cell r="G86">
            <v>26.580029488192633</v>
          </cell>
          <cell r="H86">
            <v>22.12107029300563</v>
          </cell>
          <cell r="I86">
            <v>13.261060463608088</v>
          </cell>
          <cell r="J86">
            <v>5.5234799304484303</v>
          </cell>
          <cell r="K86">
            <v>5.873067267818584</v>
          </cell>
          <cell r="L86">
            <v>3.7056257761236302</v>
          </cell>
          <cell r="M86">
            <v>2.7267812314871995</v>
          </cell>
          <cell r="N86">
            <v>2.4471113615910767</v>
          </cell>
          <cell r="O86">
            <v>1.0487620121104613</v>
          </cell>
          <cell r="P86">
            <v>2.8433103439439176</v>
          </cell>
          <cell r="Q86">
            <v>5.0685097435522009</v>
          </cell>
          <cell r="R86">
            <v>3.7086656660138058</v>
          </cell>
          <cell r="S86">
            <v>1.2362218886712684</v>
          </cell>
          <cell r="T86">
            <v>0.86535532206988797</v>
          </cell>
          <cell r="U86">
            <v>0.4944887554685074</v>
          </cell>
        </row>
        <row r="87">
          <cell r="D87">
            <v>29.880817463850541</v>
          </cell>
          <cell r="E87">
            <v>38.3354673664129</v>
          </cell>
          <cell r="F87">
            <v>40.420175561565266</v>
          </cell>
          <cell r="G87">
            <v>26.580029488192633</v>
          </cell>
          <cell r="H87">
            <v>22.12107029300563</v>
          </cell>
          <cell r="I87">
            <v>13.261060463608088</v>
          </cell>
          <cell r="J87">
            <v>5.5234799304484303</v>
          </cell>
          <cell r="K87">
            <v>5.873067267818584</v>
          </cell>
          <cell r="L87">
            <v>3.7056257761236302</v>
          </cell>
          <cell r="M87">
            <v>2.7267812314871995</v>
          </cell>
          <cell r="N87">
            <v>2.4471113615910767</v>
          </cell>
          <cell r="O87">
            <v>1.0487620121104613</v>
          </cell>
          <cell r="P87">
            <v>2.8433103439439176</v>
          </cell>
          <cell r="Q87">
            <v>5.0685097435522009</v>
          </cell>
          <cell r="R87">
            <v>3.7086656660138058</v>
          </cell>
          <cell r="S87">
            <v>1.2362218886712684</v>
          </cell>
          <cell r="T87">
            <v>0.86535532206988797</v>
          </cell>
          <cell r="U87">
            <v>0.4944887554685074</v>
          </cell>
        </row>
        <row r="88">
          <cell r="D88">
            <v>29.880817463850541</v>
          </cell>
          <cell r="E88">
            <v>38.3354673664129</v>
          </cell>
          <cell r="F88">
            <v>40.420175561565266</v>
          </cell>
          <cell r="G88">
            <v>26.580029488192633</v>
          </cell>
          <cell r="H88">
            <v>22.12107029300563</v>
          </cell>
          <cell r="I88">
            <v>13.261060463608088</v>
          </cell>
          <cell r="J88">
            <v>5.5234799304484303</v>
          </cell>
          <cell r="K88">
            <v>5.873067267818584</v>
          </cell>
          <cell r="L88">
            <v>3.7056257761236302</v>
          </cell>
          <cell r="M88">
            <v>2.7267812314871995</v>
          </cell>
          <cell r="N88">
            <v>2.4471113615910767</v>
          </cell>
          <cell r="O88">
            <v>1.0487620121104613</v>
          </cell>
          <cell r="P88">
            <v>2.8433103439439176</v>
          </cell>
          <cell r="Q88">
            <v>5.0685097435522009</v>
          </cell>
          <cell r="R88">
            <v>3.7086656660138058</v>
          </cell>
          <cell r="S88">
            <v>1.2362218886712684</v>
          </cell>
          <cell r="T88">
            <v>0.86535532206988797</v>
          </cell>
          <cell r="U88">
            <v>0.4944887554685074</v>
          </cell>
        </row>
        <row r="89">
          <cell r="D89">
            <v>29.880817463850541</v>
          </cell>
          <cell r="E89">
            <v>38.3354673664129</v>
          </cell>
          <cell r="F89">
            <v>40.420175561565266</v>
          </cell>
          <cell r="G89">
            <v>26.580029488192633</v>
          </cell>
          <cell r="H89">
            <v>22.12107029300563</v>
          </cell>
          <cell r="I89">
            <v>13.261060463608088</v>
          </cell>
          <cell r="J89">
            <v>5.5234799304484303</v>
          </cell>
          <cell r="K89">
            <v>5.873067267818584</v>
          </cell>
          <cell r="L89">
            <v>3.7056257761236302</v>
          </cell>
          <cell r="M89">
            <v>2.7267812314871995</v>
          </cell>
          <cell r="N89">
            <v>2.4471113615910767</v>
          </cell>
          <cell r="O89">
            <v>1.0487620121104613</v>
          </cell>
          <cell r="P89">
            <v>2.8433103439439176</v>
          </cell>
          <cell r="Q89">
            <v>5.0685097435522009</v>
          </cell>
          <cell r="R89">
            <v>3.7086656660138058</v>
          </cell>
          <cell r="S89">
            <v>1.2362218886712684</v>
          </cell>
          <cell r="T89">
            <v>0.86535532206988797</v>
          </cell>
          <cell r="U89">
            <v>0.4944887554685074</v>
          </cell>
        </row>
        <row r="90">
          <cell r="D90">
            <v>29.880817463850541</v>
          </cell>
          <cell r="E90">
            <v>38.3354673664129</v>
          </cell>
          <cell r="F90">
            <v>40.420175561565266</v>
          </cell>
          <cell r="G90">
            <v>26.580029488192633</v>
          </cell>
          <cell r="H90">
            <v>22.12107029300563</v>
          </cell>
          <cell r="I90">
            <v>13.261060463608088</v>
          </cell>
          <cell r="J90">
            <v>5.5234799304484303</v>
          </cell>
          <cell r="K90">
            <v>5.873067267818584</v>
          </cell>
          <cell r="L90">
            <v>3.7056257761236302</v>
          </cell>
          <cell r="M90">
            <v>2.7267812314871995</v>
          </cell>
          <cell r="N90">
            <v>2.4471113615910767</v>
          </cell>
          <cell r="O90">
            <v>1.0487620121104613</v>
          </cell>
          <cell r="P90">
            <v>2.8433103439439176</v>
          </cell>
          <cell r="Q90">
            <v>5.0685097435522009</v>
          </cell>
          <cell r="R90">
            <v>3.7086656660138058</v>
          </cell>
          <cell r="S90">
            <v>1.2362218886712684</v>
          </cell>
          <cell r="T90">
            <v>0.86535532206988797</v>
          </cell>
          <cell r="U90">
            <v>0.4944887554685074</v>
          </cell>
        </row>
        <row r="91">
          <cell r="D91">
            <v>29.092728581840721</v>
          </cell>
          <cell r="E91">
            <v>37.324392095307275</v>
          </cell>
          <cell r="F91">
            <v>39.354117345203143</v>
          </cell>
          <cell r="G91">
            <v>25.878996936172268</v>
          </cell>
          <cell r="H91">
            <v>21.537640151672779</v>
          </cell>
          <cell r="I91">
            <v>12.911307839615358</v>
          </cell>
          <cell r="J91">
            <v>5.3778014151783244</v>
          </cell>
          <cell r="K91">
            <v>5.7181685933541679</v>
          </cell>
          <cell r="L91">
            <v>3.6078920886639394</v>
          </cell>
          <cell r="M91">
            <v>2.6548639897715778</v>
          </cell>
          <cell r="N91">
            <v>2.3825702472309036</v>
          </cell>
          <cell r="O91">
            <v>1.0211015345275298</v>
          </cell>
          <cell r="P91">
            <v>2.7683197158301924</v>
          </cell>
          <cell r="Q91">
            <v>4.9348307977842563</v>
          </cell>
          <cell r="R91">
            <v>3.6108518032567729</v>
          </cell>
          <cell r="S91">
            <v>1.2036172677522576</v>
          </cell>
          <cell r="T91">
            <v>0.84253208742658037</v>
          </cell>
          <cell r="U91">
            <v>0.48144690710090304</v>
          </cell>
        </row>
        <row r="92">
          <cell r="D92">
            <v>29.092728581840721</v>
          </cell>
          <cell r="E92">
            <v>37.324392095307275</v>
          </cell>
          <cell r="F92">
            <v>39.354117345203143</v>
          </cell>
          <cell r="G92">
            <v>25.878996936172268</v>
          </cell>
          <cell r="H92">
            <v>21.537640151672779</v>
          </cell>
          <cell r="I92">
            <v>12.911307839615358</v>
          </cell>
          <cell r="J92">
            <v>5.3778014151783244</v>
          </cell>
          <cell r="K92">
            <v>5.7181685933541679</v>
          </cell>
          <cell r="L92">
            <v>3.6078920886639394</v>
          </cell>
          <cell r="M92">
            <v>2.6548639897715778</v>
          </cell>
          <cell r="N92">
            <v>2.3825702472309036</v>
          </cell>
          <cell r="O92">
            <v>1.0211015345275298</v>
          </cell>
          <cell r="P92">
            <v>2.7683197158301924</v>
          </cell>
          <cell r="Q92">
            <v>4.9348307977842563</v>
          </cell>
          <cell r="R92">
            <v>3.6108518032567729</v>
          </cell>
          <cell r="S92">
            <v>1.2036172677522576</v>
          </cell>
          <cell r="T92">
            <v>0.84253208742658037</v>
          </cell>
          <cell r="U92">
            <v>0.48144690710090304</v>
          </cell>
        </row>
        <row r="93">
          <cell r="D93">
            <v>29.092728581840721</v>
          </cell>
          <cell r="E93">
            <v>37.324392095307275</v>
          </cell>
          <cell r="F93">
            <v>39.354117345203143</v>
          </cell>
          <cell r="G93">
            <v>25.878996936172268</v>
          </cell>
          <cell r="H93">
            <v>21.537640151672779</v>
          </cell>
          <cell r="I93">
            <v>12.911307839615358</v>
          </cell>
          <cell r="J93">
            <v>5.3778014151783244</v>
          </cell>
          <cell r="K93">
            <v>5.7181685933541679</v>
          </cell>
          <cell r="L93">
            <v>3.6078920886639394</v>
          </cell>
          <cell r="M93">
            <v>2.6548639897715778</v>
          </cell>
          <cell r="N93">
            <v>2.3825702472309036</v>
          </cell>
          <cell r="O93">
            <v>1.0211015345275298</v>
          </cell>
          <cell r="P93">
            <v>2.7683197158301924</v>
          </cell>
          <cell r="Q93">
            <v>4.9348307977842563</v>
          </cell>
          <cell r="R93">
            <v>3.6108518032567729</v>
          </cell>
          <cell r="S93">
            <v>1.2036172677522576</v>
          </cell>
          <cell r="T93">
            <v>0.84253208742658037</v>
          </cell>
          <cell r="U93">
            <v>0.48144690710090304</v>
          </cell>
        </row>
        <row r="94">
          <cell r="D94">
            <v>29.092728581840721</v>
          </cell>
          <cell r="E94">
            <v>37.324392095307275</v>
          </cell>
          <cell r="F94">
            <v>39.354117345203143</v>
          </cell>
          <cell r="G94">
            <v>25.878996936172268</v>
          </cell>
          <cell r="H94">
            <v>21.537640151672779</v>
          </cell>
          <cell r="I94">
            <v>12.911307839615358</v>
          </cell>
          <cell r="J94">
            <v>5.3778014151783244</v>
          </cell>
          <cell r="K94">
            <v>5.7181685933541679</v>
          </cell>
          <cell r="L94">
            <v>3.6078920886639394</v>
          </cell>
          <cell r="M94">
            <v>2.6548639897715778</v>
          </cell>
          <cell r="N94">
            <v>2.3825702472309036</v>
          </cell>
          <cell r="O94">
            <v>1.0211015345275298</v>
          </cell>
          <cell r="P94">
            <v>2.7683197158301924</v>
          </cell>
          <cell r="Q94">
            <v>4.9348307977842563</v>
          </cell>
          <cell r="R94">
            <v>3.6108518032567729</v>
          </cell>
          <cell r="S94">
            <v>1.2036172677522576</v>
          </cell>
          <cell r="T94">
            <v>0.84253208742658037</v>
          </cell>
          <cell r="U94">
            <v>0.48144690710090304</v>
          </cell>
        </row>
        <row r="95">
          <cell r="D95">
            <v>29.092728581840721</v>
          </cell>
          <cell r="E95">
            <v>37.324392095307275</v>
          </cell>
          <cell r="F95">
            <v>39.354117345203143</v>
          </cell>
          <cell r="G95">
            <v>25.878996936172268</v>
          </cell>
          <cell r="H95">
            <v>21.537640151672779</v>
          </cell>
          <cell r="I95">
            <v>12.911307839615358</v>
          </cell>
          <cell r="J95">
            <v>5.3778014151783244</v>
          </cell>
          <cell r="K95">
            <v>5.7181685933541679</v>
          </cell>
          <cell r="L95">
            <v>3.6078920886639394</v>
          </cell>
          <cell r="M95">
            <v>2.6548639897715778</v>
          </cell>
          <cell r="N95">
            <v>2.3825702472309036</v>
          </cell>
          <cell r="O95">
            <v>1.0211015345275298</v>
          </cell>
          <cell r="P95">
            <v>2.7683197158301924</v>
          </cell>
          <cell r="Q95">
            <v>4.9348307977842563</v>
          </cell>
          <cell r="R95">
            <v>3.6108518032567729</v>
          </cell>
          <cell r="S95">
            <v>1.2036172677522576</v>
          </cell>
          <cell r="T95">
            <v>0.84253208742658037</v>
          </cell>
          <cell r="U95">
            <v>0.48144690710090304</v>
          </cell>
        </row>
        <row r="96">
          <cell r="D96">
            <v>29.092728581840721</v>
          </cell>
          <cell r="E96">
            <v>37.324392095307275</v>
          </cell>
          <cell r="F96">
            <v>39.354117345203143</v>
          </cell>
          <cell r="G96">
            <v>25.878996936172268</v>
          </cell>
          <cell r="H96">
            <v>21.537640151672779</v>
          </cell>
          <cell r="I96">
            <v>12.911307839615358</v>
          </cell>
          <cell r="J96">
            <v>5.3778014151783244</v>
          </cell>
          <cell r="K96">
            <v>5.7181685933541679</v>
          </cell>
          <cell r="L96">
            <v>3.6078920886639394</v>
          </cell>
          <cell r="M96">
            <v>2.6548639897715778</v>
          </cell>
          <cell r="N96">
            <v>2.3825702472309036</v>
          </cell>
          <cell r="O96">
            <v>1.0211015345275298</v>
          </cell>
          <cell r="P96">
            <v>2.7683197158301924</v>
          </cell>
          <cell r="Q96">
            <v>4.9348307977842563</v>
          </cell>
          <cell r="R96">
            <v>3.6108518032567729</v>
          </cell>
          <cell r="S96">
            <v>1.2036172677522576</v>
          </cell>
          <cell r="T96">
            <v>0.84253208742658037</v>
          </cell>
          <cell r="U96">
            <v>0.48144690710090304</v>
          </cell>
        </row>
        <row r="97">
          <cell r="D97">
            <v>29.092728581840721</v>
          </cell>
          <cell r="E97">
            <v>37.324392095307275</v>
          </cell>
          <cell r="F97">
            <v>39.354117345203143</v>
          </cell>
          <cell r="G97">
            <v>25.878996936172268</v>
          </cell>
          <cell r="H97">
            <v>21.537640151672779</v>
          </cell>
          <cell r="I97">
            <v>12.911307839615358</v>
          </cell>
          <cell r="J97">
            <v>5.3778014151783244</v>
          </cell>
          <cell r="K97">
            <v>5.7181685933541679</v>
          </cell>
          <cell r="L97">
            <v>3.6078920886639394</v>
          </cell>
          <cell r="M97">
            <v>2.6548639897715778</v>
          </cell>
          <cell r="N97">
            <v>2.3825702472309036</v>
          </cell>
          <cell r="O97">
            <v>1.0211015345275298</v>
          </cell>
          <cell r="P97">
            <v>2.7683197158301924</v>
          </cell>
          <cell r="Q97">
            <v>4.9348307977842563</v>
          </cell>
          <cell r="R97">
            <v>3.6108518032567729</v>
          </cell>
          <cell r="S97">
            <v>1.2036172677522576</v>
          </cell>
          <cell r="T97">
            <v>0.84253208742658037</v>
          </cell>
          <cell r="U97">
            <v>0.48144690710090304</v>
          </cell>
        </row>
        <row r="98">
          <cell r="D98">
            <v>29.092728581840721</v>
          </cell>
          <cell r="E98">
            <v>37.324392095307275</v>
          </cell>
          <cell r="F98">
            <v>39.354117345203143</v>
          </cell>
          <cell r="G98">
            <v>25.878996936172268</v>
          </cell>
          <cell r="H98">
            <v>21.537640151672779</v>
          </cell>
          <cell r="I98">
            <v>12.911307839615358</v>
          </cell>
          <cell r="J98">
            <v>5.3778014151783244</v>
          </cell>
          <cell r="K98">
            <v>5.7181685933541679</v>
          </cell>
          <cell r="L98">
            <v>3.6078920886639394</v>
          </cell>
          <cell r="M98">
            <v>2.6548639897715778</v>
          </cell>
          <cell r="N98">
            <v>2.3825702472309036</v>
          </cell>
          <cell r="O98">
            <v>1.0211015345275298</v>
          </cell>
          <cell r="P98">
            <v>2.7683197158301924</v>
          </cell>
          <cell r="Q98">
            <v>4.9348307977842563</v>
          </cell>
          <cell r="R98">
            <v>3.6108518032567729</v>
          </cell>
          <cell r="S98">
            <v>1.2036172677522576</v>
          </cell>
          <cell r="T98">
            <v>0.84253208742658037</v>
          </cell>
          <cell r="U98">
            <v>0.48144690710090304</v>
          </cell>
        </row>
        <row r="99">
          <cell r="D99">
            <v>29.092728581840721</v>
          </cell>
          <cell r="E99">
            <v>37.324392095307275</v>
          </cell>
          <cell r="F99">
            <v>39.354117345203143</v>
          </cell>
          <cell r="G99">
            <v>25.878996936172268</v>
          </cell>
          <cell r="H99">
            <v>21.537640151672779</v>
          </cell>
          <cell r="I99">
            <v>12.911307839615358</v>
          </cell>
          <cell r="J99">
            <v>5.3778014151783244</v>
          </cell>
          <cell r="K99">
            <v>5.7181685933541679</v>
          </cell>
          <cell r="L99">
            <v>3.6078920886639394</v>
          </cell>
          <cell r="M99">
            <v>2.6548639897715778</v>
          </cell>
          <cell r="N99">
            <v>2.3825702472309036</v>
          </cell>
          <cell r="O99">
            <v>1.0211015345275298</v>
          </cell>
          <cell r="P99">
            <v>2.7683197158301924</v>
          </cell>
          <cell r="Q99">
            <v>4.9348307977842563</v>
          </cell>
          <cell r="R99">
            <v>3.6108518032567729</v>
          </cell>
          <cell r="S99">
            <v>1.2036172677522576</v>
          </cell>
          <cell r="T99">
            <v>0.84253208742658037</v>
          </cell>
          <cell r="U99">
            <v>0.48144690710090304</v>
          </cell>
        </row>
        <row r="100">
          <cell r="D100">
            <v>29.092728581840721</v>
          </cell>
          <cell r="E100">
            <v>37.324392095307275</v>
          </cell>
          <cell r="F100">
            <v>39.354117345203143</v>
          </cell>
          <cell r="G100">
            <v>25.878996936172268</v>
          </cell>
          <cell r="H100">
            <v>21.537640151672779</v>
          </cell>
          <cell r="I100">
            <v>12.911307839615358</v>
          </cell>
          <cell r="J100">
            <v>5.3778014151783244</v>
          </cell>
          <cell r="K100">
            <v>5.7181685933541679</v>
          </cell>
          <cell r="L100">
            <v>3.6078920886639394</v>
          </cell>
          <cell r="M100">
            <v>2.6548639897715778</v>
          </cell>
          <cell r="N100">
            <v>2.3825702472309036</v>
          </cell>
          <cell r="O100">
            <v>1.0211015345275298</v>
          </cell>
          <cell r="P100">
            <v>2.7683197158301924</v>
          </cell>
          <cell r="Q100">
            <v>4.9348307977842563</v>
          </cell>
          <cell r="R100">
            <v>3.6108518032567729</v>
          </cell>
          <cell r="S100">
            <v>1.2036172677522576</v>
          </cell>
          <cell r="T100">
            <v>0.84253208742658037</v>
          </cell>
          <cell r="U100">
            <v>0.48144690710090304</v>
          </cell>
        </row>
        <row r="101">
          <cell r="D101">
            <v>28.315171741035261</v>
          </cell>
          <cell r="E101">
            <v>36.326828861560742</v>
          </cell>
          <cell r="F101">
            <v>38.302305959772504</v>
          </cell>
          <cell r="G101">
            <v>25.187333002199971</v>
          </cell>
          <cell r="H101">
            <v>20.962006986580366</v>
          </cell>
          <cell r="I101">
            <v>12.566229319180376</v>
          </cell>
          <cell r="J101">
            <v>5.2340697515393479</v>
          </cell>
          <cell r="K101">
            <v>5.5653399889785469</v>
          </cell>
          <cell r="L101">
            <v>3.5114645168555114</v>
          </cell>
          <cell r="M101">
            <v>2.5839078520257539</v>
          </cell>
          <cell r="N101">
            <v>2.3188916620743947</v>
          </cell>
          <cell r="O101">
            <v>0.99381071231759754</v>
          </cell>
          <cell r="P101">
            <v>2.6943312645054869</v>
          </cell>
          <cell r="Q101">
            <v>4.8029383410749977</v>
          </cell>
          <cell r="R101">
            <v>3.5143451276158526</v>
          </cell>
          <cell r="S101">
            <v>1.1714483758719507</v>
          </cell>
          <cell r="T101">
            <v>0.82001386311036562</v>
          </cell>
          <cell r="U101">
            <v>0.46857935034878029</v>
          </cell>
        </row>
        <row r="102">
          <cell r="D102">
            <v>28.315171741035261</v>
          </cell>
          <cell r="E102">
            <v>36.326828861560742</v>
          </cell>
          <cell r="F102">
            <v>38.302305959772504</v>
          </cell>
          <cell r="G102">
            <v>25.187333002199971</v>
          </cell>
          <cell r="H102">
            <v>20.962006986580366</v>
          </cell>
          <cell r="I102">
            <v>12.566229319180376</v>
          </cell>
          <cell r="J102">
            <v>5.2340697515393479</v>
          </cell>
          <cell r="K102">
            <v>5.5653399889785469</v>
          </cell>
          <cell r="L102">
            <v>3.5114645168555114</v>
          </cell>
          <cell r="M102">
            <v>2.5839078520257539</v>
          </cell>
          <cell r="N102">
            <v>2.3188916620743947</v>
          </cell>
          <cell r="O102">
            <v>0.99381071231759754</v>
          </cell>
          <cell r="P102">
            <v>2.6943312645054869</v>
          </cell>
          <cell r="Q102">
            <v>4.8029383410749977</v>
          </cell>
          <cell r="R102">
            <v>3.5143451276158526</v>
          </cell>
          <cell r="S102">
            <v>1.1714483758719507</v>
          </cell>
          <cell r="T102">
            <v>0.82001386311036562</v>
          </cell>
          <cell r="U102">
            <v>0.46857935034878029</v>
          </cell>
        </row>
        <row r="103">
          <cell r="D103">
            <v>28.315171741035261</v>
          </cell>
          <cell r="E103">
            <v>36.326828861560742</v>
          </cell>
          <cell r="F103">
            <v>38.302305959772504</v>
          </cell>
          <cell r="G103">
            <v>25.187333002199971</v>
          </cell>
          <cell r="H103">
            <v>20.962006986580366</v>
          </cell>
          <cell r="I103">
            <v>12.566229319180376</v>
          </cell>
          <cell r="J103">
            <v>5.2340697515393479</v>
          </cell>
          <cell r="K103">
            <v>5.5653399889785469</v>
          </cell>
          <cell r="L103">
            <v>3.5114645168555114</v>
          </cell>
          <cell r="M103">
            <v>2.5839078520257539</v>
          </cell>
          <cell r="N103">
            <v>2.3188916620743947</v>
          </cell>
          <cell r="O103">
            <v>0.99381071231759754</v>
          </cell>
          <cell r="P103">
            <v>2.6943312645054869</v>
          </cell>
          <cell r="Q103">
            <v>4.8029383410749977</v>
          </cell>
          <cell r="R103">
            <v>3.5143451276158526</v>
          </cell>
          <cell r="S103">
            <v>1.1714483758719507</v>
          </cell>
          <cell r="T103">
            <v>0.82001386311036562</v>
          </cell>
          <cell r="U103">
            <v>0.46857935034878029</v>
          </cell>
        </row>
        <row r="104">
          <cell r="D104">
            <v>28.315171741035261</v>
          </cell>
          <cell r="E104">
            <v>36.326828861560742</v>
          </cell>
          <cell r="F104">
            <v>38.302305959772504</v>
          </cell>
          <cell r="G104">
            <v>25.187333002199971</v>
          </cell>
          <cell r="H104">
            <v>20.962006986580366</v>
          </cell>
          <cell r="I104">
            <v>12.566229319180376</v>
          </cell>
          <cell r="J104">
            <v>5.2340697515393479</v>
          </cell>
          <cell r="K104">
            <v>5.5653399889785469</v>
          </cell>
          <cell r="L104">
            <v>3.5114645168555114</v>
          </cell>
          <cell r="M104">
            <v>2.5839078520257539</v>
          </cell>
          <cell r="N104">
            <v>2.3188916620743947</v>
          </cell>
          <cell r="O104">
            <v>0.99381071231759754</v>
          </cell>
          <cell r="P104">
            <v>2.6943312645054869</v>
          </cell>
          <cell r="Q104">
            <v>4.8029383410749977</v>
          </cell>
          <cell r="R104">
            <v>3.5143451276158526</v>
          </cell>
          <cell r="S104">
            <v>1.1714483758719507</v>
          </cell>
          <cell r="T104">
            <v>0.82001386311036562</v>
          </cell>
          <cell r="U104">
            <v>0.46857935034878029</v>
          </cell>
        </row>
        <row r="105">
          <cell r="D105">
            <v>28.315171741035261</v>
          </cell>
          <cell r="E105">
            <v>36.326828861560742</v>
          </cell>
          <cell r="F105">
            <v>38.302305959772504</v>
          </cell>
          <cell r="G105">
            <v>25.187333002199971</v>
          </cell>
          <cell r="H105">
            <v>20.962006986580366</v>
          </cell>
          <cell r="I105">
            <v>12.566229319180376</v>
          </cell>
          <cell r="J105">
            <v>5.2340697515393479</v>
          </cell>
          <cell r="K105">
            <v>5.5653399889785469</v>
          </cell>
          <cell r="L105">
            <v>3.5114645168555114</v>
          </cell>
          <cell r="M105">
            <v>2.5839078520257539</v>
          </cell>
          <cell r="N105">
            <v>2.3188916620743947</v>
          </cell>
          <cell r="O105">
            <v>0.99381071231759754</v>
          </cell>
          <cell r="P105">
            <v>2.6943312645054869</v>
          </cell>
          <cell r="Q105">
            <v>4.8029383410749977</v>
          </cell>
          <cell r="R105">
            <v>3.5143451276158526</v>
          </cell>
          <cell r="S105">
            <v>1.1714483758719507</v>
          </cell>
          <cell r="T105">
            <v>0.82001386311036562</v>
          </cell>
          <cell r="U105">
            <v>0.46857935034878029</v>
          </cell>
        </row>
        <row r="106">
          <cell r="D106">
            <v>28.315171741035261</v>
          </cell>
          <cell r="E106">
            <v>36.326828861560742</v>
          </cell>
          <cell r="F106">
            <v>38.302305959772504</v>
          </cell>
          <cell r="G106">
            <v>25.187333002199971</v>
          </cell>
          <cell r="H106">
            <v>20.962006986580366</v>
          </cell>
          <cell r="I106">
            <v>12.566229319180376</v>
          </cell>
          <cell r="J106">
            <v>5.2340697515393479</v>
          </cell>
          <cell r="K106">
            <v>5.5653399889785469</v>
          </cell>
          <cell r="L106">
            <v>3.5114645168555114</v>
          </cell>
          <cell r="M106">
            <v>2.5839078520257539</v>
          </cell>
          <cell r="N106">
            <v>2.3188916620743947</v>
          </cell>
          <cell r="O106">
            <v>0.99381071231759754</v>
          </cell>
          <cell r="P106">
            <v>2.6943312645054869</v>
          </cell>
          <cell r="Q106">
            <v>4.8029383410749977</v>
          </cell>
          <cell r="R106">
            <v>3.5143451276158526</v>
          </cell>
          <cell r="S106">
            <v>1.1714483758719507</v>
          </cell>
          <cell r="T106">
            <v>0.82001386311036562</v>
          </cell>
          <cell r="U106">
            <v>0.46857935034878029</v>
          </cell>
        </row>
        <row r="107">
          <cell r="D107">
            <v>28.315171741035261</v>
          </cell>
          <cell r="E107">
            <v>36.326828861560742</v>
          </cell>
          <cell r="F107">
            <v>38.302305959772504</v>
          </cell>
          <cell r="G107">
            <v>25.187333002199971</v>
          </cell>
          <cell r="H107">
            <v>20.962006986580366</v>
          </cell>
          <cell r="I107">
            <v>12.566229319180376</v>
          </cell>
          <cell r="J107">
            <v>5.2340697515393479</v>
          </cell>
          <cell r="K107">
            <v>5.5653399889785469</v>
          </cell>
          <cell r="L107">
            <v>3.5114645168555114</v>
          </cell>
          <cell r="M107">
            <v>2.5839078520257539</v>
          </cell>
          <cell r="N107">
            <v>2.3188916620743947</v>
          </cell>
          <cell r="O107">
            <v>0.99381071231759754</v>
          </cell>
          <cell r="P107">
            <v>2.6943312645054869</v>
          </cell>
          <cell r="Q107">
            <v>4.8029383410749977</v>
          </cell>
          <cell r="R107">
            <v>3.5143451276158526</v>
          </cell>
          <cell r="S107">
            <v>1.1714483758719507</v>
          </cell>
          <cell r="T107">
            <v>0.82001386311036562</v>
          </cell>
          <cell r="U107">
            <v>0.46857935034878029</v>
          </cell>
        </row>
        <row r="108">
          <cell r="D108">
            <v>28.315171741035261</v>
          </cell>
          <cell r="E108">
            <v>36.326828861560742</v>
          </cell>
          <cell r="F108">
            <v>38.302305959772504</v>
          </cell>
          <cell r="G108">
            <v>25.187333002199971</v>
          </cell>
          <cell r="H108">
            <v>20.962006986580366</v>
          </cell>
          <cell r="I108">
            <v>12.566229319180376</v>
          </cell>
          <cell r="J108">
            <v>5.2340697515393479</v>
          </cell>
          <cell r="K108">
            <v>5.5653399889785469</v>
          </cell>
          <cell r="L108">
            <v>3.5114645168555114</v>
          </cell>
          <cell r="M108">
            <v>2.5839078520257539</v>
          </cell>
          <cell r="N108">
            <v>2.3188916620743947</v>
          </cell>
          <cell r="O108">
            <v>0.99381071231759754</v>
          </cell>
          <cell r="P108">
            <v>2.6943312645054869</v>
          </cell>
          <cell r="Q108">
            <v>4.8029383410749977</v>
          </cell>
          <cell r="R108">
            <v>3.5143451276158526</v>
          </cell>
          <cell r="S108">
            <v>1.1714483758719507</v>
          </cell>
          <cell r="T108">
            <v>0.82001386311036562</v>
          </cell>
          <cell r="U108">
            <v>0.46857935034878029</v>
          </cell>
        </row>
        <row r="109">
          <cell r="D109">
            <v>28.315171741035261</v>
          </cell>
          <cell r="E109">
            <v>36.326828861560742</v>
          </cell>
          <cell r="F109">
            <v>38.302305959772504</v>
          </cell>
          <cell r="G109">
            <v>25.187333002199971</v>
          </cell>
          <cell r="H109">
            <v>20.962006986580366</v>
          </cell>
          <cell r="I109">
            <v>12.566229319180376</v>
          </cell>
          <cell r="J109">
            <v>5.2340697515393479</v>
          </cell>
          <cell r="K109">
            <v>5.5653399889785469</v>
          </cell>
          <cell r="L109">
            <v>3.5114645168555114</v>
          </cell>
          <cell r="M109">
            <v>2.5839078520257539</v>
          </cell>
          <cell r="N109">
            <v>2.3188916620743947</v>
          </cell>
          <cell r="O109">
            <v>0.99381071231759754</v>
          </cell>
          <cell r="P109">
            <v>2.6943312645054869</v>
          </cell>
          <cell r="Q109">
            <v>4.8029383410749977</v>
          </cell>
          <cell r="R109">
            <v>3.5143451276158526</v>
          </cell>
          <cell r="S109">
            <v>1.1714483758719507</v>
          </cell>
          <cell r="T109">
            <v>0.82001386311036562</v>
          </cell>
          <cell r="U109">
            <v>0.46857935034878029</v>
          </cell>
        </row>
        <row r="110">
          <cell r="D110">
            <v>28.315171741035261</v>
          </cell>
          <cell r="E110">
            <v>36.326828861560742</v>
          </cell>
          <cell r="F110">
            <v>38.302305959772504</v>
          </cell>
          <cell r="G110">
            <v>25.187333002199971</v>
          </cell>
          <cell r="H110">
            <v>20.962006986580366</v>
          </cell>
          <cell r="I110">
            <v>12.566229319180376</v>
          </cell>
          <cell r="J110">
            <v>5.2340697515393479</v>
          </cell>
          <cell r="K110">
            <v>5.5653399889785469</v>
          </cell>
          <cell r="L110">
            <v>3.5114645168555114</v>
          </cell>
          <cell r="M110">
            <v>2.5839078520257539</v>
          </cell>
          <cell r="N110">
            <v>2.3188916620743947</v>
          </cell>
          <cell r="O110">
            <v>0.99381071231759754</v>
          </cell>
          <cell r="P110">
            <v>2.6943312645054869</v>
          </cell>
          <cell r="Q110">
            <v>4.8029383410749977</v>
          </cell>
          <cell r="R110">
            <v>3.5143451276158526</v>
          </cell>
          <cell r="S110">
            <v>1.1714483758719507</v>
          </cell>
          <cell r="T110">
            <v>0.82001386311036562</v>
          </cell>
          <cell r="U110">
            <v>0.46857935034878029</v>
          </cell>
        </row>
        <row r="111">
          <cell r="D111">
            <v>27.548146941434176</v>
          </cell>
          <cell r="E111">
            <v>35.342777665173301</v>
          </cell>
          <cell r="F111">
            <v>37.264741405273362</v>
          </cell>
          <cell r="G111">
            <v>24.505037686275749</v>
          </cell>
          <cell r="H111">
            <v>20.3941707977284</v>
          </cell>
          <cell r="I111">
            <v>12.225824902303151</v>
          </cell>
          <cell r="J111">
            <v>5.0922849395315009</v>
          </cell>
          <cell r="K111">
            <v>5.4145814546917226</v>
          </cell>
          <cell r="L111">
            <v>3.4163430606983489</v>
          </cell>
          <cell r="M111">
            <v>2.5139128182497283</v>
          </cell>
          <cell r="N111">
            <v>2.2560756061215512</v>
          </cell>
          <cell r="O111">
            <v>0.96688954548066464</v>
          </cell>
          <cell r="P111">
            <v>2.6213449899698023</v>
          </cell>
          <cell r="Q111">
            <v>4.6728323734244297</v>
          </cell>
          <cell r="R111">
            <v>3.4191456390910466</v>
          </cell>
          <cell r="S111">
            <v>1.1397152130303487</v>
          </cell>
          <cell r="T111">
            <v>0.79780064912124427</v>
          </cell>
          <cell r="U111">
            <v>0.45588608521213952</v>
          </cell>
        </row>
        <row r="112">
          <cell r="D112">
            <v>27.548146941434176</v>
          </cell>
          <cell r="E112">
            <v>35.342777665173301</v>
          </cell>
          <cell r="F112">
            <v>37.264741405273362</v>
          </cell>
          <cell r="G112">
            <v>24.505037686275749</v>
          </cell>
          <cell r="H112">
            <v>20.3941707977284</v>
          </cell>
          <cell r="I112">
            <v>12.225824902303151</v>
          </cell>
          <cell r="J112">
            <v>5.0922849395315009</v>
          </cell>
          <cell r="K112">
            <v>5.4145814546917226</v>
          </cell>
          <cell r="L112">
            <v>3.4163430606983489</v>
          </cell>
          <cell r="M112">
            <v>2.5139128182497283</v>
          </cell>
          <cell r="N112">
            <v>2.2560756061215512</v>
          </cell>
          <cell r="O112">
            <v>0.96688954548066464</v>
          </cell>
          <cell r="P112">
            <v>2.6213449899698023</v>
          </cell>
          <cell r="Q112">
            <v>4.6728323734244297</v>
          </cell>
          <cell r="R112">
            <v>3.4191456390910466</v>
          </cell>
          <cell r="S112">
            <v>1.1397152130303487</v>
          </cell>
          <cell r="T112">
            <v>0.79780064912124427</v>
          </cell>
          <cell r="U112">
            <v>0.45588608521213952</v>
          </cell>
        </row>
        <row r="113">
          <cell r="D113">
            <v>27.548146941434176</v>
          </cell>
          <cell r="E113">
            <v>35.342777665173301</v>
          </cell>
          <cell r="F113">
            <v>37.264741405273362</v>
          </cell>
          <cell r="G113">
            <v>24.505037686275749</v>
          </cell>
          <cell r="H113">
            <v>20.3941707977284</v>
          </cell>
          <cell r="I113">
            <v>12.225824902303151</v>
          </cell>
          <cell r="J113">
            <v>5.0922849395315009</v>
          </cell>
          <cell r="K113">
            <v>5.4145814546917226</v>
          </cell>
          <cell r="L113">
            <v>3.4163430606983489</v>
          </cell>
          <cell r="M113">
            <v>2.5139128182497283</v>
          </cell>
          <cell r="N113">
            <v>2.2560756061215512</v>
          </cell>
          <cell r="O113">
            <v>0.96688954548066464</v>
          </cell>
          <cell r="P113">
            <v>2.6213449899698023</v>
          </cell>
          <cell r="Q113">
            <v>4.6728323734244297</v>
          </cell>
          <cell r="R113">
            <v>3.4191456390910466</v>
          </cell>
          <cell r="S113">
            <v>1.1397152130303487</v>
          </cell>
          <cell r="T113">
            <v>0.79780064912124427</v>
          </cell>
          <cell r="U113">
            <v>0.45588608521213952</v>
          </cell>
        </row>
        <row r="114">
          <cell r="D114">
            <v>27.548146941434176</v>
          </cell>
          <cell r="E114">
            <v>35.342777665173301</v>
          </cell>
          <cell r="F114">
            <v>37.264741405273362</v>
          </cell>
          <cell r="G114">
            <v>24.505037686275749</v>
          </cell>
          <cell r="H114">
            <v>20.3941707977284</v>
          </cell>
          <cell r="I114">
            <v>12.225824902303151</v>
          </cell>
          <cell r="J114">
            <v>5.0922849395315009</v>
          </cell>
          <cell r="K114">
            <v>5.4145814546917226</v>
          </cell>
          <cell r="L114">
            <v>3.4163430606983489</v>
          </cell>
          <cell r="M114">
            <v>2.5139128182497283</v>
          </cell>
          <cell r="N114">
            <v>2.2560756061215512</v>
          </cell>
          <cell r="O114">
            <v>0.96688954548066464</v>
          </cell>
          <cell r="P114">
            <v>2.6213449899698023</v>
          </cell>
          <cell r="Q114">
            <v>4.6728323734244297</v>
          </cell>
          <cell r="R114">
            <v>3.4191456390910466</v>
          </cell>
          <cell r="S114">
            <v>1.1397152130303487</v>
          </cell>
          <cell r="T114">
            <v>0.79780064912124427</v>
          </cell>
          <cell r="U114">
            <v>0.45588608521213952</v>
          </cell>
        </row>
        <row r="115">
          <cell r="D115">
            <v>27.548146941434176</v>
          </cell>
          <cell r="E115">
            <v>35.342777665173301</v>
          </cell>
          <cell r="F115">
            <v>37.264741405273362</v>
          </cell>
          <cell r="G115">
            <v>24.505037686275749</v>
          </cell>
          <cell r="H115">
            <v>20.3941707977284</v>
          </cell>
          <cell r="I115">
            <v>12.225824902303151</v>
          </cell>
          <cell r="J115">
            <v>5.0922849395315009</v>
          </cell>
          <cell r="K115">
            <v>5.4145814546917226</v>
          </cell>
          <cell r="L115">
            <v>3.4163430606983489</v>
          </cell>
          <cell r="M115">
            <v>2.5139128182497283</v>
          </cell>
          <cell r="N115">
            <v>2.2560756061215512</v>
          </cell>
          <cell r="O115">
            <v>0.96688954548066464</v>
          </cell>
          <cell r="P115">
            <v>2.6213449899698023</v>
          </cell>
          <cell r="Q115">
            <v>4.6728323734244297</v>
          </cell>
          <cell r="R115">
            <v>3.4191456390910466</v>
          </cell>
          <cell r="S115">
            <v>1.1397152130303487</v>
          </cell>
          <cell r="T115">
            <v>0.79780064912124427</v>
          </cell>
          <cell r="U115">
            <v>0.45588608521213952</v>
          </cell>
        </row>
        <row r="116">
          <cell r="D116">
            <v>27.548146941434176</v>
          </cell>
          <cell r="E116">
            <v>35.342777665173301</v>
          </cell>
          <cell r="F116">
            <v>37.264741405273362</v>
          </cell>
          <cell r="G116">
            <v>24.505037686275749</v>
          </cell>
          <cell r="H116">
            <v>20.3941707977284</v>
          </cell>
          <cell r="I116">
            <v>12.225824902303151</v>
          </cell>
          <cell r="J116">
            <v>5.0922849395315009</v>
          </cell>
          <cell r="K116">
            <v>5.4145814546917226</v>
          </cell>
          <cell r="L116">
            <v>3.4163430606983489</v>
          </cell>
          <cell r="M116">
            <v>2.5139128182497283</v>
          </cell>
          <cell r="N116">
            <v>2.2560756061215512</v>
          </cell>
          <cell r="O116">
            <v>0.96688954548066464</v>
          </cell>
          <cell r="P116">
            <v>2.6213449899698023</v>
          </cell>
          <cell r="Q116">
            <v>4.6728323734244297</v>
          </cell>
          <cell r="R116">
            <v>3.4191456390910466</v>
          </cell>
          <cell r="S116">
            <v>1.1397152130303487</v>
          </cell>
          <cell r="T116">
            <v>0.79780064912124427</v>
          </cell>
          <cell r="U116">
            <v>0.45588608521213952</v>
          </cell>
        </row>
        <row r="117">
          <cell r="D117">
            <v>27.548146941434176</v>
          </cell>
          <cell r="E117">
            <v>35.342777665173301</v>
          </cell>
          <cell r="F117">
            <v>37.264741405273362</v>
          </cell>
          <cell r="G117">
            <v>24.505037686275749</v>
          </cell>
          <cell r="H117">
            <v>20.3941707977284</v>
          </cell>
          <cell r="I117">
            <v>12.225824902303151</v>
          </cell>
          <cell r="J117">
            <v>5.0922849395315009</v>
          </cell>
          <cell r="K117">
            <v>5.4145814546917226</v>
          </cell>
          <cell r="L117">
            <v>3.4163430606983489</v>
          </cell>
          <cell r="M117">
            <v>2.5139128182497283</v>
          </cell>
          <cell r="N117">
            <v>2.2560756061215512</v>
          </cell>
          <cell r="O117">
            <v>0.96688954548066464</v>
          </cell>
          <cell r="P117">
            <v>2.6213449899698023</v>
          </cell>
          <cell r="Q117">
            <v>4.6728323734244297</v>
          </cell>
          <cell r="R117">
            <v>3.4191456390910466</v>
          </cell>
          <cell r="S117">
            <v>1.1397152130303487</v>
          </cell>
          <cell r="T117">
            <v>0.79780064912124427</v>
          </cell>
          <cell r="U117">
            <v>0.45588608521213952</v>
          </cell>
        </row>
        <row r="118">
          <cell r="D118">
            <v>27.548146941434176</v>
          </cell>
          <cell r="E118">
            <v>35.342777665173301</v>
          </cell>
          <cell r="F118">
            <v>37.264741405273362</v>
          </cell>
          <cell r="G118">
            <v>24.505037686275749</v>
          </cell>
          <cell r="H118">
            <v>20.3941707977284</v>
          </cell>
          <cell r="I118">
            <v>12.225824902303151</v>
          </cell>
          <cell r="J118">
            <v>5.0922849395315009</v>
          </cell>
          <cell r="K118">
            <v>5.4145814546917226</v>
          </cell>
          <cell r="L118">
            <v>3.4163430606983489</v>
          </cell>
          <cell r="M118">
            <v>2.5139128182497283</v>
          </cell>
          <cell r="N118">
            <v>2.2560756061215512</v>
          </cell>
          <cell r="O118">
            <v>0.96688954548066464</v>
          </cell>
          <cell r="P118">
            <v>2.6213449899698023</v>
          </cell>
          <cell r="Q118">
            <v>4.6728323734244297</v>
          </cell>
          <cell r="R118">
            <v>3.4191456390910466</v>
          </cell>
          <cell r="S118">
            <v>1.1397152130303487</v>
          </cell>
          <cell r="T118">
            <v>0.79780064912124427</v>
          </cell>
          <cell r="U118">
            <v>0.45588608521213952</v>
          </cell>
        </row>
        <row r="119">
          <cell r="D119">
            <v>27.548146941434176</v>
          </cell>
          <cell r="E119">
            <v>35.342777665173301</v>
          </cell>
          <cell r="F119">
            <v>37.264741405273362</v>
          </cell>
          <cell r="G119">
            <v>24.505037686275749</v>
          </cell>
          <cell r="H119">
            <v>20.3941707977284</v>
          </cell>
          <cell r="I119">
            <v>12.225824902303151</v>
          </cell>
          <cell r="J119">
            <v>5.0922849395315009</v>
          </cell>
          <cell r="K119">
            <v>5.4145814546917226</v>
          </cell>
          <cell r="L119">
            <v>3.4163430606983489</v>
          </cell>
          <cell r="M119">
            <v>2.5139128182497283</v>
          </cell>
          <cell r="N119">
            <v>2.2560756061215512</v>
          </cell>
          <cell r="O119">
            <v>0.96688954548066464</v>
          </cell>
          <cell r="P119">
            <v>2.6213449899698023</v>
          </cell>
          <cell r="Q119">
            <v>4.6728323734244297</v>
          </cell>
          <cell r="R119">
            <v>3.4191456390910466</v>
          </cell>
          <cell r="S119">
            <v>1.1397152130303487</v>
          </cell>
          <cell r="T119">
            <v>0.79780064912124427</v>
          </cell>
          <cell r="U119">
            <v>0.45588608521213952</v>
          </cell>
        </row>
        <row r="120">
          <cell r="D120">
            <v>27.548146941434176</v>
          </cell>
          <cell r="E120">
            <v>35.342777665173301</v>
          </cell>
          <cell r="F120">
            <v>37.264741405273362</v>
          </cell>
          <cell r="G120">
            <v>24.505037686275749</v>
          </cell>
          <cell r="H120">
            <v>20.3941707977284</v>
          </cell>
          <cell r="I120">
            <v>12.225824902303151</v>
          </cell>
          <cell r="J120">
            <v>5.0922849395315009</v>
          </cell>
          <cell r="K120">
            <v>5.4145814546917226</v>
          </cell>
          <cell r="L120">
            <v>3.4163430606983489</v>
          </cell>
          <cell r="M120">
            <v>2.5139128182497283</v>
          </cell>
          <cell r="N120">
            <v>2.2560756061215512</v>
          </cell>
          <cell r="O120">
            <v>0.96688954548066464</v>
          </cell>
          <cell r="P120">
            <v>2.6213449899698023</v>
          </cell>
          <cell r="Q120">
            <v>4.6728323734244297</v>
          </cell>
          <cell r="R120">
            <v>3.4191456390910466</v>
          </cell>
          <cell r="S120">
            <v>1.1397152130303487</v>
          </cell>
          <cell r="T120">
            <v>0.79780064912124427</v>
          </cell>
          <cell r="U120">
            <v>0.45588608521213952</v>
          </cell>
        </row>
        <row r="121">
          <cell r="D121">
            <v>26.791654183037437</v>
          </cell>
          <cell r="E121">
            <v>34.372238506144924</v>
          </cell>
          <cell r="F121">
            <v>36.241423681705676</v>
          </cell>
          <cell r="G121">
            <v>23.832110988399581</v>
          </cell>
          <cell r="H121">
            <v>19.834131585116861</v>
          </cell>
          <cell r="I121">
            <v>11.890094588983668</v>
          </cell>
          <cell r="J121">
            <v>4.9524469791547805</v>
          </cell>
          <cell r="K121">
            <v>5.2658929904936906</v>
          </cell>
          <cell r="L121">
            <v>3.3225277201924475</v>
          </cell>
          <cell r="M121">
            <v>2.4448788884434989</v>
          </cell>
          <cell r="N121">
            <v>2.194122079372371</v>
          </cell>
          <cell r="O121">
            <v>0.94033803401673033</v>
          </cell>
          <cell r="P121">
            <v>2.5493608922231359</v>
          </cell>
          <cell r="Q121">
            <v>4.5445128948325459</v>
          </cell>
          <cell r="R121">
            <v>3.3252533376823514</v>
          </cell>
          <cell r="S121">
            <v>1.1084177792274503</v>
          </cell>
          <cell r="T121">
            <v>0.77589244545921532</v>
          </cell>
          <cell r="U121">
            <v>0.44336711169098014</v>
          </cell>
        </row>
        <row r="122">
          <cell r="D122">
            <v>26.791654183037437</v>
          </cell>
          <cell r="E122">
            <v>34.372238506144924</v>
          </cell>
          <cell r="F122">
            <v>36.241423681705676</v>
          </cell>
          <cell r="G122">
            <v>23.832110988399581</v>
          </cell>
          <cell r="H122">
            <v>19.834131585116861</v>
          </cell>
          <cell r="I122">
            <v>11.890094588983668</v>
          </cell>
          <cell r="J122">
            <v>4.9524469791547805</v>
          </cell>
          <cell r="K122">
            <v>5.2658929904936906</v>
          </cell>
          <cell r="L122">
            <v>3.3225277201924475</v>
          </cell>
          <cell r="M122">
            <v>2.4448788884434989</v>
          </cell>
          <cell r="N122">
            <v>2.194122079372371</v>
          </cell>
          <cell r="O122">
            <v>0.94033803401673033</v>
          </cell>
          <cell r="P122">
            <v>2.5493608922231359</v>
          </cell>
          <cell r="Q122">
            <v>4.5445128948325459</v>
          </cell>
          <cell r="R122">
            <v>3.3252533376823514</v>
          </cell>
          <cell r="S122">
            <v>1.1084177792274503</v>
          </cell>
          <cell r="T122">
            <v>0.77589244545921532</v>
          </cell>
          <cell r="U122">
            <v>0.44336711169098014</v>
          </cell>
        </row>
        <row r="123">
          <cell r="D123">
            <v>26.791654183037437</v>
          </cell>
          <cell r="E123">
            <v>34.372238506144924</v>
          </cell>
          <cell r="F123">
            <v>36.241423681705676</v>
          </cell>
          <cell r="G123">
            <v>23.832110988399581</v>
          </cell>
          <cell r="H123">
            <v>19.834131585116861</v>
          </cell>
          <cell r="I123">
            <v>11.890094588983668</v>
          </cell>
          <cell r="J123">
            <v>4.9524469791547805</v>
          </cell>
          <cell r="K123">
            <v>5.2658929904936906</v>
          </cell>
          <cell r="L123">
            <v>3.3225277201924475</v>
          </cell>
          <cell r="M123">
            <v>2.4448788884434989</v>
          </cell>
          <cell r="N123">
            <v>2.194122079372371</v>
          </cell>
          <cell r="O123">
            <v>0.94033803401673033</v>
          </cell>
          <cell r="P123">
            <v>2.5493608922231359</v>
          </cell>
          <cell r="Q123">
            <v>4.5445128948325459</v>
          </cell>
          <cell r="R123">
            <v>3.3252533376823514</v>
          </cell>
          <cell r="S123">
            <v>1.1084177792274503</v>
          </cell>
          <cell r="T123">
            <v>0.77589244545921532</v>
          </cell>
          <cell r="U123">
            <v>0.44336711169098014</v>
          </cell>
        </row>
        <row r="124">
          <cell r="D124">
            <v>26.791654183037437</v>
          </cell>
          <cell r="E124">
            <v>34.372238506144924</v>
          </cell>
          <cell r="F124">
            <v>36.241423681705676</v>
          </cell>
          <cell r="G124">
            <v>23.832110988399581</v>
          </cell>
          <cell r="H124">
            <v>19.834131585116861</v>
          </cell>
          <cell r="I124">
            <v>11.890094588983668</v>
          </cell>
          <cell r="J124">
            <v>4.9524469791547805</v>
          </cell>
          <cell r="K124">
            <v>5.2658929904936906</v>
          </cell>
          <cell r="L124">
            <v>3.3225277201924475</v>
          </cell>
          <cell r="M124">
            <v>2.4448788884434989</v>
          </cell>
          <cell r="N124">
            <v>2.194122079372371</v>
          </cell>
          <cell r="O124">
            <v>0.94033803401673033</v>
          </cell>
          <cell r="P124">
            <v>2.5493608922231359</v>
          </cell>
          <cell r="Q124">
            <v>4.5445128948325459</v>
          </cell>
          <cell r="R124">
            <v>3.3252533376823514</v>
          </cell>
          <cell r="S124">
            <v>1.1084177792274503</v>
          </cell>
          <cell r="T124">
            <v>0.77589244545921532</v>
          </cell>
          <cell r="U124">
            <v>0.44336711169098014</v>
          </cell>
        </row>
        <row r="125">
          <cell r="D125">
            <v>26.791654183037437</v>
          </cell>
          <cell r="E125">
            <v>34.372238506144924</v>
          </cell>
          <cell r="F125">
            <v>36.241423681705676</v>
          </cell>
          <cell r="G125">
            <v>23.832110988399581</v>
          </cell>
          <cell r="H125">
            <v>19.834131585116861</v>
          </cell>
          <cell r="I125">
            <v>11.890094588983668</v>
          </cell>
          <cell r="J125">
            <v>4.9524469791547805</v>
          </cell>
          <cell r="K125">
            <v>5.2658929904936906</v>
          </cell>
          <cell r="L125">
            <v>3.3225277201924475</v>
          </cell>
          <cell r="M125">
            <v>2.4448788884434989</v>
          </cell>
          <cell r="N125">
            <v>2.194122079372371</v>
          </cell>
          <cell r="O125">
            <v>0.94033803401673033</v>
          </cell>
          <cell r="P125">
            <v>2.5493608922231359</v>
          </cell>
          <cell r="Q125">
            <v>4.5445128948325459</v>
          </cell>
          <cell r="R125">
            <v>3.3252533376823514</v>
          </cell>
          <cell r="S125">
            <v>1.1084177792274503</v>
          </cell>
          <cell r="T125">
            <v>0.77589244545921532</v>
          </cell>
          <cell r="U125">
            <v>0.44336711169098014</v>
          </cell>
        </row>
        <row r="126">
          <cell r="D126">
            <v>26.791654183037437</v>
          </cell>
          <cell r="E126">
            <v>34.372238506144924</v>
          </cell>
          <cell r="F126">
            <v>36.241423681705676</v>
          </cell>
          <cell r="G126">
            <v>23.832110988399581</v>
          </cell>
          <cell r="H126">
            <v>19.834131585116861</v>
          </cell>
          <cell r="I126">
            <v>11.890094588983668</v>
          </cell>
          <cell r="J126">
            <v>4.9524469791547805</v>
          </cell>
          <cell r="K126">
            <v>5.2658929904936906</v>
          </cell>
          <cell r="L126">
            <v>3.3225277201924475</v>
          </cell>
          <cell r="M126">
            <v>2.4448788884434989</v>
          </cell>
          <cell r="N126">
            <v>2.194122079372371</v>
          </cell>
          <cell r="O126">
            <v>0.94033803401673033</v>
          </cell>
          <cell r="P126">
            <v>2.5493608922231359</v>
          </cell>
          <cell r="Q126">
            <v>4.5445128948325459</v>
          </cell>
          <cell r="R126">
            <v>3.3252533376823514</v>
          </cell>
          <cell r="S126">
            <v>1.1084177792274503</v>
          </cell>
          <cell r="T126">
            <v>0.77589244545921532</v>
          </cell>
          <cell r="U126">
            <v>0.44336711169098014</v>
          </cell>
        </row>
        <row r="127">
          <cell r="D127">
            <v>26.791654183037437</v>
          </cell>
          <cell r="E127">
            <v>34.372238506144924</v>
          </cell>
          <cell r="F127">
            <v>36.241423681705676</v>
          </cell>
          <cell r="G127">
            <v>23.832110988399581</v>
          </cell>
          <cell r="H127">
            <v>19.834131585116861</v>
          </cell>
          <cell r="I127">
            <v>11.890094588983668</v>
          </cell>
          <cell r="J127">
            <v>4.9524469791547805</v>
          </cell>
          <cell r="K127">
            <v>5.2658929904936906</v>
          </cell>
          <cell r="L127">
            <v>3.3225277201924475</v>
          </cell>
          <cell r="M127">
            <v>2.4448788884434989</v>
          </cell>
          <cell r="N127">
            <v>2.194122079372371</v>
          </cell>
          <cell r="O127">
            <v>0.94033803401673033</v>
          </cell>
          <cell r="P127">
            <v>2.5493608922231359</v>
          </cell>
          <cell r="Q127">
            <v>4.5445128948325459</v>
          </cell>
          <cell r="R127">
            <v>3.3252533376823514</v>
          </cell>
          <cell r="S127">
            <v>1.1084177792274503</v>
          </cell>
          <cell r="T127">
            <v>0.77589244545921532</v>
          </cell>
          <cell r="U127">
            <v>0.44336711169098014</v>
          </cell>
        </row>
        <row r="128">
          <cell r="D128">
            <v>26.791654183037437</v>
          </cell>
          <cell r="E128">
            <v>34.372238506144924</v>
          </cell>
          <cell r="F128">
            <v>36.241423681705676</v>
          </cell>
          <cell r="G128">
            <v>23.832110988399581</v>
          </cell>
          <cell r="H128">
            <v>19.834131585116861</v>
          </cell>
          <cell r="I128">
            <v>11.890094588983668</v>
          </cell>
          <cell r="J128">
            <v>4.9524469791547805</v>
          </cell>
          <cell r="K128">
            <v>5.2658929904936906</v>
          </cell>
          <cell r="L128">
            <v>3.3225277201924475</v>
          </cell>
          <cell r="M128">
            <v>2.4448788884434989</v>
          </cell>
          <cell r="N128">
            <v>2.194122079372371</v>
          </cell>
          <cell r="O128">
            <v>0.94033803401673033</v>
          </cell>
          <cell r="P128">
            <v>2.5493608922231359</v>
          </cell>
          <cell r="Q128">
            <v>4.5445128948325459</v>
          </cell>
          <cell r="R128">
            <v>3.3252533376823514</v>
          </cell>
          <cell r="S128">
            <v>1.1084177792274503</v>
          </cell>
          <cell r="T128">
            <v>0.77589244545921532</v>
          </cell>
          <cell r="U128">
            <v>0.44336711169098014</v>
          </cell>
        </row>
        <row r="129">
          <cell r="D129">
            <v>26.791654183037437</v>
          </cell>
          <cell r="E129">
            <v>34.372238506144924</v>
          </cell>
          <cell r="F129">
            <v>36.241423681705676</v>
          </cell>
          <cell r="G129">
            <v>23.832110988399581</v>
          </cell>
          <cell r="H129">
            <v>19.834131585116861</v>
          </cell>
          <cell r="I129">
            <v>11.890094588983668</v>
          </cell>
          <cell r="J129">
            <v>4.9524469791547805</v>
          </cell>
          <cell r="K129">
            <v>5.2658929904936906</v>
          </cell>
          <cell r="L129">
            <v>3.3225277201924475</v>
          </cell>
          <cell r="M129">
            <v>2.4448788884434989</v>
          </cell>
          <cell r="N129">
            <v>2.194122079372371</v>
          </cell>
          <cell r="O129">
            <v>0.94033803401673033</v>
          </cell>
          <cell r="P129">
            <v>2.5493608922231359</v>
          </cell>
          <cell r="Q129">
            <v>4.5445128948325459</v>
          </cell>
          <cell r="R129">
            <v>3.3252533376823514</v>
          </cell>
          <cell r="S129">
            <v>1.1084177792274503</v>
          </cell>
          <cell r="T129">
            <v>0.77589244545921532</v>
          </cell>
          <cell r="U129">
            <v>0.44336711169098014</v>
          </cell>
        </row>
        <row r="130">
          <cell r="D130">
            <v>26.791654183037437</v>
          </cell>
          <cell r="E130">
            <v>34.372238506144924</v>
          </cell>
          <cell r="F130">
            <v>36.241423681705676</v>
          </cell>
          <cell r="G130">
            <v>23.832110988399581</v>
          </cell>
          <cell r="H130">
            <v>19.834131585116861</v>
          </cell>
          <cell r="I130">
            <v>11.890094588983668</v>
          </cell>
          <cell r="J130">
            <v>4.9524469791547805</v>
          </cell>
          <cell r="K130">
            <v>5.2658929904936906</v>
          </cell>
          <cell r="L130">
            <v>3.3225277201924475</v>
          </cell>
          <cell r="M130">
            <v>2.4448788884434989</v>
          </cell>
          <cell r="N130">
            <v>2.194122079372371</v>
          </cell>
          <cell r="O130">
            <v>0.94033803401673033</v>
          </cell>
          <cell r="P130">
            <v>2.5493608922231359</v>
          </cell>
          <cell r="Q130">
            <v>4.5445128948325459</v>
          </cell>
          <cell r="R130">
            <v>3.3252533376823514</v>
          </cell>
          <cell r="S130">
            <v>1.1084177792274503</v>
          </cell>
          <cell r="T130">
            <v>0.77589244545921532</v>
          </cell>
          <cell r="U130">
            <v>0.44336711169098014</v>
          </cell>
        </row>
        <row r="131">
          <cell r="D131">
            <v>26.045693465845062</v>
          </cell>
          <cell r="E131">
            <v>33.415211384475633</v>
          </cell>
          <cell r="F131">
            <v>35.232352789069481</v>
          </cell>
          <cell r="G131">
            <v>23.168552908571478</v>
          </cell>
          <cell r="H131">
            <v>19.281889348745761</v>
          </cell>
          <cell r="I131">
            <v>11.559038379221935</v>
          </cell>
          <cell r="J131">
            <v>4.8145558704091878</v>
          </cell>
          <cell r="K131">
            <v>5.1192745963844528</v>
          </cell>
          <cell r="L131">
            <v>3.2300184953378097</v>
          </cell>
          <cell r="M131">
            <v>2.3768060626070673</v>
          </cell>
          <cell r="N131">
            <v>2.1330310818268554</v>
          </cell>
          <cell r="O131">
            <v>0.91415617792579507</v>
          </cell>
          <cell r="P131">
            <v>2.4783789712654891</v>
          </cell>
          <cell r="Q131">
            <v>4.41797990529935</v>
          </cell>
          <cell r="R131">
            <v>3.2326682233897683</v>
          </cell>
          <cell r="S131">
            <v>1.0775560744632562</v>
          </cell>
          <cell r="T131">
            <v>0.75428925212427933</v>
          </cell>
          <cell r="U131">
            <v>0.43102242978530242</v>
          </cell>
        </row>
      </sheetData>
      <sheetData sheetId="15">
        <row r="4">
          <cell r="D4">
            <v>7.9389563584521383</v>
          </cell>
          <cell r="E4">
            <v>10.185250211812628</v>
          </cell>
          <cell r="F4">
            <v>10.739130887983706</v>
          </cell>
          <cell r="G4">
            <v>7.0619786211812627</v>
          </cell>
          <cell r="H4">
            <v>5.8772893971486759</v>
          </cell>
          <cell r="I4">
            <v>3.5232965234215885</v>
          </cell>
          <cell r="J4">
            <v>1.7580030590163933</v>
          </cell>
          <cell r="K4">
            <v>1.869269075409836</v>
          </cell>
          <cell r="L4">
            <v>1.1794197737704917</v>
          </cell>
          <cell r="M4">
            <v>0.86787492786885234</v>
          </cell>
          <cell r="N4">
            <v>0.77886211475409839</v>
          </cell>
          <cell r="O4">
            <v>0.33379804918032785</v>
          </cell>
          <cell r="P4">
            <v>0.61307336000000001</v>
          </cell>
          <cell r="Q4">
            <v>1.0928699026086957</v>
          </cell>
          <cell r="R4">
            <v>0.79966090434782611</v>
          </cell>
          <cell r="S4">
            <v>0.26655363478260868</v>
          </cell>
          <cell r="T4">
            <v>0.1865875443478261</v>
          </cell>
          <cell r="U4">
            <v>0.10662145391304348</v>
          </cell>
        </row>
        <row r="5">
          <cell r="D5">
            <v>7.9389563584521383</v>
          </cell>
          <cell r="E5">
            <v>10.185250211812628</v>
          </cell>
          <cell r="F5">
            <v>10.739130887983706</v>
          </cell>
          <cell r="G5">
            <v>7.0619786211812627</v>
          </cell>
          <cell r="H5">
            <v>5.8772893971486759</v>
          </cell>
          <cell r="I5">
            <v>3.5232965234215885</v>
          </cell>
          <cell r="J5">
            <v>1.7580030590163933</v>
          </cell>
          <cell r="K5">
            <v>1.869269075409836</v>
          </cell>
          <cell r="L5">
            <v>1.1794197737704917</v>
          </cell>
          <cell r="M5">
            <v>0.86787492786885234</v>
          </cell>
          <cell r="N5">
            <v>0.77886211475409839</v>
          </cell>
          <cell r="O5">
            <v>0.33379804918032785</v>
          </cell>
          <cell r="P5">
            <v>0.61307336000000001</v>
          </cell>
          <cell r="Q5">
            <v>1.0928699026086957</v>
          </cell>
          <cell r="R5">
            <v>0.79966090434782611</v>
          </cell>
          <cell r="S5">
            <v>0.26655363478260868</v>
          </cell>
          <cell r="T5">
            <v>0.1865875443478261</v>
          </cell>
          <cell r="U5">
            <v>0.10662145391304348</v>
          </cell>
        </row>
        <row r="6">
          <cell r="D6">
            <v>7.9389563584521383</v>
          </cell>
          <cell r="E6">
            <v>10.185250211812628</v>
          </cell>
          <cell r="F6">
            <v>10.739130887983706</v>
          </cell>
          <cell r="G6">
            <v>7.0619786211812627</v>
          </cell>
          <cell r="H6">
            <v>5.8772893971486759</v>
          </cell>
          <cell r="I6">
            <v>3.5232965234215885</v>
          </cell>
          <cell r="J6">
            <v>1.7580030590163933</v>
          </cell>
          <cell r="K6">
            <v>1.869269075409836</v>
          </cell>
          <cell r="L6">
            <v>1.1794197737704917</v>
          </cell>
          <cell r="M6">
            <v>0.86787492786885234</v>
          </cell>
          <cell r="N6">
            <v>0.77886211475409839</v>
          </cell>
          <cell r="O6">
            <v>0.33379804918032785</v>
          </cell>
          <cell r="P6">
            <v>0.61307336000000001</v>
          </cell>
          <cell r="Q6">
            <v>1.0928699026086957</v>
          </cell>
          <cell r="R6">
            <v>0.79966090434782611</v>
          </cell>
          <cell r="S6">
            <v>0.26655363478260868</v>
          </cell>
          <cell r="T6">
            <v>0.1865875443478261</v>
          </cell>
          <cell r="U6">
            <v>0.10662145391304348</v>
          </cell>
        </row>
        <row r="7">
          <cell r="D7">
            <v>7.9389563584521383</v>
          </cell>
          <cell r="E7">
            <v>10.185250211812628</v>
          </cell>
          <cell r="F7">
            <v>10.739130887983706</v>
          </cell>
          <cell r="G7">
            <v>7.0619786211812627</v>
          </cell>
          <cell r="H7">
            <v>5.8772893971486759</v>
          </cell>
          <cell r="I7">
            <v>3.5232965234215885</v>
          </cell>
          <cell r="J7">
            <v>1.7580030590163933</v>
          </cell>
          <cell r="K7">
            <v>1.869269075409836</v>
          </cell>
          <cell r="L7">
            <v>1.1794197737704917</v>
          </cell>
          <cell r="M7">
            <v>0.86787492786885234</v>
          </cell>
          <cell r="N7">
            <v>0.77886211475409839</v>
          </cell>
          <cell r="O7">
            <v>0.33379804918032785</v>
          </cell>
          <cell r="P7">
            <v>0.61307336000000001</v>
          </cell>
          <cell r="Q7">
            <v>1.0928699026086957</v>
          </cell>
          <cell r="R7">
            <v>0.79966090434782611</v>
          </cell>
          <cell r="S7">
            <v>0.26655363478260868</v>
          </cell>
          <cell r="T7">
            <v>0.1865875443478261</v>
          </cell>
          <cell r="U7">
            <v>0.10662145391304348</v>
          </cell>
        </row>
        <row r="8">
          <cell r="D8">
            <v>7.9389563584521383</v>
          </cell>
          <cell r="E8">
            <v>10.185250211812628</v>
          </cell>
          <cell r="F8">
            <v>10.739130887983706</v>
          </cell>
          <cell r="G8">
            <v>7.0619786211812627</v>
          </cell>
          <cell r="H8">
            <v>5.8772893971486759</v>
          </cell>
          <cell r="I8">
            <v>3.5232965234215885</v>
          </cell>
          <cell r="J8">
            <v>1.7580030590163933</v>
          </cell>
          <cell r="K8">
            <v>1.869269075409836</v>
          </cell>
          <cell r="L8">
            <v>1.1794197737704917</v>
          </cell>
          <cell r="M8">
            <v>0.86787492786885234</v>
          </cell>
          <cell r="N8">
            <v>0.77886211475409839</v>
          </cell>
          <cell r="O8">
            <v>0.33379804918032785</v>
          </cell>
          <cell r="P8">
            <v>0.61307336000000001</v>
          </cell>
          <cell r="Q8">
            <v>1.0928699026086957</v>
          </cell>
          <cell r="R8">
            <v>0.79966090434782611</v>
          </cell>
          <cell r="S8">
            <v>0.26655363478260868</v>
          </cell>
          <cell r="T8">
            <v>0.1865875443478261</v>
          </cell>
          <cell r="U8">
            <v>0.10662145391304348</v>
          </cell>
        </row>
        <row r="9">
          <cell r="D9">
            <v>7.9389563584521383</v>
          </cell>
          <cell r="E9">
            <v>10.185250211812628</v>
          </cell>
          <cell r="F9">
            <v>10.739130887983706</v>
          </cell>
          <cell r="G9">
            <v>7.0619786211812627</v>
          </cell>
          <cell r="H9">
            <v>5.8772893971486759</v>
          </cell>
          <cell r="I9">
            <v>3.5232965234215885</v>
          </cell>
          <cell r="J9">
            <v>1.7580030590163933</v>
          </cell>
          <cell r="K9">
            <v>1.869269075409836</v>
          </cell>
          <cell r="L9">
            <v>1.1794197737704917</v>
          </cell>
          <cell r="M9">
            <v>0.86787492786885234</v>
          </cell>
          <cell r="N9">
            <v>0.77886211475409839</v>
          </cell>
          <cell r="O9">
            <v>0.33379804918032785</v>
          </cell>
          <cell r="P9">
            <v>0.61307336000000001</v>
          </cell>
          <cell r="Q9">
            <v>1.0928699026086957</v>
          </cell>
          <cell r="R9">
            <v>0.79966090434782611</v>
          </cell>
          <cell r="S9">
            <v>0.26655363478260868</v>
          </cell>
          <cell r="T9">
            <v>0.1865875443478261</v>
          </cell>
          <cell r="U9">
            <v>0.10662145391304348</v>
          </cell>
        </row>
        <row r="10">
          <cell r="D10">
            <v>7.9389563584521383</v>
          </cell>
          <cell r="E10">
            <v>10.185250211812628</v>
          </cell>
          <cell r="F10">
            <v>10.739130887983706</v>
          </cell>
          <cell r="G10">
            <v>7.0619786211812627</v>
          </cell>
          <cell r="H10">
            <v>5.8772893971486759</v>
          </cell>
          <cell r="I10">
            <v>3.5232965234215885</v>
          </cell>
          <cell r="J10">
            <v>1.7580030590163933</v>
          </cell>
          <cell r="K10">
            <v>1.869269075409836</v>
          </cell>
          <cell r="L10">
            <v>1.1794197737704917</v>
          </cell>
          <cell r="M10">
            <v>0.86787492786885234</v>
          </cell>
          <cell r="N10">
            <v>0.77886211475409839</v>
          </cell>
          <cell r="O10">
            <v>0.33379804918032785</v>
          </cell>
          <cell r="P10">
            <v>0.61307336000000001</v>
          </cell>
          <cell r="Q10">
            <v>1.0928699026086957</v>
          </cell>
          <cell r="R10">
            <v>0.79966090434782611</v>
          </cell>
          <cell r="S10">
            <v>0.26655363478260868</v>
          </cell>
          <cell r="T10">
            <v>0.1865875443478261</v>
          </cell>
          <cell r="U10">
            <v>0.10662145391304348</v>
          </cell>
        </row>
        <row r="11">
          <cell r="D11">
            <v>9.1826331112294959</v>
          </cell>
          <cell r="E11">
            <v>11.780819999290555</v>
          </cell>
          <cell r="F11">
            <v>12.42146882100424</v>
          </cell>
          <cell r="G11">
            <v>8.1682724768494932</v>
          </cell>
          <cell r="H11">
            <v>6.7979958304063324</v>
          </cell>
          <cell r="I11">
            <v>4.0752383381231683</v>
          </cell>
          <cell r="J11">
            <v>2.0334029273482619</v>
          </cell>
          <cell r="K11">
            <v>2.162099315155114</v>
          </cell>
          <cell r="L11">
            <v>1.3641817107526313</v>
          </cell>
          <cell r="M11">
            <v>1.0038318248934457</v>
          </cell>
          <cell r="N11">
            <v>0.9008747146479642</v>
          </cell>
          <cell r="O11">
            <v>0.38608916342055605</v>
          </cell>
          <cell r="P11">
            <v>0.70911433203121077</v>
          </cell>
          <cell r="Q11">
            <v>1.2640733744904191</v>
          </cell>
          <cell r="R11">
            <v>0.92493173743201396</v>
          </cell>
          <cell r="S11">
            <v>0.30831057914400462</v>
          </cell>
          <cell r="T11">
            <v>0.21581740540080327</v>
          </cell>
          <cell r="U11">
            <v>0.12332423165760187</v>
          </cell>
        </row>
        <row r="12">
          <cell r="D12">
            <v>9.1826331112294959</v>
          </cell>
          <cell r="E12">
            <v>11.780819999290555</v>
          </cell>
          <cell r="F12">
            <v>12.42146882100424</v>
          </cell>
          <cell r="G12">
            <v>8.1682724768494932</v>
          </cell>
          <cell r="H12">
            <v>6.7979958304063324</v>
          </cell>
          <cell r="I12">
            <v>4.0752383381231683</v>
          </cell>
          <cell r="J12">
            <v>2.0334029273482619</v>
          </cell>
          <cell r="K12">
            <v>2.162099315155114</v>
          </cell>
          <cell r="L12">
            <v>1.3641817107526313</v>
          </cell>
          <cell r="M12">
            <v>1.0038318248934457</v>
          </cell>
          <cell r="N12">
            <v>0.9008747146479642</v>
          </cell>
          <cell r="O12">
            <v>0.38608916342055605</v>
          </cell>
          <cell r="P12">
            <v>0.70911433203121077</v>
          </cell>
          <cell r="Q12">
            <v>1.2640733744904191</v>
          </cell>
          <cell r="R12">
            <v>0.92493173743201396</v>
          </cell>
          <cell r="S12">
            <v>0.30831057914400462</v>
          </cell>
          <cell r="T12">
            <v>0.21581740540080327</v>
          </cell>
          <cell r="U12">
            <v>0.12332423165760187</v>
          </cell>
        </row>
        <row r="13">
          <cell r="D13">
            <v>9.1826331112294959</v>
          </cell>
          <cell r="E13">
            <v>11.780819999290555</v>
          </cell>
          <cell r="F13">
            <v>12.42146882100424</v>
          </cell>
          <cell r="G13">
            <v>8.1682724768494932</v>
          </cell>
          <cell r="H13">
            <v>6.7979958304063324</v>
          </cell>
          <cell r="I13">
            <v>4.0752383381231683</v>
          </cell>
          <cell r="J13">
            <v>2.0334029273482619</v>
          </cell>
          <cell r="K13">
            <v>2.162099315155114</v>
          </cell>
          <cell r="L13">
            <v>1.3641817107526313</v>
          </cell>
          <cell r="M13">
            <v>1.0038318248934457</v>
          </cell>
          <cell r="N13">
            <v>0.9008747146479642</v>
          </cell>
          <cell r="O13">
            <v>0.38608916342055605</v>
          </cell>
          <cell r="P13">
            <v>0.70911433203121077</v>
          </cell>
          <cell r="Q13">
            <v>1.2640733744904191</v>
          </cell>
          <cell r="R13">
            <v>0.92493173743201396</v>
          </cell>
          <cell r="S13">
            <v>0.30831057914400462</v>
          </cell>
          <cell r="T13">
            <v>0.21581740540080327</v>
          </cell>
          <cell r="U13">
            <v>0.12332423165760187</v>
          </cell>
        </row>
        <row r="14">
          <cell r="D14">
            <v>9.1826331112294959</v>
          </cell>
          <cell r="E14">
            <v>11.780819999290555</v>
          </cell>
          <cell r="F14">
            <v>12.42146882100424</v>
          </cell>
          <cell r="G14">
            <v>8.1682724768494932</v>
          </cell>
          <cell r="H14">
            <v>6.7979958304063324</v>
          </cell>
          <cell r="I14">
            <v>4.0752383381231683</v>
          </cell>
          <cell r="J14">
            <v>2.0334029273482619</v>
          </cell>
          <cell r="K14">
            <v>2.162099315155114</v>
          </cell>
          <cell r="L14">
            <v>1.3641817107526313</v>
          </cell>
          <cell r="M14">
            <v>1.0038318248934457</v>
          </cell>
          <cell r="N14">
            <v>0.9008747146479642</v>
          </cell>
          <cell r="O14">
            <v>0.38608916342055605</v>
          </cell>
          <cell r="P14">
            <v>0.70911433203121077</v>
          </cell>
          <cell r="Q14">
            <v>1.2640733744904191</v>
          </cell>
          <cell r="R14">
            <v>0.92493173743201396</v>
          </cell>
          <cell r="S14">
            <v>0.30831057914400462</v>
          </cell>
          <cell r="T14">
            <v>0.21581740540080327</v>
          </cell>
          <cell r="U14">
            <v>0.12332423165760187</v>
          </cell>
        </row>
        <row r="15">
          <cell r="D15">
            <v>9.1826331112294959</v>
          </cell>
          <cell r="E15">
            <v>11.780819999290555</v>
          </cell>
          <cell r="F15">
            <v>12.42146882100424</v>
          </cell>
          <cell r="G15">
            <v>8.1682724768494932</v>
          </cell>
          <cell r="H15">
            <v>6.7979958304063324</v>
          </cell>
          <cell r="I15">
            <v>4.0752383381231683</v>
          </cell>
          <cell r="J15">
            <v>2.0334029273482619</v>
          </cell>
          <cell r="K15">
            <v>2.162099315155114</v>
          </cell>
          <cell r="L15">
            <v>1.3641817107526313</v>
          </cell>
          <cell r="M15">
            <v>1.0038318248934457</v>
          </cell>
          <cell r="N15">
            <v>0.9008747146479642</v>
          </cell>
          <cell r="O15">
            <v>0.38608916342055605</v>
          </cell>
          <cell r="P15">
            <v>0.70911433203121077</v>
          </cell>
          <cell r="Q15">
            <v>1.2640733744904191</v>
          </cell>
          <cell r="R15">
            <v>0.92493173743201396</v>
          </cell>
          <cell r="S15">
            <v>0.30831057914400462</v>
          </cell>
          <cell r="T15">
            <v>0.21581740540080327</v>
          </cell>
          <cell r="U15">
            <v>0.12332423165760187</v>
          </cell>
        </row>
        <row r="16">
          <cell r="D16">
            <v>9.1826331112294959</v>
          </cell>
          <cell r="E16">
            <v>11.780819999290555</v>
          </cell>
          <cell r="F16">
            <v>12.42146882100424</v>
          </cell>
          <cell r="G16">
            <v>8.1682724768494932</v>
          </cell>
          <cell r="H16">
            <v>6.7979958304063324</v>
          </cell>
          <cell r="I16">
            <v>4.0752383381231683</v>
          </cell>
          <cell r="J16">
            <v>2.0334029273482619</v>
          </cell>
          <cell r="K16">
            <v>2.162099315155114</v>
          </cell>
          <cell r="L16">
            <v>1.3641817107526313</v>
          </cell>
          <cell r="M16">
            <v>1.0038318248934457</v>
          </cell>
          <cell r="N16">
            <v>0.9008747146479642</v>
          </cell>
          <cell r="O16">
            <v>0.38608916342055605</v>
          </cell>
          <cell r="P16">
            <v>0.70911433203121077</v>
          </cell>
          <cell r="Q16">
            <v>1.2640733744904191</v>
          </cell>
          <cell r="R16">
            <v>0.92493173743201396</v>
          </cell>
          <cell r="S16">
            <v>0.30831057914400462</v>
          </cell>
          <cell r="T16">
            <v>0.21581740540080327</v>
          </cell>
          <cell r="U16">
            <v>0.12332423165760187</v>
          </cell>
        </row>
        <row r="17">
          <cell r="D17">
            <v>9.1826331112294959</v>
          </cell>
          <cell r="E17">
            <v>11.780819999290555</v>
          </cell>
          <cell r="F17">
            <v>12.42146882100424</v>
          </cell>
          <cell r="G17">
            <v>8.1682724768494932</v>
          </cell>
          <cell r="H17">
            <v>6.7979958304063324</v>
          </cell>
          <cell r="I17">
            <v>4.0752383381231683</v>
          </cell>
          <cell r="J17">
            <v>2.0334029273482619</v>
          </cell>
          <cell r="K17">
            <v>2.162099315155114</v>
          </cell>
          <cell r="L17">
            <v>1.3641817107526313</v>
          </cell>
          <cell r="M17">
            <v>1.0038318248934457</v>
          </cell>
          <cell r="N17">
            <v>0.9008747146479642</v>
          </cell>
          <cell r="O17">
            <v>0.38608916342055605</v>
          </cell>
          <cell r="P17">
            <v>0.70911433203121077</v>
          </cell>
          <cell r="Q17">
            <v>1.2640733744904191</v>
          </cell>
          <cell r="R17">
            <v>0.92493173743201396</v>
          </cell>
          <cell r="S17">
            <v>0.30831057914400462</v>
          </cell>
          <cell r="T17">
            <v>0.21581740540080327</v>
          </cell>
          <cell r="U17">
            <v>0.12332423165760187</v>
          </cell>
        </row>
        <row r="18">
          <cell r="D18">
            <v>9.1826331112294959</v>
          </cell>
          <cell r="E18">
            <v>11.780819999290555</v>
          </cell>
          <cell r="F18">
            <v>12.42146882100424</v>
          </cell>
          <cell r="G18">
            <v>8.1682724768494932</v>
          </cell>
          <cell r="H18">
            <v>6.7979958304063324</v>
          </cell>
          <cell r="I18">
            <v>4.0752383381231683</v>
          </cell>
          <cell r="J18">
            <v>2.0334029273482619</v>
          </cell>
          <cell r="K18">
            <v>2.162099315155114</v>
          </cell>
          <cell r="L18">
            <v>1.3641817107526313</v>
          </cell>
          <cell r="M18">
            <v>1.0038318248934457</v>
          </cell>
          <cell r="N18">
            <v>0.9008747146479642</v>
          </cell>
          <cell r="O18">
            <v>0.38608916342055605</v>
          </cell>
          <cell r="P18">
            <v>0.70911433203121077</v>
          </cell>
          <cell r="Q18">
            <v>1.2640733744904191</v>
          </cell>
          <cell r="R18">
            <v>0.92493173743201396</v>
          </cell>
          <cell r="S18">
            <v>0.30831057914400462</v>
          </cell>
          <cell r="T18">
            <v>0.21581740540080327</v>
          </cell>
          <cell r="U18">
            <v>0.12332423165760187</v>
          </cell>
        </row>
        <row r="19">
          <cell r="D19">
            <v>9.1826331112294959</v>
          </cell>
          <cell r="E19">
            <v>11.780819999290555</v>
          </cell>
          <cell r="F19">
            <v>12.42146882100424</v>
          </cell>
          <cell r="G19">
            <v>8.1682724768494932</v>
          </cell>
          <cell r="H19">
            <v>6.7979958304063324</v>
          </cell>
          <cell r="I19">
            <v>4.0752383381231683</v>
          </cell>
          <cell r="J19">
            <v>2.0334029273482619</v>
          </cell>
          <cell r="K19">
            <v>2.162099315155114</v>
          </cell>
          <cell r="L19">
            <v>1.3641817107526313</v>
          </cell>
          <cell r="M19">
            <v>1.0038318248934457</v>
          </cell>
          <cell r="N19">
            <v>0.9008747146479642</v>
          </cell>
          <cell r="O19">
            <v>0.38608916342055605</v>
          </cell>
          <cell r="P19">
            <v>0.70911433203121077</v>
          </cell>
          <cell r="Q19">
            <v>1.2640733744904191</v>
          </cell>
          <cell r="R19">
            <v>0.92493173743201396</v>
          </cell>
          <cell r="S19">
            <v>0.30831057914400462</v>
          </cell>
          <cell r="T19">
            <v>0.21581740540080327</v>
          </cell>
          <cell r="U19">
            <v>0.12332423165760187</v>
          </cell>
        </row>
        <row r="20">
          <cell r="D20">
            <v>9.1826331112294959</v>
          </cell>
          <cell r="E20">
            <v>11.780819999290555</v>
          </cell>
          <cell r="F20">
            <v>12.42146882100424</v>
          </cell>
          <cell r="G20">
            <v>8.1682724768494932</v>
          </cell>
          <cell r="H20">
            <v>6.7979958304063324</v>
          </cell>
          <cell r="I20">
            <v>4.0752383381231683</v>
          </cell>
          <cell r="J20">
            <v>2.0334029273482619</v>
          </cell>
          <cell r="K20">
            <v>2.162099315155114</v>
          </cell>
          <cell r="L20">
            <v>1.3641817107526313</v>
          </cell>
          <cell r="M20">
            <v>1.0038318248934457</v>
          </cell>
          <cell r="N20">
            <v>0.9008747146479642</v>
          </cell>
          <cell r="O20">
            <v>0.38608916342055605</v>
          </cell>
          <cell r="P20">
            <v>0.70911433203121077</v>
          </cell>
          <cell r="Q20">
            <v>1.2640733744904191</v>
          </cell>
          <cell r="R20">
            <v>0.92493173743201396</v>
          </cell>
          <cell r="S20">
            <v>0.30831057914400462</v>
          </cell>
          <cell r="T20">
            <v>0.21581740540080327</v>
          </cell>
          <cell r="U20">
            <v>0.12332423165760187</v>
          </cell>
        </row>
        <row r="21">
          <cell r="D21">
            <v>10.54307414750185</v>
          </cell>
          <cell r="E21">
            <v>13.526192026446171</v>
          </cell>
          <cell r="F21">
            <v>14.261755339062578</v>
          </cell>
          <cell r="G21">
            <v>9.3784322358592025</v>
          </cell>
          <cell r="H21">
            <v>7.8051440394296634</v>
          </cell>
          <cell r="I21">
            <v>4.6789999608099295</v>
          </cell>
          <cell r="J21">
            <v>2.3346590868977435</v>
          </cell>
          <cell r="K21">
            <v>2.4824223202457021</v>
          </cell>
          <cell r="L21">
            <v>1.5662902734883595</v>
          </cell>
          <cell r="M21">
            <v>1.1525532201140758</v>
          </cell>
          <cell r="N21">
            <v>1.0343426334357093</v>
          </cell>
          <cell r="O21">
            <v>0.44328970004387536</v>
          </cell>
          <cell r="P21">
            <v>0.81417224134965771</v>
          </cell>
          <cell r="Q21">
            <v>1.4513505171885204</v>
          </cell>
          <cell r="R21">
            <v>1.061963793064771</v>
          </cell>
          <cell r="S21">
            <v>0.35398793102159032</v>
          </cell>
          <cell r="T21">
            <v>0.24779155171511325</v>
          </cell>
          <cell r="U21">
            <v>0.14159517240863612</v>
          </cell>
        </row>
        <row r="22">
          <cell r="D22">
            <v>10.54307414750185</v>
          </cell>
          <cell r="E22">
            <v>13.526192026446171</v>
          </cell>
          <cell r="F22">
            <v>14.261755339062578</v>
          </cell>
          <cell r="G22">
            <v>9.3784322358592025</v>
          </cell>
          <cell r="H22">
            <v>7.8051440394296634</v>
          </cell>
          <cell r="I22">
            <v>4.6789999608099295</v>
          </cell>
          <cell r="J22">
            <v>2.3346590868977435</v>
          </cell>
          <cell r="K22">
            <v>2.4824223202457021</v>
          </cell>
          <cell r="L22">
            <v>1.5662902734883595</v>
          </cell>
          <cell r="M22">
            <v>1.1525532201140758</v>
          </cell>
          <cell r="N22">
            <v>1.0343426334357093</v>
          </cell>
          <cell r="O22">
            <v>0.44328970004387536</v>
          </cell>
          <cell r="P22">
            <v>0.81417224134965771</v>
          </cell>
          <cell r="Q22">
            <v>1.4513505171885204</v>
          </cell>
          <cell r="R22">
            <v>1.061963793064771</v>
          </cell>
          <cell r="S22">
            <v>0.35398793102159032</v>
          </cell>
          <cell r="T22">
            <v>0.24779155171511325</v>
          </cell>
          <cell r="U22">
            <v>0.14159517240863612</v>
          </cell>
        </row>
        <row r="23">
          <cell r="D23">
            <v>10.54307414750185</v>
          </cell>
          <cell r="E23">
            <v>13.526192026446171</v>
          </cell>
          <cell r="F23">
            <v>14.261755339062578</v>
          </cell>
          <cell r="G23">
            <v>9.3784322358592025</v>
          </cell>
          <cell r="H23">
            <v>7.8051440394296634</v>
          </cell>
          <cell r="I23">
            <v>4.6789999608099295</v>
          </cell>
          <cell r="J23">
            <v>2.3346590868977435</v>
          </cell>
          <cell r="K23">
            <v>2.4824223202457021</v>
          </cell>
          <cell r="L23">
            <v>1.5662902734883595</v>
          </cell>
          <cell r="M23">
            <v>1.1525532201140758</v>
          </cell>
          <cell r="N23">
            <v>1.0343426334357093</v>
          </cell>
          <cell r="O23">
            <v>0.44328970004387536</v>
          </cell>
          <cell r="P23">
            <v>0.81417224134965771</v>
          </cell>
          <cell r="Q23">
            <v>1.4513505171885204</v>
          </cell>
          <cell r="R23">
            <v>1.061963793064771</v>
          </cell>
          <cell r="S23">
            <v>0.35398793102159032</v>
          </cell>
          <cell r="T23">
            <v>0.24779155171511325</v>
          </cell>
          <cell r="U23">
            <v>0.14159517240863612</v>
          </cell>
        </row>
        <row r="24">
          <cell r="D24">
            <v>10.54307414750185</v>
          </cell>
          <cell r="E24">
            <v>13.526192026446171</v>
          </cell>
          <cell r="F24">
            <v>14.261755339062578</v>
          </cell>
          <cell r="G24">
            <v>9.3784322358592025</v>
          </cell>
          <cell r="H24">
            <v>7.8051440394296634</v>
          </cell>
          <cell r="I24">
            <v>4.6789999608099295</v>
          </cell>
          <cell r="J24">
            <v>2.3346590868977435</v>
          </cell>
          <cell r="K24">
            <v>2.4824223202457021</v>
          </cell>
          <cell r="L24">
            <v>1.5662902734883595</v>
          </cell>
          <cell r="M24">
            <v>1.1525532201140758</v>
          </cell>
          <cell r="N24">
            <v>1.0343426334357093</v>
          </cell>
          <cell r="O24">
            <v>0.44328970004387536</v>
          </cell>
          <cell r="P24">
            <v>0.81417224134965771</v>
          </cell>
          <cell r="Q24">
            <v>1.4513505171885204</v>
          </cell>
          <cell r="R24">
            <v>1.061963793064771</v>
          </cell>
          <cell r="S24">
            <v>0.35398793102159032</v>
          </cell>
          <cell r="T24">
            <v>0.24779155171511325</v>
          </cell>
          <cell r="U24">
            <v>0.14159517240863612</v>
          </cell>
        </row>
        <row r="25">
          <cell r="D25">
            <v>10.54307414750185</v>
          </cell>
          <cell r="E25">
            <v>13.526192026446171</v>
          </cell>
          <cell r="F25">
            <v>14.261755339062578</v>
          </cell>
          <cell r="G25">
            <v>9.3784322358592025</v>
          </cell>
          <cell r="H25">
            <v>7.8051440394296634</v>
          </cell>
          <cell r="I25">
            <v>4.6789999608099295</v>
          </cell>
          <cell r="J25">
            <v>2.3346590868977435</v>
          </cell>
          <cell r="K25">
            <v>2.4824223202457021</v>
          </cell>
          <cell r="L25">
            <v>1.5662902734883595</v>
          </cell>
          <cell r="M25">
            <v>1.1525532201140758</v>
          </cell>
          <cell r="N25">
            <v>1.0343426334357093</v>
          </cell>
          <cell r="O25">
            <v>0.44328970004387536</v>
          </cell>
          <cell r="P25">
            <v>0.81417224134965771</v>
          </cell>
          <cell r="Q25">
            <v>1.4513505171885204</v>
          </cell>
          <cell r="R25">
            <v>1.061963793064771</v>
          </cell>
          <cell r="S25">
            <v>0.35398793102159032</v>
          </cell>
          <cell r="T25">
            <v>0.24779155171511325</v>
          </cell>
          <cell r="U25">
            <v>0.14159517240863612</v>
          </cell>
        </row>
        <row r="26">
          <cell r="D26">
            <v>10.54307414750185</v>
          </cell>
          <cell r="E26">
            <v>13.526192026446171</v>
          </cell>
          <cell r="F26">
            <v>14.261755339062578</v>
          </cell>
          <cell r="G26">
            <v>9.3784322358592025</v>
          </cell>
          <cell r="H26">
            <v>7.8051440394296634</v>
          </cell>
          <cell r="I26">
            <v>4.6789999608099295</v>
          </cell>
          <cell r="J26">
            <v>2.3346590868977435</v>
          </cell>
          <cell r="K26">
            <v>2.4824223202457021</v>
          </cell>
          <cell r="L26">
            <v>1.5662902734883595</v>
          </cell>
          <cell r="M26">
            <v>1.1525532201140758</v>
          </cell>
          <cell r="N26">
            <v>1.0343426334357093</v>
          </cell>
          <cell r="O26">
            <v>0.44328970004387536</v>
          </cell>
          <cell r="P26">
            <v>0.81417224134965771</v>
          </cell>
          <cell r="Q26">
            <v>1.4513505171885204</v>
          </cell>
          <cell r="R26">
            <v>1.061963793064771</v>
          </cell>
          <cell r="S26">
            <v>0.35398793102159032</v>
          </cell>
          <cell r="T26">
            <v>0.24779155171511325</v>
          </cell>
          <cell r="U26">
            <v>0.14159517240863612</v>
          </cell>
        </row>
        <row r="27">
          <cell r="D27">
            <v>10.54307414750185</v>
          </cell>
          <cell r="E27">
            <v>13.526192026446171</v>
          </cell>
          <cell r="F27">
            <v>14.261755339062578</v>
          </cell>
          <cell r="G27">
            <v>9.3784322358592025</v>
          </cell>
          <cell r="H27">
            <v>7.8051440394296634</v>
          </cell>
          <cell r="I27">
            <v>4.6789999608099295</v>
          </cell>
          <cell r="J27">
            <v>2.3346590868977435</v>
          </cell>
          <cell r="K27">
            <v>2.4824223202457021</v>
          </cell>
          <cell r="L27">
            <v>1.5662902734883595</v>
          </cell>
          <cell r="M27">
            <v>1.1525532201140758</v>
          </cell>
          <cell r="N27">
            <v>1.0343426334357093</v>
          </cell>
          <cell r="O27">
            <v>0.44328970004387536</v>
          </cell>
          <cell r="P27">
            <v>0.81417224134965771</v>
          </cell>
          <cell r="Q27">
            <v>1.4513505171885204</v>
          </cell>
          <cell r="R27">
            <v>1.061963793064771</v>
          </cell>
          <cell r="S27">
            <v>0.35398793102159032</v>
          </cell>
          <cell r="T27">
            <v>0.24779155171511325</v>
          </cell>
          <cell r="U27">
            <v>0.14159517240863612</v>
          </cell>
        </row>
        <row r="28">
          <cell r="D28">
            <v>10.54307414750185</v>
          </cell>
          <cell r="E28">
            <v>13.526192026446171</v>
          </cell>
          <cell r="F28">
            <v>14.261755339062578</v>
          </cell>
          <cell r="G28">
            <v>9.3784322358592025</v>
          </cell>
          <cell r="H28">
            <v>7.8051440394296634</v>
          </cell>
          <cell r="I28">
            <v>4.6789999608099295</v>
          </cell>
          <cell r="J28">
            <v>2.3346590868977435</v>
          </cell>
          <cell r="K28">
            <v>2.4824223202457021</v>
          </cell>
          <cell r="L28">
            <v>1.5662902734883595</v>
          </cell>
          <cell r="M28">
            <v>1.1525532201140758</v>
          </cell>
          <cell r="N28">
            <v>1.0343426334357093</v>
          </cell>
          <cell r="O28">
            <v>0.44328970004387536</v>
          </cell>
          <cell r="P28">
            <v>0.81417224134965771</v>
          </cell>
          <cell r="Q28">
            <v>1.4513505171885204</v>
          </cell>
          <cell r="R28">
            <v>1.061963793064771</v>
          </cell>
          <cell r="S28">
            <v>0.35398793102159032</v>
          </cell>
          <cell r="T28">
            <v>0.24779155171511325</v>
          </cell>
          <cell r="U28">
            <v>0.14159517240863612</v>
          </cell>
        </row>
        <row r="29">
          <cell r="D29">
            <v>10.54307414750185</v>
          </cell>
          <cell r="E29">
            <v>13.526192026446171</v>
          </cell>
          <cell r="F29">
            <v>14.261755339062578</v>
          </cell>
          <cell r="G29">
            <v>9.3784322358592025</v>
          </cell>
          <cell r="H29">
            <v>7.8051440394296634</v>
          </cell>
          <cell r="I29">
            <v>4.6789999608099295</v>
          </cell>
          <cell r="J29">
            <v>2.3346590868977435</v>
          </cell>
          <cell r="K29">
            <v>2.4824223202457021</v>
          </cell>
          <cell r="L29">
            <v>1.5662902734883595</v>
          </cell>
          <cell r="M29">
            <v>1.1525532201140758</v>
          </cell>
          <cell r="N29">
            <v>1.0343426334357093</v>
          </cell>
          <cell r="O29">
            <v>0.44328970004387536</v>
          </cell>
          <cell r="P29">
            <v>0.81417224134965771</v>
          </cell>
          <cell r="Q29">
            <v>1.4513505171885204</v>
          </cell>
          <cell r="R29">
            <v>1.061963793064771</v>
          </cell>
          <cell r="S29">
            <v>0.35398793102159032</v>
          </cell>
          <cell r="T29">
            <v>0.24779155171511325</v>
          </cell>
          <cell r="U29">
            <v>0.14159517240863612</v>
          </cell>
        </row>
        <row r="30">
          <cell r="D30">
            <v>10.54307414750185</v>
          </cell>
          <cell r="E30">
            <v>13.526192026446171</v>
          </cell>
          <cell r="F30">
            <v>14.261755339062578</v>
          </cell>
          <cell r="G30">
            <v>9.3784322358592025</v>
          </cell>
          <cell r="H30">
            <v>7.8051440394296634</v>
          </cell>
          <cell r="I30">
            <v>4.6789999608099295</v>
          </cell>
          <cell r="J30">
            <v>2.3346590868977435</v>
          </cell>
          <cell r="K30">
            <v>2.4824223202457021</v>
          </cell>
          <cell r="L30">
            <v>1.5662902734883595</v>
          </cell>
          <cell r="M30">
            <v>1.1525532201140758</v>
          </cell>
          <cell r="N30">
            <v>1.0343426334357093</v>
          </cell>
          <cell r="O30">
            <v>0.44328970004387536</v>
          </cell>
          <cell r="P30">
            <v>0.81417224134965771</v>
          </cell>
          <cell r="Q30">
            <v>1.4513505171885204</v>
          </cell>
          <cell r="R30">
            <v>1.061963793064771</v>
          </cell>
          <cell r="S30">
            <v>0.35398793102159032</v>
          </cell>
          <cell r="T30">
            <v>0.24779155171511325</v>
          </cell>
          <cell r="U30">
            <v>0.14159517240863612</v>
          </cell>
        </row>
        <row r="31">
          <cell r="D31">
            <v>11.937624392246308</v>
          </cell>
          <cell r="E31">
            <v>15.315324317184217</v>
          </cell>
          <cell r="F31">
            <v>16.148181832922329</v>
          </cell>
          <cell r="G31">
            <v>10.61893332566096</v>
          </cell>
          <cell r="H31">
            <v>8.8375436392211029</v>
          </cell>
          <cell r="I31">
            <v>5.2978991973341172</v>
          </cell>
          <cell r="J31">
            <v>2.6434683919901838</v>
          </cell>
          <cell r="K31">
            <v>2.8107765180655124</v>
          </cell>
          <cell r="L31">
            <v>1.7734661363984778</v>
          </cell>
          <cell r="M31">
            <v>1.3050033833875592</v>
          </cell>
          <cell r="N31">
            <v>1.1711568825272969</v>
          </cell>
          <cell r="O31">
            <v>0.50192437822598435</v>
          </cell>
          <cell r="P31">
            <v>0.92186418039452733</v>
          </cell>
          <cell r="Q31">
            <v>1.6433231041815486</v>
          </cell>
          <cell r="R31">
            <v>1.2024315396450356</v>
          </cell>
          <cell r="S31">
            <v>0.40081051321501182</v>
          </cell>
          <cell r="T31">
            <v>0.2805673592505083</v>
          </cell>
          <cell r="U31">
            <v>0.16032420528600475</v>
          </cell>
        </row>
        <row r="32">
          <cell r="D32">
            <v>11.937624392246308</v>
          </cell>
          <cell r="E32">
            <v>15.315324317184217</v>
          </cell>
          <cell r="F32">
            <v>16.148181832922329</v>
          </cell>
          <cell r="G32">
            <v>10.61893332566096</v>
          </cell>
          <cell r="H32">
            <v>8.8375436392211029</v>
          </cell>
          <cell r="I32">
            <v>5.2978991973341172</v>
          </cell>
          <cell r="J32">
            <v>2.6434683919901838</v>
          </cell>
          <cell r="K32">
            <v>2.8107765180655124</v>
          </cell>
          <cell r="L32">
            <v>1.7734661363984778</v>
          </cell>
          <cell r="M32">
            <v>1.3050033833875592</v>
          </cell>
          <cell r="N32">
            <v>1.1711568825272969</v>
          </cell>
          <cell r="O32">
            <v>0.50192437822598435</v>
          </cell>
          <cell r="P32">
            <v>0.92186418039452733</v>
          </cell>
          <cell r="Q32">
            <v>1.6433231041815486</v>
          </cell>
          <cell r="R32">
            <v>1.2024315396450356</v>
          </cell>
          <cell r="S32">
            <v>0.40081051321501182</v>
          </cell>
          <cell r="T32">
            <v>0.2805673592505083</v>
          </cell>
          <cell r="U32">
            <v>0.16032420528600475</v>
          </cell>
        </row>
        <row r="33">
          <cell r="D33">
            <v>11.937624392246308</v>
          </cell>
          <cell r="E33">
            <v>15.315324317184217</v>
          </cell>
          <cell r="F33">
            <v>16.148181832922329</v>
          </cell>
          <cell r="G33">
            <v>10.61893332566096</v>
          </cell>
          <cell r="H33">
            <v>8.8375436392211029</v>
          </cell>
          <cell r="I33">
            <v>5.2978991973341172</v>
          </cell>
          <cell r="J33">
            <v>2.6434683919901838</v>
          </cell>
          <cell r="K33">
            <v>2.8107765180655124</v>
          </cell>
          <cell r="L33">
            <v>1.7734661363984778</v>
          </cell>
          <cell r="M33">
            <v>1.3050033833875592</v>
          </cell>
          <cell r="N33">
            <v>1.1711568825272969</v>
          </cell>
          <cell r="O33">
            <v>0.50192437822598435</v>
          </cell>
          <cell r="P33">
            <v>0.92186418039452733</v>
          </cell>
          <cell r="Q33">
            <v>1.6433231041815486</v>
          </cell>
          <cell r="R33">
            <v>1.2024315396450356</v>
          </cell>
          <cell r="S33">
            <v>0.40081051321501182</v>
          </cell>
          <cell r="T33">
            <v>0.2805673592505083</v>
          </cell>
          <cell r="U33">
            <v>0.16032420528600475</v>
          </cell>
        </row>
        <row r="34">
          <cell r="D34">
            <v>11.937624392246308</v>
          </cell>
          <cell r="E34">
            <v>15.315324317184217</v>
          </cell>
          <cell r="F34">
            <v>16.148181832922329</v>
          </cell>
          <cell r="G34">
            <v>10.61893332566096</v>
          </cell>
          <cell r="H34">
            <v>8.8375436392211029</v>
          </cell>
          <cell r="I34">
            <v>5.2978991973341172</v>
          </cell>
          <cell r="J34">
            <v>2.6434683919901838</v>
          </cell>
          <cell r="K34">
            <v>2.8107765180655124</v>
          </cell>
          <cell r="L34">
            <v>1.7734661363984778</v>
          </cell>
          <cell r="M34">
            <v>1.3050033833875592</v>
          </cell>
          <cell r="N34">
            <v>1.1711568825272969</v>
          </cell>
          <cell r="O34">
            <v>0.50192437822598435</v>
          </cell>
          <cell r="P34">
            <v>0.92186418039452733</v>
          </cell>
          <cell r="Q34">
            <v>1.6433231041815486</v>
          </cell>
          <cell r="R34">
            <v>1.2024315396450356</v>
          </cell>
          <cell r="S34">
            <v>0.40081051321501182</v>
          </cell>
          <cell r="T34">
            <v>0.2805673592505083</v>
          </cell>
          <cell r="U34">
            <v>0.16032420528600475</v>
          </cell>
        </row>
        <row r="35">
          <cell r="D35">
            <v>11.937624392246308</v>
          </cell>
          <cell r="E35">
            <v>15.315324317184217</v>
          </cell>
          <cell r="F35">
            <v>16.148181832922329</v>
          </cell>
          <cell r="G35">
            <v>10.61893332566096</v>
          </cell>
          <cell r="H35">
            <v>8.8375436392211029</v>
          </cell>
          <cell r="I35">
            <v>5.2978991973341172</v>
          </cell>
          <cell r="J35">
            <v>2.6434683919901838</v>
          </cell>
          <cell r="K35">
            <v>2.8107765180655124</v>
          </cell>
          <cell r="L35">
            <v>1.7734661363984778</v>
          </cell>
          <cell r="M35">
            <v>1.3050033833875592</v>
          </cell>
          <cell r="N35">
            <v>1.1711568825272969</v>
          </cell>
          <cell r="O35">
            <v>0.50192437822598435</v>
          </cell>
          <cell r="P35">
            <v>0.92186418039452733</v>
          </cell>
          <cell r="Q35">
            <v>1.6433231041815486</v>
          </cell>
          <cell r="R35">
            <v>1.2024315396450356</v>
          </cell>
          <cell r="S35">
            <v>0.40081051321501182</v>
          </cell>
          <cell r="T35">
            <v>0.2805673592505083</v>
          </cell>
          <cell r="U35">
            <v>0.16032420528600475</v>
          </cell>
        </row>
        <row r="36">
          <cell r="D36">
            <v>11.937624392246308</v>
          </cell>
          <cell r="E36">
            <v>15.315324317184217</v>
          </cell>
          <cell r="F36">
            <v>16.148181832922329</v>
          </cell>
          <cell r="G36">
            <v>10.61893332566096</v>
          </cell>
          <cell r="H36">
            <v>8.8375436392211029</v>
          </cell>
          <cell r="I36">
            <v>5.2978991973341172</v>
          </cell>
          <cell r="J36">
            <v>2.6434683919901838</v>
          </cell>
          <cell r="K36">
            <v>2.8107765180655124</v>
          </cell>
          <cell r="L36">
            <v>1.7734661363984778</v>
          </cell>
          <cell r="M36">
            <v>1.3050033833875592</v>
          </cell>
          <cell r="N36">
            <v>1.1711568825272969</v>
          </cell>
          <cell r="O36">
            <v>0.50192437822598435</v>
          </cell>
          <cell r="P36">
            <v>0.92186418039452733</v>
          </cell>
          <cell r="Q36">
            <v>1.6433231041815486</v>
          </cell>
          <cell r="R36">
            <v>1.2024315396450356</v>
          </cell>
          <cell r="S36">
            <v>0.40081051321501182</v>
          </cell>
          <cell r="T36">
            <v>0.2805673592505083</v>
          </cell>
          <cell r="U36">
            <v>0.16032420528600475</v>
          </cell>
        </row>
        <row r="37">
          <cell r="D37">
            <v>11.937624392246308</v>
          </cell>
          <cell r="E37">
            <v>15.315324317184217</v>
          </cell>
          <cell r="F37">
            <v>16.148181832922329</v>
          </cell>
          <cell r="G37">
            <v>10.61893332566096</v>
          </cell>
          <cell r="H37">
            <v>8.8375436392211029</v>
          </cell>
          <cell r="I37">
            <v>5.2978991973341172</v>
          </cell>
          <cell r="J37">
            <v>2.6434683919901838</v>
          </cell>
          <cell r="K37">
            <v>2.8107765180655124</v>
          </cell>
          <cell r="L37">
            <v>1.7734661363984778</v>
          </cell>
          <cell r="M37">
            <v>1.3050033833875592</v>
          </cell>
          <cell r="N37">
            <v>1.1711568825272969</v>
          </cell>
          <cell r="O37">
            <v>0.50192437822598435</v>
          </cell>
          <cell r="P37">
            <v>0.92186418039452733</v>
          </cell>
          <cell r="Q37">
            <v>1.6433231041815486</v>
          </cell>
          <cell r="R37">
            <v>1.2024315396450356</v>
          </cell>
          <cell r="S37">
            <v>0.40081051321501182</v>
          </cell>
          <cell r="T37">
            <v>0.2805673592505083</v>
          </cell>
          <cell r="U37">
            <v>0.16032420528600475</v>
          </cell>
        </row>
        <row r="38">
          <cell r="D38">
            <v>11.937624392246308</v>
          </cell>
          <cell r="E38">
            <v>15.315324317184217</v>
          </cell>
          <cell r="F38">
            <v>16.148181832922329</v>
          </cell>
          <cell r="G38">
            <v>10.61893332566096</v>
          </cell>
          <cell r="H38">
            <v>8.8375436392211029</v>
          </cell>
          <cell r="I38">
            <v>5.2978991973341172</v>
          </cell>
          <cell r="J38">
            <v>2.6434683919901838</v>
          </cell>
          <cell r="K38">
            <v>2.8107765180655124</v>
          </cell>
          <cell r="L38">
            <v>1.7734661363984778</v>
          </cell>
          <cell r="M38">
            <v>1.3050033833875592</v>
          </cell>
          <cell r="N38">
            <v>1.1711568825272969</v>
          </cell>
          <cell r="O38">
            <v>0.50192437822598435</v>
          </cell>
          <cell r="P38">
            <v>0.92186418039452733</v>
          </cell>
          <cell r="Q38">
            <v>1.6433231041815486</v>
          </cell>
          <cell r="R38">
            <v>1.2024315396450356</v>
          </cell>
          <cell r="S38">
            <v>0.40081051321501182</v>
          </cell>
          <cell r="T38">
            <v>0.2805673592505083</v>
          </cell>
          <cell r="U38">
            <v>0.16032420528600475</v>
          </cell>
        </row>
        <row r="39">
          <cell r="D39">
            <v>11.937624392246308</v>
          </cell>
          <cell r="E39">
            <v>15.315324317184217</v>
          </cell>
          <cell r="F39">
            <v>16.148181832922329</v>
          </cell>
          <cell r="G39">
            <v>10.61893332566096</v>
          </cell>
          <cell r="H39">
            <v>8.8375436392211029</v>
          </cell>
          <cell r="I39">
            <v>5.2978991973341172</v>
          </cell>
          <cell r="J39">
            <v>2.6434683919901838</v>
          </cell>
          <cell r="K39">
            <v>2.8107765180655124</v>
          </cell>
          <cell r="L39">
            <v>1.7734661363984778</v>
          </cell>
          <cell r="M39">
            <v>1.3050033833875592</v>
          </cell>
          <cell r="N39">
            <v>1.1711568825272969</v>
          </cell>
          <cell r="O39">
            <v>0.50192437822598435</v>
          </cell>
          <cell r="P39">
            <v>0.92186418039452733</v>
          </cell>
          <cell r="Q39">
            <v>1.6433231041815486</v>
          </cell>
          <cell r="R39">
            <v>1.2024315396450356</v>
          </cell>
          <cell r="S39">
            <v>0.40081051321501182</v>
          </cell>
          <cell r="T39">
            <v>0.2805673592505083</v>
          </cell>
          <cell r="U39">
            <v>0.16032420528600475</v>
          </cell>
        </row>
        <row r="40">
          <cell r="D40">
            <v>11.937624392246308</v>
          </cell>
          <cell r="E40">
            <v>15.315324317184217</v>
          </cell>
          <cell r="F40">
            <v>16.148181832922329</v>
          </cell>
          <cell r="G40">
            <v>10.61893332566096</v>
          </cell>
          <cell r="H40">
            <v>8.8375436392211029</v>
          </cell>
          <cell r="I40">
            <v>5.2978991973341172</v>
          </cell>
          <cell r="J40">
            <v>2.6434683919901838</v>
          </cell>
          <cell r="K40">
            <v>2.8107765180655124</v>
          </cell>
          <cell r="L40">
            <v>1.7734661363984778</v>
          </cell>
          <cell r="M40">
            <v>1.3050033833875592</v>
          </cell>
          <cell r="N40">
            <v>1.1711568825272969</v>
          </cell>
          <cell r="O40">
            <v>0.50192437822598435</v>
          </cell>
          <cell r="P40">
            <v>0.92186418039452733</v>
          </cell>
          <cell r="Q40">
            <v>1.6433231041815486</v>
          </cell>
          <cell r="R40">
            <v>1.2024315396450356</v>
          </cell>
          <cell r="S40">
            <v>0.40081051321501182</v>
          </cell>
          <cell r="T40">
            <v>0.2805673592505083</v>
          </cell>
          <cell r="U40">
            <v>0.16032420528600475</v>
          </cell>
        </row>
        <row r="41">
          <cell r="D41">
            <v>13.454426343896024</v>
          </cell>
          <cell r="E41">
            <v>17.261298914068156</v>
          </cell>
          <cell r="F41">
            <v>18.199979821781831</v>
          </cell>
          <cell r="G41">
            <v>11.968181573349371</v>
          </cell>
          <cell r="H41">
            <v>9.9604474096284523</v>
          </cell>
          <cell r="I41">
            <v>5.9710535518453289</v>
          </cell>
          <cell r="J41">
            <v>2.9793491237293539</v>
          </cell>
          <cell r="K41">
            <v>3.1679155239653891</v>
          </cell>
          <cell r="L41">
            <v>1.9988038425019716</v>
          </cell>
          <cell r="M41">
            <v>1.4708179218410733</v>
          </cell>
          <cell r="N41">
            <v>1.3199648016522456</v>
          </cell>
          <cell r="O41">
            <v>0.5656992007081052</v>
          </cell>
          <cell r="P41">
            <v>1.0389968143285115</v>
          </cell>
          <cell r="Q41">
            <v>1.8521247559769116</v>
          </cell>
          <cell r="R41">
            <v>1.355213236080667</v>
          </cell>
          <cell r="S41">
            <v>0.45173774536022232</v>
          </cell>
          <cell r="T41">
            <v>0.3162164217521557</v>
          </cell>
          <cell r="U41">
            <v>0.18069509814408893</v>
          </cell>
        </row>
        <row r="42">
          <cell r="D42">
            <v>13.454426343896024</v>
          </cell>
          <cell r="E42">
            <v>17.261298914068156</v>
          </cell>
          <cell r="F42">
            <v>18.199979821781831</v>
          </cell>
          <cell r="G42">
            <v>11.968181573349371</v>
          </cell>
          <cell r="H42">
            <v>9.9604474096284523</v>
          </cell>
          <cell r="I42">
            <v>5.9710535518453289</v>
          </cell>
          <cell r="J42">
            <v>2.9793491237293539</v>
          </cell>
          <cell r="K42">
            <v>3.1679155239653891</v>
          </cell>
          <cell r="L42">
            <v>1.9988038425019716</v>
          </cell>
          <cell r="M42">
            <v>1.4708179218410733</v>
          </cell>
          <cell r="N42">
            <v>1.3199648016522456</v>
          </cell>
          <cell r="O42">
            <v>0.5656992007081052</v>
          </cell>
          <cell r="P42">
            <v>1.0389968143285115</v>
          </cell>
          <cell r="Q42">
            <v>1.8521247559769116</v>
          </cell>
          <cell r="R42">
            <v>1.355213236080667</v>
          </cell>
          <cell r="S42">
            <v>0.45173774536022232</v>
          </cell>
          <cell r="T42">
            <v>0.3162164217521557</v>
          </cell>
          <cell r="U42">
            <v>0.18069509814408893</v>
          </cell>
        </row>
        <row r="43">
          <cell r="D43">
            <v>13.454426343896024</v>
          </cell>
          <cell r="E43">
            <v>17.261298914068156</v>
          </cell>
          <cell r="F43">
            <v>18.199979821781831</v>
          </cell>
          <cell r="G43">
            <v>11.968181573349371</v>
          </cell>
          <cell r="H43">
            <v>9.9604474096284523</v>
          </cell>
          <cell r="I43">
            <v>5.9710535518453289</v>
          </cell>
          <cell r="J43">
            <v>2.9793491237293539</v>
          </cell>
          <cell r="K43">
            <v>3.1679155239653891</v>
          </cell>
          <cell r="L43">
            <v>1.9988038425019716</v>
          </cell>
          <cell r="M43">
            <v>1.4708179218410733</v>
          </cell>
          <cell r="N43">
            <v>1.3199648016522456</v>
          </cell>
          <cell r="O43">
            <v>0.5656992007081052</v>
          </cell>
          <cell r="P43">
            <v>1.0389968143285115</v>
          </cell>
          <cell r="Q43">
            <v>1.8521247559769116</v>
          </cell>
          <cell r="R43">
            <v>1.355213236080667</v>
          </cell>
          <cell r="S43">
            <v>0.45173774536022232</v>
          </cell>
          <cell r="T43">
            <v>0.3162164217521557</v>
          </cell>
          <cell r="U43">
            <v>0.18069509814408893</v>
          </cell>
        </row>
        <row r="44">
          <cell r="D44">
            <v>13.454426343896024</v>
          </cell>
          <cell r="E44">
            <v>17.261298914068156</v>
          </cell>
          <cell r="F44">
            <v>18.199979821781831</v>
          </cell>
          <cell r="G44">
            <v>11.968181573349371</v>
          </cell>
          <cell r="H44">
            <v>9.9604474096284523</v>
          </cell>
          <cell r="I44">
            <v>5.9710535518453289</v>
          </cell>
          <cell r="J44">
            <v>2.9793491237293539</v>
          </cell>
          <cell r="K44">
            <v>3.1679155239653891</v>
          </cell>
          <cell r="L44">
            <v>1.9988038425019716</v>
          </cell>
          <cell r="M44">
            <v>1.4708179218410733</v>
          </cell>
          <cell r="N44">
            <v>1.3199648016522456</v>
          </cell>
          <cell r="O44">
            <v>0.5656992007081052</v>
          </cell>
          <cell r="P44">
            <v>1.0389968143285115</v>
          </cell>
          <cell r="Q44">
            <v>1.8521247559769116</v>
          </cell>
          <cell r="R44">
            <v>1.355213236080667</v>
          </cell>
          <cell r="S44">
            <v>0.45173774536022232</v>
          </cell>
          <cell r="T44">
            <v>0.3162164217521557</v>
          </cell>
          <cell r="U44">
            <v>0.18069509814408893</v>
          </cell>
        </row>
        <row r="45">
          <cell r="D45">
            <v>13.454426343896024</v>
          </cell>
          <cell r="E45">
            <v>17.261298914068156</v>
          </cell>
          <cell r="F45">
            <v>18.199979821781831</v>
          </cell>
          <cell r="G45">
            <v>11.968181573349371</v>
          </cell>
          <cell r="H45">
            <v>9.9604474096284523</v>
          </cell>
          <cell r="I45">
            <v>5.9710535518453289</v>
          </cell>
          <cell r="J45">
            <v>2.9793491237293539</v>
          </cell>
          <cell r="K45">
            <v>3.1679155239653891</v>
          </cell>
          <cell r="L45">
            <v>1.9988038425019716</v>
          </cell>
          <cell r="M45">
            <v>1.4708179218410733</v>
          </cell>
          <cell r="N45">
            <v>1.3199648016522456</v>
          </cell>
          <cell r="O45">
            <v>0.5656992007081052</v>
          </cell>
          <cell r="P45">
            <v>1.0389968143285115</v>
          </cell>
          <cell r="Q45">
            <v>1.8521247559769116</v>
          </cell>
          <cell r="R45">
            <v>1.355213236080667</v>
          </cell>
          <cell r="S45">
            <v>0.45173774536022232</v>
          </cell>
          <cell r="T45">
            <v>0.3162164217521557</v>
          </cell>
          <cell r="U45">
            <v>0.18069509814408893</v>
          </cell>
        </row>
        <row r="46">
          <cell r="D46">
            <v>13.454426343896024</v>
          </cell>
          <cell r="E46">
            <v>17.261298914068156</v>
          </cell>
          <cell r="F46">
            <v>18.199979821781831</v>
          </cell>
          <cell r="G46">
            <v>11.968181573349371</v>
          </cell>
          <cell r="H46">
            <v>9.9604474096284523</v>
          </cell>
          <cell r="I46">
            <v>5.9710535518453289</v>
          </cell>
          <cell r="J46">
            <v>2.9793491237293539</v>
          </cell>
          <cell r="K46">
            <v>3.1679155239653891</v>
          </cell>
          <cell r="L46">
            <v>1.9988038425019716</v>
          </cell>
          <cell r="M46">
            <v>1.4708179218410733</v>
          </cell>
          <cell r="N46">
            <v>1.3199648016522456</v>
          </cell>
          <cell r="O46">
            <v>0.5656992007081052</v>
          </cell>
          <cell r="P46">
            <v>1.0389968143285115</v>
          </cell>
          <cell r="Q46">
            <v>1.8521247559769116</v>
          </cell>
          <cell r="R46">
            <v>1.355213236080667</v>
          </cell>
          <cell r="S46">
            <v>0.45173774536022232</v>
          </cell>
          <cell r="T46">
            <v>0.3162164217521557</v>
          </cell>
          <cell r="U46">
            <v>0.18069509814408893</v>
          </cell>
        </row>
        <row r="47">
          <cell r="D47">
            <v>13.454426343896024</v>
          </cell>
          <cell r="E47">
            <v>17.261298914068156</v>
          </cell>
          <cell r="F47">
            <v>18.199979821781831</v>
          </cell>
          <cell r="G47">
            <v>11.968181573349371</v>
          </cell>
          <cell r="H47">
            <v>9.9604474096284523</v>
          </cell>
          <cell r="I47">
            <v>5.9710535518453289</v>
          </cell>
          <cell r="J47">
            <v>2.9793491237293539</v>
          </cell>
          <cell r="K47">
            <v>3.1679155239653891</v>
          </cell>
          <cell r="L47">
            <v>1.9988038425019716</v>
          </cell>
          <cell r="M47">
            <v>1.4708179218410733</v>
          </cell>
          <cell r="N47">
            <v>1.3199648016522456</v>
          </cell>
          <cell r="O47">
            <v>0.5656992007081052</v>
          </cell>
          <cell r="P47">
            <v>1.0389968143285115</v>
          </cell>
          <cell r="Q47">
            <v>1.8521247559769116</v>
          </cell>
          <cell r="R47">
            <v>1.355213236080667</v>
          </cell>
          <cell r="S47">
            <v>0.45173774536022232</v>
          </cell>
          <cell r="T47">
            <v>0.3162164217521557</v>
          </cell>
          <cell r="U47">
            <v>0.18069509814408893</v>
          </cell>
        </row>
        <row r="48">
          <cell r="D48">
            <v>13.454426343896024</v>
          </cell>
          <cell r="E48">
            <v>17.261298914068156</v>
          </cell>
          <cell r="F48">
            <v>18.199979821781831</v>
          </cell>
          <cell r="G48">
            <v>11.968181573349371</v>
          </cell>
          <cell r="H48">
            <v>9.9604474096284523</v>
          </cell>
          <cell r="I48">
            <v>5.9710535518453289</v>
          </cell>
          <cell r="J48">
            <v>2.9793491237293539</v>
          </cell>
          <cell r="K48">
            <v>3.1679155239653891</v>
          </cell>
          <cell r="L48">
            <v>1.9988038425019716</v>
          </cell>
          <cell r="M48">
            <v>1.4708179218410733</v>
          </cell>
          <cell r="N48">
            <v>1.3199648016522456</v>
          </cell>
          <cell r="O48">
            <v>0.5656992007081052</v>
          </cell>
          <cell r="P48">
            <v>1.0389968143285115</v>
          </cell>
          <cell r="Q48">
            <v>1.8521247559769116</v>
          </cell>
          <cell r="R48">
            <v>1.355213236080667</v>
          </cell>
          <cell r="S48">
            <v>0.45173774536022232</v>
          </cell>
          <cell r="T48">
            <v>0.3162164217521557</v>
          </cell>
          <cell r="U48">
            <v>0.18069509814408893</v>
          </cell>
        </row>
        <row r="49">
          <cell r="D49">
            <v>13.454426343896024</v>
          </cell>
          <cell r="E49">
            <v>17.261298914068156</v>
          </cell>
          <cell r="F49">
            <v>18.199979821781831</v>
          </cell>
          <cell r="G49">
            <v>11.968181573349371</v>
          </cell>
          <cell r="H49">
            <v>9.9604474096284523</v>
          </cell>
          <cell r="I49">
            <v>5.9710535518453289</v>
          </cell>
          <cell r="J49">
            <v>2.9793491237293539</v>
          </cell>
          <cell r="K49">
            <v>3.1679155239653891</v>
          </cell>
          <cell r="L49">
            <v>1.9988038425019716</v>
          </cell>
          <cell r="M49">
            <v>1.4708179218410733</v>
          </cell>
          <cell r="N49">
            <v>1.3199648016522456</v>
          </cell>
          <cell r="O49">
            <v>0.5656992007081052</v>
          </cell>
          <cell r="P49">
            <v>1.0389968143285115</v>
          </cell>
          <cell r="Q49">
            <v>1.8521247559769116</v>
          </cell>
          <cell r="R49">
            <v>1.355213236080667</v>
          </cell>
          <cell r="S49">
            <v>0.45173774536022232</v>
          </cell>
          <cell r="T49">
            <v>0.3162164217521557</v>
          </cell>
          <cell r="U49">
            <v>0.18069509814408893</v>
          </cell>
        </row>
        <row r="50">
          <cell r="D50">
            <v>13.454426343896024</v>
          </cell>
          <cell r="E50">
            <v>17.261298914068156</v>
          </cell>
          <cell r="F50">
            <v>18.199979821781831</v>
          </cell>
          <cell r="G50">
            <v>11.968181573349371</v>
          </cell>
          <cell r="H50">
            <v>9.9604474096284523</v>
          </cell>
          <cell r="I50">
            <v>5.9710535518453289</v>
          </cell>
          <cell r="J50">
            <v>2.9793491237293539</v>
          </cell>
          <cell r="K50">
            <v>3.1679155239653891</v>
          </cell>
          <cell r="L50">
            <v>1.9988038425019716</v>
          </cell>
          <cell r="M50">
            <v>1.4708179218410733</v>
          </cell>
          <cell r="N50">
            <v>1.3199648016522456</v>
          </cell>
          <cell r="O50">
            <v>0.5656992007081052</v>
          </cell>
          <cell r="P50">
            <v>1.0389968143285115</v>
          </cell>
          <cell r="Q50">
            <v>1.8521247559769116</v>
          </cell>
          <cell r="R50">
            <v>1.355213236080667</v>
          </cell>
          <cell r="S50">
            <v>0.45173774536022232</v>
          </cell>
          <cell r="T50">
            <v>0.3162164217521557</v>
          </cell>
          <cell r="U50">
            <v>0.18069509814408893</v>
          </cell>
        </row>
        <row r="51">
          <cell r="D51">
            <v>15.011094363090448</v>
          </cell>
          <cell r="E51">
            <v>19.258419512336971</v>
          </cell>
          <cell r="F51">
            <v>20.305705165575837</v>
          </cell>
          <cell r="G51">
            <v>13.352892078795573</v>
          </cell>
          <cell r="H51">
            <v>11.112864431590214</v>
          </cell>
          <cell r="I51">
            <v>6.6619004053250244</v>
          </cell>
          <cell r="J51">
            <v>3.3240578002927736</v>
          </cell>
          <cell r="K51">
            <v>3.5344412053745953</v>
          </cell>
          <cell r="L51">
            <v>2.2300640938673038</v>
          </cell>
          <cell r="M51">
            <v>1.6409905596382046</v>
          </cell>
          <cell r="N51">
            <v>1.4726838355727481</v>
          </cell>
          <cell r="O51">
            <v>0.63115021524546344</v>
          </cell>
          <cell r="P51">
            <v>1.15920804233407</v>
          </cell>
          <cell r="Q51">
            <v>2.0664143363346463</v>
          </cell>
          <cell r="R51">
            <v>1.512010490000961</v>
          </cell>
          <cell r="S51">
            <v>0.50400349666698696</v>
          </cell>
          <cell r="T51">
            <v>0.35280244766689089</v>
          </cell>
          <cell r="U51">
            <v>0.20160139866679477</v>
          </cell>
        </row>
        <row r="52">
          <cell r="D52">
            <v>15.011094363090448</v>
          </cell>
          <cell r="E52">
            <v>19.258419512336971</v>
          </cell>
          <cell r="F52">
            <v>20.305705165575837</v>
          </cell>
          <cell r="G52">
            <v>13.352892078795573</v>
          </cell>
          <cell r="H52">
            <v>11.112864431590214</v>
          </cell>
          <cell r="I52">
            <v>6.6619004053250244</v>
          </cell>
          <cell r="J52">
            <v>3.3240578002927736</v>
          </cell>
          <cell r="K52">
            <v>3.5344412053745953</v>
          </cell>
          <cell r="L52">
            <v>2.2300640938673038</v>
          </cell>
          <cell r="M52">
            <v>1.6409905596382046</v>
          </cell>
          <cell r="N52">
            <v>1.4726838355727481</v>
          </cell>
          <cell r="O52">
            <v>0.63115021524546344</v>
          </cell>
          <cell r="P52">
            <v>1.15920804233407</v>
          </cell>
          <cell r="Q52">
            <v>2.0664143363346463</v>
          </cell>
          <cell r="R52">
            <v>1.512010490000961</v>
          </cell>
          <cell r="S52">
            <v>0.50400349666698696</v>
          </cell>
          <cell r="T52">
            <v>0.35280244766689089</v>
          </cell>
          <cell r="U52">
            <v>0.20160139866679477</v>
          </cell>
        </row>
        <row r="53">
          <cell r="D53">
            <v>15.011094363090448</v>
          </cell>
          <cell r="E53">
            <v>19.258419512336971</v>
          </cell>
          <cell r="F53">
            <v>20.305705165575837</v>
          </cell>
          <cell r="G53">
            <v>13.352892078795573</v>
          </cell>
          <cell r="H53">
            <v>11.112864431590214</v>
          </cell>
          <cell r="I53">
            <v>6.6619004053250244</v>
          </cell>
          <cell r="J53">
            <v>3.3240578002927736</v>
          </cell>
          <cell r="K53">
            <v>3.5344412053745953</v>
          </cell>
          <cell r="L53">
            <v>2.2300640938673038</v>
          </cell>
          <cell r="M53">
            <v>1.6409905596382046</v>
          </cell>
          <cell r="N53">
            <v>1.4726838355727481</v>
          </cell>
          <cell r="O53">
            <v>0.63115021524546344</v>
          </cell>
          <cell r="P53">
            <v>1.15920804233407</v>
          </cell>
          <cell r="Q53">
            <v>2.0664143363346463</v>
          </cell>
          <cell r="R53">
            <v>1.512010490000961</v>
          </cell>
          <cell r="S53">
            <v>0.50400349666698696</v>
          </cell>
          <cell r="T53">
            <v>0.35280244766689089</v>
          </cell>
          <cell r="U53">
            <v>0.20160139866679477</v>
          </cell>
        </row>
        <row r="54">
          <cell r="D54">
            <v>15.011094363090448</v>
          </cell>
          <cell r="E54">
            <v>19.258419512336971</v>
          </cell>
          <cell r="F54">
            <v>20.305705165575837</v>
          </cell>
          <cell r="G54">
            <v>13.352892078795573</v>
          </cell>
          <cell r="H54">
            <v>11.112864431590214</v>
          </cell>
          <cell r="I54">
            <v>6.6619004053250244</v>
          </cell>
          <cell r="J54">
            <v>3.3240578002927736</v>
          </cell>
          <cell r="K54">
            <v>3.5344412053745953</v>
          </cell>
          <cell r="L54">
            <v>2.2300640938673038</v>
          </cell>
          <cell r="M54">
            <v>1.6409905596382046</v>
          </cell>
          <cell r="N54">
            <v>1.4726838355727481</v>
          </cell>
          <cell r="O54">
            <v>0.63115021524546344</v>
          </cell>
          <cell r="P54">
            <v>1.15920804233407</v>
          </cell>
          <cell r="Q54">
            <v>2.0664143363346463</v>
          </cell>
          <cell r="R54">
            <v>1.512010490000961</v>
          </cell>
          <cell r="S54">
            <v>0.50400349666698696</v>
          </cell>
          <cell r="T54">
            <v>0.35280244766689089</v>
          </cell>
          <cell r="U54">
            <v>0.20160139866679477</v>
          </cell>
        </row>
        <row r="55">
          <cell r="D55">
            <v>15.011094363090448</v>
          </cell>
          <cell r="E55">
            <v>19.258419512336971</v>
          </cell>
          <cell r="F55">
            <v>20.305705165575837</v>
          </cell>
          <cell r="G55">
            <v>13.352892078795573</v>
          </cell>
          <cell r="H55">
            <v>11.112864431590214</v>
          </cell>
          <cell r="I55">
            <v>6.6619004053250244</v>
          </cell>
          <cell r="J55">
            <v>3.3240578002927736</v>
          </cell>
          <cell r="K55">
            <v>3.5344412053745953</v>
          </cell>
          <cell r="L55">
            <v>2.2300640938673038</v>
          </cell>
          <cell r="M55">
            <v>1.6409905596382046</v>
          </cell>
          <cell r="N55">
            <v>1.4726838355727481</v>
          </cell>
          <cell r="O55">
            <v>0.63115021524546344</v>
          </cell>
          <cell r="P55">
            <v>1.15920804233407</v>
          </cell>
          <cell r="Q55">
            <v>2.0664143363346463</v>
          </cell>
          <cell r="R55">
            <v>1.512010490000961</v>
          </cell>
          <cell r="S55">
            <v>0.50400349666698696</v>
          </cell>
          <cell r="T55">
            <v>0.35280244766689089</v>
          </cell>
          <cell r="U55">
            <v>0.20160139866679477</v>
          </cell>
        </row>
        <row r="56">
          <cell r="D56">
            <v>15.011094363090448</v>
          </cell>
          <cell r="E56">
            <v>19.258419512336971</v>
          </cell>
          <cell r="F56">
            <v>20.305705165575837</v>
          </cell>
          <cell r="G56">
            <v>13.352892078795573</v>
          </cell>
          <cell r="H56">
            <v>11.112864431590214</v>
          </cell>
          <cell r="I56">
            <v>6.6619004053250244</v>
          </cell>
          <cell r="J56">
            <v>3.3240578002927736</v>
          </cell>
          <cell r="K56">
            <v>3.5344412053745953</v>
          </cell>
          <cell r="L56">
            <v>2.2300640938673038</v>
          </cell>
          <cell r="M56">
            <v>1.6409905596382046</v>
          </cell>
          <cell r="N56">
            <v>1.4726838355727481</v>
          </cell>
          <cell r="O56">
            <v>0.63115021524546344</v>
          </cell>
          <cell r="P56">
            <v>1.15920804233407</v>
          </cell>
          <cell r="Q56">
            <v>2.0664143363346463</v>
          </cell>
          <cell r="R56">
            <v>1.512010490000961</v>
          </cell>
          <cell r="S56">
            <v>0.50400349666698696</v>
          </cell>
          <cell r="T56">
            <v>0.35280244766689089</v>
          </cell>
          <cell r="U56">
            <v>0.20160139866679477</v>
          </cell>
        </row>
        <row r="57">
          <cell r="D57">
            <v>15.011094363090448</v>
          </cell>
          <cell r="E57">
            <v>19.258419512336971</v>
          </cell>
          <cell r="F57">
            <v>20.305705165575837</v>
          </cell>
          <cell r="G57">
            <v>13.352892078795573</v>
          </cell>
          <cell r="H57">
            <v>11.112864431590214</v>
          </cell>
          <cell r="I57">
            <v>6.6619004053250244</v>
          </cell>
          <cell r="J57">
            <v>3.3240578002927736</v>
          </cell>
          <cell r="K57">
            <v>3.5344412053745953</v>
          </cell>
          <cell r="L57">
            <v>2.2300640938673038</v>
          </cell>
          <cell r="M57">
            <v>1.6409905596382046</v>
          </cell>
          <cell r="N57">
            <v>1.4726838355727481</v>
          </cell>
          <cell r="O57">
            <v>0.63115021524546344</v>
          </cell>
          <cell r="P57">
            <v>1.15920804233407</v>
          </cell>
          <cell r="Q57">
            <v>2.0664143363346463</v>
          </cell>
          <cell r="R57">
            <v>1.512010490000961</v>
          </cell>
          <cell r="S57">
            <v>0.50400349666698696</v>
          </cell>
          <cell r="T57">
            <v>0.35280244766689089</v>
          </cell>
          <cell r="U57">
            <v>0.20160139866679477</v>
          </cell>
        </row>
        <row r="58">
          <cell r="D58">
            <v>15.011094363090448</v>
          </cell>
          <cell r="E58">
            <v>19.258419512336971</v>
          </cell>
          <cell r="F58">
            <v>20.305705165575837</v>
          </cell>
          <cell r="G58">
            <v>13.352892078795573</v>
          </cell>
          <cell r="H58">
            <v>11.112864431590214</v>
          </cell>
          <cell r="I58">
            <v>6.6619004053250244</v>
          </cell>
          <cell r="J58">
            <v>3.3240578002927736</v>
          </cell>
          <cell r="K58">
            <v>3.5344412053745953</v>
          </cell>
          <cell r="L58">
            <v>2.2300640938673038</v>
          </cell>
          <cell r="M58">
            <v>1.6409905596382046</v>
          </cell>
          <cell r="N58">
            <v>1.4726838355727481</v>
          </cell>
          <cell r="O58">
            <v>0.63115021524546344</v>
          </cell>
          <cell r="P58">
            <v>1.15920804233407</v>
          </cell>
          <cell r="Q58">
            <v>2.0664143363346463</v>
          </cell>
          <cell r="R58">
            <v>1.512010490000961</v>
          </cell>
          <cell r="S58">
            <v>0.50400349666698696</v>
          </cell>
          <cell r="T58">
            <v>0.35280244766689089</v>
          </cell>
          <cell r="U58">
            <v>0.20160139866679477</v>
          </cell>
        </row>
        <row r="59">
          <cell r="D59">
            <v>15.011094363090448</v>
          </cell>
          <cell r="E59">
            <v>19.258419512336971</v>
          </cell>
          <cell r="F59">
            <v>20.305705165575837</v>
          </cell>
          <cell r="G59">
            <v>13.352892078795573</v>
          </cell>
          <cell r="H59">
            <v>11.112864431590214</v>
          </cell>
          <cell r="I59">
            <v>6.6619004053250244</v>
          </cell>
          <cell r="J59">
            <v>3.3240578002927736</v>
          </cell>
          <cell r="K59">
            <v>3.5344412053745953</v>
          </cell>
          <cell r="L59">
            <v>2.2300640938673038</v>
          </cell>
          <cell r="M59">
            <v>1.6409905596382046</v>
          </cell>
          <cell r="N59">
            <v>1.4726838355727481</v>
          </cell>
          <cell r="O59">
            <v>0.63115021524546344</v>
          </cell>
          <cell r="P59">
            <v>1.15920804233407</v>
          </cell>
          <cell r="Q59">
            <v>2.0664143363346463</v>
          </cell>
          <cell r="R59">
            <v>1.512010490000961</v>
          </cell>
          <cell r="S59">
            <v>0.50400349666698696</v>
          </cell>
          <cell r="T59">
            <v>0.35280244766689089</v>
          </cell>
          <cell r="U59">
            <v>0.20160139866679477</v>
          </cell>
        </row>
        <row r="60">
          <cell r="D60">
            <v>15.011094363090448</v>
          </cell>
          <cell r="E60">
            <v>19.258419512336971</v>
          </cell>
          <cell r="F60">
            <v>20.305705165575837</v>
          </cell>
          <cell r="G60">
            <v>13.352892078795573</v>
          </cell>
          <cell r="H60">
            <v>11.112864431590214</v>
          </cell>
          <cell r="I60">
            <v>6.6619004053250244</v>
          </cell>
          <cell r="J60">
            <v>3.3240578002927736</v>
          </cell>
          <cell r="K60">
            <v>3.5344412053745953</v>
          </cell>
          <cell r="L60">
            <v>2.2300640938673038</v>
          </cell>
          <cell r="M60">
            <v>1.6409905596382046</v>
          </cell>
          <cell r="N60">
            <v>1.4726838355727481</v>
          </cell>
          <cell r="O60">
            <v>0.63115021524546344</v>
          </cell>
          <cell r="P60">
            <v>1.15920804233407</v>
          </cell>
          <cell r="Q60">
            <v>2.0664143363346463</v>
          </cell>
          <cell r="R60">
            <v>1.512010490000961</v>
          </cell>
          <cell r="S60">
            <v>0.50400349666698696</v>
          </cell>
          <cell r="T60">
            <v>0.35280244766689089</v>
          </cell>
          <cell r="U60">
            <v>0.20160139866679477</v>
          </cell>
        </row>
        <row r="61">
          <cell r="D61">
            <v>16.427109349231753</v>
          </cell>
          <cell r="E61">
            <v>21.075089901533762</v>
          </cell>
          <cell r="F61">
            <v>22.221167297991787</v>
          </cell>
          <cell r="G61">
            <v>14.612486804839873</v>
          </cell>
          <cell r="H61">
            <v>12.161154595749089</v>
          </cell>
          <cell r="I61">
            <v>7.2903256608024645</v>
          </cell>
          <cell r="J61">
            <v>3.6376202592423308</v>
          </cell>
          <cell r="K61">
            <v>3.8678493895741237</v>
          </cell>
          <cell r="L61">
            <v>2.4404287815170065</v>
          </cell>
          <cell r="M61">
            <v>1.795787216587986</v>
          </cell>
          <cell r="N61">
            <v>1.6116039123225516</v>
          </cell>
          <cell r="O61">
            <v>0.69068739099537924</v>
          </cell>
          <cell r="P61">
            <v>1.268557562115693</v>
          </cell>
          <cell r="Q61">
            <v>2.2613417411627572</v>
          </cell>
          <cell r="R61">
            <v>1.6546402984117736</v>
          </cell>
          <cell r="S61">
            <v>0.55154676613725784</v>
          </cell>
          <cell r="T61">
            <v>0.38608273629608048</v>
          </cell>
          <cell r="U61">
            <v>0.22061870645490314</v>
          </cell>
        </row>
        <row r="62">
          <cell r="D62">
            <v>16.427109349231753</v>
          </cell>
          <cell r="E62">
            <v>21.075089901533762</v>
          </cell>
          <cell r="F62">
            <v>22.221167297991787</v>
          </cell>
          <cell r="G62">
            <v>14.612486804839873</v>
          </cell>
          <cell r="H62">
            <v>12.161154595749089</v>
          </cell>
          <cell r="I62">
            <v>7.2903256608024645</v>
          </cell>
          <cell r="J62">
            <v>3.6376202592423308</v>
          </cell>
          <cell r="K62">
            <v>3.8678493895741237</v>
          </cell>
          <cell r="L62">
            <v>2.4404287815170065</v>
          </cell>
          <cell r="M62">
            <v>1.795787216587986</v>
          </cell>
          <cell r="N62">
            <v>1.6116039123225516</v>
          </cell>
          <cell r="O62">
            <v>0.69068739099537924</v>
          </cell>
          <cell r="P62">
            <v>1.268557562115693</v>
          </cell>
          <cell r="Q62">
            <v>2.2613417411627572</v>
          </cell>
          <cell r="R62">
            <v>1.6546402984117736</v>
          </cell>
          <cell r="S62">
            <v>0.55154676613725784</v>
          </cell>
          <cell r="T62">
            <v>0.38608273629608048</v>
          </cell>
          <cell r="U62">
            <v>0.22061870645490314</v>
          </cell>
        </row>
        <row r="63">
          <cell r="D63">
            <v>16.427109349231753</v>
          </cell>
          <cell r="E63">
            <v>21.075089901533762</v>
          </cell>
          <cell r="F63">
            <v>22.221167297991787</v>
          </cell>
          <cell r="G63">
            <v>14.612486804839873</v>
          </cell>
          <cell r="H63">
            <v>12.161154595749089</v>
          </cell>
          <cell r="I63">
            <v>7.2903256608024645</v>
          </cell>
          <cell r="J63">
            <v>3.6376202592423308</v>
          </cell>
          <cell r="K63">
            <v>3.8678493895741237</v>
          </cell>
          <cell r="L63">
            <v>2.4404287815170065</v>
          </cell>
          <cell r="M63">
            <v>1.795787216587986</v>
          </cell>
          <cell r="N63">
            <v>1.6116039123225516</v>
          </cell>
          <cell r="O63">
            <v>0.69068739099537924</v>
          </cell>
          <cell r="P63">
            <v>1.268557562115693</v>
          </cell>
          <cell r="Q63">
            <v>2.2613417411627572</v>
          </cell>
          <cell r="R63">
            <v>1.6546402984117736</v>
          </cell>
          <cell r="S63">
            <v>0.55154676613725784</v>
          </cell>
          <cell r="T63">
            <v>0.38608273629608048</v>
          </cell>
          <cell r="U63">
            <v>0.22061870645490314</v>
          </cell>
        </row>
        <row r="64">
          <cell r="D64">
            <v>16.427109349231753</v>
          </cell>
          <cell r="E64">
            <v>21.075089901533762</v>
          </cell>
          <cell r="F64">
            <v>22.221167297991787</v>
          </cell>
          <cell r="G64">
            <v>14.612486804839873</v>
          </cell>
          <cell r="H64">
            <v>12.161154595749089</v>
          </cell>
          <cell r="I64">
            <v>7.2903256608024645</v>
          </cell>
          <cell r="J64">
            <v>3.6376202592423308</v>
          </cell>
          <cell r="K64">
            <v>3.8678493895741237</v>
          </cell>
          <cell r="L64">
            <v>2.4404287815170065</v>
          </cell>
          <cell r="M64">
            <v>1.795787216587986</v>
          </cell>
          <cell r="N64">
            <v>1.6116039123225516</v>
          </cell>
          <cell r="O64">
            <v>0.69068739099537924</v>
          </cell>
          <cell r="P64">
            <v>1.268557562115693</v>
          </cell>
          <cell r="Q64">
            <v>2.2613417411627572</v>
          </cell>
          <cell r="R64">
            <v>1.6546402984117736</v>
          </cell>
          <cell r="S64">
            <v>0.55154676613725784</v>
          </cell>
          <cell r="T64">
            <v>0.38608273629608048</v>
          </cell>
          <cell r="U64">
            <v>0.22061870645490314</v>
          </cell>
        </row>
        <row r="65">
          <cell r="D65">
            <v>16.427109349231753</v>
          </cell>
          <cell r="E65">
            <v>21.075089901533762</v>
          </cell>
          <cell r="F65">
            <v>22.221167297991787</v>
          </cell>
          <cell r="G65">
            <v>14.612486804839873</v>
          </cell>
          <cell r="H65">
            <v>12.161154595749089</v>
          </cell>
          <cell r="I65">
            <v>7.2903256608024645</v>
          </cell>
          <cell r="J65">
            <v>3.6376202592423308</v>
          </cell>
          <cell r="K65">
            <v>3.8678493895741237</v>
          </cell>
          <cell r="L65">
            <v>2.4404287815170065</v>
          </cell>
          <cell r="M65">
            <v>1.795787216587986</v>
          </cell>
          <cell r="N65">
            <v>1.6116039123225516</v>
          </cell>
          <cell r="O65">
            <v>0.69068739099537924</v>
          </cell>
          <cell r="P65">
            <v>1.268557562115693</v>
          </cell>
          <cell r="Q65">
            <v>2.2613417411627572</v>
          </cell>
          <cell r="R65">
            <v>1.6546402984117736</v>
          </cell>
          <cell r="S65">
            <v>0.55154676613725784</v>
          </cell>
          <cell r="T65">
            <v>0.38608273629608048</v>
          </cell>
          <cell r="U65">
            <v>0.22061870645490314</v>
          </cell>
        </row>
        <row r="66">
          <cell r="D66">
            <v>16.427109349231753</v>
          </cell>
          <cell r="E66">
            <v>21.075089901533762</v>
          </cell>
          <cell r="F66">
            <v>22.221167297991787</v>
          </cell>
          <cell r="G66">
            <v>14.612486804839873</v>
          </cell>
          <cell r="H66">
            <v>12.161154595749089</v>
          </cell>
          <cell r="I66">
            <v>7.2903256608024645</v>
          </cell>
          <cell r="J66">
            <v>3.6376202592423308</v>
          </cell>
          <cell r="K66">
            <v>3.8678493895741237</v>
          </cell>
          <cell r="L66">
            <v>2.4404287815170065</v>
          </cell>
          <cell r="M66">
            <v>1.795787216587986</v>
          </cell>
          <cell r="N66">
            <v>1.6116039123225516</v>
          </cell>
          <cell r="O66">
            <v>0.69068739099537924</v>
          </cell>
          <cell r="P66">
            <v>1.268557562115693</v>
          </cell>
          <cell r="Q66">
            <v>2.2613417411627572</v>
          </cell>
          <cell r="R66">
            <v>1.6546402984117736</v>
          </cell>
          <cell r="S66">
            <v>0.55154676613725784</v>
          </cell>
          <cell r="T66">
            <v>0.38608273629608048</v>
          </cell>
          <cell r="U66">
            <v>0.22061870645490314</v>
          </cell>
        </row>
        <row r="67">
          <cell r="D67">
            <v>16.427109349231753</v>
          </cell>
          <cell r="E67">
            <v>21.075089901533762</v>
          </cell>
          <cell r="F67">
            <v>22.221167297991787</v>
          </cell>
          <cell r="G67">
            <v>14.612486804839873</v>
          </cell>
          <cell r="H67">
            <v>12.161154595749089</v>
          </cell>
          <cell r="I67">
            <v>7.2903256608024645</v>
          </cell>
          <cell r="J67">
            <v>3.6376202592423308</v>
          </cell>
          <cell r="K67">
            <v>3.8678493895741237</v>
          </cell>
          <cell r="L67">
            <v>2.4404287815170065</v>
          </cell>
          <cell r="M67">
            <v>1.795787216587986</v>
          </cell>
          <cell r="N67">
            <v>1.6116039123225516</v>
          </cell>
          <cell r="O67">
            <v>0.69068739099537924</v>
          </cell>
          <cell r="P67">
            <v>1.268557562115693</v>
          </cell>
          <cell r="Q67">
            <v>2.2613417411627572</v>
          </cell>
          <cell r="R67">
            <v>1.6546402984117736</v>
          </cell>
          <cell r="S67">
            <v>0.55154676613725784</v>
          </cell>
          <cell r="T67">
            <v>0.38608273629608048</v>
          </cell>
          <cell r="U67">
            <v>0.22061870645490314</v>
          </cell>
        </row>
        <row r="68">
          <cell r="D68">
            <v>16.427109349231753</v>
          </cell>
          <cell r="E68">
            <v>21.075089901533762</v>
          </cell>
          <cell r="F68">
            <v>22.221167297991787</v>
          </cell>
          <cell r="G68">
            <v>14.612486804839873</v>
          </cell>
          <cell r="H68">
            <v>12.161154595749089</v>
          </cell>
          <cell r="I68">
            <v>7.2903256608024645</v>
          </cell>
          <cell r="J68">
            <v>3.6376202592423308</v>
          </cell>
          <cell r="K68">
            <v>3.8678493895741237</v>
          </cell>
          <cell r="L68">
            <v>2.4404287815170065</v>
          </cell>
          <cell r="M68">
            <v>1.795787216587986</v>
          </cell>
          <cell r="N68">
            <v>1.6116039123225516</v>
          </cell>
          <cell r="O68">
            <v>0.69068739099537924</v>
          </cell>
          <cell r="P68">
            <v>1.268557562115693</v>
          </cell>
          <cell r="Q68">
            <v>2.2613417411627572</v>
          </cell>
          <cell r="R68">
            <v>1.6546402984117736</v>
          </cell>
          <cell r="S68">
            <v>0.55154676613725784</v>
          </cell>
          <cell r="T68">
            <v>0.38608273629608048</v>
          </cell>
          <cell r="U68">
            <v>0.22061870645490314</v>
          </cell>
        </row>
        <row r="69">
          <cell r="D69">
            <v>16.427109349231753</v>
          </cell>
          <cell r="E69">
            <v>21.075089901533762</v>
          </cell>
          <cell r="F69">
            <v>22.221167297991787</v>
          </cell>
          <cell r="G69">
            <v>14.612486804839873</v>
          </cell>
          <cell r="H69">
            <v>12.161154595749089</v>
          </cell>
          <cell r="I69">
            <v>7.2903256608024645</v>
          </cell>
          <cell r="J69">
            <v>3.6376202592423308</v>
          </cell>
          <cell r="K69">
            <v>3.8678493895741237</v>
          </cell>
          <cell r="L69">
            <v>2.4404287815170065</v>
          </cell>
          <cell r="M69">
            <v>1.795787216587986</v>
          </cell>
          <cell r="N69">
            <v>1.6116039123225516</v>
          </cell>
          <cell r="O69">
            <v>0.69068739099537924</v>
          </cell>
          <cell r="P69">
            <v>1.268557562115693</v>
          </cell>
          <cell r="Q69">
            <v>2.2613417411627572</v>
          </cell>
          <cell r="R69">
            <v>1.6546402984117736</v>
          </cell>
          <cell r="S69">
            <v>0.55154676613725784</v>
          </cell>
          <cell r="T69">
            <v>0.38608273629608048</v>
          </cell>
          <cell r="U69">
            <v>0.22061870645490314</v>
          </cell>
        </row>
        <row r="70">
          <cell r="D70">
            <v>16.427109349231753</v>
          </cell>
          <cell r="E70">
            <v>21.075089901533762</v>
          </cell>
          <cell r="F70">
            <v>22.221167297991787</v>
          </cell>
          <cell r="G70">
            <v>14.612486804839873</v>
          </cell>
          <cell r="H70">
            <v>12.161154595749089</v>
          </cell>
          <cell r="I70">
            <v>7.2903256608024645</v>
          </cell>
          <cell r="J70">
            <v>3.6376202592423308</v>
          </cell>
          <cell r="K70">
            <v>3.8678493895741237</v>
          </cell>
          <cell r="L70">
            <v>2.4404287815170065</v>
          </cell>
          <cell r="M70">
            <v>1.795787216587986</v>
          </cell>
          <cell r="N70">
            <v>1.6116039123225516</v>
          </cell>
          <cell r="O70">
            <v>0.69068739099537924</v>
          </cell>
          <cell r="P70">
            <v>1.268557562115693</v>
          </cell>
          <cell r="Q70">
            <v>2.2613417411627572</v>
          </cell>
          <cell r="R70">
            <v>1.6546402984117736</v>
          </cell>
          <cell r="S70">
            <v>0.55154676613725784</v>
          </cell>
          <cell r="T70">
            <v>0.38608273629608048</v>
          </cell>
          <cell r="U70">
            <v>0.22061870645490314</v>
          </cell>
        </row>
        <row r="71">
          <cell r="D71">
            <v>17.72159599031129</v>
          </cell>
          <cell r="E71">
            <v>22.735846018577664</v>
          </cell>
          <cell r="F71">
            <v>23.972236436506357</v>
          </cell>
          <cell r="G71">
            <v>15.763977828590857</v>
          </cell>
          <cell r="H71">
            <v>13.119476101354483</v>
          </cell>
          <cell r="I71">
            <v>7.8648168251575301</v>
          </cell>
          <cell r="J71">
            <v>3.924271472843079</v>
          </cell>
          <cell r="K71">
            <v>4.1726430850483371</v>
          </cell>
          <cell r="L71">
            <v>2.6327390893757365</v>
          </cell>
          <cell r="M71">
            <v>1.9372985752010135</v>
          </cell>
          <cell r="N71">
            <v>1.7386012854368074</v>
          </cell>
          <cell r="O71">
            <v>0.74511483661577449</v>
          </cell>
          <cell r="P71">
            <v>1.3685222474835412</v>
          </cell>
          <cell r="Q71">
            <v>2.4395396585576168</v>
          </cell>
          <cell r="R71">
            <v>1.785029018456793</v>
          </cell>
          <cell r="S71">
            <v>0.59500967281893091</v>
          </cell>
          <cell r="T71">
            <v>0.41650677097325167</v>
          </cell>
          <cell r="U71">
            <v>0.23800386912757238</v>
          </cell>
        </row>
        <row r="72">
          <cell r="D72">
            <v>17.72159599031129</v>
          </cell>
          <cell r="E72">
            <v>22.735846018577664</v>
          </cell>
          <cell r="F72">
            <v>23.972236436506357</v>
          </cell>
          <cell r="G72">
            <v>15.763977828590857</v>
          </cell>
          <cell r="H72">
            <v>13.119476101354483</v>
          </cell>
          <cell r="I72">
            <v>7.8648168251575301</v>
          </cell>
          <cell r="J72">
            <v>3.924271472843079</v>
          </cell>
          <cell r="K72">
            <v>4.1726430850483371</v>
          </cell>
          <cell r="L72">
            <v>2.6327390893757365</v>
          </cell>
          <cell r="M72">
            <v>1.9372985752010135</v>
          </cell>
          <cell r="N72">
            <v>1.7386012854368074</v>
          </cell>
          <cell r="O72">
            <v>0.74511483661577449</v>
          </cell>
          <cell r="P72">
            <v>1.3685222474835412</v>
          </cell>
          <cell r="Q72">
            <v>2.4395396585576168</v>
          </cell>
          <cell r="R72">
            <v>1.785029018456793</v>
          </cell>
          <cell r="S72">
            <v>0.59500967281893091</v>
          </cell>
          <cell r="T72">
            <v>0.41650677097325167</v>
          </cell>
          <cell r="U72">
            <v>0.23800386912757238</v>
          </cell>
        </row>
        <row r="73">
          <cell r="D73">
            <v>17.72159599031129</v>
          </cell>
          <cell r="E73">
            <v>22.735846018577664</v>
          </cell>
          <cell r="F73">
            <v>23.972236436506357</v>
          </cell>
          <cell r="G73">
            <v>15.763977828590857</v>
          </cell>
          <cell r="H73">
            <v>13.119476101354483</v>
          </cell>
          <cell r="I73">
            <v>7.8648168251575301</v>
          </cell>
          <cell r="J73">
            <v>3.924271472843079</v>
          </cell>
          <cell r="K73">
            <v>4.1726430850483371</v>
          </cell>
          <cell r="L73">
            <v>2.6327390893757365</v>
          </cell>
          <cell r="M73">
            <v>1.9372985752010135</v>
          </cell>
          <cell r="N73">
            <v>1.7386012854368074</v>
          </cell>
          <cell r="O73">
            <v>0.74511483661577449</v>
          </cell>
          <cell r="P73">
            <v>1.3685222474835412</v>
          </cell>
          <cell r="Q73">
            <v>2.4395396585576168</v>
          </cell>
          <cell r="R73">
            <v>1.785029018456793</v>
          </cell>
          <cell r="S73">
            <v>0.59500967281893091</v>
          </cell>
          <cell r="T73">
            <v>0.41650677097325167</v>
          </cell>
          <cell r="U73">
            <v>0.23800386912757238</v>
          </cell>
        </row>
        <row r="74">
          <cell r="D74">
            <v>17.72159599031129</v>
          </cell>
          <cell r="E74">
            <v>22.735846018577664</v>
          </cell>
          <cell r="F74">
            <v>23.972236436506357</v>
          </cell>
          <cell r="G74">
            <v>15.763977828590857</v>
          </cell>
          <cell r="H74">
            <v>13.119476101354483</v>
          </cell>
          <cell r="I74">
            <v>7.8648168251575301</v>
          </cell>
          <cell r="J74">
            <v>3.924271472843079</v>
          </cell>
          <cell r="K74">
            <v>4.1726430850483371</v>
          </cell>
          <cell r="L74">
            <v>2.6327390893757365</v>
          </cell>
          <cell r="M74">
            <v>1.9372985752010135</v>
          </cell>
          <cell r="N74">
            <v>1.7386012854368074</v>
          </cell>
          <cell r="O74">
            <v>0.74511483661577449</v>
          </cell>
          <cell r="P74">
            <v>1.3685222474835412</v>
          </cell>
          <cell r="Q74">
            <v>2.4395396585576168</v>
          </cell>
          <cell r="R74">
            <v>1.785029018456793</v>
          </cell>
          <cell r="S74">
            <v>0.59500967281893091</v>
          </cell>
          <cell r="T74">
            <v>0.41650677097325167</v>
          </cell>
          <cell r="U74">
            <v>0.23800386912757238</v>
          </cell>
        </row>
        <row r="75">
          <cell r="D75">
            <v>17.72159599031129</v>
          </cell>
          <cell r="E75">
            <v>22.735846018577664</v>
          </cell>
          <cell r="F75">
            <v>23.972236436506357</v>
          </cell>
          <cell r="G75">
            <v>15.763977828590857</v>
          </cell>
          <cell r="H75">
            <v>13.119476101354483</v>
          </cell>
          <cell r="I75">
            <v>7.8648168251575301</v>
          </cell>
          <cell r="J75">
            <v>3.924271472843079</v>
          </cell>
          <cell r="K75">
            <v>4.1726430850483371</v>
          </cell>
          <cell r="L75">
            <v>2.6327390893757365</v>
          </cell>
          <cell r="M75">
            <v>1.9372985752010135</v>
          </cell>
          <cell r="N75">
            <v>1.7386012854368074</v>
          </cell>
          <cell r="O75">
            <v>0.74511483661577449</v>
          </cell>
          <cell r="P75">
            <v>1.3685222474835412</v>
          </cell>
          <cell r="Q75">
            <v>2.4395396585576168</v>
          </cell>
          <cell r="R75">
            <v>1.785029018456793</v>
          </cell>
          <cell r="S75">
            <v>0.59500967281893091</v>
          </cell>
          <cell r="T75">
            <v>0.41650677097325167</v>
          </cell>
          <cell r="U75">
            <v>0.23800386912757238</v>
          </cell>
        </row>
        <row r="76">
          <cell r="D76">
            <v>17.72159599031129</v>
          </cell>
          <cell r="E76">
            <v>22.735846018577664</v>
          </cell>
          <cell r="F76">
            <v>23.972236436506357</v>
          </cell>
          <cell r="G76">
            <v>15.763977828590857</v>
          </cell>
          <cell r="H76">
            <v>13.119476101354483</v>
          </cell>
          <cell r="I76">
            <v>7.8648168251575301</v>
          </cell>
          <cell r="J76">
            <v>3.924271472843079</v>
          </cell>
          <cell r="K76">
            <v>4.1726430850483371</v>
          </cell>
          <cell r="L76">
            <v>2.6327390893757365</v>
          </cell>
          <cell r="M76">
            <v>1.9372985752010135</v>
          </cell>
          <cell r="N76">
            <v>1.7386012854368074</v>
          </cell>
          <cell r="O76">
            <v>0.74511483661577449</v>
          </cell>
          <cell r="P76">
            <v>1.3685222474835412</v>
          </cell>
          <cell r="Q76">
            <v>2.4395396585576168</v>
          </cell>
          <cell r="R76">
            <v>1.785029018456793</v>
          </cell>
          <cell r="S76">
            <v>0.59500967281893091</v>
          </cell>
          <cell r="T76">
            <v>0.41650677097325167</v>
          </cell>
          <cell r="U76">
            <v>0.23800386912757238</v>
          </cell>
        </row>
        <row r="77">
          <cell r="D77">
            <v>17.72159599031129</v>
          </cell>
          <cell r="E77">
            <v>22.735846018577664</v>
          </cell>
          <cell r="F77">
            <v>23.972236436506357</v>
          </cell>
          <cell r="G77">
            <v>15.763977828590857</v>
          </cell>
          <cell r="H77">
            <v>13.119476101354483</v>
          </cell>
          <cell r="I77">
            <v>7.8648168251575301</v>
          </cell>
          <cell r="J77">
            <v>3.924271472843079</v>
          </cell>
          <cell r="K77">
            <v>4.1726430850483371</v>
          </cell>
          <cell r="L77">
            <v>2.6327390893757365</v>
          </cell>
          <cell r="M77">
            <v>1.9372985752010135</v>
          </cell>
          <cell r="N77">
            <v>1.7386012854368074</v>
          </cell>
          <cell r="O77">
            <v>0.74511483661577449</v>
          </cell>
          <cell r="P77">
            <v>1.3685222474835412</v>
          </cell>
          <cell r="Q77">
            <v>2.4395396585576168</v>
          </cell>
          <cell r="R77">
            <v>1.785029018456793</v>
          </cell>
          <cell r="S77">
            <v>0.59500967281893091</v>
          </cell>
          <cell r="T77">
            <v>0.41650677097325167</v>
          </cell>
          <cell r="U77">
            <v>0.23800386912757238</v>
          </cell>
        </row>
        <row r="78">
          <cell r="D78">
            <v>17.72159599031129</v>
          </cell>
          <cell r="E78">
            <v>22.735846018577664</v>
          </cell>
          <cell r="F78">
            <v>23.972236436506357</v>
          </cell>
          <cell r="G78">
            <v>15.763977828590857</v>
          </cell>
          <cell r="H78">
            <v>13.119476101354483</v>
          </cell>
          <cell r="I78">
            <v>7.8648168251575301</v>
          </cell>
          <cell r="J78">
            <v>3.924271472843079</v>
          </cell>
          <cell r="K78">
            <v>4.1726430850483371</v>
          </cell>
          <cell r="L78">
            <v>2.6327390893757365</v>
          </cell>
          <cell r="M78">
            <v>1.9372985752010135</v>
          </cell>
          <cell r="N78">
            <v>1.7386012854368074</v>
          </cell>
          <cell r="O78">
            <v>0.74511483661577449</v>
          </cell>
          <cell r="P78">
            <v>1.3685222474835412</v>
          </cell>
          <cell r="Q78">
            <v>2.4395396585576168</v>
          </cell>
          <cell r="R78">
            <v>1.785029018456793</v>
          </cell>
          <cell r="S78">
            <v>0.59500967281893091</v>
          </cell>
          <cell r="T78">
            <v>0.41650677097325167</v>
          </cell>
          <cell r="U78">
            <v>0.23800386912757238</v>
          </cell>
        </row>
        <row r="79">
          <cell r="D79">
            <v>17.72159599031129</v>
          </cell>
          <cell r="E79">
            <v>22.735846018577664</v>
          </cell>
          <cell r="F79">
            <v>23.972236436506357</v>
          </cell>
          <cell r="G79">
            <v>15.763977828590857</v>
          </cell>
          <cell r="H79">
            <v>13.119476101354483</v>
          </cell>
          <cell r="I79">
            <v>7.8648168251575301</v>
          </cell>
          <cell r="J79">
            <v>3.924271472843079</v>
          </cell>
          <cell r="K79">
            <v>4.1726430850483371</v>
          </cell>
          <cell r="L79">
            <v>2.6327390893757365</v>
          </cell>
          <cell r="M79">
            <v>1.9372985752010135</v>
          </cell>
          <cell r="N79">
            <v>1.7386012854368074</v>
          </cell>
          <cell r="O79">
            <v>0.74511483661577449</v>
          </cell>
          <cell r="P79">
            <v>1.3685222474835412</v>
          </cell>
          <cell r="Q79">
            <v>2.4395396585576168</v>
          </cell>
          <cell r="R79">
            <v>1.785029018456793</v>
          </cell>
          <cell r="S79">
            <v>0.59500967281893091</v>
          </cell>
          <cell r="T79">
            <v>0.41650677097325167</v>
          </cell>
          <cell r="U79">
            <v>0.23800386912757238</v>
          </cell>
        </row>
        <row r="80">
          <cell r="D80">
            <v>17.72159599031129</v>
          </cell>
          <cell r="E80">
            <v>22.735846018577664</v>
          </cell>
          <cell r="F80">
            <v>23.972236436506357</v>
          </cell>
          <cell r="G80">
            <v>15.763977828590857</v>
          </cell>
          <cell r="H80">
            <v>13.119476101354483</v>
          </cell>
          <cell r="I80">
            <v>7.8648168251575301</v>
          </cell>
          <cell r="J80">
            <v>3.924271472843079</v>
          </cell>
          <cell r="K80">
            <v>4.1726430850483371</v>
          </cell>
          <cell r="L80">
            <v>2.6327390893757365</v>
          </cell>
          <cell r="M80">
            <v>1.9372985752010135</v>
          </cell>
          <cell r="N80">
            <v>1.7386012854368074</v>
          </cell>
          <cell r="O80">
            <v>0.74511483661577449</v>
          </cell>
          <cell r="P80">
            <v>1.3685222474835412</v>
          </cell>
          <cell r="Q80">
            <v>2.4395396585576168</v>
          </cell>
          <cell r="R80">
            <v>1.785029018456793</v>
          </cell>
          <cell r="S80">
            <v>0.59500967281893091</v>
          </cell>
          <cell r="T80">
            <v>0.41650677097325167</v>
          </cell>
          <cell r="U80">
            <v>0.23800386912757238</v>
          </cell>
        </row>
        <row r="81">
          <cell r="D81">
            <v>18.990908226223279</v>
          </cell>
          <cell r="E81">
            <v>24.364304739844599</v>
          </cell>
          <cell r="F81">
            <v>25.689251825395054</v>
          </cell>
          <cell r="G81">
            <v>16.893075340768384</v>
          </cell>
          <cell r="H81">
            <v>14.059160741118784</v>
          </cell>
          <cell r="I81">
            <v>8.4281356275293238</v>
          </cell>
          <cell r="J81">
            <v>4.2053480643782519</v>
          </cell>
          <cell r="K81">
            <v>4.47150933427561</v>
          </cell>
          <cell r="L81">
            <v>2.8213094609119915</v>
          </cell>
          <cell r="M81">
            <v>2.0760579051993902</v>
          </cell>
          <cell r="N81">
            <v>1.8631288892815041</v>
          </cell>
          <cell r="O81">
            <v>0.79848380969207311</v>
          </cell>
          <cell r="P81">
            <v>1.4665428791917874</v>
          </cell>
          <cell r="Q81">
            <v>2.6142720889940558</v>
          </cell>
          <cell r="R81">
            <v>1.9128820163371141</v>
          </cell>
          <cell r="S81">
            <v>0.63762733877903799</v>
          </cell>
          <cell r="T81">
            <v>0.44633913714532658</v>
          </cell>
          <cell r="U81">
            <v>0.25505093551161517</v>
          </cell>
        </row>
        <row r="82">
          <cell r="D82">
            <v>18.990908226223279</v>
          </cell>
          <cell r="E82">
            <v>24.364304739844599</v>
          </cell>
          <cell r="F82">
            <v>25.689251825395054</v>
          </cell>
          <cell r="G82">
            <v>16.893075340768384</v>
          </cell>
          <cell r="H82">
            <v>14.059160741118784</v>
          </cell>
          <cell r="I82">
            <v>8.4281356275293238</v>
          </cell>
          <cell r="J82">
            <v>4.2053480643782519</v>
          </cell>
          <cell r="K82">
            <v>4.47150933427561</v>
          </cell>
          <cell r="L82">
            <v>2.8213094609119915</v>
          </cell>
          <cell r="M82">
            <v>2.0760579051993902</v>
          </cell>
          <cell r="N82">
            <v>1.8631288892815041</v>
          </cell>
          <cell r="O82">
            <v>0.79848380969207311</v>
          </cell>
          <cell r="P82">
            <v>1.4665428791917874</v>
          </cell>
          <cell r="Q82">
            <v>2.6142720889940558</v>
          </cell>
          <cell r="R82">
            <v>1.9128820163371141</v>
          </cell>
          <cell r="S82">
            <v>0.63762733877903799</v>
          </cell>
          <cell r="T82">
            <v>0.44633913714532658</v>
          </cell>
          <cell r="U82">
            <v>0.25505093551161517</v>
          </cell>
        </row>
        <row r="83">
          <cell r="D83">
            <v>18.990908226223279</v>
          </cell>
          <cell r="E83">
            <v>24.364304739844599</v>
          </cell>
          <cell r="F83">
            <v>25.689251825395054</v>
          </cell>
          <cell r="G83">
            <v>16.893075340768384</v>
          </cell>
          <cell r="H83">
            <v>14.059160741118784</v>
          </cell>
          <cell r="I83">
            <v>8.4281356275293238</v>
          </cell>
          <cell r="J83">
            <v>4.2053480643782519</v>
          </cell>
          <cell r="K83">
            <v>4.47150933427561</v>
          </cell>
          <cell r="L83">
            <v>2.8213094609119915</v>
          </cell>
          <cell r="M83">
            <v>2.0760579051993902</v>
          </cell>
          <cell r="N83">
            <v>1.8631288892815041</v>
          </cell>
          <cell r="O83">
            <v>0.79848380969207311</v>
          </cell>
          <cell r="P83">
            <v>1.4665428791917874</v>
          </cell>
          <cell r="Q83">
            <v>2.6142720889940558</v>
          </cell>
          <cell r="R83">
            <v>1.9128820163371141</v>
          </cell>
          <cell r="S83">
            <v>0.63762733877903799</v>
          </cell>
          <cell r="T83">
            <v>0.44633913714532658</v>
          </cell>
          <cell r="U83">
            <v>0.25505093551161517</v>
          </cell>
        </row>
        <row r="84">
          <cell r="D84">
            <v>18.990908226223279</v>
          </cell>
          <cell r="E84">
            <v>24.364304739844599</v>
          </cell>
          <cell r="F84">
            <v>25.689251825395054</v>
          </cell>
          <cell r="G84">
            <v>16.893075340768384</v>
          </cell>
          <cell r="H84">
            <v>14.059160741118784</v>
          </cell>
          <cell r="I84">
            <v>8.4281356275293238</v>
          </cell>
          <cell r="J84">
            <v>4.2053480643782519</v>
          </cell>
          <cell r="K84">
            <v>4.47150933427561</v>
          </cell>
          <cell r="L84">
            <v>2.8213094609119915</v>
          </cell>
          <cell r="M84">
            <v>2.0760579051993902</v>
          </cell>
          <cell r="N84">
            <v>1.8631288892815041</v>
          </cell>
          <cell r="O84">
            <v>0.79848380969207311</v>
          </cell>
          <cell r="P84">
            <v>1.4665428791917874</v>
          </cell>
          <cell r="Q84">
            <v>2.6142720889940558</v>
          </cell>
          <cell r="R84">
            <v>1.9128820163371141</v>
          </cell>
          <cell r="S84">
            <v>0.63762733877903799</v>
          </cell>
          <cell r="T84">
            <v>0.44633913714532658</v>
          </cell>
          <cell r="U84">
            <v>0.25505093551161517</v>
          </cell>
        </row>
        <row r="85">
          <cell r="D85">
            <v>18.990908226223279</v>
          </cell>
          <cell r="E85">
            <v>24.364304739844599</v>
          </cell>
          <cell r="F85">
            <v>25.689251825395054</v>
          </cell>
          <cell r="G85">
            <v>16.893075340768384</v>
          </cell>
          <cell r="H85">
            <v>14.059160741118784</v>
          </cell>
          <cell r="I85">
            <v>8.4281356275293238</v>
          </cell>
          <cell r="J85">
            <v>4.2053480643782519</v>
          </cell>
          <cell r="K85">
            <v>4.47150933427561</v>
          </cell>
          <cell r="L85">
            <v>2.8213094609119915</v>
          </cell>
          <cell r="M85">
            <v>2.0760579051993902</v>
          </cell>
          <cell r="N85">
            <v>1.8631288892815041</v>
          </cell>
          <cell r="O85">
            <v>0.79848380969207311</v>
          </cell>
          <cell r="P85">
            <v>1.4665428791917874</v>
          </cell>
          <cell r="Q85">
            <v>2.6142720889940558</v>
          </cell>
          <cell r="R85">
            <v>1.9128820163371141</v>
          </cell>
          <cell r="S85">
            <v>0.63762733877903799</v>
          </cell>
          <cell r="T85">
            <v>0.44633913714532658</v>
          </cell>
          <cell r="U85">
            <v>0.25505093551161517</v>
          </cell>
        </row>
        <row r="86">
          <cell r="D86">
            <v>18.990908226223279</v>
          </cell>
          <cell r="E86">
            <v>24.364304739844599</v>
          </cell>
          <cell r="F86">
            <v>25.689251825395054</v>
          </cell>
          <cell r="G86">
            <v>16.893075340768384</v>
          </cell>
          <cell r="H86">
            <v>14.059160741118784</v>
          </cell>
          <cell r="I86">
            <v>8.4281356275293238</v>
          </cell>
          <cell r="J86">
            <v>4.2053480643782519</v>
          </cell>
          <cell r="K86">
            <v>4.47150933427561</v>
          </cell>
          <cell r="L86">
            <v>2.8213094609119915</v>
          </cell>
          <cell r="M86">
            <v>2.0760579051993902</v>
          </cell>
          <cell r="N86">
            <v>1.8631288892815041</v>
          </cell>
          <cell r="O86">
            <v>0.79848380969207311</v>
          </cell>
          <cell r="P86">
            <v>1.4665428791917874</v>
          </cell>
          <cell r="Q86">
            <v>2.6142720889940558</v>
          </cell>
          <cell r="R86">
            <v>1.9128820163371141</v>
          </cell>
          <cell r="S86">
            <v>0.63762733877903799</v>
          </cell>
          <cell r="T86">
            <v>0.44633913714532658</v>
          </cell>
          <cell r="U86">
            <v>0.25505093551161517</v>
          </cell>
        </row>
        <row r="87">
          <cell r="D87">
            <v>18.990908226223279</v>
          </cell>
          <cell r="E87">
            <v>24.364304739844599</v>
          </cell>
          <cell r="F87">
            <v>25.689251825395054</v>
          </cell>
          <cell r="G87">
            <v>16.893075340768384</v>
          </cell>
          <cell r="H87">
            <v>14.059160741118784</v>
          </cell>
          <cell r="I87">
            <v>8.4281356275293238</v>
          </cell>
          <cell r="J87">
            <v>4.2053480643782519</v>
          </cell>
          <cell r="K87">
            <v>4.47150933427561</v>
          </cell>
          <cell r="L87">
            <v>2.8213094609119915</v>
          </cell>
          <cell r="M87">
            <v>2.0760579051993902</v>
          </cell>
          <cell r="N87">
            <v>1.8631288892815041</v>
          </cell>
          <cell r="O87">
            <v>0.79848380969207311</v>
          </cell>
          <cell r="P87">
            <v>1.4665428791917874</v>
          </cell>
          <cell r="Q87">
            <v>2.6142720889940558</v>
          </cell>
          <cell r="R87">
            <v>1.9128820163371141</v>
          </cell>
          <cell r="S87">
            <v>0.63762733877903799</v>
          </cell>
          <cell r="T87">
            <v>0.44633913714532658</v>
          </cell>
          <cell r="U87">
            <v>0.25505093551161517</v>
          </cell>
        </row>
        <row r="88">
          <cell r="D88">
            <v>18.990908226223279</v>
          </cell>
          <cell r="E88">
            <v>24.364304739844599</v>
          </cell>
          <cell r="F88">
            <v>25.689251825395054</v>
          </cell>
          <cell r="G88">
            <v>16.893075340768384</v>
          </cell>
          <cell r="H88">
            <v>14.059160741118784</v>
          </cell>
          <cell r="I88">
            <v>8.4281356275293238</v>
          </cell>
          <cell r="J88">
            <v>4.2053480643782519</v>
          </cell>
          <cell r="K88">
            <v>4.47150933427561</v>
          </cell>
          <cell r="L88">
            <v>2.8213094609119915</v>
          </cell>
          <cell r="M88">
            <v>2.0760579051993902</v>
          </cell>
          <cell r="N88">
            <v>1.8631288892815041</v>
          </cell>
          <cell r="O88">
            <v>0.79848380969207311</v>
          </cell>
          <cell r="P88">
            <v>1.4665428791917874</v>
          </cell>
          <cell r="Q88">
            <v>2.6142720889940558</v>
          </cell>
          <cell r="R88">
            <v>1.9128820163371141</v>
          </cell>
          <cell r="S88">
            <v>0.63762733877903799</v>
          </cell>
          <cell r="T88">
            <v>0.44633913714532658</v>
          </cell>
          <cell r="U88">
            <v>0.25505093551161517</v>
          </cell>
        </row>
        <row r="89">
          <cell r="D89">
            <v>18.990908226223279</v>
          </cell>
          <cell r="E89">
            <v>24.364304739844599</v>
          </cell>
          <cell r="F89">
            <v>25.689251825395054</v>
          </cell>
          <cell r="G89">
            <v>16.893075340768384</v>
          </cell>
          <cell r="H89">
            <v>14.059160741118784</v>
          </cell>
          <cell r="I89">
            <v>8.4281356275293238</v>
          </cell>
          <cell r="J89">
            <v>4.2053480643782519</v>
          </cell>
          <cell r="K89">
            <v>4.47150933427561</v>
          </cell>
          <cell r="L89">
            <v>2.8213094609119915</v>
          </cell>
          <cell r="M89">
            <v>2.0760579051993902</v>
          </cell>
          <cell r="N89">
            <v>1.8631288892815041</v>
          </cell>
          <cell r="O89">
            <v>0.79848380969207311</v>
          </cell>
          <cell r="P89">
            <v>1.4665428791917874</v>
          </cell>
          <cell r="Q89">
            <v>2.6142720889940558</v>
          </cell>
          <cell r="R89">
            <v>1.9128820163371141</v>
          </cell>
          <cell r="S89">
            <v>0.63762733877903799</v>
          </cell>
          <cell r="T89">
            <v>0.44633913714532658</v>
          </cell>
          <cell r="U89">
            <v>0.25505093551161517</v>
          </cell>
        </row>
        <row r="90">
          <cell r="D90">
            <v>18.990908226223279</v>
          </cell>
          <cell r="E90">
            <v>24.364304739844599</v>
          </cell>
          <cell r="F90">
            <v>25.689251825395054</v>
          </cell>
          <cell r="G90">
            <v>16.893075340768384</v>
          </cell>
          <cell r="H90">
            <v>14.059160741118784</v>
          </cell>
          <cell r="I90">
            <v>8.4281356275293238</v>
          </cell>
          <cell r="J90">
            <v>4.2053480643782519</v>
          </cell>
          <cell r="K90">
            <v>4.47150933427561</v>
          </cell>
          <cell r="L90">
            <v>2.8213094609119915</v>
          </cell>
          <cell r="M90">
            <v>2.0760579051993902</v>
          </cell>
          <cell r="N90">
            <v>1.8631288892815041</v>
          </cell>
          <cell r="O90">
            <v>0.79848380969207311</v>
          </cell>
          <cell r="P90">
            <v>1.4665428791917874</v>
          </cell>
          <cell r="Q90">
            <v>2.6142720889940558</v>
          </cell>
          <cell r="R90">
            <v>1.9128820163371141</v>
          </cell>
          <cell r="S90">
            <v>0.63762733877903799</v>
          </cell>
          <cell r="T90">
            <v>0.44633913714532658</v>
          </cell>
          <cell r="U90">
            <v>0.25505093551161517</v>
          </cell>
        </row>
        <row r="91">
          <cell r="D91">
            <v>20.30411927435356</v>
          </cell>
          <cell r="E91">
            <v>26.049083255081506</v>
          </cell>
          <cell r="F91">
            <v>27.465649716082915</v>
          </cell>
          <cell r="G91">
            <v>18.061222377767994</v>
          </cell>
          <cell r="H91">
            <v>15.031344113959419</v>
          </cell>
          <cell r="I91">
            <v>9.0109366547034213</v>
          </cell>
          <cell r="J91">
            <v>4.4961456120041809</v>
          </cell>
          <cell r="K91">
            <v>4.7807117899791294</v>
          </cell>
          <cell r="L91">
            <v>3.0164014865344502</v>
          </cell>
          <cell r="M91">
            <v>2.2196161882045953</v>
          </cell>
          <cell r="N91">
            <v>1.9919632458246372</v>
          </cell>
          <cell r="O91">
            <v>0.8536985339248444</v>
          </cell>
          <cell r="P91">
            <v>1.567953527306664</v>
          </cell>
          <cell r="Q91">
            <v>2.7950475921553575</v>
          </cell>
          <cell r="R91">
            <v>2.0451567747478228</v>
          </cell>
          <cell r="S91">
            <v>0.68171892491594088</v>
          </cell>
          <cell r="T91">
            <v>0.47720324744115866</v>
          </cell>
          <cell r="U91">
            <v>0.27268756996637633</v>
          </cell>
        </row>
        <row r="92">
          <cell r="D92">
            <v>20.30411927435356</v>
          </cell>
          <cell r="E92">
            <v>26.049083255081506</v>
          </cell>
          <cell r="F92">
            <v>27.465649716082915</v>
          </cell>
          <cell r="G92">
            <v>18.061222377767994</v>
          </cell>
          <cell r="H92">
            <v>15.031344113959419</v>
          </cell>
          <cell r="I92">
            <v>9.0109366547034213</v>
          </cell>
          <cell r="J92">
            <v>4.4961456120041809</v>
          </cell>
          <cell r="K92">
            <v>4.7807117899791294</v>
          </cell>
          <cell r="L92">
            <v>3.0164014865344502</v>
          </cell>
          <cell r="M92">
            <v>2.2196161882045953</v>
          </cell>
          <cell r="N92">
            <v>1.9919632458246372</v>
          </cell>
          <cell r="O92">
            <v>0.8536985339248444</v>
          </cell>
          <cell r="P92">
            <v>1.567953527306664</v>
          </cell>
          <cell r="Q92">
            <v>2.7950475921553575</v>
          </cell>
          <cell r="R92">
            <v>2.0451567747478228</v>
          </cell>
          <cell r="S92">
            <v>0.68171892491594088</v>
          </cell>
          <cell r="T92">
            <v>0.47720324744115866</v>
          </cell>
          <cell r="U92">
            <v>0.27268756996637633</v>
          </cell>
        </row>
        <row r="93">
          <cell r="D93">
            <v>20.30411927435356</v>
          </cell>
          <cell r="E93">
            <v>26.049083255081506</v>
          </cell>
          <cell r="F93">
            <v>27.465649716082915</v>
          </cell>
          <cell r="G93">
            <v>18.061222377767994</v>
          </cell>
          <cell r="H93">
            <v>15.031344113959419</v>
          </cell>
          <cell r="I93">
            <v>9.0109366547034213</v>
          </cell>
          <cell r="J93">
            <v>4.4961456120041809</v>
          </cell>
          <cell r="K93">
            <v>4.7807117899791294</v>
          </cell>
          <cell r="L93">
            <v>3.0164014865344502</v>
          </cell>
          <cell r="M93">
            <v>2.2196161882045953</v>
          </cell>
          <cell r="N93">
            <v>1.9919632458246372</v>
          </cell>
          <cell r="O93">
            <v>0.8536985339248444</v>
          </cell>
          <cell r="P93">
            <v>1.567953527306664</v>
          </cell>
          <cell r="Q93">
            <v>2.7950475921553575</v>
          </cell>
          <cell r="R93">
            <v>2.0451567747478228</v>
          </cell>
          <cell r="S93">
            <v>0.68171892491594088</v>
          </cell>
          <cell r="T93">
            <v>0.47720324744115866</v>
          </cell>
          <cell r="U93">
            <v>0.27268756996637633</v>
          </cell>
        </row>
        <row r="94">
          <cell r="D94">
            <v>20.30411927435356</v>
          </cell>
          <cell r="E94">
            <v>26.049083255081506</v>
          </cell>
          <cell r="F94">
            <v>27.465649716082915</v>
          </cell>
          <cell r="G94">
            <v>18.061222377767994</v>
          </cell>
          <cell r="H94">
            <v>15.031344113959419</v>
          </cell>
          <cell r="I94">
            <v>9.0109366547034213</v>
          </cell>
          <cell r="J94">
            <v>4.4961456120041809</v>
          </cell>
          <cell r="K94">
            <v>4.7807117899791294</v>
          </cell>
          <cell r="L94">
            <v>3.0164014865344502</v>
          </cell>
          <cell r="M94">
            <v>2.2196161882045953</v>
          </cell>
          <cell r="N94">
            <v>1.9919632458246372</v>
          </cell>
          <cell r="O94">
            <v>0.8536985339248444</v>
          </cell>
          <cell r="P94">
            <v>1.567953527306664</v>
          </cell>
          <cell r="Q94">
            <v>2.7950475921553575</v>
          </cell>
          <cell r="R94">
            <v>2.0451567747478228</v>
          </cell>
          <cell r="S94">
            <v>0.68171892491594088</v>
          </cell>
          <cell r="T94">
            <v>0.47720324744115866</v>
          </cell>
          <cell r="U94">
            <v>0.27268756996637633</v>
          </cell>
        </row>
        <row r="95">
          <cell r="D95">
            <v>20.30411927435356</v>
          </cell>
          <cell r="E95">
            <v>26.049083255081506</v>
          </cell>
          <cell r="F95">
            <v>27.465649716082915</v>
          </cell>
          <cell r="G95">
            <v>18.061222377767994</v>
          </cell>
          <cell r="H95">
            <v>15.031344113959419</v>
          </cell>
          <cell r="I95">
            <v>9.0109366547034213</v>
          </cell>
          <cell r="J95">
            <v>4.4961456120041809</v>
          </cell>
          <cell r="K95">
            <v>4.7807117899791294</v>
          </cell>
          <cell r="L95">
            <v>3.0164014865344502</v>
          </cell>
          <cell r="M95">
            <v>2.2196161882045953</v>
          </cell>
          <cell r="N95">
            <v>1.9919632458246372</v>
          </cell>
          <cell r="O95">
            <v>0.8536985339248444</v>
          </cell>
          <cell r="P95">
            <v>1.567953527306664</v>
          </cell>
          <cell r="Q95">
            <v>2.7950475921553575</v>
          </cell>
          <cell r="R95">
            <v>2.0451567747478228</v>
          </cell>
          <cell r="S95">
            <v>0.68171892491594088</v>
          </cell>
          <cell r="T95">
            <v>0.47720324744115866</v>
          </cell>
          <cell r="U95">
            <v>0.27268756996637633</v>
          </cell>
        </row>
        <row r="96">
          <cell r="D96">
            <v>20.30411927435356</v>
          </cell>
          <cell r="E96">
            <v>26.049083255081506</v>
          </cell>
          <cell r="F96">
            <v>27.465649716082915</v>
          </cell>
          <cell r="G96">
            <v>18.061222377767994</v>
          </cell>
          <cell r="H96">
            <v>15.031344113959419</v>
          </cell>
          <cell r="I96">
            <v>9.0109366547034213</v>
          </cell>
          <cell r="J96">
            <v>4.4961456120041809</v>
          </cell>
          <cell r="K96">
            <v>4.7807117899791294</v>
          </cell>
          <cell r="L96">
            <v>3.0164014865344502</v>
          </cell>
          <cell r="M96">
            <v>2.2196161882045953</v>
          </cell>
          <cell r="N96">
            <v>1.9919632458246372</v>
          </cell>
          <cell r="O96">
            <v>0.8536985339248444</v>
          </cell>
          <cell r="P96">
            <v>1.567953527306664</v>
          </cell>
          <cell r="Q96">
            <v>2.7950475921553575</v>
          </cell>
          <cell r="R96">
            <v>2.0451567747478228</v>
          </cell>
          <cell r="S96">
            <v>0.68171892491594088</v>
          </cell>
          <cell r="T96">
            <v>0.47720324744115866</v>
          </cell>
          <cell r="U96">
            <v>0.27268756996637633</v>
          </cell>
        </row>
        <row r="97">
          <cell r="D97">
            <v>20.30411927435356</v>
          </cell>
          <cell r="E97">
            <v>26.049083255081506</v>
          </cell>
          <cell r="F97">
            <v>27.465649716082915</v>
          </cell>
          <cell r="G97">
            <v>18.061222377767994</v>
          </cell>
          <cell r="H97">
            <v>15.031344113959419</v>
          </cell>
          <cell r="I97">
            <v>9.0109366547034213</v>
          </cell>
          <cell r="J97">
            <v>4.4961456120041809</v>
          </cell>
          <cell r="K97">
            <v>4.7807117899791294</v>
          </cell>
          <cell r="L97">
            <v>3.0164014865344502</v>
          </cell>
          <cell r="M97">
            <v>2.2196161882045953</v>
          </cell>
          <cell r="N97">
            <v>1.9919632458246372</v>
          </cell>
          <cell r="O97">
            <v>0.8536985339248444</v>
          </cell>
          <cell r="P97">
            <v>1.567953527306664</v>
          </cell>
          <cell r="Q97">
            <v>2.7950475921553575</v>
          </cell>
          <cell r="R97">
            <v>2.0451567747478228</v>
          </cell>
          <cell r="S97">
            <v>0.68171892491594088</v>
          </cell>
          <cell r="T97">
            <v>0.47720324744115866</v>
          </cell>
          <cell r="U97">
            <v>0.27268756996637633</v>
          </cell>
        </row>
        <row r="98">
          <cell r="D98">
            <v>20.30411927435356</v>
          </cell>
          <cell r="E98">
            <v>26.049083255081506</v>
          </cell>
          <cell r="F98">
            <v>27.465649716082915</v>
          </cell>
          <cell r="G98">
            <v>18.061222377767994</v>
          </cell>
          <cell r="H98">
            <v>15.031344113959419</v>
          </cell>
          <cell r="I98">
            <v>9.0109366547034213</v>
          </cell>
          <cell r="J98">
            <v>4.4961456120041809</v>
          </cell>
          <cell r="K98">
            <v>4.7807117899791294</v>
          </cell>
          <cell r="L98">
            <v>3.0164014865344502</v>
          </cell>
          <cell r="M98">
            <v>2.2196161882045953</v>
          </cell>
          <cell r="N98">
            <v>1.9919632458246372</v>
          </cell>
          <cell r="O98">
            <v>0.8536985339248444</v>
          </cell>
          <cell r="P98">
            <v>1.567953527306664</v>
          </cell>
          <cell r="Q98">
            <v>2.7950475921553575</v>
          </cell>
          <cell r="R98">
            <v>2.0451567747478228</v>
          </cell>
          <cell r="S98">
            <v>0.68171892491594088</v>
          </cell>
          <cell r="T98">
            <v>0.47720324744115866</v>
          </cell>
          <cell r="U98">
            <v>0.27268756996637633</v>
          </cell>
        </row>
        <row r="99">
          <cell r="D99">
            <v>20.30411927435356</v>
          </cell>
          <cell r="E99">
            <v>26.049083255081506</v>
          </cell>
          <cell r="F99">
            <v>27.465649716082915</v>
          </cell>
          <cell r="G99">
            <v>18.061222377767994</v>
          </cell>
          <cell r="H99">
            <v>15.031344113959419</v>
          </cell>
          <cell r="I99">
            <v>9.0109366547034213</v>
          </cell>
          <cell r="J99">
            <v>4.4961456120041809</v>
          </cell>
          <cell r="K99">
            <v>4.7807117899791294</v>
          </cell>
          <cell r="L99">
            <v>3.0164014865344502</v>
          </cell>
          <cell r="M99">
            <v>2.2196161882045953</v>
          </cell>
          <cell r="N99">
            <v>1.9919632458246372</v>
          </cell>
          <cell r="O99">
            <v>0.8536985339248444</v>
          </cell>
          <cell r="P99">
            <v>1.567953527306664</v>
          </cell>
          <cell r="Q99">
            <v>2.7950475921553575</v>
          </cell>
          <cell r="R99">
            <v>2.0451567747478228</v>
          </cell>
          <cell r="S99">
            <v>0.68171892491594088</v>
          </cell>
          <cell r="T99">
            <v>0.47720324744115866</v>
          </cell>
          <cell r="U99">
            <v>0.27268756996637633</v>
          </cell>
        </row>
        <row r="100">
          <cell r="D100">
            <v>20.30411927435356</v>
          </cell>
          <cell r="E100">
            <v>26.049083255081506</v>
          </cell>
          <cell r="F100">
            <v>27.465649716082915</v>
          </cell>
          <cell r="G100">
            <v>18.061222377767994</v>
          </cell>
          <cell r="H100">
            <v>15.031344113959419</v>
          </cell>
          <cell r="I100">
            <v>9.0109366547034213</v>
          </cell>
          <cell r="J100">
            <v>4.4961456120041809</v>
          </cell>
          <cell r="K100">
            <v>4.7807117899791294</v>
          </cell>
          <cell r="L100">
            <v>3.0164014865344502</v>
          </cell>
          <cell r="M100">
            <v>2.2196161882045953</v>
          </cell>
          <cell r="N100">
            <v>1.9919632458246372</v>
          </cell>
          <cell r="O100">
            <v>0.8536985339248444</v>
          </cell>
          <cell r="P100">
            <v>1.567953527306664</v>
          </cell>
          <cell r="Q100">
            <v>2.7950475921553575</v>
          </cell>
          <cell r="R100">
            <v>2.0451567747478228</v>
          </cell>
          <cell r="S100">
            <v>0.68171892491594088</v>
          </cell>
          <cell r="T100">
            <v>0.47720324744115866</v>
          </cell>
          <cell r="U100">
            <v>0.27268756996637633</v>
          </cell>
        </row>
        <row r="101">
          <cell r="D101">
            <v>21.661229134702115</v>
          </cell>
          <cell r="E101">
            <v>27.790181564288371</v>
          </cell>
          <cell r="F101">
            <v>29.30143010856991</v>
          </cell>
          <cell r="G101">
            <v>19.268418939589672</v>
          </cell>
          <cell r="H101">
            <v>16.036026219876369</v>
          </cell>
          <cell r="I101">
            <v>9.6132199066798147</v>
          </cell>
          <cell r="J101">
            <v>4.796664115720862</v>
          </cell>
          <cell r="K101">
            <v>5.1002504521588907</v>
          </cell>
          <cell r="L101">
            <v>3.2180151662431098</v>
          </cell>
          <cell r="M101">
            <v>2.3679734242166277</v>
          </cell>
          <cell r="N101">
            <v>2.1251043550662048</v>
          </cell>
          <cell r="O101">
            <v>0.91075900931408771</v>
          </cell>
          <cell r="P101">
            <v>1.6727541918281699</v>
          </cell>
          <cell r="Q101">
            <v>2.9818661680415204</v>
          </cell>
          <cell r="R101">
            <v>2.1818532936889175</v>
          </cell>
          <cell r="S101">
            <v>0.72728443122963904</v>
          </cell>
          <cell r="T101">
            <v>0.50909910186074736</v>
          </cell>
          <cell r="U101">
            <v>0.29091377249185563</v>
          </cell>
        </row>
        <row r="102">
          <cell r="D102">
            <v>21.661229134702115</v>
          </cell>
          <cell r="E102">
            <v>27.790181564288371</v>
          </cell>
          <cell r="F102">
            <v>29.30143010856991</v>
          </cell>
          <cell r="G102">
            <v>19.268418939589672</v>
          </cell>
          <cell r="H102">
            <v>16.036026219876369</v>
          </cell>
          <cell r="I102">
            <v>9.6132199066798147</v>
          </cell>
          <cell r="J102">
            <v>4.796664115720862</v>
          </cell>
          <cell r="K102">
            <v>5.1002504521588907</v>
          </cell>
          <cell r="L102">
            <v>3.2180151662431098</v>
          </cell>
          <cell r="M102">
            <v>2.3679734242166277</v>
          </cell>
          <cell r="N102">
            <v>2.1251043550662048</v>
          </cell>
          <cell r="O102">
            <v>0.91075900931408771</v>
          </cell>
          <cell r="P102">
            <v>1.6727541918281699</v>
          </cell>
          <cell r="Q102">
            <v>2.9818661680415204</v>
          </cell>
          <cell r="R102">
            <v>2.1818532936889175</v>
          </cell>
          <cell r="S102">
            <v>0.72728443122963904</v>
          </cell>
          <cell r="T102">
            <v>0.50909910186074736</v>
          </cell>
          <cell r="U102">
            <v>0.29091377249185563</v>
          </cell>
        </row>
        <row r="103">
          <cell r="D103">
            <v>21.661229134702115</v>
          </cell>
          <cell r="E103">
            <v>27.790181564288371</v>
          </cell>
          <cell r="F103">
            <v>29.30143010856991</v>
          </cell>
          <cell r="G103">
            <v>19.268418939589672</v>
          </cell>
          <cell r="H103">
            <v>16.036026219876369</v>
          </cell>
          <cell r="I103">
            <v>9.6132199066798147</v>
          </cell>
          <cell r="J103">
            <v>4.796664115720862</v>
          </cell>
          <cell r="K103">
            <v>5.1002504521588907</v>
          </cell>
          <cell r="L103">
            <v>3.2180151662431098</v>
          </cell>
          <cell r="M103">
            <v>2.3679734242166277</v>
          </cell>
          <cell r="N103">
            <v>2.1251043550662048</v>
          </cell>
          <cell r="O103">
            <v>0.91075900931408771</v>
          </cell>
          <cell r="P103">
            <v>1.6727541918281699</v>
          </cell>
          <cell r="Q103">
            <v>2.9818661680415204</v>
          </cell>
          <cell r="R103">
            <v>2.1818532936889175</v>
          </cell>
          <cell r="S103">
            <v>0.72728443122963904</v>
          </cell>
          <cell r="T103">
            <v>0.50909910186074736</v>
          </cell>
          <cell r="U103">
            <v>0.29091377249185563</v>
          </cell>
        </row>
        <row r="104">
          <cell r="D104">
            <v>21.661229134702115</v>
          </cell>
          <cell r="E104">
            <v>27.790181564288371</v>
          </cell>
          <cell r="F104">
            <v>29.30143010856991</v>
          </cell>
          <cell r="G104">
            <v>19.268418939589672</v>
          </cell>
          <cell r="H104">
            <v>16.036026219876369</v>
          </cell>
          <cell r="I104">
            <v>9.6132199066798147</v>
          </cell>
          <cell r="J104">
            <v>4.796664115720862</v>
          </cell>
          <cell r="K104">
            <v>5.1002504521588907</v>
          </cell>
          <cell r="L104">
            <v>3.2180151662431098</v>
          </cell>
          <cell r="M104">
            <v>2.3679734242166277</v>
          </cell>
          <cell r="N104">
            <v>2.1251043550662048</v>
          </cell>
          <cell r="O104">
            <v>0.91075900931408771</v>
          </cell>
          <cell r="P104">
            <v>1.6727541918281699</v>
          </cell>
          <cell r="Q104">
            <v>2.9818661680415204</v>
          </cell>
          <cell r="R104">
            <v>2.1818532936889175</v>
          </cell>
          <cell r="S104">
            <v>0.72728443122963904</v>
          </cell>
          <cell r="T104">
            <v>0.50909910186074736</v>
          </cell>
          <cell r="U104">
            <v>0.29091377249185563</v>
          </cell>
        </row>
        <row r="105">
          <cell r="D105">
            <v>21.661229134702115</v>
          </cell>
          <cell r="E105">
            <v>27.790181564288371</v>
          </cell>
          <cell r="F105">
            <v>29.30143010856991</v>
          </cell>
          <cell r="G105">
            <v>19.268418939589672</v>
          </cell>
          <cell r="H105">
            <v>16.036026219876369</v>
          </cell>
          <cell r="I105">
            <v>9.6132199066798147</v>
          </cell>
          <cell r="J105">
            <v>4.796664115720862</v>
          </cell>
          <cell r="K105">
            <v>5.1002504521588907</v>
          </cell>
          <cell r="L105">
            <v>3.2180151662431098</v>
          </cell>
          <cell r="M105">
            <v>2.3679734242166277</v>
          </cell>
          <cell r="N105">
            <v>2.1251043550662048</v>
          </cell>
          <cell r="O105">
            <v>0.91075900931408771</v>
          </cell>
          <cell r="P105">
            <v>1.6727541918281699</v>
          </cell>
          <cell r="Q105">
            <v>2.9818661680415204</v>
          </cell>
          <cell r="R105">
            <v>2.1818532936889175</v>
          </cell>
          <cell r="S105">
            <v>0.72728443122963904</v>
          </cell>
          <cell r="T105">
            <v>0.50909910186074736</v>
          </cell>
          <cell r="U105">
            <v>0.29091377249185563</v>
          </cell>
        </row>
        <row r="106">
          <cell r="D106">
            <v>21.661229134702115</v>
          </cell>
          <cell r="E106">
            <v>27.790181564288371</v>
          </cell>
          <cell r="F106">
            <v>29.30143010856991</v>
          </cell>
          <cell r="G106">
            <v>19.268418939589672</v>
          </cell>
          <cell r="H106">
            <v>16.036026219876369</v>
          </cell>
          <cell r="I106">
            <v>9.6132199066798147</v>
          </cell>
          <cell r="J106">
            <v>4.796664115720862</v>
          </cell>
          <cell r="K106">
            <v>5.1002504521588907</v>
          </cell>
          <cell r="L106">
            <v>3.2180151662431098</v>
          </cell>
          <cell r="M106">
            <v>2.3679734242166277</v>
          </cell>
          <cell r="N106">
            <v>2.1251043550662048</v>
          </cell>
          <cell r="O106">
            <v>0.91075900931408771</v>
          </cell>
          <cell r="P106">
            <v>1.6727541918281699</v>
          </cell>
          <cell r="Q106">
            <v>2.9818661680415204</v>
          </cell>
          <cell r="R106">
            <v>2.1818532936889175</v>
          </cell>
          <cell r="S106">
            <v>0.72728443122963904</v>
          </cell>
          <cell r="T106">
            <v>0.50909910186074736</v>
          </cell>
          <cell r="U106">
            <v>0.29091377249185563</v>
          </cell>
        </row>
        <row r="107">
          <cell r="D107">
            <v>21.661229134702115</v>
          </cell>
          <cell r="E107">
            <v>27.790181564288371</v>
          </cell>
          <cell r="F107">
            <v>29.30143010856991</v>
          </cell>
          <cell r="G107">
            <v>19.268418939589672</v>
          </cell>
          <cell r="H107">
            <v>16.036026219876369</v>
          </cell>
          <cell r="I107">
            <v>9.6132199066798147</v>
          </cell>
          <cell r="J107">
            <v>4.796664115720862</v>
          </cell>
          <cell r="K107">
            <v>5.1002504521588907</v>
          </cell>
          <cell r="L107">
            <v>3.2180151662431098</v>
          </cell>
          <cell r="M107">
            <v>2.3679734242166277</v>
          </cell>
          <cell r="N107">
            <v>2.1251043550662048</v>
          </cell>
          <cell r="O107">
            <v>0.91075900931408771</v>
          </cell>
          <cell r="P107">
            <v>1.6727541918281699</v>
          </cell>
          <cell r="Q107">
            <v>2.9818661680415204</v>
          </cell>
          <cell r="R107">
            <v>2.1818532936889175</v>
          </cell>
          <cell r="S107">
            <v>0.72728443122963904</v>
          </cell>
          <cell r="T107">
            <v>0.50909910186074736</v>
          </cell>
          <cell r="U107">
            <v>0.29091377249185563</v>
          </cell>
        </row>
        <row r="108">
          <cell r="D108">
            <v>21.661229134702115</v>
          </cell>
          <cell r="E108">
            <v>27.790181564288371</v>
          </cell>
          <cell r="F108">
            <v>29.30143010856991</v>
          </cell>
          <cell r="G108">
            <v>19.268418939589672</v>
          </cell>
          <cell r="H108">
            <v>16.036026219876369</v>
          </cell>
          <cell r="I108">
            <v>9.6132199066798147</v>
          </cell>
          <cell r="J108">
            <v>4.796664115720862</v>
          </cell>
          <cell r="K108">
            <v>5.1002504521588907</v>
          </cell>
          <cell r="L108">
            <v>3.2180151662431098</v>
          </cell>
          <cell r="M108">
            <v>2.3679734242166277</v>
          </cell>
          <cell r="N108">
            <v>2.1251043550662048</v>
          </cell>
          <cell r="O108">
            <v>0.91075900931408771</v>
          </cell>
          <cell r="P108">
            <v>1.6727541918281699</v>
          </cell>
          <cell r="Q108">
            <v>2.9818661680415204</v>
          </cell>
          <cell r="R108">
            <v>2.1818532936889175</v>
          </cell>
          <cell r="S108">
            <v>0.72728443122963904</v>
          </cell>
          <cell r="T108">
            <v>0.50909910186074736</v>
          </cell>
          <cell r="U108">
            <v>0.29091377249185563</v>
          </cell>
        </row>
        <row r="109">
          <cell r="D109">
            <v>21.661229134702115</v>
          </cell>
          <cell r="E109">
            <v>27.790181564288371</v>
          </cell>
          <cell r="F109">
            <v>29.30143010856991</v>
          </cell>
          <cell r="G109">
            <v>19.268418939589672</v>
          </cell>
          <cell r="H109">
            <v>16.036026219876369</v>
          </cell>
          <cell r="I109">
            <v>9.6132199066798147</v>
          </cell>
          <cell r="J109">
            <v>4.796664115720862</v>
          </cell>
          <cell r="K109">
            <v>5.1002504521588907</v>
          </cell>
          <cell r="L109">
            <v>3.2180151662431098</v>
          </cell>
          <cell r="M109">
            <v>2.3679734242166277</v>
          </cell>
          <cell r="N109">
            <v>2.1251043550662048</v>
          </cell>
          <cell r="O109">
            <v>0.91075900931408771</v>
          </cell>
          <cell r="P109">
            <v>1.6727541918281699</v>
          </cell>
          <cell r="Q109">
            <v>2.9818661680415204</v>
          </cell>
          <cell r="R109">
            <v>2.1818532936889175</v>
          </cell>
          <cell r="S109">
            <v>0.72728443122963904</v>
          </cell>
          <cell r="T109">
            <v>0.50909910186074736</v>
          </cell>
          <cell r="U109">
            <v>0.29091377249185563</v>
          </cell>
        </row>
        <row r="110">
          <cell r="D110">
            <v>21.661229134702115</v>
          </cell>
          <cell r="E110">
            <v>27.790181564288371</v>
          </cell>
          <cell r="F110">
            <v>29.30143010856991</v>
          </cell>
          <cell r="G110">
            <v>19.268418939589672</v>
          </cell>
          <cell r="H110">
            <v>16.036026219876369</v>
          </cell>
          <cell r="I110">
            <v>9.6132199066798147</v>
          </cell>
          <cell r="J110">
            <v>4.796664115720862</v>
          </cell>
          <cell r="K110">
            <v>5.1002504521588907</v>
          </cell>
          <cell r="L110">
            <v>3.2180151662431098</v>
          </cell>
          <cell r="M110">
            <v>2.3679734242166277</v>
          </cell>
          <cell r="N110">
            <v>2.1251043550662048</v>
          </cell>
          <cell r="O110">
            <v>0.91075900931408771</v>
          </cell>
          <cell r="P110">
            <v>1.6727541918281699</v>
          </cell>
          <cell r="Q110">
            <v>2.9818661680415204</v>
          </cell>
          <cell r="R110">
            <v>2.1818532936889175</v>
          </cell>
          <cell r="S110">
            <v>0.72728443122963904</v>
          </cell>
          <cell r="T110">
            <v>0.50909910186074736</v>
          </cell>
          <cell r="U110">
            <v>0.29091377249185563</v>
          </cell>
        </row>
        <row r="111">
          <cell r="D111">
            <v>23.062237807268946</v>
          </cell>
          <cell r="E111">
            <v>29.587599667465202</v>
          </cell>
          <cell r="F111">
            <v>31.196593002856055</v>
          </cell>
          <cell r="G111">
            <v>20.514665026233423</v>
          </cell>
          <cell r="H111">
            <v>17.073207058869645</v>
          </cell>
          <cell r="I111">
            <v>10.234985383458506</v>
          </cell>
          <cell r="J111">
            <v>5.1069035755282961</v>
          </cell>
          <cell r="K111">
            <v>5.4301253208148976</v>
          </cell>
          <cell r="L111">
            <v>3.4261505000379708</v>
          </cell>
          <cell r="M111">
            <v>2.5211296132354879</v>
          </cell>
          <cell r="N111">
            <v>2.2625522170062076</v>
          </cell>
          <cell r="O111">
            <v>0.96966523585980313</v>
          </cell>
          <cell r="P111">
            <v>1.7809448727563055</v>
          </cell>
          <cell r="Q111">
            <v>3.1747278166525446</v>
          </cell>
          <cell r="R111">
            <v>2.3229715731603986</v>
          </cell>
          <cell r="S111">
            <v>0.77432385772013279</v>
          </cell>
          <cell r="T111">
            <v>0.54202670040409295</v>
          </cell>
          <cell r="U111">
            <v>0.30972954308805312</v>
          </cell>
        </row>
        <row r="112">
          <cell r="D112">
            <v>23.062237807268946</v>
          </cell>
          <cell r="E112">
            <v>29.587599667465202</v>
          </cell>
          <cell r="F112">
            <v>31.196593002856055</v>
          </cell>
          <cell r="G112">
            <v>20.514665026233423</v>
          </cell>
          <cell r="H112">
            <v>17.073207058869645</v>
          </cell>
          <cell r="I112">
            <v>10.234985383458506</v>
          </cell>
          <cell r="J112">
            <v>5.1069035755282961</v>
          </cell>
          <cell r="K112">
            <v>5.4301253208148976</v>
          </cell>
          <cell r="L112">
            <v>3.4261505000379708</v>
          </cell>
          <cell r="M112">
            <v>2.5211296132354879</v>
          </cell>
          <cell r="N112">
            <v>2.2625522170062076</v>
          </cell>
          <cell r="O112">
            <v>0.96966523585980313</v>
          </cell>
          <cell r="P112">
            <v>1.7809448727563055</v>
          </cell>
          <cell r="Q112">
            <v>3.1747278166525446</v>
          </cell>
          <cell r="R112">
            <v>2.3229715731603986</v>
          </cell>
          <cell r="S112">
            <v>0.77432385772013279</v>
          </cell>
          <cell r="T112">
            <v>0.54202670040409295</v>
          </cell>
          <cell r="U112">
            <v>0.30972954308805312</v>
          </cell>
        </row>
        <row r="113">
          <cell r="D113">
            <v>23.062237807268946</v>
          </cell>
          <cell r="E113">
            <v>29.587599667465202</v>
          </cell>
          <cell r="F113">
            <v>31.196593002856055</v>
          </cell>
          <cell r="G113">
            <v>20.514665026233423</v>
          </cell>
          <cell r="H113">
            <v>17.073207058869645</v>
          </cell>
          <cell r="I113">
            <v>10.234985383458506</v>
          </cell>
          <cell r="J113">
            <v>5.1069035755282961</v>
          </cell>
          <cell r="K113">
            <v>5.4301253208148976</v>
          </cell>
          <cell r="L113">
            <v>3.4261505000379708</v>
          </cell>
          <cell r="M113">
            <v>2.5211296132354879</v>
          </cell>
          <cell r="N113">
            <v>2.2625522170062076</v>
          </cell>
          <cell r="O113">
            <v>0.96966523585980313</v>
          </cell>
          <cell r="P113">
            <v>1.7809448727563055</v>
          </cell>
          <cell r="Q113">
            <v>3.1747278166525446</v>
          </cell>
          <cell r="R113">
            <v>2.3229715731603986</v>
          </cell>
          <cell r="S113">
            <v>0.77432385772013279</v>
          </cell>
          <cell r="T113">
            <v>0.54202670040409295</v>
          </cell>
          <cell r="U113">
            <v>0.30972954308805312</v>
          </cell>
        </row>
        <row r="114">
          <cell r="D114">
            <v>23.062237807268946</v>
          </cell>
          <cell r="E114">
            <v>29.587599667465202</v>
          </cell>
          <cell r="F114">
            <v>31.196593002856055</v>
          </cell>
          <cell r="G114">
            <v>20.514665026233423</v>
          </cell>
          <cell r="H114">
            <v>17.073207058869645</v>
          </cell>
          <cell r="I114">
            <v>10.234985383458506</v>
          </cell>
          <cell r="J114">
            <v>5.1069035755282961</v>
          </cell>
          <cell r="K114">
            <v>5.4301253208148976</v>
          </cell>
          <cell r="L114">
            <v>3.4261505000379708</v>
          </cell>
          <cell r="M114">
            <v>2.5211296132354879</v>
          </cell>
          <cell r="N114">
            <v>2.2625522170062076</v>
          </cell>
          <cell r="O114">
            <v>0.96966523585980313</v>
          </cell>
          <cell r="P114">
            <v>1.7809448727563055</v>
          </cell>
          <cell r="Q114">
            <v>3.1747278166525446</v>
          </cell>
          <cell r="R114">
            <v>2.3229715731603986</v>
          </cell>
          <cell r="S114">
            <v>0.77432385772013279</v>
          </cell>
          <cell r="T114">
            <v>0.54202670040409295</v>
          </cell>
          <cell r="U114">
            <v>0.30972954308805312</v>
          </cell>
        </row>
        <row r="115">
          <cell r="D115">
            <v>23.062237807268946</v>
          </cell>
          <cell r="E115">
            <v>29.587599667465202</v>
          </cell>
          <cell r="F115">
            <v>31.196593002856055</v>
          </cell>
          <cell r="G115">
            <v>20.514665026233423</v>
          </cell>
          <cell r="H115">
            <v>17.073207058869645</v>
          </cell>
          <cell r="I115">
            <v>10.234985383458506</v>
          </cell>
          <cell r="J115">
            <v>5.1069035755282961</v>
          </cell>
          <cell r="K115">
            <v>5.4301253208148976</v>
          </cell>
          <cell r="L115">
            <v>3.4261505000379708</v>
          </cell>
          <cell r="M115">
            <v>2.5211296132354879</v>
          </cell>
          <cell r="N115">
            <v>2.2625522170062076</v>
          </cell>
          <cell r="O115">
            <v>0.96966523585980313</v>
          </cell>
          <cell r="P115">
            <v>1.7809448727563055</v>
          </cell>
          <cell r="Q115">
            <v>3.1747278166525446</v>
          </cell>
          <cell r="R115">
            <v>2.3229715731603986</v>
          </cell>
          <cell r="S115">
            <v>0.77432385772013279</v>
          </cell>
          <cell r="T115">
            <v>0.54202670040409295</v>
          </cell>
          <cell r="U115">
            <v>0.30972954308805312</v>
          </cell>
        </row>
        <row r="116">
          <cell r="D116">
            <v>23.062237807268946</v>
          </cell>
          <cell r="E116">
            <v>29.587599667465202</v>
          </cell>
          <cell r="F116">
            <v>31.196593002856055</v>
          </cell>
          <cell r="G116">
            <v>20.514665026233423</v>
          </cell>
          <cell r="H116">
            <v>17.073207058869645</v>
          </cell>
          <cell r="I116">
            <v>10.234985383458506</v>
          </cell>
          <cell r="J116">
            <v>5.1069035755282961</v>
          </cell>
          <cell r="K116">
            <v>5.4301253208148976</v>
          </cell>
          <cell r="L116">
            <v>3.4261505000379708</v>
          </cell>
          <cell r="M116">
            <v>2.5211296132354879</v>
          </cell>
          <cell r="N116">
            <v>2.2625522170062076</v>
          </cell>
          <cell r="O116">
            <v>0.96966523585980313</v>
          </cell>
          <cell r="P116">
            <v>1.7809448727563055</v>
          </cell>
          <cell r="Q116">
            <v>3.1747278166525446</v>
          </cell>
          <cell r="R116">
            <v>2.3229715731603986</v>
          </cell>
          <cell r="S116">
            <v>0.77432385772013279</v>
          </cell>
          <cell r="T116">
            <v>0.54202670040409295</v>
          </cell>
          <cell r="U116">
            <v>0.30972954308805312</v>
          </cell>
        </row>
        <row r="117">
          <cell r="D117">
            <v>23.062237807268946</v>
          </cell>
          <cell r="E117">
            <v>29.587599667465202</v>
          </cell>
          <cell r="F117">
            <v>31.196593002856055</v>
          </cell>
          <cell r="G117">
            <v>20.514665026233423</v>
          </cell>
          <cell r="H117">
            <v>17.073207058869645</v>
          </cell>
          <cell r="I117">
            <v>10.234985383458506</v>
          </cell>
          <cell r="J117">
            <v>5.1069035755282961</v>
          </cell>
          <cell r="K117">
            <v>5.4301253208148976</v>
          </cell>
          <cell r="L117">
            <v>3.4261505000379708</v>
          </cell>
          <cell r="M117">
            <v>2.5211296132354879</v>
          </cell>
          <cell r="N117">
            <v>2.2625522170062076</v>
          </cell>
          <cell r="O117">
            <v>0.96966523585980313</v>
          </cell>
          <cell r="P117">
            <v>1.7809448727563055</v>
          </cell>
          <cell r="Q117">
            <v>3.1747278166525446</v>
          </cell>
          <cell r="R117">
            <v>2.3229715731603986</v>
          </cell>
          <cell r="S117">
            <v>0.77432385772013279</v>
          </cell>
          <cell r="T117">
            <v>0.54202670040409295</v>
          </cell>
          <cell r="U117">
            <v>0.30972954308805312</v>
          </cell>
        </row>
        <row r="118">
          <cell r="D118">
            <v>23.062237807268946</v>
          </cell>
          <cell r="E118">
            <v>29.587599667465202</v>
          </cell>
          <cell r="F118">
            <v>31.196593002856055</v>
          </cell>
          <cell r="G118">
            <v>20.514665026233423</v>
          </cell>
          <cell r="H118">
            <v>17.073207058869645</v>
          </cell>
          <cell r="I118">
            <v>10.234985383458506</v>
          </cell>
          <cell r="J118">
            <v>5.1069035755282961</v>
          </cell>
          <cell r="K118">
            <v>5.4301253208148976</v>
          </cell>
          <cell r="L118">
            <v>3.4261505000379708</v>
          </cell>
          <cell r="M118">
            <v>2.5211296132354879</v>
          </cell>
          <cell r="N118">
            <v>2.2625522170062076</v>
          </cell>
          <cell r="O118">
            <v>0.96966523585980313</v>
          </cell>
          <cell r="P118">
            <v>1.7809448727563055</v>
          </cell>
          <cell r="Q118">
            <v>3.1747278166525446</v>
          </cell>
          <cell r="R118">
            <v>2.3229715731603986</v>
          </cell>
          <cell r="S118">
            <v>0.77432385772013279</v>
          </cell>
          <cell r="T118">
            <v>0.54202670040409295</v>
          </cell>
          <cell r="U118">
            <v>0.30972954308805312</v>
          </cell>
        </row>
        <row r="119">
          <cell r="D119">
            <v>23.062237807268946</v>
          </cell>
          <cell r="E119">
            <v>29.587599667465202</v>
          </cell>
          <cell r="F119">
            <v>31.196593002856055</v>
          </cell>
          <cell r="G119">
            <v>20.514665026233423</v>
          </cell>
          <cell r="H119">
            <v>17.073207058869645</v>
          </cell>
          <cell r="I119">
            <v>10.234985383458506</v>
          </cell>
          <cell r="J119">
            <v>5.1069035755282961</v>
          </cell>
          <cell r="K119">
            <v>5.4301253208148976</v>
          </cell>
          <cell r="L119">
            <v>3.4261505000379708</v>
          </cell>
          <cell r="M119">
            <v>2.5211296132354879</v>
          </cell>
          <cell r="N119">
            <v>2.2625522170062076</v>
          </cell>
          <cell r="O119">
            <v>0.96966523585980313</v>
          </cell>
          <cell r="P119">
            <v>1.7809448727563055</v>
          </cell>
          <cell r="Q119">
            <v>3.1747278166525446</v>
          </cell>
          <cell r="R119">
            <v>2.3229715731603986</v>
          </cell>
          <cell r="S119">
            <v>0.77432385772013279</v>
          </cell>
          <cell r="T119">
            <v>0.54202670040409295</v>
          </cell>
          <cell r="U119">
            <v>0.30972954308805312</v>
          </cell>
        </row>
        <row r="120">
          <cell r="D120">
            <v>23.062237807268946</v>
          </cell>
          <cell r="E120">
            <v>29.587599667465202</v>
          </cell>
          <cell r="F120">
            <v>31.196593002856055</v>
          </cell>
          <cell r="G120">
            <v>20.514665026233423</v>
          </cell>
          <cell r="H120">
            <v>17.073207058869645</v>
          </cell>
          <cell r="I120">
            <v>10.234985383458506</v>
          </cell>
          <cell r="J120">
            <v>5.1069035755282961</v>
          </cell>
          <cell r="K120">
            <v>5.4301253208148976</v>
          </cell>
          <cell r="L120">
            <v>3.4261505000379708</v>
          </cell>
          <cell r="M120">
            <v>2.5211296132354879</v>
          </cell>
          <cell r="N120">
            <v>2.2625522170062076</v>
          </cell>
          <cell r="O120">
            <v>0.96966523585980313</v>
          </cell>
          <cell r="P120">
            <v>1.7809448727563055</v>
          </cell>
          <cell r="Q120">
            <v>3.1747278166525446</v>
          </cell>
          <cell r="R120">
            <v>2.3229715731603986</v>
          </cell>
          <cell r="S120">
            <v>0.77432385772013279</v>
          </cell>
          <cell r="T120">
            <v>0.54202670040409295</v>
          </cell>
          <cell r="U120">
            <v>0.30972954308805312</v>
          </cell>
        </row>
        <row r="121">
          <cell r="D121">
            <v>24.507145292054062</v>
          </cell>
          <cell r="E121">
            <v>31.441337564611995</v>
          </cell>
          <cell r="F121">
            <v>33.151138398941342</v>
          </cell>
          <cell r="G121">
            <v>21.799960637699254</v>
          </cell>
          <cell r="H121">
            <v>18.142886630939248</v>
          </cell>
          <cell r="I121">
            <v>10.876233085039496</v>
          </cell>
          <cell r="J121">
            <v>5.4268639914264849</v>
          </cell>
          <cell r="K121">
            <v>5.7703363959471483</v>
          </cell>
          <cell r="L121">
            <v>3.6408074879190337</v>
          </cell>
          <cell r="M121">
            <v>2.6790847552611758</v>
          </cell>
          <cell r="N121">
            <v>2.4043068316446452</v>
          </cell>
          <cell r="O121">
            <v>1.0304172135619907</v>
          </cell>
          <cell r="P121">
            <v>1.8925255700910708</v>
          </cell>
          <cell r="Q121">
            <v>3.3736325379884304</v>
          </cell>
          <cell r="R121">
            <v>2.4685116131622662</v>
          </cell>
          <cell r="S121">
            <v>0.82283720438742203</v>
          </cell>
          <cell r="T121">
            <v>0.5759860430711955</v>
          </cell>
          <cell r="U121">
            <v>0.32913488175496886</v>
          </cell>
        </row>
        <row r="122">
          <cell r="D122">
            <v>24.507145292054062</v>
          </cell>
          <cell r="E122">
            <v>31.441337564611995</v>
          </cell>
          <cell r="F122">
            <v>33.151138398941342</v>
          </cell>
          <cell r="G122">
            <v>21.799960637699254</v>
          </cell>
          <cell r="H122">
            <v>18.142886630939248</v>
          </cell>
          <cell r="I122">
            <v>10.876233085039496</v>
          </cell>
          <cell r="J122">
            <v>5.4268639914264849</v>
          </cell>
          <cell r="K122">
            <v>5.7703363959471483</v>
          </cell>
          <cell r="L122">
            <v>3.6408074879190337</v>
          </cell>
          <cell r="M122">
            <v>2.6790847552611758</v>
          </cell>
          <cell r="N122">
            <v>2.4043068316446452</v>
          </cell>
          <cell r="O122">
            <v>1.0304172135619907</v>
          </cell>
          <cell r="P122">
            <v>1.8925255700910708</v>
          </cell>
          <cell r="Q122">
            <v>3.3736325379884304</v>
          </cell>
          <cell r="R122">
            <v>2.4685116131622662</v>
          </cell>
          <cell r="S122">
            <v>0.82283720438742203</v>
          </cell>
          <cell r="T122">
            <v>0.5759860430711955</v>
          </cell>
          <cell r="U122">
            <v>0.32913488175496886</v>
          </cell>
        </row>
        <row r="123">
          <cell r="D123">
            <v>24.507145292054062</v>
          </cell>
          <cell r="E123">
            <v>31.441337564611995</v>
          </cell>
          <cell r="F123">
            <v>33.151138398941342</v>
          </cell>
          <cell r="G123">
            <v>21.799960637699254</v>
          </cell>
          <cell r="H123">
            <v>18.142886630939248</v>
          </cell>
          <cell r="I123">
            <v>10.876233085039496</v>
          </cell>
          <cell r="J123">
            <v>5.4268639914264849</v>
          </cell>
          <cell r="K123">
            <v>5.7703363959471483</v>
          </cell>
          <cell r="L123">
            <v>3.6408074879190337</v>
          </cell>
          <cell r="M123">
            <v>2.6790847552611758</v>
          </cell>
          <cell r="N123">
            <v>2.4043068316446452</v>
          </cell>
          <cell r="O123">
            <v>1.0304172135619907</v>
          </cell>
          <cell r="P123">
            <v>1.8925255700910708</v>
          </cell>
          <cell r="Q123">
            <v>3.3736325379884304</v>
          </cell>
          <cell r="R123">
            <v>2.4685116131622662</v>
          </cell>
          <cell r="S123">
            <v>0.82283720438742203</v>
          </cell>
          <cell r="T123">
            <v>0.5759860430711955</v>
          </cell>
          <cell r="U123">
            <v>0.32913488175496886</v>
          </cell>
        </row>
        <row r="124">
          <cell r="D124">
            <v>24.507145292054062</v>
          </cell>
          <cell r="E124">
            <v>31.441337564611995</v>
          </cell>
          <cell r="F124">
            <v>33.151138398941342</v>
          </cell>
          <cell r="G124">
            <v>21.799960637699254</v>
          </cell>
          <cell r="H124">
            <v>18.142886630939248</v>
          </cell>
          <cell r="I124">
            <v>10.876233085039496</v>
          </cell>
          <cell r="J124">
            <v>5.4268639914264849</v>
          </cell>
          <cell r="K124">
            <v>5.7703363959471483</v>
          </cell>
          <cell r="L124">
            <v>3.6408074879190337</v>
          </cell>
          <cell r="M124">
            <v>2.6790847552611758</v>
          </cell>
          <cell r="N124">
            <v>2.4043068316446452</v>
          </cell>
          <cell r="O124">
            <v>1.0304172135619907</v>
          </cell>
          <cell r="P124">
            <v>1.8925255700910708</v>
          </cell>
          <cell r="Q124">
            <v>3.3736325379884304</v>
          </cell>
          <cell r="R124">
            <v>2.4685116131622662</v>
          </cell>
          <cell r="S124">
            <v>0.82283720438742203</v>
          </cell>
          <cell r="T124">
            <v>0.5759860430711955</v>
          </cell>
          <cell r="U124">
            <v>0.32913488175496886</v>
          </cell>
        </row>
        <row r="125">
          <cell r="D125">
            <v>24.507145292054062</v>
          </cell>
          <cell r="E125">
            <v>31.441337564611995</v>
          </cell>
          <cell r="F125">
            <v>33.151138398941342</v>
          </cell>
          <cell r="G125">
            <v>21.799960637699254</v>
          </cell>
          <cell r="H125">
            <v>18.142886630939248</v>
          </cell>
          <cell r="I125">
            <v>10.876233085039496</v>
          </cell>
          <cell r="J125">
            <v>5.4268639914264849</v>
          </cell>
          <cell r="K125">
            <v>5.7703363959471483</v>
          </cell>
          <cell r="L125">
            <v>3.6408074879190337</v>
          </cell>
          <cell r="M125">
            <v>2.6790847552611758</v>
          </cell>
          <cell r="N125">
            <v>2.4043068316446452</v>
          </cell>
          <cell r="O125">
            <v>1.0304172135619907</v>
          </cell>
          <cell r="P125">
            <v>1.8925255700910708</v>
          </cell>
          <cell r="Q125">
            <v>3.3736325379884304</v>
          </cell>
          <cell r="R125">
            <v>2.4685116131622662</v>
          </cell>
          <cell r="S125">
            <v>0.82283720438742203</v>
          </cell>
          <cell r="T125">
            <v>0.5759860430711955</v>
          </cell>
          <cell r="U125">
            <v>0.32913488175496886</v>
          </cell>
        </row>
        <row r="126">
          <cell r="D126">
            <v>24.507145292054062</v>
          </cell>
          <cell r="E126">
            <v>31.441337564611995</v>
          </cell>
          <cell r="F126">
            <v>33.151138398941342</v>
          </cell>
          <cell r="G126">
            <v>21.799960637699254</v>
          </cell>
          <cell r="H126">
            <v>18.142886630939248</v>
          </cell>
          <cell r="I126">
            <v>10.876233085039496</v>
          </cell>
          <cell r="J126">
            <v>5.4268639914264849</v>
          </cell>
          <cell r="K126">
            <v>5.7703363959471483</v>
          </cell>
          <cell r="L126">
            <v>3.6408074879190337</v>
          </cell>
          <cell r="M126">
            <v>2.6790847552611758</v>
          </cell>
          <cell r="N126">
            <v>2.4043068316446452</v>
          </cell>
          <cell r="O126">
            <v>1.0304172135619907</v>
          </cell>
          <cell r="P126">
            <v>1.8925255700910708</v>
          </cell>
          <cell r="Q126">
            <v>3.3736325379884304</v>
          </cell>
          <cell r="R126">
            <v>2.4685116131622662</v>
          </cell>
          <cell r="S126">
            <v>0.82283720438742203</v>
          </cell>
          <cell r="T126">
            <v>0.5759860430711955</v>
          </cell>
          <cell r="U126">
            <v>0.32913488175496886</v>
          </cell>
        </row>
        <row r="127">
          <cell r="D127">
            <v>24.507145292054062</v>
          </cell>
          <cell r="E127">
            <v>31.441337564611995</v>
          </cell>
          <cell r="F127">
            <v>33.151138398941342</v>
          </cell>
          <cell r="G127">
            <v>21.799960637699254</v>
          </cell>
          <cell r="H127">
            <v>18.142886630939248</v>
          </cell>
          <cell r="I127">
            <v>10.876233085039496</v>
          </cell>
          <cell r="J127">
            <v>5.4268639914264849</v>
          </cell>
          <cell r="K127">
            <v>5.7703363959471483</v>
          </cell>
          <cell r="L127">
            <v>3.6408074879190337</v>
          </cell>
          <cell r="M127">
            <v>2.6790847552611758</v>
          </cell>
          <cell r="N127">
            <v>2.4043068316446452</v>
          </cell>
          <cell r="O127">
            <v>1.0304172135619907</v>
          </cell>
          <cell r="P127">
            <v>1.8925255700910708</v>
          </cell>
          <cell r="Q127">
            <v>3.3736325379884304</v>
          </cell>
          <cell r="R127">
            <v>2.4685116131622662</v>
          </cell>
          <cell r="S127">
            <v>0.82283720438742203</v>
          </cell>
          <cell r="T127">
            <v>0.5759860430711955</v>
          </cell>
          <cell r="U127">
            <v>0.32913488175496886</v>
          </cell>
        </row>
        <row r="128">
          <cell r="D128">
            <v>24.507145292054062</v>
          </cell>
          <cell r="E128">
            <v>31.441337564611995</v>
          </cell>
          <cell r="F128">
            <v>33.151138398941342</v>
          </cell>
          <cell r="G128">
            <v>21.799960637699254</v>
          </cell>
          <cell r="H128">
            <v>18.142886630939248</v>
          </cell>
          <cell r="I128">
            <v>10.876233085039496</v>
          </cell>
          <cell r="J128">
            <v>5.4268639914264849</v>
          </cell>
          <cell r="K128">
            <v>5.7703363959471483</v>
          </cell>
          <cell r="L128">
            <v>3.6408074879190337</v>
          </cell>
          <cell r="M128">
            <v>2.6790847552611758</v>
          </cell>
          <cell r="N128">
            <v>2.4043068316446452</v>
          </cell>
          <cell r="O128">
            <v>1.0304172135619907</v>
          </cell>
          <cell r="P128">
            <v>1.8925255700910708</v>
          </cell>
          <cell r="Q128">
            <v>3.3736325379884304</v>
          </cell>
          <cell r="R128">
            <v>2.4685116131622662</v>
          </cell>
          <cell r="S128">
            <v>0.82283720438742203</v>
          </cell>
          <cell r="T128">
            <v>0.5759860430711955</v>
          </cell>
          <cell r="U128">
            <v>0.32913488175496886</v>
          </cell>
        </row>
        <row r="129">
          <cell r="D129">
            <v>24.507145292054062</v>
          </cell>
          <cell r="E129">
            <v>31.441337564611995</v>
          </cell>
          <cell r="F129">
            <v>33.151138398941342</v>
          </cell>
          <cell r="G129">
            <v>21.799960637699254</v>
          </cell>
          <cell r="H129">
            <v>18.142886630939248</v>
          </cell>
          <cell r="I129">
            <v>10.876233085039496</v>
          </cell>
          <cell r="J129">
            <v>5.4268639914264849</v>
          </cell>
          <cell r="K129">
            <v>5.7703363959471483</v>
          </cell>
          <cell r="L129">
            <v>3.6408074879190337</v>
          </cell>
          <cell r="M129">
            <v>2.6790847552611758</v>
          </cell>
          <cell r="N129">
            <v>2.4043068316446452</v>
          </cell>
          <cell r="O129">
            <v>1.0304172135619907</v>
          </cell>
          <cell r="P129">
            <v>1.8925255700910708</v>
          </cell>
          <cell r="Q129">
            <v>3.3736325379884304</v>
          </cell>
          <cell r="R129">
            <v>2.4685116131622662</v>
          </cell>
          <cell r="S129">
            <v>0.82283720438742203</v>
          </cell>
          <cell r="T129">
            <v>0.5759860430711955</v>
          </cell>
          <cell r="U129">
            <v>0.32913488175496886</v>
          </cell>
        </row>
        <row r="130">
          <cell r="D130">
            <v>24.507145292054062</v>
          </cell>
          <cell r="E130">
            <v>31.441337564611995</v>
          </cell>
          <cell r="F130">
            <v>33.151138398941342</v>
          </cell>
          <cell r="G130">
            <v>21.799960637699254</v>
          </cell>
          <cell r="H130">
            <v>18.142886630939248</v>
          </cell>
          <cell r="I130">
            <v>10.876233085039496</v>
          </cell>
          <cell r="J130">
            <v>5.4268639914264849</v>
          </cell>
          <cell r="K130">
            <v>5.7703363959471483</v>
          </cell>
          <cell r="L130">
            <v>3.6408074879190337</v>
          </cell>
          <cell r="M130">
            <v>2.6790847552611758</v>
          </cell>
          <cell r="N130">
            <v>2.4043068316446452</v>
          </cell>
          <cell r="O130">
            <v>1.0304172135619907</v>
          </cell>
          <cell r="P130">
            <v>1.8925255700910708</v>
          </cell>
          <cell r="Q130">
            <v>3.3736325379884304</v>
          </cell>
          <cell r="R130">
            <v>2.4685116131622662</v>
          </cell>
          <cell r="S130">
            <v>0.82283720438742203</v>
          </cell>
          <cell r="T130">
            <v>0.5759860430711955</v>
          </cell>
          <cell r="U130">
            <v>0.32913488175496886</v>
          </cell>
        </row>
        <row r="131">
          <cell r="D131">
            <v>25.995951589057455</v>
          </cell>
          <cell r="E131">
            <v>33.351395255728754</v>
          </cell>
          <cell r="F131">
            <v>35.165066296825778</v>
          </cell>
          <cell r="G131">
            <v>23.124305773987157</v>
          </cell>
          <cell r="H131">
            <v>19.245064936085171</v>
          </cell>
          <cell r="I131">
            <v>11.536963011422785</v>
          </cell>
          <cell r="J131">
            <v>5.7565453634154267</v>
          </cell>
          <cell r="K131">
            <v>6.1208836775556437</v>
          </cell>
          <cell r="L131">
            <v>3.861986129886299</v>
          </cell>
          <cell r="M131">
            <v>2.8418388502936915</v>
          </cell>
          <cell r="N131">
            <v>2.5503681989815186</v>
          </cell>
          <cell r="O131">
            <v>1.0930149424206506</v>
          </cell>
          <cell r="P131">
            <v>2.0074962838324657</v>
          </cell>
          <cell r="Q131">
            <v>3.5785803320491785</v>
          </cell>
          <cell r="R131">
            <v>2.6184734136945207</v>
          </cell>
          <cell r="S131">
            <v>0.87282447123150686</v>
          </cell>
          <cell r="T131">
            <v>0.61097712986205488</v>
          </cell>
          <cell r="U131">
            <v>0.34912978849260273</v>
          </cell>
        </row>
      </sheetData>
      <sheetData sheetId="16">
        <row r="4">
          <cell r="D4">
            <v>21.018329938900205</v>
          </cell>
          <cell r="E4">
            <v>26.965376782077392</v>
          </cell>
          <cell r="F4">
            <v>28.431771894093686</v>
          </cell>
          <cell r="G4">
            <v>18.69653767820774</v>
          </cell>
          <cell r="H4">
            <v>15.560081466395111</v>
          </cell>
          <cell r="I4">
            <v>9.3279022403258658</v>
          </cell>
          <cell r="J4">
            <v>3.8852459016393444</v>
          </cell>
          <cell r="K4">
            <v>4.1311475409836067</v>
          </cell>
          <cell r="L4">
            <v>2.6065573770491803</v>
          </cell>
          <cell r="M4">
            <v>1.9180327868852458</v>
          </cell>
          <cell r="N4">
            <v>1.7213114754098362</v>
          </cell>
          <cell r="O4">
            <v>0.73770491803278682</v>
          </cell>
          <cell r="P4">
            <v>2</v>
          </cell>
          <cell r="Q4">
            <v>3.5652173913043477</v>
          </cell>
          <cell r="R4">
            <v>2.6086956521739131</v>
          </cell>
          <cell r="S4">
            <v>0.86956521739130432</v>
          </cell>
          <cell r="T4">
            <v>0.60869565217391308</v>
          </cell>
          <cell r="U4">
            <v>0.34782608695652173</v>
          </cell>
        </row>
        <row r="5">
          <cell r="D5">
            <v>21.018329938900205</v>
          </cell>
          <cell r="E5">
            <v>26.965376782077392</v>
          </cell>
          <cell r="F5">
            <v>28.431771894093686</v>
          </cell>
          <cell r="G5">
            <v>18.69653767820774</v>
          </cell>
          <cell r="H5">
            <v>15.560081466395111</v>
          </cell>
          <cell r="I5">
            <v>9.3279022403258658</v>
          </cell>
          <cell r="J5">
            <v>3.8852459016393444</v>
          </cell>
          <cell r="K5">
            <v>4.1311475409836067</v>
          </cell>
          <cell r="L5">
            <v>2.6065573770491803</v>
          </cell>
          <cell r="M5">
            <v>1.9180327868852458</v>
          </cell>
          <cell r="N5">
            <v>1.7213114754098362</v>
          </cell>
          <cell r="O5">
            <v>0.73770491803278682</v>
          </cell>
          <cell r="P5">
            <v>2</v>
          </cell>
          <cell r="Q5">
            <v>3.5652173913043477</v>
          </cell>
          <cell r="R5">
            <v>2.6086956521739131</v>
          </cell>
          <cell r="S5">
            <v>0.86956521739130432</v>
          </cell>
          <cell r="T5">
            <v>0.60869565217391308</v>
          </cell>
          <cell r="U5">
            <v>0.34782608695652173</v>
          </cell>
        </row>
        <row r="6">
          <cell r="D6">
            <v>21.018329938900205</v>
          </cell>
          <cell r="E6">
            <v>26.965376782077392</v>
          </cell>
          <cell r="F6">
            <v>28.431771894093686</v>
          </cell>
          <cell r="G6">
            <v>18.69653767820774</v>
          </cell>
          <cell r="H6">
            <v>15.560081466395111</v>
          </cell>
          <cell r="I6">
            <v>9.3279022403258658</v>
          </cell>
          <cell r="J6">
            <v>3.8852459016393444</v>
          </cell>
          <cell r="K6">
            <v>4.1311475409836067</v>
          </cell>
          <cell r="L6">
            <v>2.6065573770491803</v>
          </cell>
          <cell r="M6">
            <v>1.9180327868852458</v>
          </cell>
          <cell r="N6">
            <v>1.7213114754098362</v>
          </cell>
          <cell r="O6">
            <v>0.73770491803278682</v>
          </cell>
          <cell r="P6">
            <v>2</v>
          </cell>
          <cell r="Q6">
            <v>3.5652173913043477</v>
          </cell>
          <cell r="R6">
            <v>2.6086956521739131</v>
          </cell>
          <cell r="S6">
            <v>0.86956521739130432</v>
          </cell>
          <cell r="T6">
            <v>0.60869565217391308</v>
          </cell>
          <cell r="U6">
            <v>0.34782608695652173</v>
          </cell>
        </row>
        <row r="7">
          <cell r="D7">
            <v>21.018329938900205</v>
          </cell>
          <cell r="E7">
            <v>26.965376782077392</v>
          </cell>
          <cell r="F7">
            <v>28.431771894093686</v>
          </cell>
          <cell r="G7">
            <v>18.69653767820774</v>
          </cell>
          <cell r="H7">
            <v>15.560081466395111</v>
          </cell>
          <cell r="I7">
            <v>9.3279022403258658</v>
          </cell>
          <cell r="J7">
            <v>3.8852459016393444</v>
          </cell>
          <cell r="K7">
            <v>4.1311475409836067</v>
          </cell>
          <cell r="L7">
            <v>2.6065573770491803</v>
          </cell>
          <cell r="M7">
            <v>1.9180327868852458</v>
          </cell>
          <cell r="N7">
            <v>1.7213114754098362</v>
          </cell>
          <cell r="O7">
            <v>0.73770491803278682</v>
          </cell>
          <cell r="P7">
            <v>2</v>
          </cell>
          <cell r="Q7">
            <v>3.5652173913043477</v>
          </cell>
          <cell r="R7">
            <v>2.6086956521739131</v>
          </cell>
          <cell r="S7">
            <v>0.86956521739130432</v>
          </cell>
          <cell r="T7">
            <v>0.60869565217391308</v>
          </cell>
          <cell r="U7">
            <v>0.34782608695652173</v>
          </cell>
        </row>
        <row r="8">
          <cell r="D8">
            <v>21.018329938900205</v>
          </cell>
          <cell r="E8">
            <v>26.965376782077392</v>
          </cell>
          <cell r="F8">
            <v>28.431771894093686</v>
          </cell>
          <cell r="G8">
            <v>18.69653767820774</v>
          </cell>
          <cell r="H8">
            <v>15.560081466395111</v>
          </cell>
          <cell r="I8">
            <v>9.3279022403258658</v>
          </cell>
          <cell r="J8">
            <v>3.8852459016393444</v>
          </cell>
          <cell r="K8">
            <v>4.1311475409836067</v>
          </cell>
          <cell r="L8">
            <v>2.6065573770491803</v>
          </cell>
          <cell r="M8">
            <v>1.9180327868852458</v>
          </cell>
          <cell r="N8">
            <v>1.7213114754098362</v>
          </cell>
          <cell r="O8">
            <v>0.73770491803278682</v>
          </cell>
          <cell r="P8">
            <v>2</v>
          </cell>
          <cell r="Q8">
            <v>3.5652173913043477</v>
          </cell>
          <cell r="R8">
            <v>2.6086956521739131</v>
          </cell>
          <cell r="S8">
            <v>0.86956521739130432</v>
          </cell>
          <cell r="T8">
            <v>0.60869565217391308</v>
          </cell>
          <cell r="U8">
            <v>0.34782608695652173</v>
          </cell>
        </row>
        <row r="9">
          <cell r="D9">
            <v>21.018329938900205</v>
          </cell>
          <cell r="E9">
            <v>26.965376782077392</v>
          </cell>
          <cell r="F9">
            <v>28.431771894093686</v>
          </cell>
          <cell r="G9">
            <v>18.69653767820774</v>
          </cell>
          <cell r="H9">
            <v>15.560081466395111</v>
          </cell>
          <cell r="I9">
            <v>9.3279022403258658</v>
          </cell>
          <cell r="J9">
            <v>3.8852459016393444</v>
          </cell>
          <cell r="K9">
            <v>4.1311475409836067</v>
          </cell>
          <cell r="L9">
            <v>2.6065573770491803</v>
          </cell>
          <cell r="M9">
            <v>1.9180327868852458</v>
          </cell>
          <cell r="N9">
            <v>1.7213114754098362</v>
          </cell>
          <cell r="O9">
            <v>0.73770491803278682</v>
          </cell>
          <cell r="P9">
            <v>2</v>
          </cell>
          <cell r="Q9">
            <v>3.5652173913043477</v>
          </cell>
          <cell r="R9">
            <v>2.6086956521739131</v>
          </cell>
          <cell r="S9">
            <v>0.86956521739130432</v>
          </cell>
          <cell r="T9">
            <v>0.60869565217391308</v>
          </cell>
          <cell r="U9">
            <v>0.34782608695652173</v>
          </cell>
        </row>
        <row r="10">
          <cell r="D10">
            <v>21.018329938900205</v>
          </cell>
          <cell r="E10">
            <v>26.965376782077392</v>
          </cell>
          <cell r="F10">
            <v>28.431771894093686</v>
          </cell>
          <cell r="G10">
            <v>18.69653767820774</v>
          </cell>
          <cell r="H10">
            <v>15.560081466395111</v>
          </cell>
          <cell r="I10">
            <v>9.3279022403258658</v>
          </cell>
          <cell r="J10">
            <v>3.8852459016393444</v>
          </cell>
          <cell r="K10">
            <v>4.1311475409836067</v>
          </cell>
          <cell r="L10">
            <v>2.6065573770491803</v>
          </cell>
          <cell r="M10">
            <v>1.9180327868852458</v>
          </cell>
          <cell r="N10">
            <v>1.7213114754098362</v>
          </cell>
          <cell r="O10">
            <v>0.73770491803278682</v>
          </cell>
          <cell r="P10">
            <v>2</v>
          </cell>
          <cell r="Q10">
            <v>3.5652173913043477</v>
          </cell>
          <cell r="R10">
            <v>2.6086956521739131</v>
          </cell>
          <cell r="S10">
            <v>0.86956521739130432</v>
          </cell>
          <cell r="T10">
            <v>0.60869565217391308</v>
          </cell>
          <cell r="U10">
            <v>0.34782608695652173</v>
          </cell>
        </row>
        <row r="11">
          <cell r="D11">
            <v>24.310955209397481</v>
          </cell>
          <cell r="E11">
            <v>31.189636334537074</v>
          </cell>
          <cell r="F11">
            <v>32.885749488681085</v>
          </cell>
          <cell r="G11">
            <v>21.625442715336131</v>
          </cell>
          <cell r="H11">
            <v>17.997645135639218</v>
          </cell>
          <cell r="I11">
            <v>10.789164230527176</v>
          </cell>
          <cell r="J11">
            <v>4.493888875416121</v>
          </cell>
          <cell r="K11">
            <v>4.7783122219614453</v>
          </cell>
          <cell r="L11">
            <v>3.0148874733804356</v>
          </cell>
          <cell r="M11">
            <v>2.2185021030535279</v>
          </cell>
          <cell r="N11">
            <v>1.9909634258172688</v>
          </cell>
          <cell r="O11">
            <v>0.85327003963597225</v>
          </cell>
          <cell r="P11">
            <v>2.3133098852353027</v>
          </cell>
          <cell r="Q11">
            <v>4.1237263171585825</v>
          </cell>
          <cell r="R11">
            <v>3.0173607198721339</v>
          </cell>
          <cell r="S11">
            <v>1.0057869066240446</v>
          </cell>
          <cell r="T11">
            <v>0.70405083463683127</v>
          </cell>
          <cell r="U11">
            <v>0.40231476264961785</v>
          </cell>
        </row>
        <row r="12">
          <cell r="D12">
            <v>24.310955209397481</v>
          </cell>
          <cell r="E12">
            <v>31.189636334537074</v>
          </cell>
          <cell r="F12">
            <v>32.885749488681085</v>
          </cell>
          <cell r="G12">
            <v>21.625442715336131</v>
          </cell>
          <cell r="H12">
            <v>17.997645135639218</v>
          </cell>
          <cell r="I12">
            <v>10.789164230527176</v>
          </cell>
          <cell r="J12">
            <v>4.493888875416121</v>
          </cell>
          <cell r="K12">
            <v>4.7783122219614453</v>
          </cell>
          <cell r="L12">
            <v>3.0148874733804356</v>
          </cell>
          <cell r="M12">
            <v>2.2185021030535279</v>
          </cell>
          <cell r="N12">
            <v>1.9909634258172688</v>
          </cell>
          <cell r="O12">
            <v>0.85327003963597225</v>
          </cell>
          <cell r="P12">
            <v>2.3133098852353027</v>
          </cell>
          <cell r="Q12">
            <v>4.1237263171585825</v>
          </cell>
          <cell r="R12">
            <v>3.0173607198721339</v>
          </cell>
          <cell r="S12">
            <v>1.0057869066240446</v>
          </cell>
          <cell r="T12">
            <v>0.70405083463683127</v>
          </cell>
          <cell r="U12">
            <v>0.40231476264961785</v>
          </cell>
        </row>
        <row r="13">
          <cell r="D13">
            <v>24.310955209397481</v>
          </cell>
          <cell r="E13">
            <v>31.189636334537074</v>
          </cell>
          <cell r="F13">
            <v>32.885749488681085</v>
          </cell>
          <cell r="G13">
            <v>21.625442715336131</v>
          </cell>
          <cell r="H13">
            <v>17.997645135639218</v>
          </cell>
          <cell r="I13">
            <v>10.789164230527176</v>
          </cell>
          <cell r="J13">
            <v>4.493888875416121</v>
          </cell>
          <cell r="K13">
            <v>4.7783122219614453</v>
          </cell>
          <cell r="L13">
            <v>3.0148874733804356</v>
          </cell>
          <cell r="M13">
            <v>2.2185021030535279</v>
          </cell>
          <cell r="N13">
            <v>1.9909634258172688</v>
          </cell>
          <cell r="O13">
            <v>0.85327003963597225</v>
          </cell>
          <cell r="P13">
            <v>2.3133098852353027</v>
          </cell>
          <cell r="Q13">
            <v>4.1237263171585825</v>
          </cell>
          <cell r="R13">
            <v>3.0173607198721339</v>
          </cell>
          <cell r="S13">
            <v>1.0057869066240446</v>
          </cell>
          <cell r="T13">
            <v>0.70405083463683127</v>
          </cell>
          <cell r="U13">
            <v>0.40231476264961785</v>
          </cell>
        </row>
        <row r="14">
          <cell r="D14">
            <v>24.310955209397481</v>
          </cell>
          <cell r="E14">
            <v>31.189636334537074</v>
          </cell>
          <cell r="F14">
            <v>32.885749488681085</v>
          </cell>
          <cell r="G14">
            <v>21.625442715336131</v>
          </cell>
          <cell r="H14">
            <v>17.997645135639218</v>
          </cell>
          <cell r="I14">
            <v>10.789164230527176</v>
          </cell>
          <cell r="J14">
            <v>4.493888875416121</v>
          </cell>
          <cell r="K14">
            <v>4.7783122219614453</v>
          </cell>
          <cell r="L14">
            <v>3.0148874733804356</v>
          </cell>
          <cell r="M14">
            <v>2.2185021030535279</v>
          </cell>
          <cell r="N14">
            <v>1.9909634258172688</v>
          </cell>
          <cell r="O14">
            <v>0.85327003963597225</v>
          </cell>
          <cell r="P14">
            <v>2.3133098852353027</v>
          </cell>
          <cell r="Q14">
            <v>4.1237263171585825</v>
          </cell>
          <cell r="R14">
            <v>3.0173607198721339</v>
          </cell>
          <cell r="S14">
            <v>1.0057869066240446</v>
          </cell>
          <cell r="T14">
            <v>0.70405083463683127</v>
          </cell>
          <cell r="U14">
            <v>0.40231476264961785</v>
          </cell>
        </row>
        <row r="15">
          <cell r="D15">
            <v>24.310955209397481</v>
          </cell>
          <cell r="E15">
            <v>31.189636334537074</v>
          </cell>
          <cell r="F15">
            <v>32.885749488681085</v>
          </cell>
          <cell r="G15">
            <v>21.625442715336131</v>
          </cell>
          <cell r="H15">
            <v>17.997645135639218</v>
          </cell>
          <cell r="I15">
            <v>10.789164230527176</v>
          </cell>
          <cell r="J15">
            <v>4.493888875416121</v>
          </cell>
          <cell r="K15">
            <v>4.7783122219614453</v>
          </cell>
          <cell r="L15">
            <v>3.0148874733804356</v>
          </cell>
          <cell r="M15">
            <v>2.2185021030535279</v>
          </cell>
          <cell r="N15">
            <v>1.9909634258172688</v>
          </cell>
          <cell r="O15">
            <v>0.85327003963597225</v>
          </cell>
          <cell r="P15">
            <v>2.3133098852353027</v>
          </cell>
          <cell r="Q15">
            <v>4.1237263171585825</v>
          </cell>
          <cell r="R15">
            <v>3.0173607198721339</v>
          </cell>
          <cell r="S15">
            <v>1.0057869066240446</v>
          </cell>
          <cell r="T15">
            <v>0.70405083463683127</v>
          </cell>
          <cell r="U15">
            <v>0.40231476264961785</v>
          </cell>
        </row>
        <row r="16">
          <cell r="D16">
            <v>24.310955209397481</v>
          </cell>
          <cell r="E16">
            <v>31.189636334537074</v>
          </cell>
          <cell r="F16">
            <v>32.885749488681085</v>
          </cell>
          <cell r="G16">
            <v>21.625442715336131</v>
          </cell>
          <cell r="H16">
            <v>17.997645135639218</v>
          </cell>
          <cell r="I16">
            <v>10.789164230527176</v>
          </cell>
          <cell r="J16">
            <v>4.493888875416121</v>
          </cell>
          <cell r="K16">
            <v>4.7783122219614453</v>
          </cell>
          <cell r="L16">
            <v>3.0148874733804356</v>
          </cell>
          <cell r="M16">
            <v>2.2185021030535279</v>
          </cell>
          <cell r="N16">
            <v>1.9909634258172688</v>
          </cell>
          <cell r="O16">
            <v>0.85327003963597225</v>
          </cell>
          <cell r="P16">
            <v>2.3133098852353027</v>
          </cell>
          <cell r="Q16">
            <v>4.1237263171585825</v>
          </cell>
          <cell r="R16">
            <v>3.0173607198721339</v>
          </cell>
          <cell r="S16">
            <v>1.0057869066240446</v>
          </cell>
          <cell r="T16">
            <v>0.70405083463683127</v>
          </cell>
          <cell r="U16">
            <v>0.40231476264961785</v>
          </cell>
        </row>
        <row r="17">
          <cell r="D17">
            <v>24.310955209397481</v>
          </cell>
          <cell r="E17">
            <v>31.189636334537074</v>
          </cell>
          <cell r="F17">
            <v>32.885749488681085</v>
          </cell>
          <cell r="G17">
            <v>21.625442715336131</v>
          </cell>
          <cell r="H17">
            <v>17.997645135639218</v>
          </cell>
          <cell r="I17">
            <v>10.789164230527176</v>
          </cell>
          <cell r="J17">
            <v>4.493888875416121</v>
          </cell>
          <cell r="K17">
            <v>4.7783122219614453</v>
          </cell>
          <cell r="L17">
            <v>3.0148874733804356</v>
          </cell>
          <cell r="M17">
            <v>2.2185021030535279</v>
          </cell>
          <cell r="N17">
            <v>1.9909634258172688</v>
          </cell>
          <cell r="O17">
            <v>0.85327003963597225</v>
          </cell>
          <cell r="P17">
            <v>2.3133098852353027</v>
          </cell>
          <cell r="Q17">
            <v>4.1237263171585825</v>
          </cell>
          <cell r="R17">
            <v>3.0173607198721339</v>
          </cell>
          <cell r="S17">
            <v>1.0057869066240446</v>
          </cell>
          <cell r="T17">
            <v>0.70405083463683127</v>
          </cell>
          <cell r="U17">
            <v>0.40231476264961785</v>
          </cell>
        </row>
        <row r="18">
          <cell r="D18">
            <v>24.310955209397481</v>
          </cell>
          <cell r="E18">
            <v>31.189636334537074</v>
          </cell>
          <cell r="F18">
            <v>32.885749488681085</v>
          </cell>
          <cell r="G18">
            <v>21.625442715336131</v>
          </cell>
          <cell r="H18">
            <v>17.997645135639218</v>
          </cell>
          <cell r="I18">
            <v>10.789164230527176</v>
          </cell>
          <cell r="J18">
            <v>4.493888875416121</v>
          </cell>
          <cell r="K18">
            <v>4.7783122219614453</v>
          </cell>
          <cell r="L18">
            <v>3.0148874733804356</v>
          </cell>
          <cell r="M18">
            <v>2.2185021030535279</v>
          </cell>
          <cell r="N18">
            <v>1.9909634258172688</v>
          </cell>
          <cell r="O18">
            <v>0.85327003963597225</v>
          </cell>
          <cell r="P18">
            <v>2.3133098852353027</v>
          </cell>
          <cell r="Q18">
            <v>4.1237263171585825</v>
          </cell>
          <cell r="R18">
            <v>3.0173607198721339</v>
          </cell>
          <cell r="S18">
            <v>1.0057869066240446</v>
          </cell>
          <cell r="T18">
            <v>0.70405083463683127</v>
          </cell>
          <cell r="U18">
            <v>0.40231476264961785</v>
          </cell>
        </row>
        <row r="19">
          <cell r="D19">
            <v>24.310955209397481</v>
          </cell>
          <cell r="E19">
            <v>31.189636334537074</v>
          </cell>
          <cell r="F19">
            <v>32.885749488681085</v>
          </cell>
          <cell r="G19">
            <v>21.625442715336131</v>
          </cell>
          <cell r="H19">
            <v>17.997645135639218</v>
          </cell>
          <cell r="I19">
            <v>10.789164230527176</v>
          </cell>
          <cell r="J19">
            <v>4.493888875416121</v>
          </cell>
          <cell r="K19">
            <v>4.7783122219614453</v>
          </cell>
          <cell r="L19">
            <v>3.0148874733804356</v>
          </cell>
          <cell r="M19">
            <v>2.2185021030535279</v>
          </cell>
          <cell r="N19">
            <v>1.9909634258172688</v>
          </cell>
          <cell r="O19">
            <v>0.85327003963597225</v>
          </cell>
          <cell r="P19">
            <v>2.3133098852353027</v>
          </cell>
          <cell r="Q19">
            <v>4.1237263171585825</v>
          </cell>
          <cell r="R19">
            <v>3.0173607198721339</v>
          </cell>
          <cell r="S19">
            <v>1.0057869066240446</v>
          </cell>
          <cell r="T19">
            <v>0.70405083463683127</v>
          </cell>
          <cell r="U19">
            <v>0.40231476264961785</v>
          </cell>
        </row>
        <row r="20">
          <cell r="D20">
            <v>24.310955209397481</v>
          </cell>
          <cell r="E20">
            <v>31.189636334537074</v>
          </cell>
          <cell r="F20">
            <v>32.885749488681085</v>
          </cell>
          <cell r="G20">
            <v>21.625442715336131</v>
          </cell>
          <cell r="H20">
            <v>17.997645135639218</v>
          </cell>
          <cell r="I20">
            <v>10.789164230527176</v>
          </cell>
          <cell r="J20">
            <v>4.493888875416121</v>
          </cell>
          <cell r="K20">
            <v>4.7783122219614453</v>
          </cell>
          <cell r="L20">
            <v>3.0148874733804356</v>
          </cell>
          <cell r="M20">
            <v>2.2185021030535279</v>
          </cell>
          <cell r="N20">
            <v>1.9909634258172688</v>
          </cell>
          <cell r="O20">
            <v>0.85327003963597225</v>
          </cell>
          <cell r="P20">
            <v>2.3133098852353027</v>
          </cell>
          <cell r="Q20">
            <v>4.1237263171585825</v>
          </cell>
          <cell r="R20">
            <v>3.0173607198721339</v>
          </cell>
          <cell r="S20">
            <v>1.0057869066240446</v>
          </cell>
          <cell r="T20">
            <v>0.70405083463683127</v>
          </cell>
          <cell r="U20">
            <v>0.40231476264961785</v>
          </cell>
        </row>
        <row r="21">
          <cell r="D21">
            <v>27.912713081809645</v>
          </cell>
          <cell r="E21">
            <v>35.810496240616246</v>
          </cell>
          <cell r="F21">
            <v>37.757894827719248</v>
          </cell>
          <cell r="G21">
            <v>24.829331985563233</v>
          </cell>
          <cell r="H21">
            <v>20.664062785370703</v>
          </cell>
          <cell r="I21">
            <v>12.387618790182962</v>
          </cell>
          <cell r="J21">
            <v>5.1596751226187303</v>
          </cell>
          <cell r="K21">
            <v>5.4862368392401688</v>
          </cell>
          <cell r="L21">
            <v>3.4615541961872491</v>
          </cell>
          <cell r="M21">
            <v>2.5471813896472209</v>
          </cell>
          <cell r="N21">
            <v>2.2859320163500705</v>
          </cell>
          <cell r="O21">
            <v>0.97968514986431576</v>
          </cell>
          <cell r="P21">
            <v>2.6560352951877007</v>
          </cell>
          <cell r="Q21">
            <v>4.7346716131606836</v>
          </cell>
          <cell r="R21">
            <v>3.4643938632883051</v>
          </cell>
          <cell r="S21">
            <v>1.1547979544294351</v>
          </cell>
          <cell r="T21">
            <v>0.80835856810060458</v>
          </cell>
          <cell r="U21">
            <v>0.46191918177177399</v>
          </cell>
        </row>
        <row r="22">
          <cell r="D22">
            <v>27.912713081809645</v>
          </cell>
          <cell r="E22">
            <v>35.810496240616246</v>
          </cell>
          <cell r="F22">
            <v>37.757894827719248</v>
          </cell>
          <cell r="G22">
            <v>24.829331985563233</v>
          </cell>
          <cell r="H22">
            <v>20.664062785370703</v>
          </cell>
          <cell r="I22">
            <v>12.387618790182962</v>
          </cell>
          <cell r="J22">
            <v>5.1596751226187303</v>
          </cell>
          <cell r="K22">
            <v>5.4862368392401688</v>
          </cell>
          <cell r="L22">
            <v>3.4615541961872491</v>
          </cell>
          <cell r="M22">
            <v>2.5471813896472209</v>
          </cell>
          <cell r="N22">
            <v>2.2859320163500705</v>
          </cell>
          <cell r="O22">
            <v>0.97968514986431576</v>
          </cell>
          <cell r="P22">
            <v>2.6560352951877007</v>
          </cell>
          <cell r="Q22">
            <v>4.7346716131606836</v>
          </cell>
          <cell r="R22">
            <v>3.4643938632883051</v>
          </cell>
          <cell r="S22">
            <v>1.1547979544294351</v>
          </cell>
          <cell r="T22">
            <v>0.80835856810060458</v>
          </cell>
          <cell r="U22">
            <v>0.46191918177177399</v>
          </cell>
        </row>
        <row r="23">
          <cell r="D23">
            <v>27.912713081809645</v>
          </cell>
          <cell r="E23">
            <v>35.810496240616246</v>
          </cell>
          <cell r="F23">
            <v>37.757894827719248</v>
          </cell>
          <cell r="G23">
            <v>24.829331985563233</v>
          </cell>
          <cell r="H23">
            <v>20.664062785370703</v>
          </cell>
          <cell r="I23">
            <v>12.387618790182962</v>
          </cell>
          <cell r="J23">
            <v>5.1596751226187303</v>
          </cell>
          <cell r="K23">
            <v>5.4862368392401688</v>
          </cell>
          <cell r="L23">
            <v>3.4615541961872491</v>
          </cell>
          <cell r="M23">
            <v>2.5471813896472209</v>
          </cell>
          <cell r="N23">
            <v>2.2859320163500705</v>
          </cell>
          <cell r="O23">
            <v>0.97968514986431576</v>
          </cell>
          <cell r="P23">
            <v>2.6560352951877007</v>
          </cell>
          <cell r="Q23">
            <v>4.7346716131606836</v>
          </cell>
          <cell r="R23">
            <v>3.4643938632883051</v>
          </cell>
          <cell r="S23">
            <v>1.1547979544294351</v>
          </cell>
          <cell r="T23">
            <v>0.80835856810060458</v>
          </cell>
          <cell r="U23">
            <v>0.46191918177177399</v>
          </cell>
        </row>
        <row r="24">
          <cell r="D24">
            <v>27.912713081809645</v>
          </cell>
          <cell r="E24">
            <v>35.810496240616246</v>
          </cell>
          <cell r="F24">
            <v>37.757894827719248</v>
          </cell>
          <cell r="G24">
            <v>24.829331985563233</v>
          </cell>
          <cell r="H24">
            <v>20.664062785370703</v>
          </cell>
          <cell r="I24">
            <v>12.387618790182962</v>
          </cell>
          <cell r="J24">
            <v>5.1596751226187303</v>
          </cell>
          <cell r="K24">
            <v>5.4862368392401688</v>
          </cell>
          <cell r="L24">
            <v>3.4615541961872491</v>
          </cell>
          <cell r="M24">
            <v>2.5471813896472209</v>
          </cell>
          <cell r="N24">
            <v>2.2859320163500705</v>
          </cell>
          <cell r="O24">
            <v>0.97968514986431576</v>
          </cell>
          <cell r="P24">
            <v>2.6560352951877007</v>
          </cell>
          <cell r="Q24">
            <v>4.7346716131606836</v>
          </cell>
          <cell r="R24">
            <v>3.4643938632883051</v>
          </cell>
          <cell r="S24">
            <v>1.1547979544294351</v>
          </cell>
          <cell r="T24">
            <v>0.80835856810060458</v>
          </cell>
          <cell r="U24">
            <v>0.46191918177177399</v>
          </cell>
        </row>
        <row r="25">
          <cell r="D25">
            <v>27.912713081809645</v>
          </cell>
          <cell r="E25">
            <v>35.810496240616246</v>
          </cell>
          <cell r="F25">
            <v>37.757894827719248</v>
          </cell>
          <cell r="G25">
            <v>24.829331985563233</v>
          </cell>
          <cell r="H25">
            <v>20.664062785370703</v>
          </cell>
          <cell r="I25">
            <v>12.387618790182962</v>
          </cell>
          <cell r="J25">
            <v>5.1596751226187303</v>
          </cell>
          <cell r="K25">
            <v>5.4862368392401688</v>
          </cell>
          <cell r="L25">
            <v>3.4615541961872491</v>
          </cell>
          <cell r="M25">
            <v>2.5471813896472209</v>
          </cell>
          <cell r="N25">
            <v>2.2859320163500705</v>
          </cell>
          <cell r="O25">
            <v>0.97968514986431576</v>
          </cell>
          <cell r="P25">
            <v>2.6560352951877007</v>
          </cell>
          <cell r="Q25">
            <v>4.7346716131606836</v>
          </cell>
          <cell r="R25">
            <v>3.4643938632883051</v>
          </cell>
          <cell r="S25">
            <v>1.1547979544294351</v>
          </cell>
          <cell r="T25">
            <v>0.80835856810060458</v>
          </cell>
          <cell r="U25">
            <v>0.46191918177177399</v>
          </cell>
        </row>
        <row r="26">
          <cell r="D26">
            <v>27.912713081809645</v>
          </cell>
          <cell r="E26">
            <v>35.810496240616246</v>
          </cell>
          <cell r="F26">
            <v>37.757894827719248</v>
          </cell>
          <cell r="G26">
            <v>24.829331985563233</v>
          </cell>
          <cell r="H26">
            <v>20.664062785370703</v>
          </cell>
          <cell r="I26">
            <v>12.387618790182962</v>
          </cell>
          <cell r="J26">
            <v>5.1596751226187303</v>
          </cell>
          <cell r="K26">
            <v>5.4862368392401688</v>
          </cell>
          <cell r="L26">
            <v>3.4615541961872491</v>
          </cell>
          <cell r="M26">
            <v>2.5471813896472209</v>
          </cell>
          <cell r="N26">
            <v>2.2859320163500705</v>
          </cell>
          <cell r="O26">
            <v>0.97968514986431576</v>
          </cell>
          <cell r="P26">
            <v>2.6560352951877007</v>
          </cell>
          <cell r="Q26">
            <v>4.7346716131606836</v>
          </cell>
          <cell r="R26">
            <v>3.4643938632883051</v>
          </cell>
          <cell r="S26">
            <v>1.1547979544294351</v>
          </cell>
          <cell r="T26">
            <v>0.80835856810060458</v>
          </cell>
          <cell r="U26">
            <v>0.46191918177177399</v>
          </cell>
        </row>
        <row r="27">
          <cell r="D27">
            <v>27.912713081809645</v>
          </cell>
          <cell r="E27">
            <v>35.810496240616246</v>
          </cell>
          <cell r="F27">
            <v>37.757894827719248</v>
          </cell>
          <cell r="G27">
            <v>24.829331985563233</v>
          </cell>
          <cell r="H27">
            <v>20.664062785370703</v>
          </cell>
          <cell r="I27">
            <v>12.387618790182962</v>
          </cell>
          <cell r="J27">
            <v>5.1596751226187303</v>
          </cell>
          <cell r="K27">
            <v>5.4862368392401688</v>
          </cell>
          <cell r="L27">
            <v>3.4615541961872491</v>
          </cell>
          <cell r="M27">
            <v>2.5471813896472209</v>
          </cell>
          <cell r="N27">
            <v>2.2859320163500705</v>
          </cell>
          <cell r="O27">
            <v>0.97968514986431576</v>
          </cell>
          <cell r="P27">
            <v>2.6560352951877007</v>
          </cell>
          <cell r="Q27">
            <v>4.7346716131606836</v>
          </cell>
          <cell r="R27">
            <v>3.4643938632883051</v>
          </cell>
          <cell r="S27">
            <v>1.1547979544294351</v>
          </cell>
          <cell r="T27">
            <v>0.80835856810060458</v>
          </cell>
          <cell r="U27">
            <v>0.46191918177177399</v>
          </cell>
        </row>
        <row r="28">
          <cell r="D28">
            <v>27.912713081809645</v>
          </cell>
          <cell r="E28">
            <v>35.810496240616246</v>
          </cell>
          <cell r="F28">
            <v>37.757894827719248</v>
          </cell>
          <cell r="G28">
            <v>24.829331985563233</v>
          </cell>
          <cell r="H28">
            <v>20.664062785370703</v>
          </cell>
          <cell r="I28">
            <v>12.387618790182962</v>
          </cell>
          <cell r="J28">
            <v>5.1596751226187303</v>
          </cell>
          <cell r="K28">
            <v>5.4862368392401688</v>
          </cell>
          <cell r="L28">
            <v>3.4615541961872491</v>
          </cell>
          <cell r="M28">
            <v>2.5471813896472209</v>
          </cell>
          <cell r="N28">
            <v>2.2859320163500705</v>
          </cell>
          <cell r="O28">
            <v>0.97968514986431576</v>
          </cell>
          <cell r="P28">
            <v>2.6560352951877007</v>
          </cell>
          <cell r="Q28">
            <v>4.7346716131606836</v>
          </cell>
          <cell r="R28">
            <v>3.4643938632883051</v>
          </cell>
          <cell r="S28">
            <v>1.1547979544294351</v>
          </cell>
          <cell r="T28">
            <v>0.80835856810060458</v>
          </cell>
          <cell r="U28">
            <v>0.46191918177177399</v>
          </cell>
        </row>
        <row r="29">
          <cell r="D29">
            <v>27.912713081809645</v>
          </cell>
          <cell r="E29">
            <v>35.810496240616246</v>
          </cell>
          <cell r="F29">
            <v>37.757894827719248</v>
          </cell>
          <cell r="G29">
            <v>24.829331985563233</v>
          </cell>
          <cell r="H29">
            <v>20.664062785370703</v>
          </cell>
          <cell r="I29">
            <v>12.387618790182962</v>
          </cell>
          <cell r="J29">
            <v>5.1596751226187303</v>
          </cell>
          <cell r="K29">
            <v>5.4862368392401688</v>
          </cell>
          <cell r="L29">
            <v>3.4615541961872491</v>
          </cell>
          <cell r="M29">
            <v>2.5471813896472209</v>
          </cell>
          <cell r="N29">
            <v>2.2859320163500705</v>
          </cell>
          <cell r="O29">
            <v>0.97968514986431576</v>
          </cell>
          <cell r="P29">
            <v>2.6560352951877007</v>
          </cell>
          <cell r="Q29">
            <v>4.7346716131606836</v>
          </cell>
          <cell r="R29">
            <v>3.4643938632883051</v>
          </cell>
          <cell r="S29">
            <v>1.1547979544294351</v>
          </cell>
          <cell r="T29">
            <v>0.80835856810060458</v>
          </cell>
          <cell r="U29">
            <v>0.46191918177177399</v>
          </cell>
        </row>
        <row r="30">
          <cell r="D30">
            <v>27.912713081809645</v>
          </cell>
          <cell r="E30">
            <v>35.810496240616246</v>
          </cell>
          <cell r="F30">
            <v>37.757894827719248</v>
          </cell>
          <cell r="G30">
            <v>24.829331985563233</v>
          </cell>
          <cell r="H30">
            <v>20.664062785370703</v>
          </cell>
          <cell r="I30">
            <v>12.387618790182962</v>
          </cell>
          <cell r="J30">
            <v>5.1596751226187303</v>
          </cell>
          <cell r="K30">
            <v>5.4862368392401688</v>
          </cell>
          <cell r="L30">
            <v>3.4615541961872491</v>
          </cell>
          <cell r="M30">
            <v>2.5471813896472209</v>
          </cell>
          <cell r="N30">
            <v>2.2859320163500705</v>
          </cell>
          <cell r="O30">
            <v>0.97968514986431576</v>
          </cell>
          <cell r="P30">
            <v>2.6560352951877007</v>
          </cell>
          <cell r="Q30">
            <v>4.7346716131606836</v>
          </cell>
          <cell r="R30">
            <v>3.4643938632883051</v>
          </cell>
          <cell r="S30">
            <v>1.1547979544294351</v>
          </cell>
          <cell r="T30">
            <v>0.80835856810060458</v>
          </cell>
          <cell r="U30">
            <v>0.46191918177177399</v>
          </cell>
        </row>
        <row r="31">
          <cell r="D31">
            <v>31.604774838668561</v>
          </cell>
          <cell r="E31">
            <v>40.547211130229819</v>
          </cell>
          <cell r="F31">
            <v>42.752195421299717</v>
          </cell>
          <cell r="G31">
            <v>28.113549711141218</v>
          </cell>
          <cell r="H31">
            <v>23.397333310797265</v>
          </cell>
          <cell r="I31">
            <v>14.026150073750195</v>
          </cell>
          <cell r="J31">
            <v>5.8421540755676453</v>
          </cell>
          <cell r="K31">
            <v>6.2119106626288891</v>
          </cell>
          <cell r="L31">
            <v>3.9194198228491799</v>
          </cell>
          <cell r="M31">
            <v>2.8841013790776984</v>
          </cell>
          <cell r="N31">
            <v>2.588296109428704</v>
          </cell>
          <cell r="O31">
            <v>1.1092697611837301</v>
          </cell>
          <cell r="P31">
            <v>3.0073535747647795</v>
          </cell>
          <cell r="Q31">
            <v>5.3609346332763455</v>
          </cell>
          <cell r="R31">
            <v>3.9226350975192776</v>
          </cell>
          <cell r="S31">
            <v>1.3075450325064257</v>
          </cell>
          <cell r="T31">
            <v>0.91528152275449814</v>
          </cell>
          <cell r="U31">
            <v>0.52301801300257034</v>
          </cell>
        </row>
        <row r="32">
          <cell r="D32">
            <v>31.604774838668561</v>
          </cell>
          <cell r="E32">
            <v>40.547211130229819</v>
          </cell>
          <cell r="F32">
            <v>42.752195421299717</v>
          </cell>
          <cell r="G32">
            <v>28.113549711141218</v>
          </cell>
          <cell r="H32">
            <v>23.397333310797265</v>
          </cell>
          <cell r="I32">
            <v>14.026150073750195</v>
          </cell>
          <cell r="J32">
            <v>5.8421540755676453</v>
          </cell>
          <cell r="K32">
            <v>6.2119106626288891</v>
          </cell>
          <cell r="L32">
            <v>3.9194198228491799</v>
          </cell>
          <cell r="M32">
            <v>2.8841013790776984</v>
          </cell>
          <cell r="N32">
            <v>2.588296109428704</v>
          </cell>
          <cell r="O32">
            <v>1.1092697611837301</v>
          </cell>
          <cell r="P32">
            <v>3.0073535747647795</v>
          </cell>
          <cell r="Q32">
            <v>5.3609346332763455</v>
          </cell>
          <cell r="R32">
            <v>3.9226350975192776</v>
          </cell>
          <cell r="S32">
            <v>1.3075450325064257</v>
          </cell>
          <cell r="T32">
            <v>0.91528152275449814</v>
          </cell>
          <cell r="U32">
            <v>0.52301801300257034</v>
          </cell>
        </row>
        <row r="33">
          <cell r="D33">
            <v>31.604774838668561</v>
          </cell>
          <cell r="E33">
            <v>40.547211130229819</v>
          </cell>
          <cell r="F33">
            <v>42.752195421299717</v>
          </cell>
          <cell r="G33">
            <v>28.113549711141218</v>
          </cell>
          <cell r="H33">
            <v>23.397333310797265</v>
          </cell>
          <cell r="I33">
            <v>14.026150073750195</v>
          </cell>
          <cell r="J33">
            <v>5.8421540755676453</v>
          </cell>
          <cell r="K33">
            <v>6.2119106626288891</v>
          </cell>
          <cell r="L33">
            <v>3.9194198228491799</v>
          </cell>
          <cell r="M33">
            <v>2.8841013790776984</v>
          </cell>
          <cell r="N33">
            <v>2.588296109428704</v>
          </cell>
          <cell r="O33">
            <v>1.1092697611837301</v>
          </cell>
          <cell r="P33">
            <v>3.0073535747647795</v>
          </cell>
          <cell r="Q33">
            <v>5.3609346332763455</v>
          </cell>
          <cell r="R33">
            <v>3.9226350975192776</v>
          </cell>
          <cell r="S33">
            <v>1.3075450325064257</v>
          </cell>
          <cell r="T33">
            <v>0.91528152275449814</v>
          </cell>
          <cell r="U33">
            <v>0.52301801300257034</v>
          </cell>
        </row>
        <row r="34">
          <cell r="D34">
            <v>31.604774838668561</v>
          </cell>
          <cell r="E34">
            <v>40.547211130229819</v>
          </cell>
          <cell r="F34">
            <v>42.752195421299717</v>
          </cell>
          <cell r="G34">
            <v>28.113549711141218</v>
          </cell>
          <cell r="H34">
            <v>23.397333310797265</v>
          </cell>
          <cell r="I34">
            <v>14.026150073750195</v>
          </cell>
          <cell r="J34">
            <v>5.8421540755676453</v>
          </cell>
          <cell r="K34">
            <v>6.2119106626288891</v>
          </cell>
          <cell r="L34">
            <v>3.9194198228491799</v>
          </cell>
          <cell r="M34">
            <v>2.8841013790776984</v>
          </cell>
          <cell r="N34">
            <v>2.588296109428704</v>
          </cell>
          <cell r="O34">
            <v>1.1092697611837301</v>
          </cell>
          <cell r="P34">
            <v>3.0073535747647795</v>
          </cell>
          <cell r="Q34">
            <v>5.3609346332763455</v>
          </cell>
          <cell r="R34">
            <v>3.9226350975192776</v>
          </cell>
          <cell r="S34">
            <v>1.3075450325064257</v>
          </cell>
          <cell r="T34">
            <v>0.91528152275449814</v>
          </cell>
          <cell r="U34">
            <v>0.52301801300257034</v>
          </cell>
        </row>
        <row r="35">
          <cell r="D35">
            <v>31.604774838668561</v>
          </cell>
          <cell r="E35">
            <v>40.547211130229819</v>
          </cell>
          <cell r="F35">
            <v>42.752195421299717</v>
          </cell>
          <cell r="G35">
            <v>28.113549711141218</v>
          </cell>
          <cell r="H35">
            <v>23.397333310797265</v>
          </cell>
          <cell r="I35">
            <v>14.026150073750195</v>
          </cell>
          <cell r="J35">
            <v>5.8421540755676453</v>
          </cell>
          <cell r="K35">
            <v>6.2119106626288891</v>
          </cell>
          <cell r="L35">
            <v>3.9194198228491799</v>
          </cell>
          <cell r="M35">
            <v>2.8841013790776984</v>
          </cell>
          <cell r="N35">
            <v>2.588296109428704</v>
          </cell>
          <cell r="O35">
            <v>1.1092697611837301</v>
          </cell>
          <cell r="P35">
            <v>3.0073535747647795</v>
          </cell>
          <cell r="Q35">
            <v>5.3609346332763455</v>
          </cell>
          <cell r="R35">
            <v>3.9226350975192776</v>
          </cell>
          <cell r="S35">
            <v>1.3075450325064257</v>
          </cell>
          <cell r="T35">
            <v>0.91528152275449814</v>
          </cell>
          <cell r="U35">
            <v>0.52301801300257034</v>
          </cell>
        </row>
        <row r="36">
          <cell r="D36">
            <v>31.604774838668561</v>
          </cell>
          <cell r="E36">
            <v>40.547211130229819</v>
          </cell>
          <cell r="F36">
            <v>42.752195421299717</v>
          </cell>
          <cell r="G36">
            <v>28.113549711141218</v>
          </cell>
          <cell r="H36">
            <v>23.397333310797265</v>
          </cell>
          <cell r="I36">
            <v>14.026150073750195</v>
          </cell>
          <cell r="J36">
            <v>5.8421540755676453</v>
          </cell>
          <cell r="K36">
            <v>6.2119106626288891</v>
          </cell>
          <cell r="L36">
            <v>3.9194198228491799</v>
          </cell>
          <cell r="M36">
            <v>2.8841013790776984</v>
          </cell>
          <cell r="N36">
            <v>2.588296109428704</v>
          </cell>
          <cell r="O36">
            <v>1.1092697611837301</v>
          </cell>
          <cell r="P36">
            <v>3.0073535747647795</v>
          </cell>
          <cell r="Q36">
            <v>5.3609346332763455</v>
          </cell>
          <cell r="R36">
            <v>3.9226350975192776</v>
          </cell>
          <cell r="S36">
            <v>1.3075450325064257</v>
          </cell>
          <cell r="T36">
            <v>0.91528152275449814</v>
          </cell>
          <cell r="U36">
            <v>0.52301801300257034</v>
          </cell>
        </row>
        <row r="37">
          <cell r="D37">
            <v>31.604774838668561</v>
          </cell>
          <cell r="E37">
            <v>40.547211130229819</v>
          </cell>
          <cell r="F37">
            <v>42.752195421299717</v>
          </cell>
          <cell r="G37">
            <v>28.113549711141218</v>
          </cell>
          <cell r="H37">
            <v>23.397333310797265</v>
          </cell>
          <cell r="I37">
            <v>14.026150073750195</v>
          </cell>
          <cell r="J37">
            <v>5.8421540755676453</v>
          </cell>
          <cell r="K37">
            <v>6.2119106626288891</v>
          </cell>
          <cell r="L37">
            <v>3.9194198228491799</v>
          </cell>
          <cell r="M37">
            <v>2.8841013790776984</v>
          </cell>
          <cell r="N37">
            <v>2.588296109428704</v>
          </cell>
          <cell r="O37">
            <v>1.1092697611837301</v>
          </cell>
          <cell r="P37">
            <v>3.0073535747647795</v>
          </cell>
          <cell r="Q37">
            <v>5.3609346332763455</v>
          </cell>
          <cell r="R37">
            <v>3.9226350975192776</v>
          </cell>
          <cell r="S37">
            <v>1.3075450325064257</v>
          </cell>
          <cell r="T37">
            <v>0.91528152275449814</v>
          </cell>
          <cell r="U37">
            <v>0.52301801300257034</v>
          </cell>
        </row>
        <row r="38">
          <cell r="D38">
            <v>31.604774838668561</v>
          </cell>
          <cell r="E38">
            <v>40.547211130229819</v>
          </cell>
          <cell r="F38">
            <v>42.752195421299717</v>
          </cell>
          <cell r="G38">
            <v>28.113549711141218</v>
          </cell>
          <cell r="H38">
            <v>23.397333310797265</v>
          </cell>
          <cell r="I38">
            <v>14.026150073750195</v>
          </cell>
          <cell r="J38">
            <v>5.8421540755676453</v>
          </cell>
          <cell r="K38">
            <v>6.2119106626288891</v>
          </cell>
          <cell r="L38">
            <v>3.9194198228491799</v>
          </cell>
          <cell r="M38">
            <v>2.8841013790776984</v>
          </cell>
          <cell r="N38">
            <v>2.588296109428704</v>
          </cell>
          <cell r="O38">
            <v>1.1092697611837301</v>
          </cell>
          <cell r="P38">
            <v>3.0073535747647795</v>
          </cell>
          <cell r="Q38">
            <v>5.3609346332763455</v>
          </cell>
          <cell r="R38">
            <v>3.9226350975192776</v>
          </cell>
          <cell r="S38">
            <v>1.3075450325064257</v>
          </cell>
          <cell r="T38">
            <v>0.91528152275449814</v>
          </cell>
          <cell r="U38">
            <v>0.52301801300257034</v>
          </cell>
        </row>
        <row r="39">
          <cell r="D39">
            <v>31.604774838668561</v>
          </cell>
          <cell r="E39">
            <v>40.547211130229819</v>
          </cell>
          <cell r="F39">
            <v>42.752195421299717</v>
          </cell>
          <cell r="G39">
            <v>28.113549711141218</v>
          </cell>
          <cell r="H39">
            <v>23.397333310797265</v>
          </cell>
          <cell r="I39">
            <v>14.026150073750195</v>
          </cell>
          <cell r="J39">
            <v>5.8421540755676453</v>
          </cell>
          <cell r="K39">
            <v>6.2119106626288891</v>
          </cell>
          <cell r="L39">
            <v>3.9194198228491799</v>
          </cell>
          <cell r="M39">
            <v>2.8841013790776984</v>
          </cell>
          <cell r="N39">
            <v>2.588296109428704</v>
          </cell>
          <cell r="O39">
            <v>1.1092697611837301</v>
          </cell>
          <cell r="P39">
            <v>3.0073535747647795</v>
          </cell>
          <cell r="Q39">
            <v>5.3609346332763455</v>
          </cell>
          <cell r="R39">
            <v>3.9226350975192776</v>
          </cell>
          <cell r="S39">
            <v>1.3075450325064257</v>
          </cell>
          <cell r="T39">
            <v>0.91528152275449814</v>
          </cell>
          <cell r="U39">
            <v>0.52301801300257034</v>
          </cell>
        </row>
        <row r="40">
          <cell r="D40">
            <v>31.604774838668561</v>
          </cell>
          <cell r="E40">
            <v>40.547211130229819</v>
          </cell>
          <cell r="F40">
            <v>42.752195421299717</v>
          </cell>
          <cell r="G40">
            <v>28.113549711141218</v>
          </cell>
          <cell r="H40">
            <v>23.397333310797265</v>
          </cell>
          <cell r="I40">
            <v>14.026150073750195</v>
          </cell>
          <cell r="J40">
            <v>5.8421540755676453</v>
          </cell>
          <cell r="K40">
            <v>6.2119106626288891</v>
          </cell>
          <cell r="L40">
            <v>3.9194198228491799</v>
          </cell>
          <cell r="M40">
            <v>2.8841013790776984</v>
          </cell>
          <cell r="N40">
            <v>2.588296109428704</v>
          </cell>
          <cell r="O40">
            <v>1.1092697611837301</v>
          </cell>
          <cell r="P40">
            <v>3.0073535747647795</v>
          </cell>
          <cell r="Q40">
            <v>5.3609346332763455</v>
          </cell>
          <cell r="R40">
            <v>3.9226350975192776</v>
          </cell>
          <cell r="S40">
            <v>1.3075450325064257</v>
          </cell>
          <cell r="T40">
            <v>0.91528152275449814</v>
          </cell>
          <cell r="U40">
            <v>0.52301801300257034</v>
          </cell>
        </row>
        <row r="41">
          <cell r="D41">
            <v>35.620497111508627</v>
          </cell>
          <cell r="E41">
            <v>45.69916489887347</v>
          </cell>
          <cell r="F41">
            <v>48.18431586014151</v>
          </cell>
          <cell r="G41">
            <v>31.685674756167558</v>
          </cell>
          <cell r="H41">
            <v>26.370212977899797</v>
          </cell>
          <cell r="I41">
            <v>15.808321392510612</v>
          </cell>
          <cell r="J41">
            <v>6.5844617921192725</v>
          </cell>
          <cell r="K41">
            <v>7.0011998802280875</v>
          </cell>
          <cell r="L41">
            <v>4.4174237339534361</v>
          </cell>
          <cell r="M41">
            <v>3.2505570872487546</v>
          </cell>
          <cell r="N41">
            <v>2.917166616761703</v>
          </cell>
          <cell r="O41">
            <v>1.250214264326444</v>
          </cell>
          <cell r="P41">
            <v>3.3894697832850262</v>
          </cell>
          <cell r="Q41">
            <v>6.0420983093341771</v>
          </cell>
          <cell r="R41">
            <v>4.4210475434152521</v>
          </cell>
          <cell r="S41">
            <v>1.4736825144717505</v>
          </cell>
          <cell r="T41">
            <v>1.0315777601302254</v>
          </cell>
          <cell r="U41">
            <v>0.58947300578870021</v>
          </cell>
        </row>
        <row r="42">
          <cell r="D42">
            <v>35.620497111508627</v>
          </cell>
          <cell r="E42">
            <v>45.69916489887347</v>
          </cell>
          <cell r="F42">
            <v>48.18431586014151</v>
          </cell>
          <cell r="G42">
            <v>31.685674756167558</v>
          </cell>
          <cell r="H42">
            <v>26.370212977899797</v>
          </cell>
          <cell r="I42">
            <v>15.808321392510612</v>
          </cell>
          <cell r="J42">
            <v>6.5844617921192725</v>
          </cell>
          <cell r="K42">
            <v>7.0011998802280875</v>
          </cell>
          <cell r="L42">
            <v>4.4174237339534361</v>
          </cell>
          <cell r="M42">
            <v>3.2505570872487546</v>
          </cell>
          <cell r="N42">
            <v>2.917166616761703</v>
          </cell>
          <cell r="O42">
            <v>1.250214264326444</v>
          </cell>
          <cell r="P42">
            <v>3.3894697832850262</v>
          </cell>
          <cell r="Q42">
            <v>6.0420983093341771</v>
          </cell>
          <cell r="R42">
            <v>4.4210475434152521</v>
          </cell>
          <cell r="S42">
            <v>1.4736825144717505</v>
          </cell>
          <cell r="T42">
            <v>1.0315777601302254</v>
          </cell>
          <cell r="U42">
            <v>0.58947300578870021</v>
          </cell>
        </row>
        <row r="43">
          <cell r="D43">
            <v>35.620497111508627</v>
          </cell>
          <cell r="E43">
            <v>45.69916489887347</v>
          </cell>
          <cell r="F43">
            <v>48.18431586014151</v>
          </cell>
          <cell r="G43">
            <v>31.685674756167558</v>
          </cell>
          <cell r="H43">
            <v>26.370212977899797</v>
          </cell>
          <cell r="I43">
            <v>15.808321392510612</v>
          </cell>
          <cell r="J43">
            <v>6.5844617921192725</v>
          </cell>
          <cell r="K43">
            <v>7.0011998802280875</v>
          </cell>
          <cell r="L43">
            <v>4.4174237339534361</v>
          </cell>
          <cell r="M43">
            <v>3.2505570872487546</v>
          </cell>
          <cell r="N43">
            <v>2.917166616761703</v>
          </cell>
          <cell r="O43">
            <v>1.250214264326444</v>
          </cell>
          <cell r="P43">
            <v>3.3894697832850262</v>
          </cell>
          <cell r="Q43">
            <v>6.0420983093341771</v>
          </cell>
          <cell r="R43">
            <v>4.4210475434152521</v>
          </cell>
          <cell r="S43">
            <v>1.4736825144717505</v>
          </cell>
          <cell r="T43">
            <v>1.0315777601302254</v>
          </cell>
          <cell r="U43">
            <v>0.58947300578870021</v>
          </cell>
        </row>
        <row r="44">
          <cell r="D44">
            <v>35.620497111508627</v>
          </cell>
          <cell r="E44">
            <v>45.69916489887347</v>
          </cell>
          <cell r="F44">
            <v>48.18431586014151</v>
          </cell>
          <cell r="G44">
            <v>31.685674756167558</v>
          </cell>
          <cell r="H44">
            <v>26.370212977899797</v>
          </cell>
          <cell r="I44">
            <v>15.808321392510612</v>
          </cell>
          <cell r="J44">
            <v>6.5844617921192725</v>
          </cell>
          <cell r="K44">
            <v>7.0011998802280875</v>
          </cell>
          <cell r="L44">
            <v>4.4174237339534361</v>
          </cell>
          <cell r="M44">
            <v>3.2505570872487546</v>
          </cell>
          <cell r="N44">
            <v>2.917166616761703</v>
          </cell>
          <cell r="O44">
            <v>1.250214264326444</v>
          </cell>
          <cell r="P44">
            <v>3.3894697832850262</v>
          </cell>
          <cell r="Q44">
            <v>6.0420983093341771</v>
          </cell>
          <cell r="R44">
            <v>4.4210475434152521</v>
          </cell>
          <cell r="S44">
            <v>1.4736825144717505</v>
          </cell>
          <cell r="T44">
            <v>1.0315777601302254</v>
          </cell>
          <cell r="U44">
            <v>0.58947300578870021</v>
          </cell>
        </row>
        <row r="45">
          <cell r="D45">
            <v>35.620497111508627</v>
          </cell>
          <cell r="E45">
            <v>45.69916489887347</v>
          </cell>
          <cell r="F45">
            <v>48.18431586014151</v>
          </cell>
          <cell r="G45">
            <v>31.685674756167558</v>
          </cell>
          <cell r="H45">
            <v>26.370212977899797</v>
          </cell>
          <cell r="I45">
            <v>15.808321392510612</v>
          </cell>
          <cell r="J45">
            <v>6.5844617921192725</v>
          </cell>
          <cell r="K45">
            <v>7.0011998802280875</v>
          </cell>
          <cell r="L45">
            <v>4.4174237339534361</v>
          </cell>
          <cell r="M45">
            <v>3.2505570872487546</v>
          </cell>
          <cell r="N45">
            <v>2.917166616761703</v>
          </cell>
          <cell r="O45">
            <v>1.250214264326444</v>
          </cell>
          <cell r="P45">
            <v>3.3894697832850262</v>
          </cell>
          <cell r="Q45">
            <v>6.0420983093341771</v>
          </cell>
          <cell r="R45">
            <v>4.4210475434152521</v>
          </cell>
          <cell r="S45">
            <v>1.4736825144717505</v>
          </cell>
          <cell r="T45">
            <v>1.0315777601302254</v>
          </cell>
          <cell r="U45">
            <v>0.58947300578870021</v>
          </cell>
        </row>
        <row r="46">
          <cell r="D46">
            <v>35.620497111508627</v>
          </cell>
          <cell r="E46">
            <v>45.69916489887347</v>
          </cell>
          <cell r="F46">
            <v>48.18431586014151</v>
          </cell>
          <cell r="G46">
            <v>31.685674756167558</v>
          </cell>
          <cell r="H46">
            <v>26.370212977899797</v>
          </cell>
          <cell r="I46">
            <v>15.808321392510612</v>
          </cell>
          <cell r="J46">
            <v>6.5844617921192725</v>
          </cell>
          <cell r="K46">
            <v>7.0011998802280875</v>
          </cell>
          <cell r="L46">
            <v>4.4174237339534361</v>
          </cell>
          <cell r="M46">
            <v>3.2505570872487546</v>
          </cell>
          <cell r="N46">
            <v>2.917166616761703</v>
          </cell>
          <cell r="O46">
            <v>1.250214264326444</v>
          </cell>
          <cell r="P46">
            <v>3.3894697832850262</v>
          </cell>
          <cell r="Q46">
            <v>6.0420983093341771</v>
          </cell>
          <cell r="R46">
            <v>4.4210475434152521</v>
          </cell>
          <cell r="S46">
            <v>1.4736825144717505</v>
          </cell>
          <cell r="T46">
            <v>1.0315777601302254</v>
          </cell>
          <cell r="U46">
            <v>0.58947300578870021</v>
          </cell>
        </row>
        <row r="47">
          <cell r="D47">
            <v>35.620497111508627</v>
          </cell>
          <cell r="E47">
            <v>45.69916489887347</v>
          </cell>
          <cell r="F47">
            <v>48.18431586014151</v>
          </cell>
          <cell r="G47">
            <v>31.685674756167558</v>
          </cell>
          <cell r="H47">
            <v>26.370212977899797</v>
          </cell>
          <cell r="I47">
            <v>15.808321392510612</v>
          </cell>
          <cell r="J47">
            <v>6.5844617921192725</v>
          </cell>
          <cell r="K47">
            <v>7.0011998802280875</v>
          </cell>
          <cell r="L47">
            <v>4.4174237339534361</v>
          </cell>
          <cell r="M47">
            <v>3.2505570872487546</v>
          </cell>
          <cell r="N47">
            <v>2.917166616761703</v>
          </cell>
          <cell r="O47">
            <v>1.250214264326444</v>
          </cell>
          <cell r="P47">
            <v>3.3894697832850262</v>
          </cell>
          <cell r="Q47">
            <v>6.0420983093341771</v>
          </cell>
          <cell r="R47">
            <v>4.4210475434152521</v>
          </cell>
          <cell r="S47">
            <v>1.4736825144717505</v>
          </cell>
          <cell r="T47">
            <v>1.0315777601302254</v>
          </cell>
          <cell r="U47">
            <v>0.58947300578870021</v>
          </cell>
        </row>
        <row r="48">
          <cell r="D48">
            <v>35.620497111508627</v>
          </cell>
          <cell r="E48">
            <v>45.69916489887347</v>
          </cell>
          <cell r="F48">
            <v>48.18431586014151</v>
          </cell>
          <cell r="G48">
            <v>31.685674756167558</v>
          </cell>
          <cell r="H48">
            <v>26.370212977899797</v>
          </cell>
          <cell r="I48">
            <v>15.808321392510612</v>
          </cell>
          <cell r="J48">
            <v>6.5844617921192725</v>
          </cell>
          <cell r="K48">
            <v>7.0011998802280875</v>
          </cell>
          <cell r="L48">
            <v>4.4174237339534361</v>
          </cell>
          <cell r="M48">
            <v>3.2505570872487546</v>
          </cell>
          <cell r="N48">
            <v>2.917166616761703</v>
          </cell>
          <cell r="O48">
            <v>1.250214264326444</v>
          </cell>
          <cell r="P48">
            <v>3.3894697832850262</v>
          </cell>
          <cell r="Q48">
            <v>6.0420983093341771</v>
          </cell>
          <cell r="R48">
            <v>4.4210475434152521</v>
          </cell>
          <cell r="S48">
            <v>1.4736825144717505</v>
          </cell>
          <cell r="T48">
            <v>1.0315777601302254</v>
          </cell>
          <cell r="U48">
            <v>0.58947300578870021</v>
          </cell>
        </row>
        <row r="49">
          <cell r="D49">
            <v>35.620497111508627</v>
          </cell>
          <cell r="E49">
            <v>45.69916489887347</v>
          </cell>
          <cell r="F49">
            <v>48.18431586014151</v>
          </cell>
          <cell r="G49">
            <v>31.685674756167558</v>
          </cell>
          <cell r="H49">
            <v>26.370212977899797</v>
          </cell>
          <cell r="I49">
            <v>15.808321392510612</v>
          </cell>
          <cell r="J49">
            <v>6.5844617921192725</v>
          </cell>
          <cell r="K49">
            <v>7.0011998802280875</v>
          </cell>
          <cell r="L49">
            <v>4.4174237339534361</v>
          </cell>
          <cell r="M49">
            <v>3.2505570872487546</v>
          </cell>
          <cell r="N49">
            <v>2.917166616761703</v>
          </cell>
          <cell r="O49">
            <v>1.250214264326444</v>
          </cell>
          <cell r="P49">
            <v>3.3894697832850262</v>
          </cell>
          <cell r="Q49">
            <v>6.0420983093341771</v>
          </cell>
          <cell r="R49">
            <v>4.4210475434152521</v>
          </cell>
          <cell r="S49">
            <v>1.4736825144717505</v>
          </cell>
          <cell r="T49">
            <v>1.0315777601302254</v>
          </cell>
          <cell r="U49">
            <v>0.58947300578870021</v>
          </cell>
        </row>
        <row r="50">
          <cell r="D50">
            <v>35.620497111508627</v>
          </cell>
          <cell r="E50">
            <v>45.69916489887347</v>
          </cell>
          <cell r="F50">
            <v>48.18431586014151</v>
          </cell>
          <cell r="G50">
            <v>31.685674756167558</v>
          </cell>
          <cell r="H50">
            <v>26.370212977899797</v>
          </cell>
          <cell r="I50">
            <v>15.808321392510612</v>
          </cell>
          <cell r="J50">
            <v>6.5844617921192725</v>
          </cell>
          <cell r="K50">
            <v>7.0011998802280875</v>
          </cell>
          <cell r="L50">
            <v>4.4174237339534361</v>
          </cell>
          <cell r="M50">
            <v>3.2505570872487546</v>
          </cell>
          <cell r="N50">
            <v>2.917166616761703</v>
          </cell>
          <cell r="O50">
            <v>1.250214264326444</v>
          </cell>
          <cell r="P50">
            <v>3.3894697832850262</v>
          </cell>
          <cell r="Q50">
            <v>6.0420983093341771</v>
          </cell>
          <cell r="R50">
            <v>4.4210475434152521</v>
          </cell>
          <cell r="S50">
            <v>1.4736825144717505</v>
          </cell>
          <cell r="T50">
            <v>1.0315777601302254</v>
          </cell>
          <cell r="U50">
            <v>0.58947300578870021</v>
          </cell>
        </row>
        <row r="51">
          <cell r="D51">
            <v>39.741764511842561</v>
          </cell>
          <cell r="E51">
            <v>50.986527338836773</v>
          </cell>
          <cell r="F51">
            <v>53.759208583849045</v>
          </cell>
          <cell r="G51">
            <v>35.351685873906462</v>
          </cell>
          <cell r="H51">
            <v>29.421228766519103</v>
          </cell>
          <cell r="I51">
            <v>17.637333475216952</v>
          </cell>
          <cell r="J51">
            <v>7.3462795637145497</v>
          </cell>
          <cell r="K51">
            <v>7.8112339664812938</v>
          </cell>
          <cell r="L51">
            <v>4.9285166693274824</v>
          </cell>
          <cell r="M51">
            <v>3.6266443415806005</v>
          </cell>
          <cell r="N51">
            <v>3.2546808193672057</v>
          </cell>
          <cell r="O51">
            <v>1.3948632083002308</v>
          </cell>
          <cell r="P51">
            <v>3.7816291425028483</v>
          </cell>
          <cell r="Q51">
            <v>6.741164993157251</v>
          </cell>
          <cell r="R51">
            <v>4.9325597510906718</v>
          </cell>
          <cell r="S51">
            <v>1.6441865836968905</v>
          </cell>
          <cell r="T51">
            <v>1.1509306085878235</v>
          </cell>
          <cell r="U51">
            <v>0.65767463347875621</v>
          </cell>
        </row>
        <row r="52">
          <cell r="D52">
            <v>39.741764511842561</v>
          </cell>
          <cell r="E52">
            <v>50.986527338836773</v>
          </cell>
          <cell r="F52">
            <v>53.759208583849045</v>
          </cell>
          <cell r="G52">
            <v>35.351685873906462</v>
          </cell>
          <cell r="H52">
            <v>29.421228766519103</v>
          </cell>
          <cell r="I52">
            <v>17.637333475216952</v>
          </cell>
          <cell r="J52">
            <v>7.3462795637145497</v>
          </cell>
          <cell r="K52">
            <v>7.8112339664812938</v>
          </cell>
          <cell r="L52">
            <v>4.9285166693274824</v>
          </cell>
          <cell r="M52">
            <v>3.6266443415806005</v>
          </cell>
          <cell r="N52">
            <v>3.2546808193672057</v>
          </cell>
          <cell r="O52">
            <v>1.3948632083002308</v>
          </cell>
          <cell r="P52">
            <v>3.7816291425028483</v>
          </cell>
          <cell r="Q52">
            <v>6.741164993157251</v>
          </cell>
          <cell r="R52">
            <v>4.9325597510906718</v>
          </cell>
          <cell r="S52">
            <v>1.6441865836968905</v>
          </cell>
          <cell r="T52">
            <v>1.1509306085878235</v>
          </cell>
          <cell r="U52">
            <v>0.65767463347875621</v>
          </cell>
        </row>
        <row r="53">
          <cell r="D53">
            <v>39.741764511842561</v>
          </cell>
          <cell r="E53">
            <v>50.986527338836773</v>
          </cell>
          <cell r="F53">
            <v>53.759208583849045</v>
          </cell>
          <cell r="G53">
            <v>35.351685873906462</v>
          </cell>
          <cell r="H53">
            <v>29.421228766519103</v>
          </cell>
          <cell r="I53">
            <v>17.637333475216952</v>
          </cell>
          <cell r="J53">
            <v>7.3462795637145497</v>
          </cell>
          <cell r="K53">
            <v>7.8112339664812938</v>
          </cell>
          <cell r="L53">
            <v>4.9285166693274824</v>
          </cell>
          <cell r="M53">
            <v>3.6266443415806005</v>
          </cell>
          <cell r="N53">
            <v>3.2546808193672057</v>
          </cell>
          <cell r="O53">
            <v>1.3948632083002308</v>
          </cell>
          <cell r="P53">
            <v>3.7816291425028483</v>
          </cell>
          <cell r="Q53">
            <v>6.741164993157251</v>
          </cell>
          <cell r="R53">
            <v>4.9325597510906718</v>
          </cell>
          <cell r="S53">
            <v>1.6441865836968905</v>
          </cell>
          <cell r="T53">
            <v>1.1509306085878235</v>
          </cell>
          <cell r="U53">
            <v>0.65767463347875621</v>
          </cell>
        </row>
        <row r="54">
          <cell r="D54">
            <v>39.741764511842561</v>
          </cell>
          <cell r="E54">
            <v>50.986527338836773</v>
          </cell>
          <cell r="F54">
            <v>53.759208583849045</v>
          </cell>
          <cell r="G54">
            <v>35.351685873906462</v>
          </cell>
          <cell r="H54">
            <v>29.421228766519103</v>
          </cell>
          <cell r="I54">
            <v>17.637333475216952</v>
          </cell>
          <cell r="J54">
            <v>7.3462795637145497</v>
          </cell>
          <cell r="K54">
            <v>7.8112339664812938</v>
          </cell>
          <cell r="L54">
            <v>4.9285166693274824</v>
          </cell>
          <cell r="M54">
            <v>3.6266443415806005</v>
          </cell>
          <cell r="N54">
            <v>3.2546808193672057</v>
          </cell>
          <cell r="O54">
            <v>1.3948632083002308</v>
          </cell>
          <cell r="P54">
            <v>3.7816291425028483</v>
          </cell>
          <cell r="Q54">
            <v>6.741164993157251</v>
          </cell>
          <cell r="R54">
            <v>4.9325597510906718</v>
          </cell>
          <cell r="S54">
            <v>1.6441865836968905</v>
          </cell>
          <cell r="T54">
            <v>1.1509306085878235</v>
          </cell>
          <cell r="U54">
            <v>0.65767463347875621</v>
          </cell>
        </row>
        <row r="55">
          <cell r="D55">
            <v>39.741764511842561</v>
          </cell>
          <cell r="E55">
            <v>50.986527338836773</v>
          </cell>
          <cell r="F55">
            <v>53.759208583849045</v>
          </cell>
          <cell r="G55">
            <v>35.351685873906462</v>
          </cell>
          <cell r="H55">
            <v>29.421228766519103</v>
          </cell>
          <cell r="I55">
            <v>17.637333475216952</v>
          </cell>
          <cell r="J55">
            <v>7.3462795637145497</v>
          </cell>
          <cell r="K55">
            <v>7.8112339664812938</v>
          </cell>
          <cell r="L55">
            <v>4.9285166693274824</v>
          </cell>
          <cell r="M55">
            <v>3.6266443415806005</v>
          </cell>
          <cell r="N55">
            <v>3.2546808193672057</v>
          </cell>
          <cell r="O55">
            <v>1.3948632083002308</v>
          </cell>
          <cell r="P55">
            <v>3.7816291425028483</v>
          </cell>
          <cell r="Q55">
            <v>6.741164993157251</v>
          </cell>
          <cell r="R55">
            <v>4.9325597510906718</v>
          </cell>
          <cell r="S55">
            <v>1.6441865836968905</v>
          </cell>
          <cell r="T55">
            <v>1.1509306085878235</v>
          </cell>
          <cell r="U55">
            <v>0.65767463347875621</v>
          </cell>
        </row>
        <row r="56">
          <cell r="D56">
            <v>39.741764511842561</v>
          </cell>
          <cell r="E56">
            <v>50.986527338836773</v>
          </cell>
          <cell r="F56">
            <v>53.759208583849045</v>
          </cell>
          <cell r="G56">
            <v>35.351685873906462</v>
          </cell>
          <cell r="H56">
            <v>29.421228766519103</v>
          </cell>
          <cell r="I56">
            <v>17.637333475216952</v>
          </cell>
          <cell r="J56">
            <v>7.3462795637145497</v>
          </cell>
          <cell r="K56">
            <v>7.8112339664812938</v>
          </cell>
          <cell r="L56">
            <v>4.9285166693274824</v>
          </cell>
          <cell r="M56">
            <v>3.6266443415806005</v>
          </cell>
          <cell r="N56">
            <v>3.2546808193672057</v>
          </cell>
          <cell r="O56">
            <v>1.3948632083002308</v>
          </cell>
          <cell r="P56">
            <v>3.7816291425028483</v>
          </cell>
          <cell r="Q56">
            <v>6.741164993157251</v>
          </cell>
          <cell r="R56">
            <v>4.9325597510906718</v>
          </cell>
          <cell r="S56">
            <v>1.6441865836968905</v>
          </cell>
          <cell r="T56">
            <v>1.1509306085878235</v>
          </cell>
          <cell r="U56">
            <v>0.65767463347875621</v>
          </cell>
        </row>
        <row r="57">
          <cell r="D57">
            <v>39.741764511842561</v>
          </cell>
          <cell r="E57">
            <v>50.986527338836773</v>
          </cell>
          <cell r="F57">
            <v>53.759208583849045</v>
          </cell>
          <cell r="G57">
            <v>35.351685873906462</v>
          </cell>
          <cell r="H57">
            <v>29.421228766519103</v>
          </cell>
          <cell r="I57">
            <v>17.637333475216952</v>
          </cell>
          <cell r="J57">
            <v>7.3462795637145497</v>
          </cell>
          <cell r="K57">
            <v>7.8112339664812938</v>
          </cell>
          <cell r="L57">
            <v>4.9285166693274824</v>
          </cell>
          <cell r="M57">
            <v>3.6266443415806005</v>
          </cell>
          <cell r="N57">
            <v>3.2546808193672057</v>
          </cell>
          <cell r="O57">
            <v>1.3948632083002308</v>
          </cell>
          <cell r="P57">
            <v>3.7816291425028483</v>
          </cell>
          <cell r="Q57">
            <v>6.741164993157251</v>
          </cell>
          <cell r="R57">
            <v>4.9325597510906718</v>
          </cell>
          <cell r="S57">
            <v>1.6441865836968905</v>
          </cell>
          <cell r="T57">
            <v>1.1509306085878235</v>
          </cell>
          <cell r="U57">
            <v>0.65767463347875621</v>
          </cell>
        </row>
        <row r="58">
          <cell r="D58">
            <v>39.741764511842561</v>
          </cell>
          <cell r="E58">
            <v>50.986527338836773</v>
          </cell>
          <cell r="F58">
            <v>53.759208583849045</v>
          </cell>
          <cell r="G58">
            <v>35.351685873906462</v>
          </cell>
          <cell r="H58">
            <v>29.421228766519103</v>
          </cell>
          <cell r="I58">
            <v>17.637333475216952</v>
          </cell>
          <cell r="J58">
            <v>7.3462795637145497</v>
          </cell>
          <cell r="K58">
            <v>7.8112339664812938</v>
          </cell>
          <cell r="L58">
            <v>4.9285166693274824</v>
          </cell>
          <cell r="M58">
            <v>3.6266443415806005</v>
          </cell>
          <cell r="N58">
            <v>3.2546808193672057</v>
          </cell>
          <cell r="O58">
            <v>1.3948632083002308</v>
          </cell>
          <cell r="P58">
            <v>3.7816291425028483</v>
          </cell>
          <cell r="Q58">
            <v>6.741164993157251</v>
          </cell>
          <cell r="R58">
            <v>4.9325597510906718</v>
          </cell>
          <cell r="S58">
            <v>1.6441865836968905</v>
          </cell>
          <cell r="T58">
            <v>1.1509306085878235</v>
          </cell>
          <cell r="U58">
            <v>0.65767463347875621</v>
          </cell>
        </row>
        <row r="59">
          <cell r="D59">
            <v>39.741764511842561</v>
          </cell>
          <cell r="E59">
            <v>50.986527338836773</v>
          </cell>
          <cell r="F59">
            <v>53.759208583849045</v>
          </cell>
          <cell r="G59">
            <v>35.351685873906462</v>
          </cell>
          <cell r="H59">
            <v>29.421228766519103</v>
          </cell>
          <cell r="I59">
            <v>17.637333475216952</v>
          </cell>
          <cell r="J59">
            <v>7.3462795637145497</v>
          </cell>
          <cell r="K59">
            <v>7.8112339664812938</v>
          </cell>
          <cell r="L59">
            <v>4.9285166693274824</v>
          </cell>
          <cell r="M59">
            <v>3.6266443415806005</v>
          </cell>
          <cell r="N59">
            <v>3.2546808193672057</v>
          </cell>
          <cell r="O59">
            <v>1.3948632083002308</v>
          </cell>
          <cell r="P59">
            <v>3.7816291425028483</v>
          </cell>
          <cell r="Q59">
            <v>6.741164993157251</v>
          </cell>
          <cell r="R59">
            <v>4.9325597510906718</v>
          </cell>
          <cell r="S59">
            <v>1.6441865836968905</v>
          </cell>
          <cell r="T59">
            <v>1.1509306085878235</v>
          </cell>
          <cell r="U59">
            <v>0.65767463347875621</v>
          </cell>
        </row>
        <row r="60">
          <cell r="D60">
            <v>39.741764511842561</v>
          </cell>
          <cell r="E60">
            <v>50.986527338836773</v>
          </cell>
          <cell r="F60">
            <v>53.759208583849045</v>
          </cell>
          <cell r="G60">
            <v>35.351685873906462</v>
          </cell>
          <cell r="H60">
            <v>29.421228766519103</v>
          </cell>
          <cell r="I60">
            <v>17.637333475216952</v>
          </cell>
          <cell r="J60">
            <v>7.3462795637145497</v>
          </cell>
          <cell r="K60">
            <v>7.8112339664812938</v>
          </cell>
          <cell r="L60">
            <v>4.9285166693274824</v>
          </cell>
          <cell r="M60">
            <v>3.6266443415806005</v>
          </cell>
          <cell r="N60">
            <v>3.2546808193672057</v>
          </cell>
          <cell r="O60">
            <v>1.3948632083002308</v>
          </cell>
          <cell r="P60">
            <v>3.7816291425028483</v>
          </cell>
          <cell r="Q60">
            <v>6.741164993157251</v>
          </cell>
          <cell r="R60">
            <v>4.9325597510906718</v>
          </cell>
          <cell r="S60">
            <v>1.6441865836968905</v>
          </cell>
          <cell r="T60">
            <v>1.1509306085878235</v>
          </cell>
          <cell r="U60">
            <v>0.65767463347875621</v>
          </cell>
        </row>
        <row r="61">
          <cell r="D61">
            <v>43.490654017383051</v>
          </cell>
          <cell r="E61">
            <v>55.796149146332517</v>
          </cell>
          <cell r="F61">
            <v>58.830380821963892</v>
          </cell>
          <cell r="G61">
            <v>38.686453864300042</v>
          </cell>
          <cell r="H61">
            <v>32.196569446977371</v>
          </cell>
          <cell r="I61">
            <v>19.301084825544027</v>
          </cell>
          <cell r="J61">
            <v>8.0392631465891693</v>
          </cell>
          <cell r="K61">
            <v>8.5480772697910155</v>
          </cell>
          <cell r="L61">
            <v>5.3934297059395693</v>
          </cell>
          <cell r="M61">
            <v>3.9687501609743996</v>
          </cell>
          <cell r="N61">
            <v>3.5616988624129231</v>
          </cell>
          <cell r="O61">
            <v>1.5264423696055383</v>
          </cell>
          <cell r="P61">
            <v>4.1383548687083485</v>
          </cell>
          <cell r="Q61">
            <v>7.3770673746540121</v>
          </cell>
          <cell r="R61">
            <v>5.3978541765761063</v>
          </cell>
          <cell r="S61">
            <v>1.7992847255253688</v>
          </cell>
          <cell r="T61">
            <v>1.2594993078677583</v>
          </cell>
          <cell r="U61">
            <v>0.71971389021014753</v>
          </cell>
        </row>
        <row r="62">
          <cell r="D62">
            <v>43.490654017383051</v>
          </cell>
          <cell r="E62">
            <v>55.796149146332517</v>
          </cell>
          <cell r="F62">
            <v>58.830380821963892</v>
          </cell>
          <cell r="G62">
            <v>38.686453864300042</v>
          </cell>
          <cell r="H62">
            <v>32.196569446977371</v>
          </cell>
          <cell r="I62">
            <v>19.301084825544027</v>
          </cell>
          <cell r="J62">
            <v>8.0392631465891693</v>
          </cell>
          <cell r="K62">
            <v>8.5480772697910155</v>
          </cell>
          <cell r="L62">
            <v>5.3934297059395693</v>
          </cell>
          <cell r="M62">
            <v>3.9687501609743996</v>
          </cell>
          <cell r="N62">
            <v>3.5616988624129231</v>
          </cell>
          <cell r="O62">
            <v>1.5264423696055383</v>
          </cell>
          <cell r="P62">
            <v>4.1383548687083485</v>
          </cell>
          <cell r="Q62">
            <v>7.3770673746540121</v>
          </cell>
          <cell r="R62">
            <v>5.3978541765761063</v>
          </cell>
          <cell r="S62">
            <v>1.7992847255253688</v>
          </cell>
          <cell r="T62">
            <v>1.2594993078677583</v>
          </cell>
          <cell r="U62">
            <v>0.71971389021014753</v>
          </cell>
        </row>
        <row r="63">
          <cell r="D63">
            <v>43.490654017383051</v>
          </cell>
          <cell r="E63">
            <v>55.796149146332517</v>
          </cell>
          <cell r="F63">
            <v>58.830380821963892</v>
          </cell>
          <cell r="G63">
            <v>38.686453864300042</v>
          </cell>
          <cell r="H63">
            <v>32.196569446977371</v>
          </cell>
          <cell r="I63">
            <v>19.301084825544027</v>
          </cell>
          <cell r="J63">
            <v>8.0392631465891693</v>
          </cell>
          <cell r="K63">
            <v>8.5480772697910155</v>
          </cell>
          <cell r="L63">
            <v>5.3934297059395693</v>
          </cell>
          <cell r="M63">
            <v>3.9687501609743996</v>
          </cell>
          <cell r="N63">
            <v>3.5616988624129231</v>
          </cell>
          <cell r="O63">
            <v>1.5264423696055383</v>
          </cell>
          <cell r="P63">
            <v>4.1383548687083485</v>
          </cell>
          <cell r="Q63">
            <v>7.3770673746540121</v>
          </cell>
          <cell r="R63">
            <v>5.3978541765761063</v>
          </cell>
          <cell r="S63">
            <v>1.7992847255253688</v>
          </cell>
          <cell r="T63">
            <v>1.2594993078677583</v>
          </cell>
          <cell r="U63">
            <v>0.71971389021014753</v>
          </cell>
        </row>
        <row r="64">
          <cell r="D64">
            <v>43.490654017383051</v>
          </cell>
          <cell r="E64">
            <v>55.796149146332517</v>
          </cell>
          <cell r="F64">
            <v>58.830380821963892</v>
          </cell>
          <cell r="G64">
            <v>38.686453864300042</v>
          </cell>
          <cell r="H64">
            <v>32.196569446977371</v>
          </cell>
          <cell r="I64">
            <v>19.301084825544027</v>
          </cell>
          <cell r="J64">
            <v>8.0392631465891693</v>
          </cell>
          <cell r="K64">
            <v>8.5480772697910155</v>
          </cell>
          <cell r="L64">
            <v>5.3934297059395693</v>
          </cell>
          <cell r="M64">
            <v>3.9687501609743996</v>
          </cell>
          <cell r="N64">
            <v>3.5616988624129231</v>
          </cell>
          <cell r="O64">
            <v>1.5264423696055383</v>
          </cell>
          <cell r="P64">
            <v>4.1383548687083485</v>
          </cell>
          <cell r="Q64">
            <v>7.3770673746540121</v>
          </cell>
          <cell r="R64">
            <v>5.3978541765761063</v>
          </cell>
          <cell r="S64">
            <v>1.7992847255253688</v>
          </cell>
          <cell r="T64">
            <v>1.2594993078677583</v>
          </cell>
          <cell r="U64">
            <v>0.71971389021014753</v>
          </cell>
        </row>
        <row r="65">
          <cell r="D65">
            <v>43.490654017383051</v>
          </cell>
          <cell r="E65">
            <v>55.796149146332517</v>
          </cell>
          <cell r="F65">
            <v>58.830380821963892</v>
          </cell>
          <cell r="G65">
            <v>38.686453864300042</v>
          </cell>
          <cell r="H65">
            <v>32.196569446977371</v>
          </cell>
          <cell r="I65">
            <v>19.301084825544027</v>
          </cell>
          <cell r="J65">
            <v>8.0392631465891693</v>
          </cell>
          <cell r="K65">
            <v>8.5480772697910155</v>
          </cell>
          <cell r="L65">
            <v>5.3934297059395693</v>
          </cell>
          <cell r="M65">
            <v>3.9687501609743996</v>
          </cell>
          <cell r="N65">
            <v>3.5616988624129231</v>
          </cell>
          <cell r="O65">
            <v>1.5264423696055383</v>
          </cell>
          <cell r="P65">
            <v>4.1383548687083485</v>
          </cell>
          <cell r="Q65">
            <v>7.3770673746540121</v>
          </cell>
          <cell r="R65">
            <v>5.3978541765761063</v>
          </cell>
          <cell r="S65">
            <v>1.7992847255253688</v>
          </cell>
          <cell r="T65">
            <v>1.2594993078677583</v>
          </cell>
          <cell r="U65">
            <v>0.71971389021014753</v>
          </cell>
        </row>
        <row r="66">
          <cell r="D66">
            <v>43.490654017383051</v>
          </cell>
          <cell r="E66">
            <v>55.796149146332517</v>
          </cell>
          <cell r="F66">
            <v>58.830380821963892</v>
          </cell>
          <cell r="G66">
            <v>38.686453864300042</v>
          </cell>
          <cell r="H66">
            <v>32.196569446977371</v>
          </cell>
          <cell r="I66">
            <v>19.301084825544027</v>
          </cell>
          <cell r="J66">
            <v>8.0392631465891693</v>
          </cell>
          <cell r="K66">
            <v>8.5480772697910155</v>
          </cell>
          <cell r="L66">
            <v>5.3934297059395693</v>
          </cell>
          <cell r="M66">
            <v>3.9687501609743996</v>
          </cell>
          <cell r="N66">
            <v>3.5616988624129231</v>
          </cell>
          <cell r="O66">
            <v>1.5264423696055383</v>
          </cell>
          <cell r="P66">
            <v>4.1383548687083485</v>
          </cell>
          <cell r="Q66">
            <v>7.3770673746540121</v>
          </cell>
          <cell r="R66">
            <v>5.3978541765761063</v>
          </cell>
          <cell r="S66">
            <v>1.7992847255253688</v>
          </cell>
          <cell r="T66">
            <v>1.2594993078677583</v>
          </cell>
          <cell r="U66">
            <v>0.71971389021014753</v>
          </cell>
        </row>
        <row r="67">
          <cell r="D67">
            <v>43.490654017383051</v>
          </cell>
          <cell r="E67">
            <v>55.796149146332517</v>
          </cell>
          <cell r="F67">
            <v>58.830380821963892</v>
          </cell>
          <cell r="G67">
            <v>38.686453864300042</v>
          </cell>
          <cell r="H67">
            <v>32.196569446977371</v>
          </cell>
          <cell r="I67">
            <v>19.301084825544027</v>
          </cell>
          <cell r="J67">
            <v>8.0392631465891693</v>
          </cell>
          <cell r="K67">
            <v>8.5480772697910155</v>
          </cell>
          <cell r="L67">
            <v>5.3934297059395693</v>
          </cell>
          <cell r="M67">
            <v>3.9687501609743996</v>
          </cell>
          <cell r="N67">
            <v>3.5616988624129231</v>
          </cell>
          <cell r="O67">
            <v>1.5264423696055383</v>
          </cell>
          <cell r="P67">
            <v>4.1383548687083485</v>
          </cell>
          <cell r="Q67">
            <v>7.3770673746540121</v>
          </cell>
          <cell r="R67">
            <v>5.3978541765761063</v>
          </cell>
          <cell r="S67">
            <v>1.7992847255253688</v>
          </cell>
          <cell r="T67">
            <v>1.2594993078677583</v>
          </cell>
          <cell r="U67">
            <v>0.71971389021014753</v>
          </cell>
        </row>
        <row r="68">
          <cell r="D68">
            <v>43.490654017383051</v>
          </cell>
          <cell r="E68">
            <v>55.796149146332517</v>
          </cell>
          <cell r="F68">
            <v>58.830380821963892</v>
          </cell>
          <cell r="G68">
            <v>38.686453864300042</v>
          </cell>
          <cell r="H68">
            <v>32.196569446977371</v>
          </cell>
          <cell r="I68">
            <v>19.301084825544027</v>
          </cell>
          <cell r="J68">
            <v>8.0392631465891693</v>
          </cell>
          <cell r="K68">
            <v>8.5480772697910155</v>
          </cell>
          <cell r="L68">
            <v>5.3934297059395693</v>
          </cell>
          <cell r="M68">
            <v>3.9687501609743996</v>
          </cell>
          <cell r="N68">
            <v>3.5616988624129231</v>
          </cell>
          <cell r="O68">
            <v>1.5264423696055383</v>
          </cell>
          <cell r="P68">
            <v>4.1383548687083485</v>
          </cell>
          <cell r="Q68">
            <v>7.3770673746540121</v>
          </cell>
          <cell r="R68">
            <v>5.3978541765761063</v>
          </cell>
          <cell r="S68">
            <v>1.7992847255253688</v>
          </cell>
          <cell r="T68">
            <v>1.2594993078677583</v>
          </cell>
          <cell r="U68">
            <v>0.71971389021014753</v>
          </cell>
        </row>
        <row r="69">
          <cell r="D69">
            <v>43.490654017383051</v>
          </cell>
          <cell r="E69">
            <v>55.796149146332517</v>
          </cell>
          <cell r="F69">
            <v>58.830380821963892</v>
          </cell>
          <cell r="G69">
            <v>38.686453864300042</v>
          </cell>
          <cell r="H69">
            <v>32.196569446977371</v>
          </cell>
          <cell r="I69">
            <v>19.301084825544027</v>
          </cell>
          <cell r="J69">
            <v>8.0392631465891693</v>
          </cell>
          <cell r="K69">
            <v>8.5480772697910155</v>
          </cell>
          <cell r="L69">
            <v>5.3934297059395693</v>
          </cell>
          <cell r="M69">
            <v>3.9687501609743996</v>
          </cell>
          <cell r="N69">
            <v>3.5616988624129231</v>
          </cell>
          <cell r="O69">
            <v>1.5264423696055383</v>
          </cell>
          <cell r="P69">
            <v>4.1383548687083485</v>
          </cell>
          <cell r="Q69">
            <v>7.3770673746540121</v>
          </cell>
          <cell r="R69">
            <v>5.3978541765761063</v>
          </cell>
          <cell r="S69">
            <v>1.7992847255253688</v>
          </cell>
          <cell r="T69">
            <v>1.2594993078677583</v>
          </cell>
          <cell r="U69">
            <v>0.71971389021014753</v>
          </cell>
        </row>
        <row r="70">
          <cell r="D70">
            <v>43.490654017383051</v>
          </cell>
          <cell r="E70">
            <v>55.796149146332517</v>
          </cell>
          <cell r="F70">
            <v>58.830380821963892</v>
          </cell>
          <cell r="G70">
            <v>38.686453864300042</v>
          </cell>
          <cell r="H70">
            <v>32.196569446977371</v>
          </cell>
          <cell r="I70">
            <v>19.301084825544027</v>
          </cell>
          <cell r="J70">
            <v>8.0392631465891693</v>
          </cell>
          <cell r="K70">
            <v>8.5480772697910155</v>
          </cell>
          <cell r="L70">
            <v>5.3934297059395693</v>
          </cell>
          <cell r="M70">
            <v>3.9687501609743996</v>
          </cell>
          <cell r="N70">
            <v>3.5616988624129231</v>
          </cell>
          <cell r="O70">
            <v>1.5264423696055383</v>
          </cell>
          <cell r="P70">
            <v>4.1383548687083485</v>
          </cell>
          <cell r="Q70">
            <v>7.3770673746540121</v>
          </cell>
          <cell r="R70">
            <v>5.3978541765761063</v>
          </cell>
          <cell r="S70">
            <v>1.7992847255253688</v>
          </cell>
          <cell r="T70">
            <v>1.2594993078677583</v>
          </cell>
          <cell r="U70">
            <v>0.71971389021014753</v>
          </cell>
        </row>
        <row r="71">
          <cell r="D71">
            <v>46.917798102227621</v>
          </cell>
          <cell r="E71">
            <v>60.192989038129227</v>
          </cell>
          <cell r="F71">
            <v>63.466323789447429</v>
          </cell>
          <cell r="G71">
            <v>41.735018079307125</v>
          </cell>
          <cell r="H71">
            <v>34.733718750098738</v>
          </cell>
          <cell r="I71">
            <v>20.822046056996363</v>
          </cell>
          <cell r="J71">
            <v>8.6727719719181611</v>
          </cell>
          <cell r="K71">
            <v>9.2216815903939953</v>
          </cell>
          <cell r="L71">
            <v>5.8184419558438298</v>
          </cell>
          <cell r="M71">
            <v>4.2814950241114973</v>
          </cell>
          <cell r="N71">
            <v>3.8423673293308314</v>
          </cell>
          <cell r="O71">
            <v>1.6467288554274988</v>
          </cell>
          <cell r="P71">
            <v>4.4644648969367751</v>
          </cell>
          <cell r="Q71">
            <v>7.9583939467133815</v>
          </cell>
          <cell r="R71">
            <v>5.8232150829610108</v>
          </cell>
          <cell r="S71">
            <v>1.941071694320337</v>
          </cell>
          <cell r="T71">
            <v>1.3587501860242359</v>
          </cell>
          <cell r="U71">
            <v>0.77642867772813473</v>
          </cell>
        </row>
        <row r="72">
          <cell r="D72">
            <v>46.917798102227621</v>
          </cell>
          <cell r="E72">
            <v>60.192989038129227</v>
          </cell>
          <cell r="F72">
            <v>63.466323789447429</v>
          </cell>
          <cell r="G72">
            <v>41.735018079307125</v>
          </cell>
          <cell r="H72">
            <v>34.733718750098738</v>
          </cell>
          <cell r="I72">
            <v>20.822046056996363</v>
          </cell>
          <cell r="J72">
            <v>8.6727719719181611</v>
          </cell>
          <cell r="K72">
            <v>9.2216815903939953</v>
          </cell>
          <cell r="L72">
            <v>5.8184419558438298</v>
          </cell>
          <cell r="M72">
            <v>4.2814950241114973</v>
          </cell>
          <cell r="N72">
            <v>3.8423673293308314</v>
          </cell>
          <cell r="O72">
            <v>1.6467288554274988</v>
          </cell>
          <cell r="P72">
            <v>4.4644648969367751</v>
          </cell>
          <cell r="Q72">
            <v>7.9583939467133815</v>
          </cell>
          <cell r="R72">
            <v>5.8232150829610108</v>
          </cell>
          <cell r="S72">
            <v>1.941071694320337</v>
          </cell>
          <cell r="T72">
            <v>1.3587501860242359</v>
          </cell>
          <cell r="U72">
            <v>0.77642867772813473</v>
          </cell>
        </row>
        <row r="73">
          <cell r="D73">
            <v>46.917798102227621</v>
          </cell>
          <cell r="E73">
            <v>60.192989038129227</v>
          </cell>
          <cell r="F73">
            <v>63.466323789447429</v>
          </cell>
          <cell r="G73">
            <v>41.735018079307125</v>
          </cell>
          <cell r="H73">
            <v>34.733718750098738</v>
          </cell>
          <cell r="I73">
            <v>20.822046056996363</v>
          </cell>
          <cell r="J73">
            <v>8.6727719719181611</v>
          </cell>
          <cell r="K73">
            <v>9.2216815903939953</v>
          </cell>
          <cell r="L73">
            <v>5.8184419558438298</v>
          </cell>
          <cell r="M73">
            <v>4.2814950241114973</v>
          </cell>
          <cell r="N73">
            <v>3.8423673293308314</v>
          </cell>
          <cell r="O73">
            <v>1.6467288554274988</v>
          </cell>
          <cell r="P73">
            <v>4.4644648969367751</v>
          </cell>
          <cell r="Q73">
            <v>7.9583939467133815</v>
          </cell>
          <cell r="R73">
            <v>5.8232150829610108</v>
          </cell>
          <cell r="S73">
            <v>1.941071694320337</v>
          </cell>
          <cell r="T73">
            <v>1.3587501860242359</v>
          </cell>
          <cell r="U73">
            <v>0.77642867772813473</v>
          </cell>
        </row>
        <row r="74">
          <cell r="D74">
            <v>46.917798102227621</v>
          </cell>
          <cell r="E74">
            <v>60.192989038129227</v>
          </cell>
          <cell r="F74">
            <v>63.466323789447429</v>
          </cell>
          <cell r="G74">
            <v>41.735018079307125</v>
          </cell>
          <cell r="H74">
            <v>34.733718750098738</v>
          </cell>
          <cell r="I74">
            <v>20.822046056996363</v>
          </cell>
          <cell r="J74">
            <v>8.6727719719181611</v>
          </cell>
          <cell r="K74">
            <v>9.2216815903939953</v>
          </cell>
          <cell r="L74">
            <v>5.8184419558438298</v>
          </cell>
          <cell r="M74">
            <v>4.2814950241114973</v>
          </cell>
          <cell r="N74">
            <v>3.8423673293308314</v>
          </cell>
          <cell r="O74">
            <v>1.6467288554274988</v>
          </cell>
          <cell r="P74">
            <v>4.4644648969367751</v>
          </cell>
          <cell r="Q74">
            <v>7.9583939467133815</v>
          </cell>
          <cell r="R74">
            <v>5.8232150829610108</v>
          </cell>
          <cell r="S74">
            <v>1.941071694320337</v>
          </cell>
          <cell r="T74">
            <v>1.3587501860242359</v>
          </cell>
          <cell r="U74">
            <v>0.77642867772813473</v>
          </cell>
        </row>
        <row r="75">
          <cell r="D75">
            <v>46.917798102227621</v>
          </cell>
          <cell r="E75">
            <v>60.192989038129227</v>
          </cell>
          <cell r="F75">
            <v>63.466323789447429</v>
          </cell>
          <cell r="G75">
            <v>41.735018079307125</v>
          </cell>
          <cell r="H75">
            <v>34.733718750098738</v>
          </cell>
          <cell r="I75">
            <v>20.822046056996363</v>
          </cell>
          <cell r="J75">
            <v>8.6727719719181611</v>
          </cell>
          <cell r="K75">
            <v>9.2216815903939953</v>
          </cell>
          <cell r="L75">
            <v>5.8184419558438298</v>
          </cell>
          <cell r="M75">
            <v>4.2814950241114973</v>
          </cell>
          <cell r="N75">
            <v>3.8423673293308314</v>
          </cell>
          <cell r="O75">
            <v>1.6467288554274988</v>
          </cell>
          <cell r="P75">
            <v>4.4644648969367751</v>
          </cell>
          <cell r="Q75">
            <v>7.9583939467133815</v>
          </cell>
          <cell r="R75">
            <v>5.8232150829610108</v>
          </cell>
          <cell r="S75">
            <v>1.941071694320337</v>
          </cell>
          <cell r="T75">
            <v>1.3587501860242359</v>
          </cell>
          <cell r="U75">
            <v>0.77642867772813473</v>
          </cell>
        </row>
        <row r="76">
          <cell r="D76">
            <v>46.917798102227621</v>
          </cell>
          <cell r="E76">
            <v>60.192989038129227</v>
          </cell>
          <cell r="F76">
            <v>63.466323789447429</v>
          </cell>
          <cell r="G76">
            <v>41.735018079307125</v>
          </cell>
          <cell r="H76">
            <v>34.733718750098738</v>
          </cell>
          <cell r="I76">
            <v>20.822046056996363</v>
          </cell>
          <cell r="J76">
            <v>8.6727719719181611</v>
          </cell>
          <cell r="K76">
            <v>9.2216815903939953</v>
          </cell>
          <cell r="L76">
            <v>5.8184419558438298</v>
          </cell>
          <cell r="M76">
            <v>4.2814950241114973</v>
          </cell>
          <cell r="N76">
            <v>3.8423673293308314</v>
          </cell>
          <cell r="O76">
            <v>1.6467288554274988</v>
          </cell>
          <cell r="P76">
            <v>4.4644648969367751</v>
          </cell>
          <cell r="Q76">
            <v>7.9583939467133815</v>
          </cell>
          <cell r="R76">
            <v>5.8232150829610108</v>
          </cell>
          <cell r="S76">
            <v>1.941071694320337</v>
          </cell>
          <cell r="T76">
            <v>1.3587501860242359</v>
          </cell>
          <cell r="U76">
            <v>0.77642867772813473</v>
          </cell>
        </row>
        <row r="77">
          <cell r="D77">
            <v>46.917798102227621</v>
          </cell>
          <cell r="E77">
            <v>60.192989038129227</v>
          </cell>
          <cell r="F77">
            <v>63.466323789447429</v>
          </cell>
          <cell r="G77">
            <v>41.735018079307125</v>
          </cell>
          <cell r="H77">
            <v>34.733718750098738</v>
          </cell>
          <cell r="I77">
            <v>20.822046056996363</v>
          </cell>
          <cell r="J77">
            <v>8.6727719719181611</v>
          </cell>
          <cell r="K77">
            <v>9.2216815903939953</v>
          </cell>
          <cell r="L77">
            <v>5.8184419558438298</v>
          </cell>
          <cell r="M77">
            <v>4.2814950241114973</v>
          </cell>
          <cell r="N77">
            <v>3.8423673293308314</v>
          </cell>
          <cell r="O77">
            <v>1.6467288554274988</v>
          </cell>
          <cell r="P77">
            <v>4.4644648969367751</v>
          </cell>
          <cell r="Q77">
            <v>7.9583939467133815</v>
          </cell>
          <cell r="R77">
            <v>5.8232150829610108</v>
          </cell>
          <cell r="S77">
            <v>1.941071694320337</v>
          </cell>
          <cell r="T77">
            <v>1.3587501860242359</v>
          </cell>
          <cell r="U77">
            <v>0.77642867772813473</v>
          </cell>
        </row>
        <row r="78">
          <cell r="D78">
            <v>46.917798102227621</v>
          </cell>
          <cell r="E78">
            <v>60.192989038129227</v>
          </cell>
          <cell r="F78">
            <v>63.466323789447429</v>
          </cell>
          <cell r="G78">
            <v>41.735018079307125</v>
          </cell>
          <cell r="H78">
            <v>34.733718750098738</v>
          </cell>
          <cell r="I78">
            <v>20.822046056996363</v>
          </cell>
          <cell r="J78">
            <v>8.6727719719181611</v>
          </cell>
          <cell r="K78">
            <v>9.2216815903939953</v>
          </cell>
          <cell r="L78">
            <v>5.8184419558438298</v>
          </cell>
          <cell r="M78">
            <v>4.2814950241114973</v>
          </cell>
          <cell r="N78">
            <v>3.8423673293308314</v>
          </cell>
          <cell r="O78">
            <v>1.6467288554274988</v>
          </cell>
          <cell r="P78">
            <v>4.4644648969367751</v>
          </cell>
          <cell r="Q78">
            <v>7.9583939467133815</v>
          </cell>
          <cell r="R78">
            <v>5.8232150829610108</v>
          </cell>
          <cell r="S78">
            <v>1.941071694320337</v>
          </cell>
          <cell r="T78">
            <v>1.3587501860242359</v>
          </cell>
          <cell r="U78">
            <v>0.77642867772813473</v>
          </cell>
        </row>
        <row r="79">
          <cell r="D79">
            <v>46.917798102227621</v>
          </cell>
          <cell r="E79">
            <v>60.192989038129227</v>
          </cell>
          <cell r="F79">
            <v>63.466323789447429</v>
          </cell>
          <cell r="G79">
            <v>41.735018079307125</v>
          </cell>
          <cell r="H79">
            <v>34.733718750098738</v>
          </cell>
          <cell r="I79">
            <v>20.822046056996363</v>
          </cell>
          <cell r="J79">
            <v>8.6727719719181611</v>
          </cell>
          <cell r="K79">
            <v>9.2216815903939953</v>
          </cell>
          <cell r="L79">
            <v>5.8184419558438298</v>
          </cell>
          <cell r="M79">
            <v>4.2814950241114973</v>
          </cell>
          <cell r="N79">
            <v>3.8423673293308314</v>
          </cell>
          <cell r="O79">
            <v>1.6467288554274988</v>
          </cell>
          <cell r="P79">
            <v>4.4644648969367751</v>
          </cell>
          <cell r="Q79">
            <v>7.9583939467133815</v>
          </cell>
          <cell r="R79">
            <v>5.8232150829610108</v>
          </cell>
          <cell r="S79">
            <v>1.941071694320337</v>
          </cell>
          <cell r="T79">
            <v>1.3587501860242359</v>
          </cell>
          <cell r="U79">
            <v>0.77642867772813473</v>
          </cell>
        </row>
        <row r="80">
          <cell r="D80">
            <v>46.917798102227621</v>
          </cell>
          <cell r="E80">
            <v>60.192989038129227</v>
          </cell>
          <cell r="F80">
            <v>63.466323789447429</v>
          </cell>
          <cell r="G80">
            <v>41.735018079307125</v>
          </cell>
          <cell r="H80">
            <v>34.733718750098738</v>
          </cell>
          <cell r="I80">
            <v>20.822046056996363</v>
          </cell>
          <cell r="J80">
            <v>8.6727719719181611</v>
          </cell>
          <cell r="K80">
            <v>9.2216815903939953</v>
          </cell>
          <cell r="L80">
            <v>5.8184419558438298</v>
          </cell>
          <cell r="M80">
            <v>4.2814950241114973</v>
          </cell>
          <cell r="N80">
            <v>3.8423673293308314</v>
          </cell>
          <cell r="O80">
            <v>1.6467288554274988</v>
          </cell>
          <cell r="P80">
            <v>4.4644648969367751</v>
          </cell>
          <cell r="Q80">
            <v>7.9583939467133815</v>
          </cell>
          <cell r="R80">
            <v>5.8232150829610108</v>
          </cell>
          <cell r="S80">
            <v>1.941071694320337</v>
          </cell>
          <cell r="T80">
            <v>1.3587501860242359</v>
          </cell>
          <cell r="U80">
            <v>0.77642867772813473</v>
          </cell>
        </row>
        <row r="81">
          <cell r="D81">
            <v>50.278293130201661</v>
          </cell>
          <cell r="E81">
            <v>64.504321806576542</v>
          </cell>
          <cell r="F81">
            <v>68.012109699381313</v>
          </cell>
          <cell r="G81">
            <v>44.72429563326078</v>
          </cell>
          <cell r="H81">
            <v>37.221527084761689</v>
          </cell>
          <cell r="I81">
            <v>22.313428540341434</v>
          </cell>
          <cell r="J81">
            <v>9.2939606949456355</v>
          </cell>
          <cell r="K81">
            <v>9.8821860553852332</v>
          </cell>
          <cell r="L81">
            <v>6.2351888206597303</v>
          </cell>
          <cell r="M81">
            <v>4.5881578114288581</v>
          </cell>
          <cell r="N81">
            <v>4.1175775230771805</v>
          </cell>
          <cell r="O81">
            <v>1.7646760813187914</v>
          </cell>
          <cell r="P81">
            <v>4.7842329315753904</v>
          </cell>
          <cell r="Q81">
            <v>8.5284152258517825</v>
          </cell>
          <cell r="R81">
            <v>6.2403038237939876</v>
          </cell>
          <cell r="S81">
            <v>2.0801012745979959</v>
          </cell>
          <cell r="T81">
            <v>1.4560708922185972</v>
          </cell>
          <cell r="U81">
            <v>0.83204050983919831</v>
          </cell>
        </row>
        <row r="82">
          <cell r="D82">
            <v>50.278293130201661</v>
          </cell>
          <cell r="E82">
            <v>64.504321806576542</v>
          </cell>
          <cell r="F82">
            <v>68.012109699381313</v>
          </cell>
          <cell r="G82">
            <v>44.72429563326078</v>
          </cell>
          <cell r="H82">
            <v>37.221527084761689</v>
          </cell>
          <cell r="I82">
            <v>22.313428540341434</v>
          </cell>
          <cell r="J82">
            <v>9.2939606949456355</v>
          </cell>
          <cell r="K82">
            <v>9.8821860553852332</v>
          </cell>
          <cell r="L82">
            <v>6.2351888206597303</v>
          </cell>
          <cell r="M82">
            <v>4.5881578114288581</v>
          </cell>
          <cell r="N82">
            <v>4.1175775230771805</v>
          </cell>
          <cell r="O82">
            <v>1.7646760813187914</v>
          </cell>
          <cell r="P82">
            <v>4.7842329315753904</v>
          </cell>
          <cell r="Q82">
            <v>8.5284152258517825</v>
          </cell>
          <cell r="R82">
            <v>6.2403038237939876</v>
          </cell>
          <cell r="S82">
            <v>2.0801012745979959</v>
          </cell>
          <cell r="T82">
            <v>1.4560708922185972</v>
          </cell>
          <cell r="U82">
            <v>0.83204050983919831</v>
          </cell>
        </row>
        <row r="83">
          <cell r="D83">
            <v>50.278293130201661</v>
          </cell>
          <cell r="E83">
            <v>64.504321806576542</v>
          </cell>
          <cell r="F83">
            <v>68.012109699381313</v>
          </cell>
          <cell r="G83">
            <v>44.72429563326078</v>
          </cell>
          <cell r="H83">
            <v>37.221527084761689</v>
          </cell>
          <cell r="I83">
            <v>22.313428540341434</v>
          </cell>
          <cell r="J83">
            <v>9.2939606949456355</v>
          </cell>
          <cell r="K83">
            <v>9.8821860553852332</v>
          </cell>
          <cell r="L83">
            <v>6.2351888206597303</v>
          </cell>
          <cell r="M83">
            <v>4.5881578114288581</v>
          </cell>
          <cell r="N83">
            <v>4.1175775230771805</v>
          </cell>
          <cell r="O83">
            <v>1.7646760813187914</v>
          </cell>
          <cell r="P83">
            <v>4.7842329315753904</v>
          </cell>
          <cell r="Q83">
            <v>8.5284152258517825</v>
          </cell>
          <cell r="R83">
            <v>6.2403038237939876</v>
          </cell>
          <cell r="S83">
            <v>2.0801012745979959</v>
          </cell>
          <cell r="T83">
            <v>1.4560708922185972</v>
          </cell>
          <cell r="U83">
            <v>0.83204050983919831</v>
          </cell>
        </row>
        <row r="84">
          <cell r="D84">
            <v>50.278293130201661</v>
          </cell>
          <cell r="E84">
            <v>64.504321806576542</v>
          </cell>
          <cell r="F84">
            <v>68.012109699381313</v>
          </cell>
          <cell r="G84">
            <v>44.72429563326078</v>
          </cell>
          <cell r="H84">
            <v>37.221527084761689</v>
          </cell>
          <cell r="I84">
            <v>22.313428540341434</v>
          </cell>
          <cell r="J84">
            <v>9.2939606949456355</v>
          </cell>
          <cell r="K84">
            <v>9.8821860553852332</v>
          </cell>
          <cell r="L84">
            <v>6.2351888206597303</v>
          </cell>
          <cell r="M84">
            <v>4.5881578114288581</v>
          </cell>
          <cell r="N84">
            <v>4.1175775230771805</v>
          </cell>
          <cell r="O84">
            <v>1.7646760813187914</v>
          </cell>
          <cell r="P84">
            <v>4.7842329315753904</v>
          </cell>
          <cell r="Q84">
            <v>8.5284152258517825</v>
          </cell>
          <cell r="R84">
            <v>6.2403038237939876</v>
          </cell>
          <cell r="S84">
            <v>2.0801012745979959</v>
          </cell>
          <cell r="T84">
            <v>1.4560708922185972</v>
          </cell>
          <cell r="U84">
            <v>0.83204050983919831</v>
          </cell>
        </row>
        <row r="85">
          <cell r="D85">
            <v>50.278293130201661</v>
          </cell>
          <cell r="E85">
            <v>64.504321806576542</v>
          </cell>
          <cell r="F85">
            <v>68.012109699381313</v>
          </cell>
          <cell r="G85">
            <v>44.72429563326078</v>
          </cell>
          <cell r="H85">
            <v>37.221527084761689</v>
          </cell>
          <cell r="I85">
            <v>22.313428540341434</v>
          </cell>
          <cell r="J85">
            <v>9.2939606949456355</v>
          </cell>
          <cell r="K85">
            <v>9.8821860553852332</v>
          </cell>
          <cell r="L85">
            <v>6.2351888206597303</v>
          </cell>
          <cell r="M85">
            <v>4.5881578114288581</v>
          </cell>
          <cell r="N85">
            <v>4.1175775230771805</v>
          </cell>
          <cell r="O85">
            <v>1.7646760813187914</v>
          </cell>
          <cell r="P85">
            <v>4.7842329315753904</v>
          </cell>
          <cell r="Q85">
            <v>8.5284152258517825</v>
          </cell>
          <cell r="R85">
            <v>6.2403038237939876</v>
          </cell>
          <cell r="S85">
            <v>2.0801012745979959</v>
          </cell>
          <cell r="T85">
            <v>1.4560708922185972</v>
          </cell>
          <cell r="U85">
            <v>0.83204050983919831</v>
          </cell>
        </row>
        <row r="86">
          <cell r="D86">
            <v>50.278293130201661</v>
          </cell>
          <cell r="E86">
            <v>64.504321806576542</v>
          </cell>
          <cell r="F86">
            <v>68.012109699381313</v>
          </cell>
          <cell r="G86">
            <v>44.72429563326078</v>
          </cell>
          <cell r="H86">
            <v>37.221527084761689</v>
          </cell>
          <cell r="I86">
            <v>22.313428540341434</v>
          </cell>
          <cell r="J86">
            <v>9.2939606949456355</v>
          </cell>
          <cell r="K86">
            <v>9.8821860553852332</v>
          </cell>
          <cell r="L86">
            <v>6.2351888206597303</v>
          </cell>
          <cell r="M86">
            <v>4.5881578114288581</v>
          </cell>
          <cell r="N86">
            <v>4.1175775230771805</v>
          </cell>
          <cell r="O86">
            <v>1.7646760813187914</v>
          </cell>
          <cell r="P86">
            <v>4.7842329315753904</v>
          </cell>
          <cell r="Q86">
            <v>8.5284152258517825</v>
          </cell>
          <cell r="R86">
            <v>6.2403038237939876</v>
          </cell>
          <cell r="S86">
            <v>2.0801012745979959</v>
          </cell>
          <cell r="T86">
            <v>1.4560708922185972</v>
          </cell>
          <cell r="U86">
            <v>0.83204050983919831</v>
          </cell>
        </row>
        <row r="87">
          <cell r="D87">
            <v>50.278293130201661</v>
          </cell>
          <cell r="E87">
            <v>64.504321806576542</v>
          </cell>
          <cell r="F87">
            <v>68.012109699381313</v>
          </cell>
          <cell r="G87">
            <v>44.72429563326078</v>
          </cell>
          <cell r="H87">
            <v>37.221527084761689</v>
          </cell>
          <cell r="I87">
            <v>22.313428540341434</v>
          </cell>
          <cell r="J87">
            <v>9.2939606949456355</v>
          </cell>
          <cell r="K87">
            <v>9.8821860553852332</v>
          </cell>
          <cell r="L87">
            <v>6.2351888206597303</v>
          </cell>
          <cell r="M87">
            <v>4.5881578114288581</v>
          </cell>
          <cell r="N87">
            <v>4.1175775230771805</v>
          </cell>
          <cell r="O87">
            <v>1.7646760813187914</v>
          </cell>
          <cell r="P87">
            <v>4.7842329315753904</v>
          </cell>
          <cell r="Q87">
            <v>8.5284152258517825</v>
          </cell>
          <cell r="R87">
            <v>6.2403038237939876</v>
          </cell>
          <cell r="S87">
            <v>2.0801012745979959</v>
          </cell>
          <cell r="T87">
            <v>1.4560708922185972</v>
          </cell>
          <cell r="U87">
            <v>0.83204050983919831</v>
          </cell>
        </row>
        <row r="88">
          <cell r="D88">
            <v>50.278293130201661</v>
          </cell>
          <cell r="E88">
            <v>64.504321806576542</v>
          </cell>
          <cell r="F88">
            <v>68.012109699381313</v>
          </cell>
          <cell r="G88">
            <v>44.72429563326078</v>
          </cell>
          <cell r="H88">
            <v>37.221527084761689</v>
          </cell>
          <cell r="I88">
            <v>22.313428540341434</v>
          </cell>
          <cell r="J88">
            <v>9.2939606949456355</v>
          </cell>
          <cell r="K88">
            <v>9.8821860553852332</v>
          </cell>
          <cell r="L88">
            <v>6.2351888206597303</v>
          </cell>
          <cell r="M88">
            <v>4.5881578114288581</v>
          </cell>
          <cell r="N88">
            <v>4.1175775230771805</v>
          </cell>
          <cell r="O88">
            <v>1.7646760813187914</v>
          </cell>
          <cell r="P88">
            <v>4.7842329315753904</v>
          </cell>
          <cell r="Q88">
            <v>8.5284152258517825</v>
          </cell>
          <cell r="R88">
            <v>6.2403038237939876</v>
          </cell>
          <cell r="S88">
            <v>2.0801012745979959</v>
          </cell>
          <cell r="T88">
            <v>1.4560708922185972</v>
          </cell>
          <cell r="U88">
            <v>0.83204050983919831</v>
          </cell>
        </row>
        <row r="89">
          <cell r="D89">
            <v>50.278293130201661</v>
          </cell>
          <cell r="E89">
            <v>64.504321806576542</v>
          </cell>
          <cell r="F89">
            <v>68.012109699381313</v>
          </cell>
          <cell r="G89">
            <v>44.72429563326078</v>
          </cell>
          <cell r="H89">
            <v>37.221527084761689</v>
          </cell>
          <cell r="I89">
            <v>22.313428540341434</v>
          </cell>
          <cell r="J89">
            <v>9.2939606949456355</v>
          </cell>
          <cell r="K89">
            <v>9.8821860553852332</v>
          </cell>
          <cell r="L89">
            <v>6.2351888206597303</v>
          </cell>
          <cell r="M89">
            <v>4.5881578114288581</v>
          </cell>
          <cell r="N89">
            <v>4.1175775230771805</v>
          </cell>
          <cell r="O89">
            <v>1.7646760813187914</v>
          </cell>
          <cell r="P89">
            <v>4.7842329315753904</v>
          </cell>
          <cell r="Q89">
            <v>8.5284152258517825</v>
          </cell>
          <cell r="R89">
            <v>6.2403038237939876</v>
          </cell>
          <cell r="S89">
            <v>2.0801012745979959</v>
          </cell>
          <cell r="T89">
            <v>1.4560708922185972</v>
          </cell>
          <cell r="U89">
            <v>0.83204050983919831</v>
          </cell>
        </row>
        <row r="90">
          <cell r="D90">
            <v>50.278293130201661</v>
          </cell>
          <cell r="E90">
            <v>64.504321806576542</v>
          </cell>
          <cell r="F90">
            <v>68.012109699381313</v>
          </cell>
          <cell r="G90">
            <v>44.72429563326078</v>
          </cell>
          <cell r="H90">
            <v>37.221527084761689</v>
          </cell>
          <cell r="I90">
            <v>22.313428540341434</v>
          </cell>
          <cell r="J90">
            <v>9.2939606949456355</v>
          </cell>
          <cell r="K90">
            <v>9.8821860553852332</v>
          </cell>
          <cell r="L90">
            <v>6.2351888206597303</v>
          </cell>
          <cell r="M90">
            <v>4.5881578114288581</v>
          </cell>
          <cell r="N90">
            <v>4.1175775230771805</v>
          </cell>
          <cell r="O90">
            <v>1.7646760813187914</v>
          </cell>
          <cell r="P90">
            <v>4.7842329315753904</v>
          </cell>
          <cell r="Q90">
            <v>8.5284152258517825</v>
          </cell>
          <cell r="R90">
            <v>6.2403038237939876</v>
          </cell>
          <cell r="S90">
            <v>2.0801012745979959</v>
          </cell>
          <cell r="T90">
            <v>1.4560708922185972</v>
          </cell>
          <cell r="U90">
            <v>0.83204050983919831</v>
          </cell>
        </row>
        <row r="91">
          <cell r="D91">
            <v>53.755009948228441</v>
          </cell>
          <cell r="E91">
            <v>68.964760825052764</v>
          </cell>
          <cell r="F91">
            <v>72.715110356324516</v>
          </cell>
          <cell r="G91">
            <v>47.816956523714836</v>
          </cell>
          <cell r="H91">
            <v>39.795375581828026</v>
          </cell>
          <cell r="I91">
            <v>23.856390073923087</v>
          </cell>
          <cell r="J91">
            <v>9.9366330579576481</v>
          </cell>
          <cell r="K91">
            <v>10.565533884410664</v>
          </cell>
          <cell r="L91">
            <v>6.6663487604019664</v>
          </cell>
          <cell r="M91">
            <v>4.9054264463335224</v>
          </cell>
          <cell r="N91">
            <v>4.4023057851711105</v>
          </cell>
          <cell r="O91">
            <v>1.886702479359047</v>
          </cell>
          <cell r="P91">
            <v>5.1150600551511944</v>
          </cell>
          <cell r="Q91">
            <v>9.1181505330956067</v>
          </cell>
          <cell r="R91">
            <v>6.6718174632406884</v>
          </cell>
          <cell r="S91">
            <v>2.2239391544135629</v>
          </cell>
          <cell r="T91">
            <v>1.5567574080894941</v>
          </cell>
          <cell r="U91">
            <v>0.88957566176542513</v>
          </cell>
        </row>
        <row r="92">
          <cell r="D92">
            <v>53.755009948228441</v>
          </cell>
          <cell r="E92">
            <v>68.964760825052764</v>
          </cell>
          <cell r="F92">
            <v>72.715110356324516</v>
          </cell>
          <cell r="G92">
            <v>47.816956523714836</v>
          </cell>
          <cell r="H92">
            <v>39.795375581828026</v>
          </cell>
          <cell r="I92">
            <v>23.856390073923087</v>
          </cell>
          <cell r="J92">
            <v>9.9366330579576481</v>
          </cell>
          <cell r="K92">
            <v>10.565533884410664</v>
          </cell>
          <cell r="L92">
            <v>6.6663487604019664</v>
          </cell>
          <cell r="M92">
            <v>4.9054264463335224</v>
          </cell>
          <cell r="N92">
            <v>4.4023057851711105</v>
          </cell>
          <cell r="O92">
            <v>1.886702479359047</v>
          </cell>
          <cell r="P92">
            <v>5.1150600551511944</v>
          </cell>
          <cell r="Q92">
            <v>9.1181505330956067</v>
          </cell>
          <cell r="R92">
            <v>6.6718174632406884</v>
          </cell>
          <cell r="S92">
            <v>2.2239391544135629</v>
          </cell>
          <cell r="T92">
            <v>1.5567574080894941</v>
          </cell>
          <cell r="U92">
            <v>0.88957566176542513</v>
          </cell>
        </row>
        <row r="93">
          <cell r="D93">
            <v>53.755009948228441</v>
          </cell>
          <cell r="E93">
            <v>68.964760825052764</v>
          </cell>
          <cell r="F93">
            <v>72.715110356324516</v>
          </cell>
          <cell r="G93">
            <v>47.816956523714836</v>
          </cell>
          <cell r="H93">
            <v>39.795375581828026</v>
          </cell>
          <cell r="I93">
            <v>23.856390073923087</v>
          </cell>
          <cell r="J93">
            <v>9.9366330579576481</v>
          </cell>
          <cell r="K93">
            <v>10.565533884410664</v>
          </cell>
          <cell r="L93">
            <v>6.6663487604019664</v>
          </cell>
          <cell r="M93">
            <v>4.9054264463335224</v>
          </cell>
          <cell r="N93">
            <v>4.4023057851711105</v>
          </cell>
          <cell r="O93">
            <v>1.886702479359047</v>
          </cell>
          <cell r="P93">
            <v>5.1150600551511944</v>
          </cell>
          <cell r="Q93">
            <v>9.1181505330956067</v>
          </cell>
          <cell r="R93">
            <v>6.6718174632406884</v>
          </cell>
          <cell r="S93">
            <v>2.2239391544135629</v>
          </cell>
          <cell r="T93">
            <v>1.5567574080894941</v>
          </cell>
          <cell r="U93">
            <v>0.88957566176542513</v>
          </cell>
        </row>
        <row r="94">
          <cell r="D94">
            <v>53.755009948228441</v>
          </cell>
          <cell r="E94">
            <v>68.964760825052764</v>
          </cell>
          <cell r="F94">
            <v>72.715110356324516</v>
          </cell>
          <cell r="G94">
            <v>47.816956523714836</v>
          </cell>
          <cell r="H94">
            <v>39.795375581828026</v>
          </cell>
          <cell r="I94">
            <v>23.856390073923087</v>
          </cell>
          <cell r="J94">
            <v>9.9366330579576481</v>
          </cell>
          <cell r="K94">
            <v>10.565533884410664</v>
          </cell>
          <cell r="L94">
            <v>6.6663487604019664</v>
          </cell>
          <cell r="M94">
            <v>4.9054264463335224</v>
          </cell>
          <cell r="N94">
            <v>4.4023057851711105</v>
          </cell>
          <cell r="O94">
            <v>1.886702479359047</v>
          </cell>
          <cell r="P94">
            <v>5.1150600551511944</v>
          </cell>
          <cell r="Q94">
            <v>9.1181505330956067</v>
          </cell>
          <cell r="R94">
            <v>6.6718174632406884</v>
          </cell>
          <cell r="S94">
            <v>2.2239391544135629</v>
          </cell>
          <cell r="T94">
            <v>1.5567574080894941</v>
          </cell>
          <cell r="U94">
            <v>0.88957566176542513</v>
          </cell>
        </row>
        <row r="95">
          <cell r="D95">
            <v>53.755009948228441</v>
          </cell>
          <cell r="E95">
            <v>68.964760825052764</v>
          </cell>
          <cell r="F95">
            <v>72.715110356324516</v>
          </cell>
          <cell r="G95">
            <v>47.816956523714836</v>
          </cell>
          <cell r="H95">
            <v>39.795375581828026</v>
          </cell>
          <cell r="I95">
            <v>23.856390073923087</v>
          </cell>
          <cell r="J95">
            <v>9.9366330579576481</v>
          </cell>
          <cell r="K95">
            <v>10.565533884410664</v>
          </cell>
          <cell r="L95">
            <v>6.6663487604019664</v>
          </cell>
          <cell r="M95">
            <v>4.9054264463335224</v>
          </cell>
          <cell r="N95">
            <v>4.4023057851711105</v>
          </cell>
          <cell r="O95">
            <v>1.886702479359047</v>
          </cell>
          <cell r="P95">
            <v>5.1150600551511944</v>
          </cell>
          <cell r="Q95">
            <v>9.1181505330956067</v>
          </cell>
          <cell r="R95">
            <v>6.6718174632406884</v>
          </cell>
          <cell r="S95">
            <v>2.2239391544135629</v>
          </cell>
          <cell r="T95">
            <v>1.5567574080894941</v>
          </cell>
          <cell r="U95">
            <v>0.88957566176542513</v>
          </cell>
        </row>
        <row r="96">
          <cell r="D96">
            <v>53.755009948228441</v>
          </cell>
          <cell r="E96">
            <v>68.964760825052764</v>
          </cell>
          <cell r="F96">
            <v>72.715110356324516</v>
          </cell>
          <cell r="G96">
            <v>47.816956523714836</v>
          </cell>
          <cell r="H96">
            <v>39.795375581828026</v>
          </cell>
          <cell r="I96">
            <v>23.856390073923087</v>
          </cell>
          <cell r="J96">
            <v>9.9366330579576481</v>
          </cell>
          <cell r="K96">
            <v>10.565533884410664</v>
          </cell>
          <cell r="L96">
            <v>6.6663487604019664</v>
          </cell>
          <cell r="M96">
            <v>4.9054264463335224</v>
          </cell>
          <cell r="N96">
            <v>4.4023057851711105</v>
          </cell>
          <cell r="O96">
            <v>1.886702479359047</v>
          </cell>
          <cell r="P96">
            <v>5.1150600551511944</v>
          </cell>
          <cell r="Q96">
            <v>9.1181505330956067</v>
          </cell>
          <cell r="R96">
            <v>6.6718174632406884</v>
          </cell>
          <cell r="S96">
            <v>2.2239391544135629</v>
          </cell>
          <cell r="T96">
            <v>1.5567574080894941</v>
          </cell>
          <cell r="U96">
            <v>0.88957566176542513</v>
          </cell>
        </row>
        <row r="97">
          <cell r="D97">
            <v>53.755009948228441</v>
          </cell>
          <cell r="E97">
            <v>68.964760825052764</v>
          </cell>
          <cell r="F97">
            <v>72.715110356324516</v>
          </cell>
          <cell r="G97">
            <v>47.816956523714836</v>
          </cell>
          <cell r="H97">
            <v>39.795375581828026</v>
          </cell>
          <cell r="I97">
            <v>23.856390073923087</v>
          </cell>
          <cell r="J97">
            <v>9.9366330579576481</v>
          </cell>
          <cell r="K97">
            <v>10.565533884410664</v>
          </cell>
          <cell r="L97">
            <v>6.6663487604019664</v>
          </cell>
          <cell r="M97">
            <v>4.9054264463335224</v>
          </cell>
          <cell r="N97">
            <v>4.4023057851711105</v>
          </cell>
          <cell r="O97">
            <v>1.886702479359047</v>
          </cell>
          <cell r="P97">
            <v>5.1150600551511944</v>
          </cell>
          <cell r="Q97">
            <v>9.1181505330956067</v>
          </cell>
          <cell r="R97">
            <v>6.6718174632406884</v>
          </cell>
          <cell r="S97">
            <v>2.2239391544135629</v>
          </cell>
          <cell r="T97">
            <v>1.5567574080894941</v>
          </cell>
          <cell r="U97">
            <v>0.88957566176542513</v>
          </cell>
        </row>
        <row r="98">
          <cell r="D98">
            <v>53.755009948228441</v>
          </cell>
          <cell r="E98">
            <v>68.964760825052764</v>
          </cell>
          <cell r="F98">
            <v>72.715110356324516</v>
          </cell>
          <cell r="G98">
            <v>47.816956523714836</v>
          </cell>
          <cell r="H98">
            <v>39.795375581828026</v>
          </cell>
          <cell r="I98">
            <v>23.856390073923087</v>
          </cell>
          <cell r="J98">
            <v>9.9366330579576481</v>
          </cell>
          <cell r="K98">
            <v>10.565533884410664</v>
          </cell>
          <cell r="L98">
            <v>6.6663487604019664</v>
          </cell>
          <cell r="M98">
            <v>4.9054264463335224</v>
          </cell>
          <cell r="N98">
            <v>4.4023057851711105</v>
          </cell>
          <cell r="O98">
            <v>1.886702479359047</v>
          </cell>
          <cell r="P98">
            <v>5.1150600551511944</v>
          </cell>
          <cell r="Q98">
            <v>9.1181505330956067</v>
          </cell>
          <cell r="R98">
            <v>6.6718174632406884</v>
          </cell>
          <cell r="S98">
            <v>2.2239391544135629</v>
          </cell>
          <cell r="T98">
            <v>1.5567574080894941</v>
          </cell>
          <cell r="U98">
            <v>0.88957566176542513</v>
          </cell>
        </row>
        <row r="99">
          <cell r="D99">
            <v>53.755009948228441</v>
          </cell>
          <cell r="E99">
            <v>68.964760825052764</v>
          </cell>
          <cell r="F99">
            <v>72.715110356324516</v>
          </cell>
          <cell r="G99">
            <v>47.816956523714836</v>
          </cell>
          <cell r="H99">
            <v>39.795375581828026</v>
          </cell>
          <cell r="I99">
            <v>23.856390073923087</v>
          </cell>
          <cell r="J99">
            <v>9.9366330579576481</v>
          </cell>
          <cell r="K99">
            <v>10.565533884410664</v>
          </cell>
          <cell r="L99">
            <v>6.6663487604019664</v>
          </cell>
          <cell r="M99">
            <v>4.9054264463335224</v>
          </cell>
          <cell r="N99">
            <v>4.4023057851711105</v>
          </cell>
          <cell r="O99">
            <v>1.886702479359047</v>
          </cell>
          <cell r="P99">
            <v>5.1150600551511944</v>
          </cell>
          <cell r="Q99">
            <v>9.1181505330956067</v>
          </cell>
          <cell r="R99">
            <v>6.6718174632406884</v>
          </cell>
          <cell r="S99">
            <v>2.2239391544135629</v>
          </cell>
          <cell r="T99">
            <v>1.5567574080894941</v>
          </cell>
          <cell r="U99">
            <v>0.88957566176542513</v>
          </cell>
        </row>
        <row r="100">
          <cell r="D100">
            <v>53.755009948228441</v>
          </cell>
          <cell r="E100">
            <v>68.964760825052764</v>
          </cell>
          <cell r="F100">
            <v>72.715110356324516</v>
          </cell>
          <cell r="G100">
            <v>47.816956523714836</v>
          </cell>
          <cell r="H100">
            <v>39.795375581828026</v>
          </cell>
          <cell r="I100">
            <v>23.856390073923087</v>
          </cell>
          <cell r="J100">
            <v>9.9366330579576481</v>
          </cell>
          <cell r="K100">
            <v>10.565533884410664</v>
          </cell>
          <cell r="L100">
            <v>6.6663487604019664</v>
          </cell>
          <cell r="M100">
            <v>4.9054264463335224</v>
          </cell>
          <cell r="N100">
            <v>4.4023057851711105</v>
          </cell>
          <cell r="O100">
            <v>1.886702479359047</v>
          </cell>
          <cell r="P100">
            <v>5.1150600551511944</v>
          </cell>
          <cell r="Q100">
            <v>9.1181505330956067</v>
          </cell>
          <cell r="R100">
            <v>6.6718174632406884</v>
          </cell>
          <cell r="S100">
            <v>2.2239391544135629</v>
          </cell>
          <cell r="T100">
            <v>1.5567574080894941</v>
          </cell>
          <cell r="U100">
            <v>0.88957566176542513</v>
          </cell>
        </row>
        <row r="101">
          <cell r="D101">
            <v>57.347948556307912</v>
          </cell>
          <cell r="E101">
            <v>73.574306093557823</v>
          </cell>
          <cell r="F101">
            <v>77.575325760276968</v>
          </cell>
          <cell r="G101">
            <v>51.013000750669242</v>
          </cell>
          <cell r="H101">
            <v>42.455264241297712</v>
          </cell>
          <cell r="I101">
            <v>25.450930657741299</v>
          </cell>
          <cell r="J101">
            <v>10.600789060954192</v>
          </cell>
          <cell r="K101">
            <v>11.271725077470279</v>
          </cell>
          <cell r="L101">
            <v>7.1119217750705328</v>
          </cell>
          <cell r="M101">
            <v>5.2333009288254866</v>
          </cell>
          <cell r="N101">
            <v>4.6965521156126169</v>
          </cell>
          <cell r="O101">
            <v>2.0128080495482639</v>
          </cell>
          <cell r="P101">
            <v>5.4569462676641827</v>
          </cell>
          <cell r="Q101">
            <v>9.7275998684448464</v>
          </cell>
          <cell r="R101">
            <v>7.1177560013011076</v>
          </cell>
          <cell r="S101">
            <v>2.3725853337670357</v>
          </cell>
          <cell r="T101">
            <v>1.6608097336369252</v>
          </cell>
          <cell r="U101">
            <v>0.94903413350681431</v>
          </cell>
        </row>
        <row r="102">
          <cell r="D102">
            <v>57.347948556307912</v>
          </cell>
          <cell r="E102">
            <v>73.574306093557823</v>
          </cell>
          <cell r="F102">
            <v>77.575325760276968</v>
          </cell>
          <cell r="G102">
            <v>51.013000750669242</v>
          </cell>
          <cell r="H102">
            <v>42.455264241297712</v>
          </cell>
          <cell r="I102">
            <v>25.450930657741299</v>
          </cell>
          <cell r="J102">
            <v>10.600789060954192</v>
          </cell>
          <cell r="K102">
            <v>11.271725077470279</v>
          </cell>
          <cell r="L102">
            <v>7.1119217750705328</v>
          </cell>
          <cell r="M102">
            <v>5.2333009288254866</v>
          </cell>
          <cell r="N102">
            <v>4.6965521156126169</v>
          </cell>
          <cell r="O102">
            <v>2.0128080495482639</v>
          </cell>
          <cell r="P102">
            <v>5.4569462676641827</v>
          </cell>
          <cell r="Q102">
            <v>9.7275998684448464</v>
          </cell>
          <cell r="R102">
            <v>7.1177560013011076</v>
          </cell>
          <cell r="S102">
            <v>2.3725853337670357</v>
          </cell>
          <cell r="T102">
            <v>1.6608097336369252</v>
          </cell>
          <cell r="U102">
            <v>0.94903413350681431</v>
          </cell>
        </row>
        <row r="103">
          <cell r="D103">
            <v>57.347948556307912</v>
          </cell>
          <cell r="E103">
            <v>73.574306093557823</v>
          </cell>
          <cell r="F103">
            <v>77.575325760276968</v>
          </cell>
          <cell r="G103">
            <v>51.013000750669242</v>
          </cell>
          <cell r="H103">
            <v>42.455264241297712</v>
          </cell>
          <cell r="I103">
            <v>25.450930657741299</v>
          </cell>
          <cell r="J103">
            <v>10.600789060954192</v>
          </cell>
          <cell r="K103">
            <v>11.271725077470279</v>
          </cell>
          <cell r="L103">
            <v>7.1119217750705328</v>
          </cell>
          <cell r="M103">
            <v>5.2333009288254866</v>
          </cell>
          <cell r="N103">
            <v>4.6965521156126169</v>
          </cell>
          <cell r="O103">
            <v>2.0128080495482639</v>
          </cell>
          <cell r="P103">
            <v>5.4569462676641827</v>
          </cell>
          <cell r="Q103">
            <v>9.7275998684448464</v>
          </cell>
          <cell r="R103">
            <v>7.1177560013011076</v>
          </cell>
          <cell r="S103">
            <v>2.3725853337670357</v>
          </cell>
          <cell r="T103">
            <v>1.6608097336369252</v>
          </cell>
          <cell r="U103">
            <v>0.94903413350681431</v>
          </cell>
        </row>
        <row r="104">
          <cell r="D104">
            <v>57.347948556307912</v>
          </cell>
          <cell r="E104">
            <v>73.574306093557823</v>
          </cell>
          <cell r="F104">
            <v>77.575325760276968</v>
          </cell>
          <cell r="G104">
            <v>51.013000750669242</v>
          </cell>
          <cell r="H104">
            <v>42.455264241297712</v>
          </cell>
          <cell r="I104">
            <v>25.450930657741299</v>
          </cell>
          <cell r="J104">
            <v>10.600789060954192</v>
          </cell>
          <cell r="K104">
            <v>11.271725077470279</v>
          </cell>
          <cell r="L104">
            <v>7.1119217750705328</v>
          </cell>
          <cell r="M104">
            <v>5.2333009288254866</v>
          </cell>
          <cell r="N104">
            <v>4.6965521156126169</v>
          </cell>
          <cell r="O104">
            <v>2.0128080495482639</v>
          </cell>
          <cell r="P104">
            <v>5.4569462676641827</v>
          </cell>
          <cell r="Q104">
            <v>9.7275998684448464</v>
          </cell>
          <cell r="R104">
            <v>7.1177560013011076</v>
          </cell>
          <cell r="S104">
            <v>2.3725853337670357</v>
          </cell>
          <cell r="T104">
            <v>1.6608097336369252</v>
          </cell>
          <cell r="U104">
            <v>0.94903413350681431</v>
          </cell>
        </row>
        <row r="105">
          <cell r="D105">
            <v>57.347948556307912</v>
          </cell>
          <cell r="E105">
            <v>73.574306093557823</v>
          </cell>
          <cell r="F105">
            <v>77.575325760276968</v>
          </cell>
          <cell r="G105">
            <v>51.013000750669242</v>
          </cell>
          <cell r="H105">
            <v>42.455264241297712</v>
          </cell>
          <cell r="I105">
            <v>25.450930657741299</v>
          </cell>
          <cell r="J105">
            <v>10.600789060954192</v>
          </cell>
          <cell r="K105">
            <v>11.271725077470279</v>
          </cell>
          <cell r="L105">
            <v>7.1119217750705328</v>
          </cell>
          <cell r="M105">
            <v>5.2333009288254866</v>
          </cell>
          <cell r="N105">
            <v>4.6965521156126169</v>
          </cell>
          <cell r="O105">
            <v>2.0128080495482639</v>
          </cell>
          <cell r="P105">
            <v>5.4569462676641827</v>
          </cell>
          <cell r="Q105">
            <v>9.7275998684448464</v>
          </cell>
          <cell r="R105">
            <v>7.1177560013011076</v>
          </cell>
          <cell r="S105">
            <v>2.3725853337670357</v>
          </cell>
          <cell r="T105">
            <v>1.6608097336369252</v>
          </cell>
          <cell r="U105">
            <v>0.94903413350681431</v>
          </cell>
        </row>
        <row r="106">
          <cell r="D106">
            <v>57.347948556307912</v>
          </cell>
          <cell r="E106">
            <v>73.574306093557823</v>
          </cell>
          <cell r="F106">
            <v>77.575325760276968</v>
          </cell>
          <cell r="G106">
            <v>51.013000750669242</v>
          </cell>
          <cell r="H106">
            <v>42.455264241297712</v>
          </cell>
          <cell r="I106">
            <v>25.450930657741299</v>
          </cell>
          <cell r="J106">
            <v>10.600789060954192</v>
          </cell>
          <cell r="K106">
            <v>11.271725077470279</v>
          </cell>
          <cell r="L106">
            <v>7.1119217750705328</v>
          </cell>
          <cell r="M106">
            <v>5.2333009288254866</v>
          </cell>
          <cell r="N106">
            <v>4.6965521156126169</v>
          </cell>
          <cell r="O106">
            <v>2.0128080495482639</v>
          </cell>
          <cell r="P106">
            <v>5.4569462676641827</v>
          </cell>
          <cell r="Q106">
            <v>9.7275998684448464</v>
          </cell>
          <cell r="R106">
            <v>7.1177560013011076</v>
          </cell>
          <cell r="S106">
            <v>2.3725853337670357</v>
          </cell>
          <cell r="T106">
            <v>1.6608097336369252</v>
          </cell>
          <cell r="U106">
            <v>0.94903413350681431</v>
          </cell>
        </row>
        <row r="107">
          <cell r="D107">
            <v>57.347948556307912</v>
          </cell>
          <cell r="E107">
            <v>73.574306093557823</v>
          </cell>
          <cell r="F107">
            <v>77.575325760276968</v>
          </cell>
          <cell r="G107">
            <v>51.013000750669242</v>
          </cell>
          <cell r="H107">
            <v>42.455264241297712</v>
          </cell>
          <cell r="I107">
            <v>25.450930657741299</v>
          </cell>
          <cell r="J107">
            <v>10.600789060954192</v>
          </cell>
          <cell r="K107">
            <v>11.271725077470279</v>
          </cell>
          <cell r="L107">
            <v>7.1119217750705328</v>
          </cell>
          <cell r="M107">
            <v>5.2333009288254866</v>
          </cell>
          <cell r="N107">
            <v>4.6965521156126169</v>
          </cell>
          <cell r="O107">
            <v>2.0128080495482639</v>
          </cell>
          <cell r="P107">
            <v>5.4569462676641827</v>
          </cell>
          <cell r="Q107">
            <v>9.7275998684448464</v>
          </cell>
          <cell r="R107">
            <v>7.1177560013011076</v>
          </cell>
          <cell r="S107">
            <v>2.3725853337670357</v>
          </cell>
          <cell r="T107">
            <v>1.6608097336369252</v>
          </cell>
          <cell r="U107">
            <v>0.94903413350681431</v>
          </cell>
        </row>
        <row r="108">
          <cell r="D108">
            <v>57.347948556307912</v>
          </cell>
          <cell r="E108">
            <v>73.574306093557823</v>
          </cell>
          <cell r="F108">
            <v>77.575325760276968</v>
          </cell>
          <cell r="G108">
            <v>51.013000750669242</v>
          </cell>
          <cell r="H108">
            <v>42.455264241297712</v>
          </cell>
          <cell r="I108">
            <v>25.450930657741299</v>
          </cell>
          <cell r="J108">
            <v>10.600789060954192</v>
          </cell>
          <cell r="K108">
            <v>11.271725077470279</v>
          </cell>
          <cell r="L108">
            <v>7.1119217750705328</v>
          </cell>
          <cell r="M108">
            <v>5.2333009288254866</v>
          </cell>
          <cell r="N108">
            <v>4.6965521156126169</v>
          </cell>
          <cell r="O108">
            <v>2.0128080495482639</v>
          </cell>
          <cell r="P108">
            <v>5.4569462676641827</v>
          </cell>
          <cell r="Q108">
            <v>9.7275998684448464</v>
          </cell>
          <cell r="R108">
            <v>7.1177560013011076</v>
          </cell>
          <cell r="S108">
            <v>2.3725853337670357</v>
          </cell>
          <cell r="T108">
            <v>1.6608097336369252</v>
          </cell>
          <cell r="U108">
            <v>0.94903413350681431</v>
          </cell>
        </row>
        <row r="109">
          <cell r="D109">
            <v>57.347948556307912</v>
          </cell>
          <cell r="E109">
            <v>73.574306093557823</v>
          </cell>
          <cell r="F109">
            <v>77.575325760276968</v>
          </cell>
          <cell r="G109">
            <v>51.013000750669242</v>
          </cell>
          <cell r="H109">
            <v>42.455264241297712</v>
          </cell>
          <cell r="I109">
            <v>25.450930657741299</v>
          </cell>
          <cell r="J109">
            <v>10.600789060954192</v>
          </cell>
          <cell r="K109">
            <v>11.271725077470279</v>
          </cell>
          <cell r="L109">
            <v>7.1119217750705328</v>
          </cell>
          <cell r="M109">
            <v>5.2333009288254866</v>
          </cell>
          <cell r="N109">
            <v>4.6965521156126169</v>
          </cell>
          <cell r="O109">
            <v>2.0128080495482639</v>
          </cell>
          <cell r="P109">
            <v>5.4569462676641827</v>
          </cell>
          <cell r="Q109">
            <v>9.7275998684448464</v>
          </cell>
          <cell r="R109">
            <v>7.1177560013011076</v>
          </cell>
          <cell r="S109">
            <v>2.3725853337670357</v>
          </cell>
          <cell r="T109">
            <v>1.6608097336369252</v>
          </cell>
          <cell r="U109">
            <v>0.94903413350681431</v>
          </cell>
        </row>
        <row r="110">
          <cell r="D110">
            <v>57.347948556307912</v>
          </cell>
          <cell r="E110">
            <v>73.574306093557823</v>
          </cell>
          <cell r="F110">
            <v>77.575325760276968</v>
          </cell>
          <cell r="G110">
            <v>51.013000750669242</v>
          </cell>
          <cell r="H110">
            <v>42.455264241297712</v>
          </cell>
          <cell r="I110">
            <v>25.450930657741299</v>
          </cell>
          <cell r="J110">
            <v>10.600789060954192</v>
          </cell>
          <cell r="K110">
            <v>11.271725077470279</v>
          </cell>
          <cell r="L110">
            <v>7.1119217750705328</v>
          </cell>
          <cell r="M110">
            <v>5.2333009288254866</v>
          </cell>
          <cell r="N110">
            <v>4.6965521156126169</v>
          </cell>
          <cell r="O110">
            <v>2.0128080495482639</v>
          </cell>
          <cell r="P110">
            <v>5.4569462676641827</v>
          </cell>
          <cell r="Q110">
            <v>9.7275998684448464</v>
          </cell>
          <cell r="R110">
            <v>7.1177560013011076</v>
          </cell>
          <cell r="S110">
            <v>2.3725853337670357</v>
          </cell>
          <cell r="T110">
            <v>1.6608097336369252</v>
          </cell>
          <cell r="U110">
            <v>0.94903413350681431</v>
          </cell>
        </row>
        <row r="111">
          <cell r="D111">
            <v>61.057108954440089</v>
          </cell>
          <cell r="E111">
            <v>78.332957612091732</v>
          </cell>
          <cell r="F111">
            <v>82.592755911238712</v>
          </cell>
          <cell r="G111">
            <v>54.312428314124034</v>
          </cell>
          <cell r="H111">
            <v>45.201193063170756</v>
          </cell>
          <cell r="I111">
            <v>27.097050291796084</v>
          </cell>
          <cell r="J111">
            <v>11.286428703935268</v>
          </cell>
          <cell r="K111">
            <v>12.000759634564082</v>
          </cell>
          <cell r="L111">
            <v>7.5719078646654321</v>
          </cell>
          <cell r="M111">
            <v>5.5717812589047515</v>
          </cell>
          <cell r="N111">
            <v>5.0003165144017006</v>
          </cell>
          <cell r="O111">
            <v>2.1429927918864431</v>
          </cell>
          <cell r="P111">
            <v>5.8098915691143569</v>
          </cell>
          <cell r="Q111">
            <v>10.356763231899505</v>
          </cell>
          <cell r="R111">
            <v>7.5781194379752481</v>
          </cell>
          <cell r="S111">
            <v>2.526039812658416</v>
          </cell>
          <cell r="T111">
            <v>1.7682278688608914</v>
          </cell>
          <cell r="U111">
            <v>1.0104159250633664</v>
          </cell>
        </row>
        <row r="112">
          <cell r="D112">
            <v>61.057108954440089</v>
          </cell>
          <cell r="E112">
            <v>78.332957612091732</v>
          </cell>
          <cell r="F112">
            <v>82.592755911238712</v>
          </cell>
          <cell r="G112">
            <v>54.312428314124034</v>
          </cell>
          <cell r="H112">
            <v>45.201193063170756</v>
          </cell>
          <cell r="I112">
            <v>27.097050291796084</v>
          </cell>
          <cell r="J112">
            <v>11.286428703935268</v>
          </cell>
          <cell r="K112">
            <v>12.000759634564082</v>
          </cell>
          <cell r="L112">
            <v>7.5719078646654321</v>
          </cell>
          <cell r="M112">
            <v>5.5717812589047515</v>
          </cell>
          <cell r="N112">
            <v>5.0003165144017006</v>
          </cell>
          <cell r="O112">
            <v>2.1429927918864431</v>
          </cell>
          <cell r="P112">
            <v>5.8098915691143569</v>
          </cell>
          <cell r="Q112">
            <v>10.356763231899505</v>
          </cell>
          <cell r="R112">
            <v>7.5781194379752481</v>
          </cell>
          <cell r="S112">
            <v>2.526039812658416</v>
          </cell>
          <cell r="T112">
            <v>1.7682278688608914</v>
          </cell>
          <cell r="U112">
            <v>1.0104159250633664</v>
          </cell>
        </row>
        <row r="113">
          <cell r="D113">
            <v>61.057108954440089</v>
          </cell>
          <cell r="E113">
            <v>78.332957612091732</v>
          </cell>
          <cell r="F113">
            <v>82.592755911238712</v>
          </cell>
          <cell r="G113">
            <v>54.312428314124034</v>
          </cell>
          <cell r="H113">
            <v>45.201193063170756</v>
          </cell>
          <cell r="I113">
            <v>27.097050291796084</v>
          </cell>
          <cell r="J113">
            <v>11.286428703935268</v>
          </cell>
          <cell r="K113">
            <v>12.000759634564082</v>
          </cell>
          <cell r="L113">
            <v>7.5719078646654321</v>
          </cell>
          <cell r="M113">
            <v>5.5717812589047515</v>
          </cell>
          <cell r="N113">
            <v>5.0003165144017006</v>
          </cell>
          <cell r="O113">
            <v>2.1429927918864431</v>
          </cell>
          <cell r="P113">
            <v>5.8098915691143569</v>
          </cell>
          <cell r="Q113">
            <v>10.356763231899505</v>
          </cell>
          <cell r="R113">
            <v>7.5781194379752481</v>
          </cell>
          <cell r="S113">
            <v>2.526039812658416</v>
          </cell>
          <cell r="T113">
            <v>1.7682278688608914</v>
          </cell>
          <cell r="U113">
            <v>1.0104159250633664</v>
          </cell>
        </row>
        <row r="114">
          <cell r="D114">
            <v>61.057108954440089</v>
          </cell>
          <cell r="E114">
            <v>78.332957612091732</v>
          </cell>
          <cell r="F114">
            <v>82.592755911238712</v>
          </cell>
          <cell r="G114">
            <v>54.312428314124034</v>
          </cell>
          <cell r="H114">
            <v>45.201193063170756</v>
          </cell>
          <cell r="I114">
            <v>27.097050291796084</v>
          </cell>
          <cell r="J114">
            <v>11.286428703935268</v>
          </cell>
          <cell r="K114">
            <v>12.000759634564082</v>
          </cell>
          <cell r="L114">
            <v>7.5719078646654321</v>
          </cell>
          <cell r="M114">
            <v>5.5717812589047515</v>
          </cell>
          <cell r="N114">
            <v>5.0003165144017006</v>
          </cell>
          <cell r="O114">
            <v>2.1429927918864431</v>
          </cell>
          <cell r="P114">
            <v>5.8098915691143569</v>
          </cell>
          <cell r="Q114">
            <v>10.356763231899505</v>
          </cell>
          <cell r="R114">
            <v>7.5781194379752481</v>
          </cell>
          <cell r="S114">
            <v>2.526039812658416</v>
          </cell>
          <cell r="T114">
            <v>1.7682278688608914</v>
          </cell>
          <cell r="U114">
            <v>1.0104159250633664</v>
          </cell>
        </row>
        <row r="115">
          <cell r="D115">
            <v>61.057108954440089</v>
          </cell>
          <cell r="E115">
            <v>78.332957612091732</v>
          </cell>
          <cell r="F115">
            <v>82.592755911238712</v>
          </cell>
          <cell r="G115">
            <v>54.312428314124034</v>
          </cell>
          <cell r="H115">
            <v>45.201193063170756</v>
          </cell>
          <cell r="I115">
            <v>27.097050291796084</v>
          </cell>
          <cell r="J115">
            <v>11.286428703935268</v>
          </cell>
          <cell r="K115">
            <v>12.000759634564082</v>
          </cell>
          <cell r="L115">
            <v>7.5719078646654321</v>
          </cell>
          <cell r="M115">
            <v>5.5717812589047515</v>
          </cell>
          <cell r="N115">
            <v>5.0003165144017006</v>
          </cell>
          <cell r="O115">
            <v>2.1429927918864431</v>
          </cell>
          <cell r="P115">
            <v>5.8098915691143569</v>
          </cell>
          <cell r="Q115">
            <v>10.356763231899505</v>
          </cell>
          <cell r="R115">
            <v>7.5781194379752481</v>
          </cell>
          <cell r="S115">
            <v>2.526039812658416</v>
          </cell>
          <cell r="T115">
            <v>1.7682278688608914</v>
          </cell>
          <cell r="U115">
            <v>1.0104159250633664</v>
          </cell>
        </row>
        <row r="116">
          <cell r="D116">
            <v>61.057108954440089</v>
          </cell>
          <cell r="E116">
            <v>78.332957612091732</v>
          </cell>
          <cell r="F116">
            <v>82.592755911238712</v>
          </cell>
          <cell r="G116">
            <v>54.312428314124034</v>
          </cell>
          <cell r="H116">
            <v>45.201193063170756</v>
          </cell>
          <cell r="I116">
            <v>27.097050291796084</v>
          </cell>
          <cell r="J116">
            <v>11.286428703935268</v>
          </cell>
          <cell r="K116">
            <v>12.000759634564082</v>
          </cell>
          <cell r="L116">
            <v>7.5719078646654321</v>
          </cell>
          <cell r="M116">
            <v>5.5717812589047515</v>
          </cell>
          <cell r="N116">
            <v>5.0003165144017006</v>
          </cell>
          <cell r="O116">
            <v>2.1429927918864431</v>
          </cell>
          <cell r="P116">
            <v>5.8098915691143569</v>
          </cell>
          <cell r="Q116">
            <v>10.356763231899505</v>
          </cell>
          <cell r="R116">
            <v>7.5781194379752481</v>
          </cell>
          <cell r="S116">
            <v>2.526039812658416</v>
          </cell>
          <cell r="T116">
            <v>1.7682278688608914</v>
          </cell>
          <cell r="U116">
            <v>1.0104159250633664</v>
          </cell>
        </row>
        <row r="117">
          <cell r="D117">
            <v>61.057108954440089</v>
          </cell>
          <cell r="E117">
            <v>78.332957612091732</v>
          </cell>
          <cell r="F117">
            <v>82.592755911238712</v>
          </cell>
          <cell r="G117">
            <v>54.312428314124034</v>
          </cell>
          <cell r="H117">
            <v>45.201193063170756</v>
          </cell>
          <cell r="I117">
            <v>27.097050291796084</v>
          </cell>
          <cell r="J117">
            <v>11.286428703935268</v>
          </cell>
          <cell r="K117">
            <v>12.000759634564082</v>
          </cell>
          <cell r="L117">
            <v>7.5719078646654321</v>
          </cell>
          <cell r="M117">
            <v>5.5717812589047515</v>
          </cell>
          <cell r="N117">
            <v>5.0003165144017006</v>
          </cell>
          <cell r="O117">
            <v>2.1429927918864431</v>
          </cell>
          <cell r="P117">
            <v>5.8098915691143569</v>
          </cell>
          <cell r="Q117">
            <v>10.356763231899505</v>
          </cell>
          <cell r="R117">
            <v>7.5781194379752481</v>
          </cell>
          <cell r="S117">
            <v>2.526039812658416</v>
          </cell>
          <cell r="T117">
            <v>1.7682278688608914</v>
          </cell>
          <cell r="U117">
            <v>1.0104159250633664</v>
          </cell>
        </row>
        <row r="118">
          <cell r="D118">
            <v>61.057108954440089</v>
          </cell>
          <cell r="E118">
            <v>78.332957612091732</v>
          </cell>
          <cell r="F118">
            <v>82.592755911238712</v>
          </cell>
          <cell r="G118">
            <v>54.312428314124034</v>
          </cell>
          <cell r="H118">
            <v>45.201193063170756</v>
          </cell>
          <cell r="I118">
            <v>27.097050291796084</v>
          </cell>
          <cell r="J118">
            <v>11.286428703935268</v>
          </cell>
          <cell r="K118">
            <v>12.000759634564082</v>
          </cell>
          <cell r="L118">
            <v>7.5719078646654321</v>
          </cell>
          <cell r="M118">
            <v>5.5717812589047515</v>
          </cell>
          <cell r="N118">
            <v>5.0003165144017006</v>
          </cell>
          <cell r="O118">
            <v>2.1429927918864431</v>
          </cell>
          <cell r="P118">
            <v>5.8098915691143569</v>
          </cell>
          <cell r="Q118">
            <v>10.356763231899505</v>
          </cell>
          <cell r="R118">
            <v>7.5781194379752481</v>
          </cell>
          <cell r="S118">
            <v>2.526039812658416</v>
          </cell>
          <cell r="T118">
            <v>1.7682278688608914</v>
          </cell>
          <cell r="U118">
            <v>1.0104159250633664</v>
          </cell>
        </row>
        <row r="119">
          <cell r="D119">
            <v>61.057108954440089</v>
          </cell>
          <cell r="E119">
            <v>78.332957612091732</v>
          </cell>
          <cell r="F119">
            <v>82.592755911238712</v>
          </cell>
          <cell r="G119">
            <v>54.312428314124034</v>
          </cell>
          <cell r="H119">
            <v>45.201193063170756</v>
          </cell>
          <cell r="I119">
            <v>27.097050291796084</v>
          </cell>
          <cell r="J119">
            <v>11.286428703935268</v>
          </cell>
          <cell r="K119">
            <v>12.000759634564082</v>
          </cell>
          <cell r="L119">
            <v>7.5719078646654321</v>
          </cell>
          <cell r="M119">
            <v>5.5717812589047515</v>
          </cell>
          <cell r="N119">
            <v>5.0003165144017006</v>
          </cell>
          <cell r="O119">
            <v>2.1429927918864431</v>
          </cell>
          <cell r="P119">
            <v>5.8098915691143569</v>
          </cell>
          <cell r="Q119">
            <v>10.356763231899505</v>
          </cell>
          <cell r="R119">
            <v>7.5781194379752481</v>
          </cell>
          <cell r="S119">
            <v>2.526039812658416</v>
          </cell>
          <cell r="T119">
            <v>1.7682278688608914</v>
          </cell>
          <cell r="U119">
            <v>1.0104159250633664</v>
          </cell>
        </row>
        <row r="120">
          <cell r="D120">
            <v>61.057108954440089</v>
          </cell>
          <cell r="E120">
            <v>78.332957612091732</v>
          </cell>
          <cell r="F120">
            <v>82.592755911238712</v>
          </cell>
          <cell r="G120">
            <v>54.312428314124034</v>
          </cell>
          <cell r="H120">
            <v>45.201193063170756</v>
          </cell>
          <cell r="I120">
            <v>27.097050291796084</v>
          </cell>
          <cell r="J120">
            <v>11.286428703935268</v>
          </cell>
          <cell r="K120">
            <v>12.000759634564082</v>
          </cell>
          <cell r="L120">
            <v>7.5719078646654321</v>
          </cell>
          <cell r="M120">
            <v>5.5717812589047515</v>
          </cell>
          <cell r="N120">
            <v>5.0003165144017006</v>
          </cell>
          <cell r="O120">
            <v>2.1429927918864431</v>
          </cell>
          <cell r="P120">
            <v>5.8098915691143569</v>
          </cell>
          <cell r="Q120">
            <v>10.356763231899505</v>
          </cell>
          <cell r="R120">
            <v>7.5781194379752481</v>
          </cell>
          <cell r="S120">
            <v>2.526039812658416</v>
          </cell>
          <cell r="T120">
            <v>1.7682278688608914</v>
          </cell>
          <cell r="U120">
            <v>1.0104159250633664</v>
          </cell>
        </row>
        <row r="121">
          <cell r="D121">
            <v>64.882491142624971</v>
          </cell>
          <cell r="E121">
            <v>83.240715380654507</v>
          </cell>
          <cell r="F121">
            <v>87.767400809209747</v>
          </cell>
          <cell r="G121">
            <v>57.71523921407919</v>
          </cell>
          <cell r="H121">
            <v>48.033162047447163</v>
          </cell>
          <cell r="I121">
            <v>28.79474897608744</v>
          </cell>
          <cell r="J121">
            <v>11.993551986900878</v>
          </cell>
          <cell r="K121">
            <v>12.752637555692072</v>
          </cell>
          <cell r="L121">
            <v>8.0463070291866643</v>
          </cell>
          <cell r="M121">
            <v>5.920867436571319</v>
          </cell>
          <cell r="N121">
            <v>5.3135989815383633</v>
          </cell>
          <cell r="O121">
            <v>2.277256706373584</v>
          </cell>
          <cell r="P121">
            <v>6.1738959595017171</v>
          </cell>
          <cell r="Q121">
            <v>11.005640623459582</v>
          </cell>
          <cell r="R121">
            <v>8.0529077732631098</v>
          </cell>
          <cell r="S121">
            <v>2.684302591087703</v>
          </cell>
          <cell r="T121">
            <v>1.8790118137613923</v>
          </cell>
          <cell r="U121">
            <v>1.0737210364350811</v>
          </cell>
        </row>
        <row r="122">
          <cell r="D122">
            <v>64.882491142624971</v>
          </cell>
          <cell r="E122">
            <v>83.240715380654507</v>
          </cell>
          <cell r="F122">
            <v>87.767400809209747</v>
          </cell>
          <cell r="G122">
            <v>57.71523921407919</v>
          </cell>
          <cell r="H122">
            <v>48.033162047447163</v>
          </cell>
          <cell r="I122">
            <v>28.79474897608744</v>
          </cell>
          <cell r="J122">
            <v>11.993551986900878</v>
          </cell>
          <cell r="K122">
            <v>12.752637555692072</v>
          </cell>
          <cell r="L122">
            <v>8.0463070291866643</v>
          </cell>
          <cell r="M122">
            <v>5.920867436571319</v>
          </cell>
          <cell r="N122">
            <v>5.3135989815383633</v>
          </cell>
          <cell r="O122">
            <v>2.277256706373584</v>
          </cell>
          <cell r="P122">
            <v>6.1738959595017171</v>
          </cell>
          <cell r="Q122">
            <v>11.005640623459582</v>
          </cell>
          <cell r="R122">
            <v>8.0529077732631098</v>
          </cell>
          <cell r="S122">
            <v>2.684302591087703</v>
          </cell>
          <cell r="T122">
            <v>1.8790118137613923</v>
          </cell>
          <cell r="U122">
            <v>1.0737210364350811</v>
          </cell>
        </row>
        <row r="123">
          <cell r="D123">
            <v>64.882491142624971</v>
          </cell>
          <cell r="E123">
            <v>83.240715380654507</v>
          </cell>
          <cell r="F123">
            <v>87.767400809209747</v>
          </cell>
          <cell r="G123">
            <v>57.71523921407919</v>
          </cell>
          <cell r="H123">
            <v>48.033162047447163</v>
          </cell>
          <cell r="I123">
            <v>28.79474897608744</v>
          </cell>
          <cell r="J123">
            <v>11.993551986900878</v>
          </cell>
          <cell r="K123">
            <v>12.752637555692072</v>
          </cell>
          <cell r="L123">
            <v>8.0463070291866643</v>
          </cell>
          <cell r="M123">
            <v>5.920867436571319</v>
          </cell>
          <cell r="N123">
            <v>5.3135989815383633</v>
          </cell>
          <cell r="O123">
            <v>2.277256706373584</v>
          </cell>
          <cell r="P123">
            <v>6.1738959595017171</v>
          </cell>
          <cell r="Q123">
            <v>11.005640623459582</v>
          </cell>
          <cell r="R123">
            <v>8.0529077732631098</v>
          </cell>
          <cell r="S123">
            <v>2.684302591087703</v>
          </cell>
          <cell r="T123">
            <v>1.8790118137613923</v>
          </cell>
          <cell r="U123">
            <v>1.0737210364350811</v>
          </cell>
        </row>
        <row r="124">
          <cell r="D124">
            <v>64.882491142624971</v>
          </cell>
          <cell r="E124">
            <v>83.240715380654507</v>
          </cell>
          <cell r="F124">
            <v>87.767400809209747</v>
          </cell>
          <cell r="G124">
            <v>57.71523921407919</v>
          </cell>
          <cell r="H124">
            <v>48.033162047447163</v>
          </cell>
          <cell r="I124">
            <v>28.79474897608744</v>
          </cell>
          <cell r="J124">
            <v>11.993551986900878</v>
          </cell>
          <cell r="K124">
            <v>12.752637555692072</v>
          </cell>
          <cell r="L124">
            <v>8.0463070291866643</v>
          </cell>
          <cell r="M124">
            <v>5.920867436571319</v>
          </cell>
          <cell r="N124">
            <v>5.3135989815383633</v>
          </cell>
          <cell r="O124">
            <v>2.277256706373584</v>
          </cell>
          <cell r="P124">
            <v>6.1738959595017171</v>
          </cell>
          <cell r="Q124">
            <v>11.005640623459582</v>
          </cell>
          <cell r="R124">
            <v>8.0529077732631098</v>
          </cell>
          <cell r="S124">
            <v>2.684302591087703</v>
          </cell>
          <cell r="T124">
            <v>1.8790118137613923</v>
          </cell>
          <cell r="U124">
            <v>1.0737210364350811</v>
          </cell>
        </row>
        <row r="125">
          <cell r="D125">
            <v>64.882491142624971</v>
          </cell>
          <cell r="E125">
            <v>83.240715380654507</v>
          </cell>
          <cell r="F125">
            <v>87.767400809209747</v>
          </cell>
          <cell r="G125">
            <v>57.71523921407919</v>
          </cell>
          <cell r="H125">
            <v>48.033162047447163</v>
          </cell>
          <cell r="I125">
            <v>28.79474897608744</v>
          </cell>
          <cell r="J125">
            <v>11.993551986900878</v>
          </cell>
          <cell r="K125">
            <v>12.752637555692072</v>
          </cell>
          <cell r="L125">
            <v>8.0463070291866643</v>
          </cell>
          <cell r="M125">
            <v>5.920867436571319</v>
          </cell>
          <cell r="N125">
            <v>5.3135989815383633</v>
          </cell>
          <cell r="O125">
            <v>2.277256706373584</v>
          </cell>
          <cell r="P125">
            <v>6.1738959595017171</v>
          </cell>
          <cell r="Q125">
            <v>11.005640623459582</v>
          </cell>
          <cell r="R125">
            <v>8.0529077732631098</v>
          </cell>
          <cell r="S125">
            <v>2.684302591087703</v>
          </cell>
          <cell r="T125">
            <v>1.8790118137613923</v>
          </cell>
          <cell r="U125">
            <v>1.0737210364350811</v>
          </cell>
        </row>
        <row r="126">
          <cell r="D126">
            <v>64.882491142624971</v>
          </cell>
          <cell r="E126">
            <v>83.240715380654507</v>
          </cell>
          <cell r="F126">
            <v>87.767400809209747</v>
          </cell>
          <cell r="G126">
            <v>57.71523921407919</v>
          </cell>
          <cell r="H126">
            <v>48.033162047447163</v>
          </cell>
          <cell r="I126">
            <v>28.79474897608744</v>
          </cell>
          <cell r="J126">
            <v>11.993551986900878</v>
          </cell>
          <cell r="K126">
            <v>12.752637555692072</v>
          </cell>
          <cell r="L126">
            <v>8.0463070291866643</v>
          </cell>
          <cell r="M126">
            <v>5.920867436571319</v>
          </cell>
          <cell r="N126">
            <v>5.3135989815383633</v>
          </cell>
          <cell r="O126">
            <v>2.277256706373584</v>
          </cell>
          <cell r="P126">
            <v>6.1738959595017171</v>
          </cell>
          <cell r="Q126">
            <v>11.005640623459582</v>
          </cell>
          <cell r="R126">
            <v>8.0529077732631098</v>
          </cell>
          <cell r="S126">
            <v>2.684302591087703</v>
          </cell>
          <cell r="T126">
            <v>1.8790118137613923</v>
          </cell>
          <cell r="U126">
            <v>1.0737210364350811</v>
          </cell>
        </row>
        <row r="127">
          <cell r="D127">
            <v>64.882491142624971</v>
          </cell>
          <cell r="E127">
            <v>83.240715380654507</v>
          </cell>
          <cell r="F127">
            <v>87.767400809209747</v>
          </cell>
          <cell r="G127">
            <v>57.71523921407919</v>
          </cell>
          <cell r="H127">
            <v>48.033162047447163</v>
          </cell>
          <cell r="I127">
            <v>28.79474897608744</v>
          </cell>
          <cell r="J127">
            <v>11.993551986900878</v>
          </cell>
          <cell r="K127">
            <v>12.752637555692072</v>
          </cell>
          <cell r="L127">
            <v>8.0463070291866643</v>
          </cell>
          <cell r="M127">
            <v>5.920867436571319</v>
          </cell>
          <cell r="N127">
            <v>5.3135989815383633</v>
          </cell>
          <cell r="O127">
            <v>2.277256706373584</v>
          </cell>
          <cell r="P127">
            <v>6.1738959595017171</v>
          </cell>
          <cell r="Q127">
            <v>11.005640623459582</v>
          </cell>
          <cell r="R127">
            <v>8.0529077732631098</v>
          </cell>
          <cell r="S127">
            <v>2.684302591087703</v>
          </cell>
          <cell r="T127">
            <v>1.8790118137613923</v>
          </cell>
          <cell r="U127">
            <v>1.0737210364350811</v>
          </cell>
        </row>
        <row r="128">
          <cell r="D128">
            <v>64.882491142624971</v>
          </cell>
          <cell r="E128">
            <v>83.240715380654507</v>
          </cell>
          <cell r="F128">
            <v>87.767400809209747</v>
          </cell>
          <cell r="G128">
            <v>57.71523921407919</v>
          </cell>
          <cell r="H128">
            <v>48.033162047447163</v>
          </cell>
          <cell r="I128">
            <v>28.79474897608744</v>
          </cell>
          <cell r="J128">
            <v>11.993551986900878</v>
          </cell>
          <cell r="K128">
            <v>12.752637555692072</v>
          </cell>
          <cell r="L128">
            <v>8.0463070291866643</v>
          </cell>
          <cell r="M128">
            <v>5.920867436571319</v>
          </cell>
          <cell r="N128">
            <v>5.3135989815383633</v>
          </cell>
          <cell r="O128">
            <v>2.277256706373584</v>
          </cell>
          <cell r="P128">
            <v>6.1738959595017171</v>
          </cell>
          <cell r="Q128">
            <v>11.005640623459582</v>
          </cell>
          <cell r="R128">
            <v>8.0529077732631098</v>
          </cell>
          <cell r="S128">
            <v>2.684302591087703</v>
          </cell>
          <cell r="T128">
            <v>1.8790118137613923</v>
          </cell>
          <cell r="U128">
            <v>1.0737210364350811</v>
          </cell>
        </row>
        <row r="129">
          <cell r="D129">
            <v>64.882491142624971</v>
          </cell>
          <cell r="E129">
            <v>83.240715380654507</v>
          </cell>
          <cell r="F129">
            <v>87.767400809209747</v>
          </cell>
          <cell r="G129">
            <v>57.71523921407919</v>
          </cell>
          <cell r="H129">
            <v>48.033162047447163</v>
          </cell>
          <cell r="I129">
            <v>28.79474897608744</v>
          </cell>
          <cell r="J129">
            <v>11.993551986900878</v>
          </cell>
          <cell r="K129">
            <v>12.752637555692072</v>
          </cell>
          <cell r="L129">
            <v>8.0463070291866643</v>
          </cell>
          <cell r="M129">
            <v>5.920867436571319</v>
          </cell>
          <cell r="N129">
            <v>5.3135989815383633</v>
          </cell>
          <cell r="O129">
            <v>2.277256706373584</v>
          </cell>
          <cell r="P129">
            <v>6.1738959595017171</v>
          </cell>
          <cell r="Q129">
            <v>11.005640623459582</v>
          </cell>
          <cell r="R129">
            <v>8.0529077732631098</v>
          </cell>
          <cell r="S129">
            <v>2.684302591087703</v>
          </cell>
          <cell r="T129">
            <v>1.8790118137613923</v>
          </cell>
          <cell r="U129">
            <v>1.0737210364350811</v>
          </cell>
        </row>
        <row r="130">
          <cell r="D130">
            <v>64.882491142624971</v>
          </cell>
          <cell r="E130">
            <v>83.240715380654507</v>
          </cell>
          <cell r="F130">
            <v>87.767400809209747</v>
          </cell>
          <cell r="G130">
            <v>57.71523921407919</v>
          </cell>
          <cell r="H130">
            <v>48.033162047447163</v>
          </cell>
          <cell r="I130">
            <v>28.79474897608744</v>
          </cell>
          <cell r="J130">
            <v>11.993551986900878</v>
          </cell>
          <cell r="K130">
            <v>12.752637555692072</v>
          </cell>
          <cell r="L130">
            <v>8.0463070291866643</v>
          </cell>
          <cell r="M130">
            <v>5.920867436571319</v>
          </cell>
          <cell r="N130">
            <v>5.3135989815383633</v>
          </cell>
          <cell r="O130">
            <v>2.277256706373584</v>
          </cell>
          <cell r="P130">
            <v>6.1738959595017171</v>
          </cell>
          <cell r="Q130">
            <v>11.005640623459582</v>
          </cell>
          <cell r="R130">
            <v>8.0529077732631098</v>
          </cell>
          <cell r="S130">
            <v>2.684302591087703</v>
          </cell>
          <cell r="T130">
            <v>1.8790118137613923</v>
          </cell>
          <cell r="U130">
            <v>1.0737210364350811</v>
          </cell>
        </row>
        <row r="131">
          <cell r="D131">
            <v>68.824095120862566</v>
          </cell>
          <cell r="E131">
            <v>88.29757939924616</v>
          </cell>
          <cell r="F131">
            <v>93.099260454190059</v>
          </cell>
          <cell r="G131">
            <v>61.221433450534725</v>
          </cell>
          <cell r="H131">
            <v>50.951171194126935</v>
          </cell>
          <cell r="I131">
            <v>30.544026710615363</v>
          </cell>
          <cell r="J131">
            <v>12.72215890985102</v>
          </cell>
          <cell r="K131">
            <v>13.52735884085425</v>
          </cell>
          <cell r="L131">
            <v>8.5351192686342277</v>
          </cell>
          <cell r="M131">
            <v>6.2805594618251863</v>
          </cell>
          <cell r="N131">
            <v>5.6363995170226042</v>
          </cell>
          <cell r="O131">
            <v>2.4155997930096871</v>
          </cell>
          <cell r="P131">
            <v>6.5489594388262633</v>
          </cell>
          <cell r="Q131">
            <v>11.674232043125077</v>
          </cell>
          <cell r="R131">
            <v>8.5421210071646918</v>
          </cell>
          <cell r="S131">
            <v>2.847373669054897</v>
          </cell>
          <cell r="T131">
            <v>1.9931615683384281</v>
          </cell>
          <cell r="U131">
            <v>1.1389494676219587</v>
          </cell>
        </row>
      </sheetData>
      <sheetData sheetId="17">
        <row r="4">
          <cell r="D4">
            <v>7.9389563584521383</v>
          </cell>
          <cell r="E4">
            <v>10.185250211812628</v>
          </cell>
          <cell r="F4">
            <v>10.739130887983706</v>
          </cell>
          <cell r="G4">
            <v>7.0619786211812627</v>
          </cell>
          <cell r="H4">
            <v>5.8772893971486759</v>
          </cell>
          <cell r="I4">
            <v>3.5232965234215885</v>
          </cell>
          <cell r="J4">
            <v>1.7580030590163933</v>
          </cell>
          <cell r="K4">
            <v>1.869269075409836</v>
          </cell>
          <cell r="L4">
            <v>1.1794197737704917</v>
          </cell>
          <cell r="M4">
            <v>0.86787492786885234</v>
          </cell>
          <cell r="N4">
            <v>0.77886211475409839</v>
          </cell>
          <cell r="O4">
            <v>0.33379804918032785</v>
          </cell>
          <cell r="P4">
            <v>0.61307336000000001</v>
          </cell>
          <cell r="Q4">
            <v>1.0928699026086957</v>
          </cell>
          <cell r="R4">
            <v>0.79966090434782611</v>
          </cell>
          <cell r="S4">
            <v>0.26655363478260868</v>
          </cell>
          <cell r="T4">
            <v>0.1865875443478261</v>
          </cell>
          <cell r="U4">
            <v>0.10662145391304348</v>
          </cell>
        </row>
        <row r="5">
          <cell r="D5">
            <v>7.9389563584521383</v>
          </cell>
          <cell r="E5">
            <v>10.185250211812628</v>
          </cell>
          <cell r="F5">
            <v>10.739130887983706</v>
          </cell>
          <cell r="G5">
            <v>7.0619786211812627</v>
          </cell>
          <cell r="H5">
            <v>5.8772893971486759</v>
          </cell>
          <cell r="I5">
            <v>3.5232965234215885</v>
          </cell>
          <cell r="J5">
            <v>1.7580030590163933</v>
          </cell>
          <cell r="K5">
            <v>1.869269075409836</v>
          </cell>
          <cell r="L5">
            <v>1.1794197737704917</v>
          </cell>
          <cell r="M5">
            <v>0.86787492786885234</v>
          </cell>
          <cell r="N5">
            <v>0.77886211475409839</v>
          </cell>
          <cell r="O5">
            <v>0.33379804918032785</v>
          </cell>
          <cell r="P5">
            <v>0.61307336000000001</v>
          </cell>
          <cell r="Q5">
            <v>1.0928699026086957</v>
          </cell>
          <cell r="R5">
            <v>0.79966090434782611</v>
          </cell>
          <cell r="S5">
            <v>0.26655363478260868</v>
          </cell>
          <cell r="T5">
            <v>0.1865875443478261</v>
          </cell>
          <cell r="U5">
            <v>0.10662145391304348</v>
          </cell>
        </row>
        <row r="6">
          <cell r="D6">
            <v>7.9389563584521383</v>
          </cell>
          <cell r="E6">
            <v>10.185250211812628</v>
          </cell>
          <cell r="F6">
            <v>10.739130887983706</v>
          </cell>
          <cell r="G6">
            <v>7.0619786211812627</v>
          </cell>
          <cell r="H6">
            <v>5.8772893971486759</v>
          </cell>
          <cell r="I6">
            <v>3.5232965234215885</v>
          </cell>
          <cell r="J6">
            <v>1.7580030590163933</v>
          </cell>
          <cell r="K6">
            <v>1.869269075409836</v>
          </cell>
          <cell r="L6">
            <v>1.1794197737704917</v>
          </cell>
          <cell r="M6">
            <v>0.86787492786885234</v>
          </cell>
          <cell r="N6">
            <v>0.77886211475409839</v>
          </cell>
          <cell r="O6">
            <v>0.33379804918032785</v>
          </cell>
          <cell r="P6">
            <v>0.61307336000000001</v>
          </cell>
          <cell r="Q6">
            <v>1.0928699026086957</v>
          </cell>
          <cell r="R6">
            <v>0.79966090434782611</v>
          </cell>
          <cell r="S6">
            <v>0.26655363478260868</v>
          </cell>
          <cell r="T6">
            <v>0.1865875443478261</v>
          </cell>
          <cell r="U6">
            <v>0.10662145391304348</v>
          </cell>
        </row>
        <row r="7">
          <cell r="D7">
            <v>7.9389563584521383</v>
          </cell>
          <cell r="E7">
            <v>10.185250211812628</v>
          </cell>
          <cell r="F7">
            <v>10.739130887983706</v>
          </cell>
          <cell r="G7">
            <v>7.0619786211812627</v>
          </cell>
          <cell r="H7">
            <v>5.8772893971486759</v>
          </cell>
          <cell r="I7">
            <v>3.5232965234215885</v>
          </cell>
          <cell r="J7">
            <v>1.7580030590163933</v>
          </cell>
          <cell r="K7">
            <v>1.869269075409836</v>
          </cell>
          <cell r="L7">
            <v>1.1794197737704917</v>
          </cell>
          <cell r="M7">
            <v>0.86787492786885234</v>
          </cell>
          <cell r="N7">
            <v>0.77886211475409839</v>
          </cell>
          <cell r="O7">
            <v>0.33379804918032785</v>
          </cell>
          <cell r="P7">
            <v>0.61307336000000001</v>
          </cell>
          <cell r="Q7">
            <v>1.0928699026086957</v>
          </cell>
          <cell r="R7">
            <v>0.79966090434782611</v>
          </cell>
          <cell r="S7">
            <v>0.26655363478260868</v>
          </cell>
          <cell r="T7">
            <v>0.1865875443478261</v>
          </cell>
          <cell r="U7">
            <v>0.10662145391304348</v>
          </cell>
        </row>
        <row r="8">
          <cell r="D8">
            <v>7.9389563584521383</v>
          </cell>
          <cell r="E8">
            <v>10.185250211812628</v>
          </cell>
          <cell r="F8">
            <v>10.739130887983706</v>
          </cell>
          <cell r="G8">
            <v>7.0619786211812627</v>
          </cell>
          <cell r="H8">
            <v>5.8772893971486759</v>
          </cell>
          <cell r="I8">
            <v>3.5232965234215885</v>
          </cell>
          <cell r="J8">
            <v>1.7580030590163933</v>
          </cell>
          <cell r="K8">
            <v>1.869269075409836</v>
          </cell>
          <cell r="L8">
            <v>1.1794197737704917</v>
          </cell>
          <cell r="M8">
            <v>0.86787492786885234</v>
          </cell>
          <cell r="N8">
            <v>0.77886211475409839</v>
          </cell>
          <cell r="O8">
            <v>0.33379804918032785</v>
          </cell>
          <cell r="P8">
            <v>0.61307336000000001</v>
          </cell>
          <cell r="Q8">
            <v>1.0928699026086957</v>
          </cell>
          <cell r="R8">
            <v>0.79966090434782611</v>
          </cell>
          <cell r="S8">
            <v>0.26655363478260868</v>
          </cell>
          <cell r="T8">
            <v>0.1865875443478261</v>
          </cell>
          <cell r="U8">
            <v>0.10662145391304348</v>
          </cell>
        </row>
        <row r="9">
          <cell r="D9">
            <v>7.9389563584521383</v>
          </cell>
          <cell r="E9">
            <v>10.185250211812628</v>
          </cell>
          <cell r="F9">
            <v>10.739130887983706</v>
          </cell>
          <cell r="G9">
            <v>7.0619786211812627</v>
          </cell>
          <cell r="H9">
            <v>5.8772893971486759</v>
          </cell>
          <cell r="I9">
            <v>3.5232965234215885</v>
          </cell>
          <cell r="J9">
            <v>1.7580030590163933</v>
          </cell>
          <cell r="K9">
            <v>1.869269075409836</v>
          </cell>
          <cell r="L9">
            <v>1.1794197737704917</v>
          </cell>
          <cell r="M9">
            <v>0.86787492786885234</v>
          </cell>
          <cell r="N9">
            <v>0.77886211475409839</v>
          </cell>
          <cell r="O9">
            <v>0.33379804918032785</v>
          </cell>
          <cell r="P9">
            <v>0.61307336000000001</v>
          </cell>
          <cell r="Q9">
            <v>1.0928699026086957</v>
          </cell>
          <cell r="R9">
            <v>0.79966090434782611</v>
          </cell>
          <cell r="S9">
            <v>0.26655363478260868</v>
          </cell>
          <cell r="T9">
            <v>0.1865875443478261</v>
          </cell>
          <cell r="U9">
            <v>0.10662145391304348</v>
          </cell>
        </row>
        <row r="10">
          <cell r="D10">
            <v>7.9389563584521383</v>
          </cell>
          <cell r="E10">
            <v>10.185250211812628</v>
          </cell>
          <cell r="F10">
            <v>10.739130887983706</v>
          </cell>
          <cell r="G10">
            <v>7.0619786211812627</v>
          </cell>
          <cell r="H10">
            <v>5.8772893971486759</v>
          </cell>
          <cell r="I10">
            <v>3.5232965234215885</v>
          </cell>
          <cell r="J10">
            <v>1.7580030590163933</v>
          </cell>
          <cell r="K10">
            <v>1.869269075409836</v>
          </cell>
          <cell r="L10">
            <v>1.1794197737704917</v>
          </cell>
          <cell r="M10">
            <v>0.86787492786885234</v>
          </cell>
          <cell r="N10">
            <v>0.77886211475409839</v>
          </cell>
          <cell r="O10">
            <v>0.33379804918032785</v>
          </cell>
          <cell r="P10">
            <v>0.61307336000000001</v>
          </cell>
          <cell r="Q10">
            <v>1.0928699026086957</v>
          </cell>
          <cell r="R10">
            <v>0.79966090434782611</v>
          </cell>
          <cell r="S10">
            <v>0.26655363478260868</v>
          </cell>
          <cell r="T10">
            <v>0.1865875443478261</v>
          </cell>
          <cell r="U10">
            <v>0.10662145391304348</v>
          </cell>
        </row>
        <row r="11">
          <cell r="D11">
            <v>9.3481572759321185</v>
          </cell>
          <cell r="E11">
            <v>11.993178520672602</v>
          </cell>
          <cell r="F11">
            <v>12.645375539923679</v>
          </cell>
          <cell r="G11">
            <v>8.3155119954512458</v>
          </cell>
          <cell r="H11">
            <v>6.9205350376086612</v>
          </cell>
          <cell r="I11">
            <v>4.1486977057915793</v>
          </cell>
          <cell r="J11">
            <v>2.0700566101183582</v>
          </cell>
          <cell r="K11">
            <v>2.2010728512650899</v>
          </cell>
          <cell r="L11">
            <v>1.3887721561553541</v>
          </cell>
          <cell r="M11">
            <v>1.0219266809445058</v>
          </cell>
          <cell r="N11">
            <v>0.91711368802712079</v>
          </cell>
          <cell r="O11">
            <v>0.39304872344019459</v>
          </cell>
          <cell r="P11">
            <v>0.72189667409653668</v>
          </cell>
          <cell r="Q11">
            <v>1.2868592886068697</v>
          </cell>
          <cell r="R11">
            <v>0.94160435751722182</v>
          </cell>
          <cell r="S11">
            <v>0.31386811917240726</v>
          </cell>
          <cell r="T11">
            <v>0.21970768342068508</v>
          </cell>
          <cell r="U11">
            <v>0.12554724766896291</v>
          </cell>
        </row>
        <row r="12">
          <cell r="D12">
            <v>9.3481572759321185</v>
          </cell>
          <cell r="E12">
            <v>11.993178520672602</v>
          </cell>
          <cell r="F12">
            <v>12.645375539923679</v>
          </cell>
          <cell r="G12">
            <v>8.3155119954512458</v>
          </cell>
          <cell r="H12">
            <v>6.9205350376086612</v>
          </cell>
          <cell r="I12">
            <v>4.1486977057915793</v>
          </cell>
          <cell r="J12">
            <v>2.0700566101183582</v>
          </cell>
          <cell r="K12">
            <v>2.2010728512650899</v>
          </cell>
          <cell r="L12">
            <v>1.3887721561553541</v>
          </cell>
          <cell r="M12">
            <v>1.0219266809445058</v>
          </cell>
          <cell r="N12">
            <v>0.91711368802712079</v>
          </cell>
          <cell r="O12">
            <v>0.39304872344019459</v>
          </cell>
          <cell r="P12">
            <v>0.72189667409653668</v>
          </cell>
          <cell r="Q12">
            <v>1.2868592886068697</v>
          </cell>
          <cell r="R12">
            <v>0.94160435751722182</v>
          </cell>
          <cell r="S12">
            <v>0.31386811917240726</v>
          </cell>
          <cell r="T12">
            <v>0.21970768342068508</v>
          </cell>
          <cell r="U12">
            <v>0.12554724766896291</v>
          </cell>
        </row>
        <row r="13">
          <cell r="D13">
            <v>9.3481572759321185</v>
          </cell>
          <cell r="E13">
            <v>11.993178520672602</v>
          </cell>
          <cell r="F13">
            <v>12.645375539923679</v>
          </cell>
          <cell r="G13">
            <v>8.3155119954512458</v>
          </cell>
          <cell r="H13">
            <v>6.9205350376086612</v>
          </cell>
          <cell r="I13">
            <v>4.1486977057915793</v>
          </cell>
          <cell r="J13">
            <v>2.0700566101183582</v>
          </cell>
          <cell r="K13">
            <v>2.2010728512650899</v>
          </cell>
          <cell r="L13">
            <v>1.3887721561553541</v>
          </cell>
          <cell r="M13">
            <v>1.0219266809445058</v>
          </cell>
          <cell r="N13">
            <v>0.91711368802712079</v>
          </cell>
          <cell r="O13">
            <v>0.39304872344019459</v>
          </cell>
          <cell r="P13">
            <v>0.72189667409653668</v>
          </cell>
          <cell r="Q13">
            <v>1.2868592886068697</v>
          </cell>
          <cell r="R13">
            <v>0.94160435751722182</v>
          </cell>
          <cell r="S13">
            <v>0.31386811917240726</v>
          </cell>
          <cell r="T13">
            <v>0.21970768342068508</v>
          </cell>
          <cell r="U13">
            <v>0.12554724766896291</v>
          </cell>
        </row>
        <row r="14">
          <cell r="D14">
            <v>9.3481572759321185</v>
          </cell>
          <cell r="E14">
            <v>11.993178520672602</v>
          </cell>
          <cell r="F14">
            <v>12.645375539923679</v>
          </cell>
          <cell r="G14">
            <v>8.3155119954512458</v>
          </cell>
          <cell r="H14">
            <v>6.9205350376086612</v>
          </cell>
          <cell r="I14">
            <v>4.1486977057915793</v>
          </cell>
          <cell r="J14">
            <v>2.0700566101183582</v>
          </cell>
          <cell r="K14">
            <v>2.2010728512650899</v>
          </cell>
          <cell r="L14">
            <v>1.3887721561553541</v>
          </cell>
          <cell r="M14">
            <v>1.0219266809445058</v>
          </cell>
          <cell r="N14">
            <v>0.91711368802712079</v>
          </cell>
          <cell r="O14">
            <v>0.39304872344019459</v>
          </cell>
          <cell r="P14">
            <v>0.72189667409653668</v>
          </cell>
          <cell r="Q14">
            <v>1.2868592886068697</v>
          </cell>
          <cell r="R14">
            <v>0.94160435751722182</v>
          </cell>
          <cell r="S14">
            <v>0.31386811917240726</v>
          </cell>
          <cell r="T14">
            <v>0.21970768342068508</v>
          </cell>
          <cell r="U14">
            <v>0.12554724766896291</v>
          </cell>
        </row>
        <row r="15">
          <cell r="D15">
            <v>9.3481572759321185</v>
          </cell>
          <cell r="E15">
            <v>11.993178520672602</v>
          </cell>
          <cell r="F15">
            <v>12.645375539923679</v>
          </cell>
          <cell r="G15">
            <v>8.3155119954512458</v>
          </cell>
          <cell r="H15">
            <v>6.9205350376086612</v>
          </cell>
          <cell r="I15">
            <v>4.1486977057915793</v>
          </cell>
          <cell r="J15">
            <v>2.0700566101183582</v>
          </cell>
          <cell r="K15">
            <v>2.2010728512650899</v>
          </cell>
          <cell r="L15">
            <v>1.3887721561553541</v>
          </cell>
          <cell r="M15">
            <v>1.0219266809445058</v>
          </cell>
          <cell r="N15">
            <v>0.91711368802712079</v>
          </cell>
          <cell r="O15">
            <v>0.39304872344019459</v>
          </cell>
          <cell r="P15">
            <v>0.72189667409653668</v>
          </cell>
          <cell r="Q15">
            <v>1.2868592886068697</v>
          </cell>
          <cell r="R15">
            <v>0.94160435751722182</v>
          </cell>
          <cell r="S15">
            <v>0.31386811917240726</v>
          </cell>
          <cell r="T15">
            <v>0.21970768342068508</v>
          </cell>
          <cell r="U15">
            <v>0.12554724766896291</v>
          </cell>
        </row>
        <row r="16">
          <cell r="D16">
            <v>9.3481572759321185</v>
          </cell>
          <cell r="E16">
            <v>11.993178520672602</v>
          </cell>
          <cell r="F16">
            <v>12.645375539923679</v>
          </cell>
          <cell r="G16">
            <v>8.3155119954512458</v>
          </cell>
          <cell r="H16">
            <v>6.9205350376086612</v>
          </cell>
          <cell r="I16">
            <v>4.1486977057915793</v>
          </cell>
          <cell r="J16">
            <v>2.0700566101183582</v>
          </cell>
          <cell r="K16">
            <v>2.2010728512650899</v>
          </cell>
          <cell r="L16">
            <v>1.3887721561553541</v>
          </cell>
          <cell r="M16">
            <v>1.0219266809445058</v>
          </cell>
          <cell r="N16">
            <v>0.91711368802712079</v>
          </cell>
          <cell r="O16">
            <v>0.39304872344019459</v>
          </cell>
          <cell r="P16">
            <v>0.72189667409653668</v>
          </cell>
          <cell r="Q16">
            <v>1.2868592886068697</v>
          </cell>
          <cell r="R16">
            <v>0.94160435751722182</v>
          </cell>
          <cell r="S16">
            <v>0.31386811917240726</v>
          </cell>
          <cell r="T16">
            <v>0.21970768342068508</v>
          </cell>
          <cell r="U16">
            <v>0.12554724766896291</v>
          </cell>
        </row>
        <row r="17">
          <cell r="D17">
            <v>9.3481572759321185</v>
          </cell>
          <cell r="E17">
            <v>11.993178520672602</v>
          </cell>
          <cell r="F17">
            <v>12.645375539923679</v>
          </cell>
          <cell r="G17">
            <v>8.3155119954512458</v>
          </cell>
          <cell r="H17">
            <v>6.9205350376086612</v>
          </cell>
          <cell r="I17">
            <v>4.1486977057915793</v>
          </cell>
          <cell r="J17">
            <v>2.0700566101183582</v>
          </cell>
          <cell r="K17">
            <v>2.2010728512650899</v>
          </cell>
          <cell r="L17">
            <v>1.3887721561553541</v>
          </cell>
          <cell r="M17">
            <v>1.0219266809445058</v>
          </cell>
          <cell r="N17">
            <v>0.91711368802712079</v>
          </cell>
          <cell r="O17">
            <v>0.39304872344019459</v>
          </cell>
          <cell r="P17">
            <v>0.72189667409653668</v>
          </cell>
          <cell r="Q17">
            <v>1.2868592886068697</v>
          </cell>
          <cell r="R17">
            <v>0.94160435751722182</v>
          </cell>
          <cell r="S17">
            <v>0.31386811917240726</v>
          </cell>
          <cell r="T17">
            <v>0.21970768342068508</v>
          </cell>
          <cell r="U17">
            <v>0.12554724766896291</v>
          </cell>
        </row>
        <row r="18">
          <cell r="D18">
            <v>9.3481572759321185</v>
          </cell>
          <cell r="E18">
            <v>11.993178520672602</v>
          </cell>
          <cell r="F18">
            <v>12.645375539923679</v>
          </cell>
          <cell r="G18">
            <v>8.3155119954512458</v>
          </cell>
          <cell r="H18">
            <v>6.9205350376086612</v>
          </cell>
          <cell r="I18">
            <v>4.1486977057915793</v>
          </cell>
          <cell r="J18">
            <v>2.0700566101183582</v>
          </cell>
          <cell r="K18">
            <v>2.2010728512650899</v>
          </cell>
          <cell r="L18">
            <v>1.3887721561553541</v>
          </cell>
          <cell r="M18">
            <v>1.0219266809445058</v>
          </cell>
          <cell r="N18">
            <v>0.91711368802712079</v>
          </cell>
          <cell r="O18">
            <v>0.39304872344019459</v>
          </cell>
          <cell r="P18">
            <v>0.72189667409653668</v>
          </cell>
          <cell r="Q18">
            <v>1.2868592886068697</v>
          </cell>
          <cell r="R18">
            <v>0.94160435751722182</v>
          </cell>
          <cell r="S18">
            <v>0.31386811917240726</v>
          </cell>
          <cell r="T18">
            <v>0.21970768342068508</v>
          </cell>
          <cell r="U18">
            <v>0.12554724766896291</v>
          </cell>
        </row>
        <row r="19">
          <cell r="D19">
            <v>9.3481572759321185</v>
          </cell>
          <cell r="E19">
            <v>11.993178520672602</v>
          </cell>
          <cell r="F19">
            <v>12.645375539923679</v>
          </cell>
          <cell r="G19">
            <v>8.3155119954512458</v>
          </cell>
          <cell r="H19">
            <v>6.9205350376086612</v>
          </cell>
          <cell r="I19">
            <v>4.1486977057915793</v>
          </cell>
          <cell r="J19">
            <v>2.0700566101183582</v>
          </cell>
          <cell r="K19">
            <v>2.2010728512650899</v>
          </cell>
          <cell r="L19">
            <v>1.3887721561553541</v>
          </cell>
          <cell r="M19">
            <v>1.0219266809445058</v>
          </cell>
          <cell r="N19">
            <v>0.91711368802712079</v>
          </cell>
          <cell r="O19">
            <v>0.39304872344019459</v>
          </cell>
          <cell r="P19">
            <v>0.72189667409653668</v>
          </cell>
          <cell r="Q19">
            <v>1.2868592886068697</v>
          </cell>
          <cell r="R19">
            <v>0.94160435751722182</v>
          </cell>
          <cell r="S19">
            <v>0.31386811917240726</v>
          </cell>
          <cell r="T19">
            <v>0.21970768342068508</v>
          </cell>
          <cell r="U19">
            <v>0.12554724766896291</v>
          </cell>
        </row>
        <row r="20">
          <cell r="D20">
            <v>9.3481572759321185</v>
          </cell>
          <cell r="E20">
            <v>11.993178520672602</v>
          </cell>
          <cell r="F20">
            <v>12.645375539923679</v>
          </cell>
          <cell r="G20">
            <v>8.3155119954512458</v>
          </cell>
          <cell r="H20">
            <v>6.9205350376086612</v>
          </cell>
          <cell r="I20">
            <v>4.1486977057915793</v>
          </cell>
          <cell r="J20">
            <v>2.0700566101183582</v>
          </cell>
          <cell r="K20">
            <v>2.2010728512650899</v>
          </cell>
          <cell r="L20">
            <v>1.3887721561553541</v>
          </cell>
          <cell r="M20">
            <v>1.0219266809445058</v>
          </cell>
          <cell r="N20">
            <v>0.91711368802712079</v>
          </cell>
          <cell r="O20">
            <v>0.39304872344019459</v>
          </cell>
          <cell r="P20">
            <v>0.72189667409653668</v>
          </cell>
          <cell r="Q20">
            <v>1.2868592886068697</v>
          </cell>
          <cell r="R20">
            <v>0.94160435751722182</v>
          </cell>
          <cell r="S20">
            <v>0.31386811917240726</v>
          </cell>
          <cell r="T20">
            <v>0.21970768342068508</v>
          </cell>
          <cell r="U20">
            <v>0.12554724766896291</v>
          </cell>
        </row>
        <row r="21">
          <cell r="D21">
            <v>11.38556685150294</v>
          </cell>
          <cell r="E21">
            <v>14.607064449021214</v>
          </cell>
          <cell r="F21">
            <v>15.401406322381881</v>
          </cell>
          <cell r="G21">
            <v>10.127858885348545</v>
          </cell>
          <cell r="H21">
            <v>8.4288498784382231</v>
          </cell>
          <cell r="I21">
            <v>5.0528969166553743</v>
          </cell>
          <cell r="J21">
            <v>2.5212207310181403</v>
          </cell>
          <cell r="K21">
            <v>2.6807916633610609</v>
          </cell>
          <cell r="L21">
            <v>1.6914518828349547</v>
          </cell>
          <cell r="M21">
            <v>1.2446532722747781</v>
          </cell>
          <cell r="N21">
            <v>1.116996526400442</v>
          </cell>
          <cell r="O21">
            <v>0.47871279702876085</v>
          </cell>
          <cell r="P21">
            <v>0.87923240914709577</v>
          </cell>
          <cell r="Q21">
            <v>1.5673273380448229</v>
          </cell>
          <cell r="R21">
            <v>1.1468248814962119</v>
          </cell>
          <cell r="S21">
            <v>0.38227496049873727</v>
          </cell>
          <cell r="T21">
            <v>0.2675924723491161</v>
          </cell>
          <cell r="U21">
            <v>0.15290998419949492</v>
          </cell>
        </row>
        <row r="22">
          <cell r="D22">
            <v>11.38556685150294</v>
          </cell>
          <cell r="E22">
            <v>14.607064449021214</v>
          </cell>
          <cell r="F22">
            <v>15.401406322381881</v>
          </cell>
          <cell r="G22">
            <v>10.127858885348545</v>
          </cell>
          <cell r="H22">
            <v>8.4288498784382231</v>
          </cell>
          <cell r="I22">
            <v>5.0528969166553743</v>
          </cell>
          <cell r="J22">
            <v>2.5212207310181403</v>
          </cell>
          <cell r="K22">
            <v>2.6807916633610609</v>
          </cell>
          <cell r="L22">
            <v>1.6914518828349547</v>
          </cell>
          <cell r="M22">
            <v>1.2446532722747781</v>
          </cell>
          <cell r="N22">
            <v>1.116996526400442</v>
          </cell>
          <cell r="O22">
            <v>0.47871279702876085</v>
          </cell>
          <cell r="P22">
            <v>0.87923240914709577</v>
          </cell>
          <cell r="Q22">
            <v>1.5673273380448229</v>
          </cell>
          <cell r="R22">
            <v>1.1468248814962119</v>
          </cell>
          <cell r="S22">
            <v>0.38227496049873727</v>
          </cell>
          <cell r="T22">
            <v>0.2675924723491161</v>
          </cell>
          <cell r="U22">
            <v>0.15290998419949492</v>
          </cell>
        </row>
        <row r="23">
          <cell r="D23">
            <v>11.38556685150294</v>
          </cell>
          <cell r="E23">
            <v>14.607064449021214</v>
          </cell>
          <cell r="F23">
            <v>15.401406322381881</v>
          </cell>
          <cell r="G23">
            <v>10.127858885348545</v>
          </cell>
          <cell r="H23">
            <v>8.4288498784382231</v>
          </cell>
          <cell r="I23">
            <v>5.0528969166553743</v>
          </cell>
          <cell r="J23">
            <v>2.5212207310181403</v>
          </cell>
          <cell r="K23">
            <v>2.6807916633610609</v>
          </cell>
          <cell r="L23">
            <v>1.6914518828349547</v>
          </cell>
          <cell r="M23">
            <v>1.2446532722747781</v>
          </cell>
          <cell r="N23">
            <v>1.116996526400442</v>
          </cell>
          <cell r="O23">
            <v>0.47871279702876085</v>
          </cell>
          <cell r="P23">
            <v>0.87923240914709577</v>
          </cell>
          <cell r="Q23">
            <v>1.5673273380448229</v>
          </cell>
          <cell r="R23">
            <v>1.1468248814962119</v>
          </cell>
          <cell r="S23">
            <v>0.38227496049873727</v>
          </cell>
          <cell r="T23">
            <v>0.2675924723491161</v>
          </cell>
          <cell r="U23">
            <v>0.15290998419949492</v>
          </cell>
        </row>
        <row r="24">
          <cell r="D24">
            <v>11.38556685150294</v>
          </cell>
          <cell r="E24">
            <v>14.607064449021214</v>
          </cell>
          <cell r="F24">
            <v>15.401406322381881</v>
          </cell>
          <cell r="G24">
            <v>10.127858885348545</v>
          </cell>
          <cell r="H24">
            <v>8.4288498784382231</v>
          </cell>
          <cell r="I24">
            <v>5.0528969166553743</v>
          </cell>
          <cell r="J24">
            <v>2.5212207310181403</v>
          </cell>
          <cell r="K24">
            <v>2.6807916633610609</v>
          </cell>
          <cell r="L24">
            <v>1.6914518828349547</v>
          </cell>
          <cell r="M24">
            <v>1.2446532722747781</v>
          </cell>
          <cell r="N24">
            <v>1.116996526400442</v>
          </cell>
          <cell r="O24">
            <v>0.47871279702876085</v>
          </cell>
          <cell r="P24">
            <v>0.87923240914709577</v>
          </cell>
          <cell r="Q24">
            <v>1.5673273380448229</v>
          </cell>
          <cell r="R24">
            <v>1.1468248814962119</v>
          </cell>
          <cell r="S24">
            <v>0.38227496049873727</v>
          </cell>
          <cell r="T24">
            <v>0.2675924723491161</v>
          </cell>
          <cell r="U24">
            <v>0.15290998419949492</v>
          </cell>
        </row>
        <row r="25">
          <cell r="D25">
            <v>11.38556685150294</v>
          </cell>
          <cell r="E25">
            <v>14.607064449021214</v>
          </cell>
          <cell r="F25">
            <v>15.401406322381881</v>
          </cell>
          <cell r="G25">
            <v>10.127858885348545</v>
          </cell>
          <cell r="H25">
            <v>8.4288498784382231</v>
          </cell>
          <cell r="I25">
            <v>5.0528969166553743</v>
          </cell>
          <cell r="J25">
            <v>2.5212207310181403</v>
          </cell>
          <cell r="K25">
            <v>2.6807916633610609</v>
          </cell>
          <cell r="L25">
            <v>1.6914518828349547</v>
          </cell>
          <cell r="M25">
            <v>1.2446532722747781</v>
          </cell>
          <cell r="N25">
            <v>1.116996526400442</v>
          </cell>
          <cell r="O25">
            <v>0.47871279702876085</v>
          </cell>
          <cell r="P25">
            <v>0.87923240914709577</v>
          </cell>
          <cell r="Q25">
            <v>1.5673273380448229</v>
          </cell>
          <cell r="R25">
            <v>1.1468248814962119</v>
          </cell>
          <cell r="S25">
            <v>0.38227496049873727</v>
          </cell>
          <cell r="T25">
            <v>0.2675924723491161</v>
          </cell>
          <cell r="U25">
            <v>0.15290998419949492</v>
          </cell>
        </row>
        <row r="26">
          <cell r="D26">
            <v>11.38556685150294</v>
          </cell>
          <cell r="E26">
            <v>14.607064449021214</v>
          </cell>
          <cell r="F26">
            <v>15.401406322381881</v>
          </cell>
          <cell r="G26">
            <v>10.127858885348545</v>
          </cell>
          <cell r="H26">
            <v>8.4288498784382231</v>
          </cell>
          <cell r="I26">
            <v>5.0528969166553743</v>
          </cell>
          <cell r="J26">
            <v>2.5212207310181403</v>
          </cell>
          <cell r="K26">
            <v>2.6807916633610609</v>
          </cell>
          <cell r="L26">
            <v>1.6914518828349547</v>
          </cell>
          <cell r="M26">
            <v>1.2446532722747781</v>
          </cell>
          <cell r="N26">
            <v>1.116996526400442</v>
          </cell>
          <cell r="O26">
            <v>0.47871279702876085</v>
          </cell>
          <cell r="P26">
            <v>0.87923240914709577</v>
          </cell>
          <cell r="Q26">
            <v>1.5673273380448229</v>
          </cell>
          <cell r="R26">
            <v>1.1468248814962119</v>
          </cell>
          <cell r="S26">
            <v>0.38227496049873727</v>
          </cell>
          <cell r="T26">
            <v>0.2675924723491161</v>
          </cell>
          <cell r="U26">
            <v>0.15290998419949492</v>
          </cell>
        </row>
        <row r="27">
          <cell r="D27">
            <v>11.38556685150294</v>
          </cell>
          <cell r="E27">
            <v>14.607064449021214</v>
          </cell>
          <cell r="F27">
            <v>15.401406322381881</v>
          </cell>
          <cell r="G27">
            <v>10.127858885348545</v>
          </cell>
          <cell r="H27">
            <v>8.4288498784382231</v>
          </cell>
          <cell r="I27">
            <v>5.0528969166553743</v>
          </cell>
          <cell r="J27">
            <v>2.5212207310181403</v>
          </cell>
          <cell r="K27">
            <v>2.6807916633610609</v>
          </cell>
          <cell r="L27">
            <v>1.6914518828349547</v>
          </cell>
          <cell r="M27">
            <v>1.2446532722747781</v>
          </cell>
          <cell r="N27">
            <v>1.116996526400442</v>
          </cell>
          <cell r="O27">
            <v>0.47871279702876085</v>
          </cell>
          <cell r="P27">
            <v>0.87923240914709577</v>
          </cell>
          <cell r="Q27">
            <v>1.5673273380448229</v>
          </cell>
          <cell r="R27">
            <v>1.1468248814962119</v>
          </cell>
          <cell r="S27">
            <v>0.38227496049873727</v>
          </cell>
          <cell r="T27">
            <v>0.2675924723491161</v>
          </cell>
          <cell r="U27">
            <v>0.15290998419949492</v>
          </cell>
        </row>
        <row r="28">
          <cell r="D28">
            <v>11.38556685150294</v>
          </cell>
          <cell r="E28">
            <v>14.607064449021214</v>
          </cell>
          <cell r="F28">
            <v>15.401406322381881</v>
          </cell>
          <cell r="G28">
            <v>10.127858885348545</v>
          </cell>
          <cell r="H28">
            <v>8.4288498784382231</v>
          </cell>
          <cell r="I28">
            <v>5.0528969166553743</v>
          </cell>
          <cell r="J28">
            <v>2.5212207310181403</v>
          </cell>
          <cell r="K28">
            <v>2.6807916633610609</v>
          </cell>
          <cell r="L28">
            <v>1.6914518828349547</v>
          </cell>
          <cell r="M28">
            <v>1.2446532722747781</v>
          </cell>
          <cell r="N28">
            <v>1.116996526400442</v>
          </cell>
          <cell r="O28">
            <v>0.47871279702876085</v>
          </cell>
          <cell r="P28">
            <v>0.87923240914709577</v>
          </cell>
          <cell r="Q28">
            <v>1.5673273380448229</v>
          </cell>
          <cell r="R28">
            <v>1.1468248814962119</v>
          </cell>
          <cell r="S28">
            <v>0.38227496049873727</v>
          </cell>
          <cell r="T28">
            <v>0.2675924723491161</v>
          </cell>
          <cell r="U28">
            <v>0.15290998419949492</v>
          </cell>
        </row>
        <row r="29">
          <cell r="D29">
            <v>11.38556685150294</v>
          </cell>
          <cell r="E29">
            <v>14.607064449021214</v>
          </cell>
          <cell r="F29">
            <v>15.401406322381881</v>
          </cell>
          <cell r="G29">
            <v>10.127858885348545</v>
          </cell>
          <cell r="H29">
            <v>8.4288498784382231</v>
          </cell>
          <cell r="I29">
            <v>5.0528969166553743</v>
          </cell>
          <cell r="J29">
            <v>2.5212207310181403</v>
          </cell>
          <cell r="K29">
            <v>2.6807916633610609</v>
          </cell>
          <cell r="L29">
            <v>1.6914518828349547</v>
          </cell>
          <cell r="M29">
            <v>1.2446532722747781</v>
          </cell>
          <cell r="N29">
            <v>1.116996526400442</v>
          </cell>
          <cell r="O29">
            <v>0.47871279702876085</v>
          </cell>
          <cell r="P29">
            <v>0.87923240914709577</v>
          </cell>
          <cell r="Q29">
            <v>1.5673273380448229</v>
          </cell>
          <cell r="R29">
            <v>1.1468248814962119</v>
          </cell>
          <cell r="S29">
            <v>0.38227496049873727</v>
          </cell>
          <cell r="T29">
            <v>0.2675924723491161</v>
          </cell>
          <cell r="U29">
            <v>0.15290998419949492</v>
          </cell>
        </row>
        <row r="30">
          <cell r="D30">
            <v>11.38556685150294</v>
          </cell>
          <cell r="E30">
            <v>14.607064449021214</v>
          </cell>
          <cell r="F30">
            <v>15.401406322381881</v>
          </cell>
          <cell r="G30">
            <v>10.127858885348545</v>
          </cell>
          <cell r="H30">
            <v>8.4288498784382231</v>
          </cell>
          <cell r="I30">
            <v>5.0528969166553743</v>
          </cell>
          <cell r="J30">
            <v>2.5212207310181403</v>
          </cell>
          <cell r="K30">
            <v>2.6807916633610609</v>
          </cell>
          <cell r="L30">
            <v>1.6914518828349547</v>
          </cell>
          <cell r="M30">
            <v>1.2446532722747781</v>
          </cell>
          <cell r="N30">
            <v>1.116996526400442</v>
          </cell>
          <cell r="O30">
            <v>0.47871279702876085</v>
          </cell>
          <cell r="P30">
            <v>0.87923240914709577</v>
          </cell>
          <cell r="Q30">
            <v>1.5673273380448229</v>
          </cell>
          <cell r="R30">
            <v>1.1468248814962119</v>
          </cell>
          <cell r="S30">
            <v>0.38227496049873727</v>
          </cell>
          <cell r="T30">
            <v>0.2675924723491161</v>
          </cell>
          <cell r="U30">
            <v>0.15290998419949492</v>
          </cell>
        </row>
        <row r="31">
          <cell r="D31">
            <v>14.284525501594215</v>
          </cell>
          <cell r="E31">
            <v>18.326271089254597</v>
          </cell>
          <cell r="F31">
            <v>19.3228658916914</v>
          </cell>
          <cell r="G31">
            <v>12.706583731069273</v>
          </cell>
          <cell r="H31">
            <v>10.574978181412773</v>
          </cell>
          <cell r="I31">
            <v>6.3394502710563474</v>
          </cell>
          <cell r="J31">
            <v>3.1631663400775332</v>
          </cell>
          <cell r="K31">
            <v>3.3633667413482633</v>
          </cell>
          <cell r="L31">
            <v>2.1221242534697375</v>
          </cell>
          <cell r="M31">
            <v>1.5615631299116934</v>
          </cell>
          <cell r="N31">
            <v>1.4014028088951098</v>
          </cell>
          <cell r="O31">
            <v>0.60060120381218984</v>
          </cell>
          <cell r="P31">
            <v>1.103099910096432</v>
          </cell>
          <cell r="Q31">
            <v>1.9663954919110309</v>
          </cell>
          <cell r="R31">
            <v>1.4388259696909984</v>
          </cell>
          <cell r="S31">
            <v>0.47960865656366608</v>
          </cell>
          <cell r="T31">
            <v>0.33572605959456631</v>
          </cell>
          <cell r="U31">
            <v>0.19184346262546645</v>
          </cell>
        </row>
        <row r="32">
          <cell r="D32">
            <v>14.284525501594215</v>
          </cell>
          <cell r="E32">
            <v>18.326271089254597</v>
          </cell>
          <cell r="F32">
            <v>19.3228658916914</v>
          </cell>
          <cell r="G32">
            <v>12.706583731069273</v>
          </cell>
          <cell r="H32">
            <v>10.574978181412773</v>
          </cell>
          <cell r="I32">
            <v>6.3394502710563474</v>
          </cell>
          <cell r="J32">
            <v>3.1631663400775332</v>
          </cell>
          <cell r="K32">
            <v>3.3633667413482633</v>
          </cell>
          <cell r="L32">
            <v>2.1221242534697375</v>
          </cell>
          <cell r="M32">
            <v>1.5615631299116934</v>
          </cell>
          <cell r="N32">
            <v>1.4014028088951098</v>
          </cell>
          <cell r="O32">
            <v>0.60060120381218984</v>
          </cell>
          <cell r="P32">
            <v>1.103099910096432</v>
          </cell>
          <cell r="Q32">
            <v>1.9663954919110309</v>
          </cell>
          <cell r="R32">
            <v>1.4388259696909984</v>
          </cell>
          <cell r="S32">
            <v>0.47960865656366608</v>
          </cell>
          <cell r="T32">
            <v>0.33572605959456631</v>
          </cell>
          <cell r="U32">
            <v>0.19184346262546645</v>
          </cell>
        </row>
        <row r="33">
          <cell r="D33">
            <v>14.284525501594215</v>
          </cell>
          <cell r="E33">
            <v>18.326271089254597</v>
          </cell>
          <cell r="F33">
            <v>19.3228658916914</v>
          </cell>
          <cell r="G33">
            <v>12.706583731069273</v>
          </cell>
          <cell r="H33">
            <v>10.574978181412773</v>
          </cell>
          <cell r="I33">
            <v>6.3394502710563474</v>
          </cell>
          <cell r="J33">
            <v>3.1631663400775332</v>
          </cell>
          <cell r="K33">
            <v>3.3633667413482633</v>
          </cell>
          <cell r="L33">
            <v>2.1221242534697375</v>
          </cell>
          <cell r="M33">
            <v>1.5615631299116934</v>
          </cell>
          <cell r="N33">
            <v>1.4014028088951098</v>
          </cell>
          <cell r="O33">
            <v>0.60060120381218984</v>
          </cell>
          <cell r="P33">
            <v>1.103099910096432</v>
          </cell>
          <cell r="Q33">
            <v>1.9663954919110309</v>
          </cell>
          <cell r="R33">
            <v>1.4388259696909984</v>
          </cell>
          <cell r="S33">
            <v>0.47960865656366608</v>
          </cell>
          <cell r="T33">
            <v>0.33572605959456631</v>
          </cell>
          <cell r="U33">
            <v>0.19184346262546645</v>
          </cell>
        </row>
        <row r="34">
          <cell r="D34">
            <v>14.284525501594215</v>
          </cell>
          <cell r="E34">
            <v>18.326271089254597</v>
          </cell>
          <cell r="F34">
            <v>19.3228658916914</v>
          </cell>
          <cell r="G34">
            <v>12.706583731069273</v>
          </cell>
          <cell r="H34">
            <v>10.574978181412773</v>
          </cell>
          <cell r="I34">
            <v>6.3394502710563474</v>
          </cell>
          <cell r="J34">
            <v>3.1631663400775332</v>
          </cell>
          <cell r="K34">
            <v>3.3633667413482633</v>
          </cell>
          <cell r="L34">
            <v>2.1221242534697375</v>
          </cell>
          <cell r="M34">
            <v>1.5615631299116934</v>
          </cell>
          <cell r="N34">
            <v>1.4014028088951098</v>
          </cell>
          <cell r="O34">
            <v>0.60060120381218984</v>
          </cell>
          <cell r="P34">
            <v>1.103099910096432</v>
          </cell>
          <cell r="Q34">
            <v>1.9663954919110309</v>
          </cell>
          <cell r="R34">
            <v>1.4388259696909984</v>
          </cell>
          <cell r="S34">
            <v>0.47960865656366608</v>
          </cell>
          <cell r="T34">
            <v>0.33572605959456631</v>
          </cell>
          <cell r="U34">
            <v>0.19184346262546645</v>
          </cell>
        </row>
        <row r="35">
          <cell r="D35">
            <v>14.284525501594215</v>
          </cell>
          <cell r="E35">
            <v>18.326271089254597</v>
          </cell>
          <cell r="F35">
            <v>19.3228658916914</v>
          </cell>
          <cell r="G35">
            <v>12.706583731069273</v>
          </cell>
          <cell r="H35">
            <v>10.574978181412773</v>
          </cell>
          <cell r="I35">
            <v>6.3394502710563474</v>
          </cell>
          <cell r="J35">
            <v>3.1631663400775332</v>
          </cell>
          <cell r="K35">
            <v>3.3633667413482633</v>
          </cell>
          <cell r="L35">
            <v>2.1221242534697375</v>
          </cell>
          <cell r="M35">
            <v>1.5615631299116934</v>
          </cell>
          <cell r="N35">
            <v>1.4014028088951098</v>
          </cell>
          <cell r="O35">
            <v>0.60060120381218984</v>
          </cell>
          <cell r="P35">
            <v>1.103099910096432</v>
          </cell>
          <cell r="Q35">
            <v>1.9663954919110309</v>
          </cell>
          <cell r="R35">
            <v>1.4388259696909984</v>
          </cell>
          <cell r="S35">
            <v>0.47960865656366608</v>
          </cell>
          <cell r="T35">
            <v>0.33572605959456631</v>
          </cell>
          <cell r="U35">
            <v>0.19184346262546645</v>
          </cell>
        </row>
        <row r="36">
          <cell r="D36">
            <v>14.284525501594215</v>
          </cell>
          <cell r="E36">
            <v>18.326271089254597</v>
          </cell>
          <cell r="F36">
            <v>19.3228658916914</v>
          </cell>
          <cell r="G36">
            <v>12.706583731069273</v>
          </cell>
          <cell r="H36">
            <v>10.574978181412773</v>
          </cell>
          <cell r="I36">
            <v>6.3394502710563474</v>
          </cell>
          <cell r="J36">
            <v>3.1631663400775332</v>
          </cell>
          <cell r="K36">
            <v>3.3633667413482633</v>
          </cell>
          <cell r="L36">
            <v>2.1221242534697375</v>
          </cell>
          <cell r="M36">
            <v>1.5615631299116934</v>
          </cell>
          <cell r="N36">
            <v>1.4014028088951098</v>
          </cell>
          <cell r="O36">
            <v>0.60060120381218984</v>
          </cell>
          <cell r="P36">
            <v>1.103099910096432</v>
          </cell>
          <cell r="Q36">
            <v>1.9663954919110309</v>
          </cell>
          <cell r="R36">
            <v>1.4388259696909984</v>
          </cell>
          <cell r="S36">
            <v>0.47960865656366608</v>
          </cell>
          <cell r="T36">
            <v>0.33572605959456631</v>
          </cell>
          <cell r="U36">
            <v>0.19184346262546645</v>
          </cell>
        </row>
        <row r="37">
          <cell r="D37">
            <v>14.284525501594215</v>
          </cell>
          <cell r="E37">
            <v>18.326271089254597</v>
          </cell>
          <cell r="F37">
            <v>19.3228658916914</v>
          </cell>
          <cell r="G37">
            <v>12.706583731069273</v>
          </cell>
          <cell r="H37">
            <v>10.574978181412773</v>
          </cell>
          <cell r="I37">
            <v>6.3394502710563474</v>
          </cell>
          <cell r="J37">
            <v>3.1631663400775332</v>
          </cell>
          <cell r="K37">
            <v>3.3633667413482633</v>
          </cell>
          <cell r="L37">
            <v>2.1221242534697375</v>
          </cell>
          <cell r="M37">
            <v>1.5615631299116934</v>
          </cell>
          <cell r="N37">
            <v>1.4014028088951098</v>
          </cell>
          <cell r="O37">
            <v>0.60060120381218984</v>
          </cell>
          <cell r="P37">
            <v>1.103099910096432</v>
          </cell>
          <cell r="Q37">
            <v>1.9663954919110309</v>
          </cell>
          <cell r="R37">
            <v>1.4388259696909984</v>
          </cell>
          <cell r="S37">
            <v>0.47960865656366608</v>
          </cell>
          <cell r="T37">
            <v>0.33572605959456631</v>
          </cell>
          <cell r="U37">
            <v>0.19184346262546645</v>
          </cell>
        </row>
        <row r="38">
          <cell r="D38">
            <v>14.284525501594215</v>
          </cell>
          <cell r="E38">
            <v>18.326271089254597</v>
          </cell>
          <cell r="F38">
            <v>19.3228658916914</v>
          </cell>
          <cell r="G38">
            <v>12.706583731069273</v>
          </cell>
          <cell r="H38">
            <v>10.574978181412773</v>
          </cell>
          <cell r="I38">
            <v>6.3394502710563474</v>
          </cell>
          <cell r="J38">
            <v>3.1631663400775332</v>
          </cell>
          <cell r="K38">
            <v>3.3633667413482633</v>
          </cell>
          <cell r="L38">
            <v>2.1221242534697375</v>
          </cell>
          <cell r="M38">
            <v>1.5615631299116934</v>
          </cell>
          <cell r="N38">
            <v>1.4014028088951098</v>
          </cell>
          <cell r="O38">
            <v>0.60060120381218984</v>
          </cell>
          <cell r="P38">
            <v>1.103099910096432</v>
          </cell>
          <cell r="Q38">
            <v>1.9663954919110309</v>
          </cell>
          <cell r="R38">
            <v>1.4388259696909984</v>
          </cell>
          <cell r="S38">
            <v>0.47960865656366608</v>
          </cell>
          <cell r="T38">
            <v>0.33572605959456631</v>
          </cell>
          <cell r="U38">
            <v>0.19184346262546645</v>
          </cell>
        </row>
        <row r="39">
          <cell r="D39">
            <v>14.284525501594215</v>
          </cell>
          <cell r="E39">
            <v>18.326271089254597</v>
          </cell>
          <cell r="F39">
            <v>19.3228658916914</v>
          </cell>
          <cell r="G39">
            <v>12.706583731069273</v>
          </cell>
          <cell r="H39">
            <v>10.574978181412773</v>
          </cell>
          <cell r="I39">
            <v>6.3394502710563474</v>
          </cell>
          <cell r="J39">
            <v>3.1631663400775332</v>
          </cell>
          <cell r="K39">
            <v>3.3633667413482633</v>
          </cell>
          <cell r="L39">
            <v>2.1221242534697375</v>
          </cell>
          <cell r="M39">
            <v>1.5615631299116934</v>
          </cell>
          <cell r="N39">
            <v>1.4014028088951098</v>
          </cell>
          <cell r="O39">
            <v>0.60060120381218984</v>
          </cell>
          <cell r="P39">
            <v>1.103099910096432</v>
          </cell>
          <cell r="Q39">
            <v>1.9663954919110309</v>
          </cell>
          <cell r="R39">
            <v>1.4388259696909984</v>
          </cell>
          <cell r="S39">
            <v>0.47960865656366608</v>
          </cell>
          <cell r="T39">
            <v>0.33572605959456631</v>
          </cell>
          <cell r="U39">
            <v>0.19184346262546645</v>
          </cell>
        </row>
        <row r="40">
          <cell r="D40">
            <v>14.284525501594215</v>
          </cell>
          <cell r="E40">
            <v>18.326271089254597</v>
          </cell>
          <cell r="F40">
            <v>19.3228658916914</v>
          </cell>
          <cell r="G40">
            <v>12.706583731069273</v>
          </cell>
          <cell r="H40">
            <v>10.574978181412773</v>
          </cell>
          <cell r="I40">
            <v>6.3394502710563474</v>
          </cell>
          <cell r="J40">
            <v>3.1631663400775332</v>
          </cell>
          <cell r="K40">
            <v>3.3633667413482633</v>
          </cell>
          <cell r="L40">
            <v>2.1221242534697375</v>
          </cell>
          <cell r="M40">
            <v>1.5615631299116934</v>
          </cell>
          <cell r="N40">
            <v>1.4014028088951098</v>
          </cell>
          <cell r="O40">
            <v>0.60060120381218984</v>
          </cell>
          <cell r="P40">
            <v>1.103099910096432</v>
          </cell>
          <cell r="Q40">
            <v>1.9663954919110309</v>
          </cell>
          <cell r="R40">
            <v>1.4388259696909984</v>
          </cell>
          <cell r="S40">
            <v>0.47960865656366608</v>
          </cell>
          <cell r="T40">
            <v>0.33572605959456631</v>
          </cell>
          <cell r="U40">
            <v>0.19184346262546645</v>
          </cell>
        </row>
        <row r="41">
          <cell r="D41">
            <v>18.433088557767494</v>
          </cell>
          <cell r="E41">
            <v>23.648652374500163</v>
          </cell>
          <cell r="F41">
            <v>24.934681808763006</v>
          </cell>
          <cell r="G41">
            <v>16.396875286851319</v>
          </cell>
          <cell r="H41">
            <v>13.646201219122448</v>
          </cell>
          <cell r="I41">
            <v>8.1805761235053414</v>
          </cell>
          <cell r="J41">
            <v>4.0818244374369419</v>
          </cell>
          <cell r="K41">
            <v>4.3401677562620655</v>
          </cell>
          <cell r="L41">
            <v>2.7384391795463028</v>
          </cell>
          <cell r="M41">
            <v>2.0150778868359587</v>
          </cell>
          <cell r="N41">
            <v>1.8084032317758607</v>
          </cell>
          <cell r="O41">
            <v>0.77502995647536876</v>
          </cell>
          <cell r="P41">
            <v>1.4234661367368193</v>
          </cell>
          <cell r="Q41">
            <v>2.5374831133134603</v>
          </cell>
          <cell r="R41">
            <v>1.8566949609610688</v>
          </cell>
          <cell r="S41">
            <v>0.61889832032035619</v>
          </cell>
          <cell r="T41">
            <v>0.43322882422424935</v>
          </cell>
          <cell r="U41">
            <v>0.24755932812814249</v>
          </cell>
        </row>
        <row r="42">
          <cell r="D42">
            <v>18.433088557767494</v>
          </cell>
          <cell r="E42">
            <v>23.648652374500163</v>
          </cell>
          <cell r="F42">
            <v>24.934681808763006</v>
          </cell>
          <cell r="G42">
            <v>16.396875286851319</v>
          </cell>
          <cell r="H42">
            <v>13.646201219122448</v>
          </cell>
          <cell r="I42">
            <v>8.1805761235053414</v>
          </cell>
          <cell r="J42">
            <v>4.0818244374369419</v>
          </cell>
          <cell r="K42">
            <v>4.3401677562620655</v>
          </cell>
          <cell r="L42">
            <v>2.7384391795463028</v>
          </cell>
          <cell r="M42">
            <v>2.0150778868359587</v>
          </cell>
          <cell r="N42">
            <v>1.8084032317758607</v>
          </cell>
          <cell r="O42">
            <v>0.77502995647536876</v>
          </cell>
          <cell r="P42">
            <v>1.4234661367368193</v>
          </cell>
          <cell r="Q42">
            <v>2.5374831133134603</v>
          </cell>
          <cell r="R42">
            <v>1.8566949609610688</v>
          </cell>
          <cell r="S42">
            <v>0.61889832032035619</v>
          </cell>
          <cell r="T42">
            <v>0.43322882422424935</v>
          </cell>
          <cell r="U42">
            <v>0.24755932812814249</v>
          </cell>
        </row>
        <row r="43">
          <cell r="D43">
            <v>18.433088557767494</v>
          </cell>
          <cell r="E43">
            <v>23.648652374500163</v>
          </cell>
          <cell r="F43">
            <v>24.934681808763006</v>
          </cell>
          <cell r="G43">
            <v>16.396875286851319</v>
          </cell>
          <cell r="H43">
            <v>13.646201219122448</v>
          </cell>
          <cell r="I43">
            <v>8.1805761235053414</v>
          </cell>
          <cell r="J43">
            <v>4.0818244374369419</v>
          </cell>
          <cell r="K43">
            <v>4.3401677562620655</v>
          </cell>
          <cell r="L43">
            <v>2.7384391795463028</v>
          </cell>
          <cell r="M43">
            <v>2.0150778868359587</v>
          </cell>
          <cell r="N43">
            <v>1.8084032317758607</v>
          </cell>
          <cell r="O43">
            <v>0.77502995647536876</v>
          </cell>
          <cell r="P43">
            <v>1.4234661367368193</v>
          </cell>
          <cell r="Q43">
            <v>2.5374831133134603</v>
          </cell>
          <cell r="R43">
            <v>1.8566949609610688</v>
          </cell>
          <cell r="S43">
            <v>0.61889832032035619</v>
          </cell>
          <cell r="T43">
            <v>0.43322882422424935</v>
          </cell>
          <cell r="U43">
            <v>0.24755932812814249</v>
          </cell>
        </row>
        <row r="44">
          <cell r="D44">
            <v>18.433088557767494</v>
          </cell>
          <cell r="E44">
            <v>23.648652374500163</v>
          </cell>
          <cell r="F44">
            <v>24.934681808763006</v>
          </cell>
          <cell r="G44">
            <v>16.396875286851319</v>
          </cell>
          <cell r="H44">
            <v>13.646201219122448</v>
          </cell>
          <cell r="I44">
            <v>8.1805761235053414</v>
          </cell>
          <cell r="J44">
            <v>4.0818244374369419</v>
          </cell>
          <cell r="K44">
            <v>4.3401677562620655</v>
          </cell>
          <cell r="L44">
            <v>2.7384391795463028</v>
          </cell>
          <cell r="M44">
            <v>2.0150778868359587</v>
          </cell>
          <cell r="N44">
            <v>1.8084032317758607</v>
          </cell>
          <cell r="O44">
            <v>0.77502995647536876</v>
          </cell>
          <cell r="P44">
            <v>1.4234661367368193</v>
          </cell>
          <cell r="Q44">
            <v>2.5374831133134603</v>
          </cell>
          <cell r="R44">
            <v>1.8566949609610688</v>
          </cell>
          <cell r="S44">
            <v>0.61889832032035619</v>
          </cell>
          <cell r="T44">
            <v>0.43322882422424935</v>
          </cell>
          <cell r="U44">
            <v>0.24755932812814249</v>
          </cell>
        </row>
        <row r="45">
          <cell r="D45">
            <v>18.433088557767494</v>
          </cell>
          <cell r="E45">
            <v>23.648652374500163</v>
          </cell>
          <cell r="F45">
            <v>24.934681808763006</v>
          </cell>
          <cell r="G45">
            <v>16.396875286851319</v>
          </cell>
          <cell r="H45">
            <v>13.646201219122448</v>
          </cell>
          <cell r="I45">
            <v>8.1805761235053414</v>
          </cell>
          <cell r="J45">
            <v>4.0818244374369419</v>
          </cell>
          <cell r="K45">
            <v>4.3401677562620655</v>
          </cell>
          <cell r="L45">
            <v>2.7384391795463028</v>
          </cell>
          <cell r="M45">
            <v>2.0150778868359587</v>
          </cell>
          <cell r="N45">
            <v>1.8084032317758607</v>
          </cell>
          <cell r="O45">
            <v>0.77502995647536876</v>
          </cell>
          <cell r="P45">
            <v>1.4234661367368193</v>
          </cell>
          <cell r="Q45">
            <v>2.5374831133134603</v>
          </cell>
          <cell r="R45">
            <v>1.8566949609610688</v>
          </cell>
          <cell r="S45">
            <v>0.61889832032035619</v>
          </cell>
          <cell r="T45">
            <v>0.43322882422424935</v>
          </cell>
          <cell r="U45">
            <v>0.24755932812814249</v>
          </cell>
        </row>
        <row r="46">
          <cell r="D46">
            <v>18.433088557767494</v>
          </cell>
          <cell r="E46">
            <v>23.648652374500163</v>
          </cell>
          <cell r="F46">
            <v>24.934681808763006</v>
          </cell>
          <cell r="G46">
            <v>16.396875286851319</v>
          </cell>
          <cell r="H46">
            <v>13.646201219122448</v>
          </cell>
          <cell r="I46">
            <v>8.1805761235053414</v>
          </cell>
          <cell r="J46">
            <v>4.0818244374369419</v>
          </cell>
          <cell r="K46">
            <v>4.3401677562620655</v>
          </cell>
          <cell r="L46">
            <v>2.7384391795463028</v>
          </cell>
          <cell r="M46">
            <v>2.0150778868359587</v>
          </cell>
          <cell r="N46">
            <v>1.8084032317758607</v>
          </cell>
          <cell r="O46">
            <v>0.77502995647536876</v>
          </cell>
          <cell r="P46">
            <v>1.4234661367368193</v>
          </cell>
          <cell r="Q46">
            <v>2.5374831133134603</v>
          </cell>
          <cell r="R46">
            <v>1.8566949609610688</v>
          </cell>
          <cell r="S46">
            <v>0.61889832032035619</v>
          </cell>
          <cell r="T46">
            <v>0.43322882422424935</v>
          </cell>
          <cell r="U46">
            <v>0.24755932812814249</v>
          </cell>
        </row>
        <row r="47">
          <cell r="D47">
            <v>18.433088557767494</v>
          </cell>
          <cell r="E47">
            <v>23.648652374500163</v>
          </cell>
          <cell r="F47">
            <v>24.934681808763006</v>
          </cell>
          <cell r="G47">
            <v>16.396875286851319</v>
          </cell>
          <cell r="H47">
            <v>13.646201219122448</v>
          </cell>
          <cell r="I47">
            <v>8.1805761235053414</v>
          </cell>
          <cell r="J47">
            <v>4.0818244374369419</v>
          </cell>
          <cell r="K47">
            <v>4.3401677562620655</v>
          </cell>
          <cell r="L47">
            <v>2.7384391795463028</v>
          </cell>
          <cell r="M47">
            <v>2.0150778868359587</v>
          </cell>
          <cell r="N47">
            <v>1.8084032317758607</v>
          </cell>
          <cell r="O47">
            <v>0.77502995647536876</v>
          </cell>
          <cell r="P47">
            <v>1.4234661367368193</v>
          </cell>
          <cell r="Q47">
            <v>2.5374831133134603</v>
          </cell>
          <cell r="R47">
            <v>1.8566949609610688</v>
          </cell>
          <cell r="S47">
            <v>0.61889832032035619</v>
          </cell>
          <cell r="T47">
            <v>0.43322882422424935</v>
          </cell>
          <cell r="U47">
            <v>0.24755932812814249</v>
          </cell>
        </row>
        <row r="48">
          <cell r="D48">
            <v>18.433088557767494</v>
          </cell>
          <cell r="E48">
            <v>23.648652374500163</v>
          </cell>
          <cell r="F48">
            <v>24.934681808763006</v>
          </cell>
          <cell r="G48">
            <v>16.396875286851319</v>
          </cell>
          <cell r="H48">
            <v>13.646201219122448</v>
          </cell>
          <cell r="I48">
            <v>8.1805761235053414</v>
          </cell>
          <cell r="J48">
            <v>4.0818244374369419</v>
          </cell>
          <cell r="K48">
            <v>4.3401677562620655</v>
          </cell>
          <cell r="L48">
            <v>2.7384391795463028</v>
          </cell>
          <cell r="M48">
            <v>2.0150778868359587</v>
          </cell>
          <cell r="N48">
            <v>1.8084032317758607</v>
          </cell>
          <cell r="O48">
            <v>0.77502995647536876</v>
          </cell>
          <cell r="P48">
            <v>1.4234661367368193</v>
          </cell>
          <cell r="Q48">
            <v>2.5374831133134603</v>
          </cell>
          <cell r="R48">
            <v>1.8566949609610688</v>
          </cell>
          <cell r="S48">
            <v>0.61889832032035619</v>
          </cell>
          <cell r="T48">
            <v>0.43322882422424935</v>
          </cell>
          <cell r="U48">
            <v>0.24755932812814249</v>
          </cell>
        </row>
        <row r="49">
          <cell r="D49">
            <v>18.433088557767494</v>
          </cell>
          <cell r="E49">
            <v>23.648652374500163</v>
          </cell>
          <cell r="F49">
            <v>24.934681808763006</v>
          </cell>
          <cell r="G49">
            <v>16.396875286851319</v>
          </cell>
          <cell r="H49">
            <v>13.646201219122448</v>
          </cell>
          <cell r="I49">
            <v>8.1805761235053414</v>
          </cell>
          <cell r="J49">
            <v>4.0818244374369419</v>
          </cell>
          <cell r="K49">
            <v>4.3401677562620655</v>
          </cell>
          <cell r="L49">
            <v>2.7384391795463028</v>
          </cell>
          <cell r="M49">
            <v>2.0150778868359587</v>
          </cell>
          <cell r="N49">
            <v>1.8084032317758607</v>
          </cell>
          <cell r="O49">
            <v>0.77502995647536876</v>
          </cell>
          <cell r="P49">
            <v>1.4234661367368193</v>
          </cell>
          <cell r="Q49">
            <v>2.5374831133134603</v>
          </cell>
          <cell r="R49">
            <v>1.8566949609610688</v>
          </cell>
          <cell r="S49">
            <v>0.61889832032035619</v>
          </cell>
          <cell r="T49">
            <v>0.43322882422424935</v>
          </cell>
          <cell r="U49">
            <v>0.24755932812814249</v>
          </cell>
        </row>
        <row r="50">
          <cell r="D50">
            <v>18.433088557767494</v>
          </cell>
          <cell r="E50">
            <v>23.648652374500163</v>
          </cell>
          <cell r="F50">
            <v>24.934681808763006</v>
          </cell>
          <cell r="G50">
            <v>16.396875286851319</v>
          </cell>
          <cell r="H50">
            <v>13.646201219122448</v>
          </cell>
          <cell r="I50">
            <v>8.1805761235053414</v>
          </cell>
          <cell r="J50">
            <v>4.0818244374369419</v>
          </cell>
          <cell r="K50">
            <v>4.3401677562620655</v>
          </cell>
          <cell r="L50">
            <v>2.7384391795463028</v>
          </cell>
          <cell r="M50">
            <v>2.0150778868359587</v>
          </cell>
          <cell r="N50">
            <v>1.8084032317758607</v>
          </cell>
          <cell r="O50">
            <v>0.77502995647536876</v>
          </cell>
          <cell r="P50">
            <v>1.4234661367368193</v>
          </cell>
          <cell r="Q50">
            <v>2.5374831133134603</v>
          </cell>
          <cell r="R50">
            <v>1.8566949609610688</v>
          </cell>
          <cell r="S50">
            <v>0.61889832032035619</v>
          </cell>
          <cell r="T50">
            <v>0.43322882422424935</v>
          </cell>
          <cell r="U50">
            <v>0.24755932812814249</v>
          </cell>
        </row>
        <row r="51">
          <cell r="D51">
            <v>24.302566423655154</v>
          </cell>
          <cell r="E51">
            <v>31.178873977635103</v>
          </cell>
          <cell r="F51">
            <v>32.874401867657554</v>
          </cell>
          <cell r="G51">
            <v>21.617980597786271</v>
          </cell>
          <cell r="H51">
            <v>17.991434833016026</v>
          </cell>
          <cell r="I51">
            <v>10.785441300420601</v>
          </cell>
          <cell r="J51">
            <v>5.3815620323002715</v>
          </cell>
          <cell r="K51">
            <v>5.7221672242180102</v>
          </cell>
          <cell r="L51">
            <v>3.6104150343280299</v>
          </cell>
          <cell r="M51">
            <v>2.6567204969583615</v>
          </cell>
          <cell r="N51">
            <v>2.3842363434241709</v>
          </cell>
          <cell r="O51">
            <v>1.0218155757532161</v>
          </cell>
          <cell r="P51">
            <v>1.8767272902452841</v>
          </cell>
          <cell r="Q51">
            <v>3.3454703869589846</v>
          </cell>
          <cell r="R51">
            <v>2.4479051611895009</v>
          </cell>
          <cell r="S51">
            <v>0.81596838706316688</v>
          </cell>
          <cell r="T51">
            <v>0.5711778709442169</v>
          </cell>
          <cell r="U51">
            <v>0.32638735482526676</v>
          </cell>
        </row>
        <row r="52">
          <cell r="D52">
            <v>24.302566423655154</v>
          </cell>
          <cell r="E52">
            <v>31.178873977635103</v>
          </cell>
          <cell r="F52">
            <v>32.874401867657554</v>
          </cell>
          <cell r="G52">
            <v>21.617980597786271</v>
          </cell>
          <cell r="H52">
            <v>17.991434833016026</v>
          </cell>
          <cell r="I52">
            <v>10.785441300420601</v>
          </cell>
          <cell r="J52">
            <v>5.3815620323002715</v>
          </cell>
          <cell r="K52">
            <v>5.7221672242180102</v>
          </cell>
          <cell r="L52">
            <v>3.6104150343280299</v>
          </cell>
          <cell r="M52">
            <v>2.6567204969583615</v>
          </cell>
          <cell r="N52">
            <v>2.3842363434241709</v>
          </cell>
          <cell r="O52">
            <v>1.0218155757532161</v>
          </cell>
          <cell r="P52">
            <v>1.8767272902452841</v>
          </cell>
          <cell r="Q52">
            <v>3.3454703869589846</v>
          </cell>
          <cell r="R52">
            <v>2.4479051611895009</v>
          </cell>
          <cell r="S52">
            <v>0.81596838706316688</v>
          </cell>
          <cell r="T52">
            <v>0.5711778709442169</v>
          </cell>
          <cell r="U52">
            <v>0.32638735482526676</v>
          </cell>
        </row>
        <row r="53">
          <cell r="D53">
            <v>24.302566423655154</v>
          </cell>
          <cell r="E53">
            <v>31.178873977635103</v>
          </cell>
          <cell r="F53">
            <v>32.874401867657554</v>
          </cell>
          <cell r="G53">
            <v>21.617980597786271</v>
          </cell>
          <cell r="H53">
            <v>17.991434833016026</v>
          </cell>
          <cell r="I53">
            <v>10.785441300420601</v>
          </cell>
          <cell r="J53">
            <v>5.3815620323002715</v>
          </cell>
          <cell r="K53">
            <v>5.7221672242180102</v>
          </cell>
          <cell r="L53">
            <v>3.6104150343280299</v>
          </cell>
          <cell r="M53">
            <v>2.6567204969583615</v>
          </cell>
          <cell r="N53">
            <v>2.3842363434241709</v>
          </cell>
          <cell r="O53">
            <v>1.0218155757532161</v>
          </cell>
          <cell r="P53">
            <v>1.8767272902452841</v>
          </cell>
          <cell r="Q53">
            <v>3.3454703869589846</v>
          </cell>
          <cell r="R53">
            <v>2.4479051611895009</v>
          </cell>
          <cell r="S53">
            <v>0.81596838706316688</v>
          </cell>
          <cell r="T53">
            <v>0.5711778709442169</v>
          </cell>
          <cell r="U53">
            <v>0.32638735482526676</v>
          </cell>
        </row>
        <row r="54">
          <cell r="D54">
            <v>24.302566423655154</v>
          </cell>
          <cell r="E54">
            <v>31.178873977635103</v>
          </cell>
          <cell r="F54">
            <v>32.874401867657554</v>
          </cell>
          <cell r="G54">
            <v>21.617980597786271</v>
          </cell>
          <cell r="H54">
            <v>17.991434833016026</v>
          </cell>
          <cell r="I54">
            <v>10.785441300420601</v>
          </cell>
          <cell r="J54">
            <v>5.3815620323002715</v>
          </cell>
          <cell r="K54">
            <v>5.7221672242180102</v>
          </cell>
          <cell r="L54">
            <v>3.6104150343280299</v>
          </cell>
          <cell r="M54">
            <v>2.6567204969583615</v>
          </cell>
          <cell r="N54">
            <v>2.3842363434241709</v>
          </cell>
          <cell r="O54">
            <v>1.0218155757532161</v>
          </cell>
          <cell r="P54">
            <v>1.8767272902452841</v>
          </cell>
          <cell r="Q54">
            <v>3.3454703869589846</v>
          </cell>
          <cell r="R54">
            <v>2.4479051611895009</v>
          </cell>
          <cell r="S54">
            <v>0.81596838706316688</v>
          </cell>
          <cell r="T54">
            <v>0.5711778709442169</v>
          </cell>
          <cell r="U54">
            <v>0.32638735482526676</v>
          </cell>
        </row>
        <row r="55">
          <cell r="D55">
            <v>24.302566423655154</v>
          </cell>
          <cell r="E55">
            <v>31.178873977635103</v>
          </cell>
          <cell r="F55">
            <v>32.874401867657554</v>
          </cell>
          <cell r="G55">
            <v>21.617980597786271</v>
          </cell>
          <cell r="H55">
            <v>17.991434833016026</v>
          </cell>
          <cell r="I55">
            <v>10.785441300420601</v>
          </cell>
          <cell r="J55">
            <v>5.3815620323002715</v>
          </cell>
          <cell r="K55">
            <v>5.7221672242180102</v>
          </cell>
          <cell r="L55">
            <v>3.6104150343280299</v>
          </cell>
          <cell r="M55">
            <v>2.6567204969583615</v>
          </cell>
          <cell r="N55">
            <v>2.3842363434241709</v>
          </cell>
          <cell r="O55">
            <v>1.0218155757532161</v>
          </cell>
          <cell r="P55">
            <v>1.8767272902452841</v>
          </cell>
          <cell r="Q55">
            <v>3.3454703869589846</v>
          </cell>
          <cell r="R55">
            <v>2.4479051611895009</v>
          </cell>
          <cell r="S55">
            <v>0.81596838706316688</v>
          </cell>
          <cell r="T55">
            <v>0.5711778709442169</v>
          </cell>
          <cell r="U55">
            <v>0.32638735482526676</v>
          </cell>
        </row>
        <row r="56">
          <cell r="D56">
            <v>24.302566423655154</v>
          </cell>
          <cell r="E56">
            <v>31.178873977635103</v>
          </cell>
          <cell r="F56">
            <v>32.874401867657554</v>
          </cell>
          <cell r="G56">
            <v>21.617980597786271</v>
          </cell>
          <cell r="H56">
            <v>17.991434833016026</v>
          </cell>
          <cell r="I56">
            <v>10.785441300420601</v>
          </cell>
          <cell r="J56">
            <v>5.3815620323002715</v>
          </cell>
          <cell r="K56">
            <v>5.7221672242180102</v>
          </cell>
          <cell r="L56">
            <v>3.6104150343280299</v>
          </cell>
          <cell r="M56">
            <v>2.6567204969583615</v>
          </cell>
          <cell r="N56">
            <v>2.3842363434241709</v>
          </cell>
          <cell r="O56">
            <v>1.0218155757532161</v>
          </cell>
          <cell r="P56">
            <v>1.8767272902452841</v>
          </cell>
          <cell r="Q56">
            <v>3.3454703869589846</v>
          </cell>
          <cell r="R56">
            <v>2.4479051611895009</v>
          </cell>
          <cell r="S56">
            <v>0.81596838706316688</v>
          </cell>
          <cell r="T56">
            <v>0.5711778709442169</v>
          </cell>
          <cell r="U56">
            <v>0.32638735482526676</v>
          </cell>
        </row>
        <row r="57">
          <cell r="D57">
            <v>24.302566423655154</v>
          </cell>
          <cell r="E57">
            <v>31.178873977635103</v>
          </cell>
          <cell r="F57">
            <v>32.874401867657554</v>
          </cell>
          <cell r="G57">
            <v>21.617980597786271</v>
          </cell>
          <cell r="H57">
            <v>17.991434833016026</v>
          </cell>
          <cell r="I57">
            <v>10.785441300420601</v>
          </cell>
          <cell r="J57">
            <v>5.3815620323002715</v>
          </cell>
          <cell r="K57">
            <v>5.7221672242180102</v>
          </cell>
          <cell r="L57">
            <v>3.6104150343280299</v>
          </cell>
          <cell r="M57">
            <v>2.6567204969583615</v>
          </cell>
          <cell r="N57">
            <v>2.3842363434241709</v>
          </cell>
          <cell r="O57">
            <v>1.0218155757532161</v>
          </cell>
          <cell r="P57">
            <v>1.8767272902452841</v>
          </cell>
          <cell r="Q57">
            <v>3.3454703869589846</v>
          </cell>
          <cell r="R57">
            <v>2.4479051611895009</v>
          </cell>
          <cell r="S57">
            <v>0.81596838706316688</v>
          </cell>
          <cell r="T57">
            <v>0.5711778709442169</v>
          </cell>
          <cell r="U57">
            <v>0.32638735482526676</v>
          </cell>
        </row>
        <row r="58">
          <cell r="D58">
            <v>24.302566423655154</v>
          </cell>
          <cell r="E58">
            <v>31.178873977635103</v>
          </cell>
          <cell r="F58">
            <v>32.874401867657554</v>
          </cell>
          <cell r="G58">
            <v>21.617980597786271</v>
          </cell>
          <cell r="H58">
            <v>17.991434833016026</v>
          </cell>
          <cell r="I58">
            <v>10.785441300420601</v>
          </cell>
          <cell r="J58">
            <v>5.3815620323002715</v>
          </cell>
          <cell r="K58">
            <v>5.7221672242180102</v>
          </cell>
          <cell r="L58">
            <v>3.6104150343280299</v>
          </cell>
          <cell r="M58">
            <v>2.6567204969583615</v>
          </cell>
          <cell r="N58">
            <v>2.3842363434241709</v>
          </cell>
          <cell r="O58">
            <v>1.0218155757532161</v>
          </cell>
          <cell r="P58">
            <v>1.8767272902452841</v>
          </cell>
          <cell r="Q58">
            <v>3.3454703869589846</v>
          </cell>
          <cell r="R58">
            <v>2.4479051611895009</v>
          </cell>
          <cell r="S58">
            <v>0.81596838706316688</v>
          </cell>
          <cell r="T58">
            <v>0.5711778709442169</v>
          </cell>
          <cell r="U58">
            <v>0.32638735482526676</v>
          </cell>
        </row>
        <row r="59">
          <cell r="D59">
            <v>24.302566423655154</v>
          </cell>
          <cell r="E59">
            <v>31.178873977635103</v>
          </cell>
          <cell r="F59">
            <v>32.874401867657554</v>
          </cell>
          <cell r="G59">
            <v>21.617980597786271</v>
          </cell>
          <cell r="H59">
            <v>17.991434833016026</v>
          </cell>
          <cell r="I59">
            <v>10.785441300420601</v>
          </cell>
          <cell r="J59">
            <v>5.3815620323002715</v>
          </cell>
          <cell r="K59">
            <v>5.7221672242180102</v>
          </cell>
          <cell r="L59">
            <v>3.6104150343280299</v>
          </cell>
          <cell r="M59">
            <v>2.6567204969583615</v>
          </cell>
          <cell r="N59">
            <v>2.3842363434241709</v>
          </cell>
          <cell r="O59">
            <v>1.0218155757532161</v>
          </cell>
          <cell r="P59">
            <v>1.8767272902452841</v>
          </cell>
          <cell r="Q59">
            <v>3.3454703869589846</v>
          </cell>
          <cell r="R59">
            <v>2.4479051611895009</v>
          </cell>
          <cell r="S59">
            <v>0.81596838706316688</v>
          </cell>
          <cell r="T59">
            <v>0.5711778709442169</v>
          </cell>
          <cell r="U59">
            <v>0.32638735482526676</v>
          </cell>
        </row>
        <row r="60">
          <cell r="D60">
            <v>24.302566423655154</v>
          </cell>
          <cell r="E60">
            <v>31.178873977635103</v>
          </cell>
          <cell r="F60">
            <v>32.874401867657554</v>
          </cell>
          <cell r="G60">
            <v>21.617980597786271</v>
          </cell>
          <cell r="H60">
            <v>17.991434833016026</v>
          </cell>
          <cell r="I60">
            <v>10.785441300420601</v>
          </cell>
          <cell r="J60">
            <v>5.3815620323002715</v>
          </cell>
          <cell r="K60">
            <v>5.7221672242180102</v>
          </cell>
          <cell r="L60">
            <v>3.6104150343280299</v>
          </cell>
          <cell r="M60">
            <v>2.6567204969583615</v>
          </cell>
          <cell r="N60">
            <v>2.3842363434241709</v>
          </cell>
          <cell r="O60">
            <v>1.0218155757532161</v>
          </cell>
          <cell r="P60">
            <v>1.8767272902452841</v>
          </cell>
          <cell r="Q60">
            <v>3.3454703869589846</v>
          </cell>
          <cell r="R60">
            <v>2.4479051611895009</v>
          </cell>
          <cell r="S60">
            <v>0.81596838706316688</v>
          </cell>
          <cell r="T60">
            <v>0.5711778709442169</v>
          </cell>
          <cell r="U60">
            <v>0.32638735482526676</v>
          </cell>
        </row>
        <row r="61">
          <cell r="D61">
            <v>32.292346813560606</v>
          </cell>
          <cell r="E61">
            <v>41.429328663909146</v>
          </cell>
          <cell r="F61">
            <v>43.682283092762205</v>
          </cell>
          <cell r="G61">
            <v>28.725168967876584</v>
          </cell>
          <cell r="H61">
            <v>23.906349772829749</v>
          </cell>
          <cell r="I61">
            <v>14.331293450204221</v>
          </cell>
          <cell r="J61">
            <v>7.1508195684459332</v>
          </cell>
          <cell r="K61">
            <v>7.6034030854361827</v>
          </cell>
          <cell r="L61">
            <v>4.7973852800966386</v>
          </cell>
          <cell r="M61">
            <v>3.5301514325239416</v>
          </cell>
          <cell r="N61">
            <v>3.1680846189317431</v>
          </cell>
          <cell r="O61">
            <v>1.3577505509707468</v>
          </cell>
          <cell r="P61">
            <v>2.4937254557644191</v>
          </cell>
          <cell r="Q61">
            <v>4.4453366820148341</v>
          </cell>
          <cell r="R61">
            <v>3.2526853770840249</v>
          </cell>
          <cell r="S61">
            <v>1.0842284590280082</v>
          </cell>
          <cell r="T61">
            <v>0.75895992131960588</v>
          </cell>
          <cell r="U61">
            <v>0.43369138361120335</v>
          </cell>
        </row>
        <row r="62">
          <cell r="D62">
            <v>32.292346813560606</v>
          </cell>
          <cell r="E62">
            <v>41.429328663909146</v>
          </cell>
          <cell r="F62">
            <v>43.682283092762205</v>
          </cell>
          <cell r="G62">
            <v>28.725168967876584</v>
          </cell>
          <cell r="H62">
            <v>23.906349772829749</v>
          </cell>
          <cell r="I62">
            <v>14.331293450204221</v>
          </cell>
          <cell r="J62">
            <v>7.1508195684459332</v>
          </cell>
          <cell r="K62">
            <v>7.6034030854361827</v>
          </cell>
          <cell r="L62">
            <v>4.7973852800966386</v>
          </cell>
          <cell r="M62">
            <v>3.5301514325239416</v>
          </cell>
          <cell r="N62">
            <v>3.1680846189317431</v>
          </cell>
          <cell r="O62">
            <v>1.3577505509707468</v>
          </cell>
          <cell r="P62">
            <v>2.4937254557644191</v>
          </cell>
          <cell r="Q62">
            <v>4.4453366820148341</v>
          </cell>
          <cell r="R62">
            <v>3.2526853770840249</v>
          </cell>
          <cell r="S62">
            <v>1.0842284590280082</v>
          </cell>
          <cell r="T62">
            <v>0.75895992131960588</v>
          </cell>
          <cell r="U62">
            <v>0.43369138361120335</v>
          </cell>
        </row>
        <row r="63">
          <cell r="D63">
            <v>32.292346813560606</v>
          </cell>
          <cell r="E63">
            <v>41.429328663909146</v>
          </cell>
          <cell r="F63">
            <v>43.682283092762205</v>
          </cell>
          <cell r="G63">
            <v>28.725168967876584</v>
          </cell>
          <cell r="H63">
            <v>23.906349772829749</v>
          </cell>
          <cell r="I63">
            <v>14.331293450204221</v>
          </cell>
          <cell r="J63">
            <v>7.1508195684459332</v>
          </cell>
          <cell r="K63">
            <v>7.6034030854361827</v>
          </cell>
          <cell r="L63">
            <v>4.7973852800966386</v>
          </cell>
          <cell r="M63">
            <v>3.5301514325239416</v>
          </cell>
          <cell r="N63">
            <v>3.1680846189317431</v>
          </cell>
          <cell r="O63">
            <v>1.3577505509707468</v>
          </cell>
          <cell r="P63">
            <v>2.4937254557644191</v>
          </cell>
          <cell r="Q63">
            <v>4.4453366820148341</v>
          </cell>
          <cell r="R63">
            <v>3.2526853770840249</v>
          </cell>
          <cell r="S63">
            <v>1.0842284590280082</v>
          </cell>
          <cell r="T63">
            <v>0.75895992131960588</v>
          </cell>
          <cell r="U63">
            <v>0.43369138361120335</v>
          </cell>
        </row>
        <row r="64">
          <cell r="D64">
            <v>32.292346813560606</v>
          </cell>
          <cell r="E64">
            <v>41.429328663909146</v>
          </cell>
          <cell r="F64">
            <v>43.682283092762205</v>
          </cell>
          <cell r="G64">
            <v>28.725168967876584</v>
          </cell>
          <cell r="H64">
            <v>23.906349772829749</v>
          </cell>
          <cell r="I64">
            <v>14.331293450204221</v>
          </cell>
          <cell r="J64">
            <v>7.1508195684459332</v>
          </cell>
          <cell r="K64">
            <v>7.6034030854361827</v>
          </cell>
          <cell r="L64">
            <v>4.7973852800966386</v>
          </cell>
          <cell r="M64">
            <v>3.5301514325239416</v>
          </cell>
          <cell r="N64">
            <v>3.1680846189317431</v>
          </cell>
          <cell r="O64">
            <v>1.3577505509707468</v>
          </cell>
          <cell r="P64">
            <v>2.4937254557644191</v>
          </cell>
          <cell r="Q64">
            <v>4.4453366820148341</v>
          </cell>
          <cell r="R64">
            <v>3.2526853770840249</v>
          </cell>
          <cell r="S64">
            <v>1.0842284590280082</v>
          </cell>
          <cell r="T64">
            <v>0.75895992131960588</v>
          </cell>
          <cell r="U64">
            <v>0.43369138361120335</v>
          </cell>
        </row>
        <row r="65">
          <cell r="D65">
            <v>32.292346813560606</v>
          </cell>
          <cell r="E65">
            <v>41.429328663909146</v>
          </cell>
          <cell r="F65">
            <v>43.682283092762205</v>
          </cell>
          <cell r="G65">
            <v>28.725168967876584</v>
          </cell>
          <cell r="H65">
            <v>23.906349772829749</v>
          </cell>
          <cell r="I65">
            <v>14.331293450204221</v>
          </cell>
          <cell r="J65">
            <v>7.1508195684459332</v>
          </cell>
          <cell r="K65">
            <v>7.6034030854361827</v>
          </cell>
          <cell r="L65">
            <v>4.7973852800966386</v>
          </cell>
          <cell r="M65">
            <v>3.5301514325239416</v>
          </cell>
          <cell r="N65">
            <v>3.1680846189317431</v>
          </cell>
          <cell r="O65">
            <v>1.3577505509707468</v>
          </cell>
          <cell r="P65">
            <v>2.4937254557644191</v>
          </cell>
          <cell r="Q65">
            <v>4.4453366820148341</v>
          </cell>
          <cell r="R65">
            <v>3.2526853770840249</v>
          </cell>
          <cell r="S65">
            <v>1.0842284590280082</v>
          </cell>
          <cell r="T65">
            <v>0.75895992131960588</v>
          </cell>
          <cell r="U65">
            <v>0.43369138361120335</v>
          </cell>
        </row>
        <row r="66">
          <cell r="D66">
            <v>32.292346813560606</v>
          </cell>
          <cell r="E66">
            <v>41.429328663909146</v>
          </cell>
          <cell r="F66">
            <v>43.682283092762205</v>
          </cell>
          <cell r="G66">
            <v>28.725168967876584</v>
          </cell>
          <cell r="H66">
            <v>23.906349772829749</v>
          </cell>
          <cell r="I66">
            <v>14.331293450204221</v>
          </cell>
          <cell r="J66">
            <v>7.1508195684459332</v>
          </cell>
          <cell r="K66">
            <v>7.6034030854361827</v>
          </cell>
          <cell r="L66">
            <v>4.7973852800966386</v>
          </cell>
          <cell r="M66">
            <v>3.5301514325239416</v>
          </cell>
          <cell r="N66">
            <v>3.1680846189317431</v>
          </cell>
          <cell r="O66">
            <v>1.3577505509707468</v>
          </cell>
          <cell r="P66">
            <v>2.4937254557644191</v>
          </cell>
          <cell r="Q66">
            <v>4.4453366820148341</v>
          </cell>
          <cell r="R66">
            <v>3.2526853770840249</v>
          </cell>
          <cell r="S66">
            <v>1.0842284590280082</v>
          </cell>
          <cell r="T66">
            <v>0.75895992131960588</v>
          </cell>
          <cell r="U66">
            <v>0.43369138361120335</v>
          </cell>
        </row>
        <row r="67">
          <cell r="D67">
            <v>32.292346813560606</v>
          </cell>
          <cell r="E67">
            <v>41.429328663909146</v>
          </cell>
          <cell r="F67">
            <v>43.682283092762205</v>
          </cell>
          <cell r="G67">
            <v>28.725168967876584</v>
          </cell>
          <cell r="H67">
            <v>23.906349772829749</v>
          </cell>
          <cell r="I67">
            <v>14.331293450204221</v>
          </cell>
          <cell r="J67">
            <v>7.1508195684459332</v>
          </cell>
          <cell r="K67">
            <v>7.6034030854361827</v>
          </cell>
          <cell r="L67">
            <v>4.7973852800966386</v>
          </cell>
          <cell r="M67">
            <v>3.5301514325239416</v>
          </cell>
          <cell r="N67">
            <v>3.1680846189317431</v>
          </cell>
          <cell r="O67">
            <v>1.3577505509707468</v>
          </cell>
          <cell r="P67">
            <v>2.4937254557644191</v>
          </cell>
          <cell r="Q67">
            <v>4.4453366820148341</v>
          </cell>
          <cell r="R67">
            <v>3.2526853770840249</v>
          </cell>
          <cell r="S67">
            <v>1.0842284590280082</v>
          </cell>
          <cell r="T67">
            <v>0.75895992131960588</v>
          </cell>
          <cell r="U67">
            <v>0.43369138361120335</v>
          </cell>
        </row>
        <row r="68">
          <cell r="D68">
            <v>32.292346813560606</v>
          </cell>
          <cell r="E68">
            <v>41.429328663909146</v>
          </cell>
          <cell r="F68">
            <v>43.682283092762205</v>
          </cell>
          <cell r="G68">
            <v>28.725168967876584</v>
          </cell>
          <cell r="H68">
            <v>23.906349772829749</v>
          </cell>
          <cell r="I68">
            <v>14.331293450204221</v>
          </cell>
          <cell r="J68">
            <v>7.1508195684459332</v>
          </cell>
          <cell r="K68">
            <v>7.6034030854361827</v>
          </cell>
          <cell r="L68">
            <v>4.7973852800966386</v>
          </cell>
          <cell r="M68">
            <v>3.5301514325239416</v>
          </cell>
          <cell r="N68">
            <v>3.1680846189317431</v>
          </cell>
          <cell r="O68">
            <v>1.3577505509707468</v>
          </cell>
          <cell r="P68">
            <v>2.4937254557644191</v>
          </cell>
          <cell r="Q68">
            <v>4.4453366820148341</v>
          </cell>
          <cell r="R68">
            <v>3.2526853770840249</v>
          </cell>
          <cell r="S68">
            <v>1.0842284590280082</v>
          </cell>
          <cell r="T68">
            <v>0.75895992131960588</v>
          </cell>
          <cell r="U68">
            <v>0.43369138361120335</v>
          </cell>
        </row>
        <row r="69">
          <cell r="D69">
            <v>32.292346813560606</v>
          </cell>
          <cell r="E69">
            <v>41.429328663909146</v>
          </cell>
          <cell r="F69">
            <v>43.682283092762205</v>
          </cell>
          <cell r="G69">
            <v>28.725168967876584</v>
          </cell>
          <cell r="H69">
            <v>23.906349772829749</v>
          </cell>
          <cell r="I69">
            <v>14.331293450204221</v>
          </cell>
          <cell r="J69">
            <v>7.1508195684459332</v>
          </cell>
          <cell r="K69">
            <v>7.6034030854361827</v>
          </cell>
          <cell r="L69">
            <v>4.7973852800966386</v>
          </cell>
          <cell r="M69">
            <v>3.5301514325239416</v>
          </cell>
          <cell r="N69">
            <v>3.1680846189317431</v>
          </cell>
          <cell r="O69">
            <v>1.3577505509707468</v>
          </cell>
          <cell r="P69">
            <v>2.4937254557644191</v>
          </cell>
          <cell r="Q69">
            <v>4.4453366820148341</v>
          </cell>
          <cell r="R69">
            <v>3.2526853770840249</v>
          </cell>
          <cell r="S69">
            <v>1.0842284590280082</v>
          </cell>
          <cell r="T69">
            <v>0.75895992131960588</v>
          </cell>
          <cell r="U69">
            <v>0.43369138361120335</v>
          </cell>
        </row>
        <row r="70">
          <cell r="D70">
            <v>32.292346813560606</v>
          </cell>
          <cell r="E70">
            <v>41.429328663909146</v>
          </cell>
          <cell r="F70">
            <v>43.682283092762205</v>
          </cell>
          <cell r="G70">
            <v>28.725168967876584</v>
          </cell>
          <cell r="H70">
            <v>23.906349772829749</v>
          </cell>
          <cell r="I70">
            <v>14.331293450204221</v>
          </cell>
          <cell r="J70">
            <v>7.1508195684459332</v>
          </cell>
          <cell r="K70">
            <v>7.6034030854361827</v>
          </cell>
          <cell r="L70">
            <v>4.7973852800966386</v>
          </cell>
          <cell r="M70">
            <v>3.5301514325239416</v>
          </cell>
          <cell r="N70">
            <v>3.1680846189317431</v>
          </cell>
          <cell r="O70">
            <v>1.3577505509707468</v>
          </cell>
          <cell r="P70">
            <v>2.4937254557644191</v>
          </cell>
          <cell r="Q70">
            <v>4.4453366820148341</v>
          </cell>
          <cell r="R70">
            <v>3.2526853770840249</v>
          </cell>
          <cell r="S70">
            <v>1.0842284590280082</v>
          </cell>
          <cell r="T70">
            <v>0.75895992131960588</v>
          </cell>
          <cell r="U70">
            <v>0.43369138361120335</v>
          </cell>
        </row>
        <row r="71">
          <cell r="D71">
            <v>42.362405746283592</v>
          </cell>
          <cell r="E71">
            <v>54.348667837286321</v>
          </cell>
          <cell r="F71">
            <v>57.304184517259586</v>
          </cell>
          <cell r="G71">
            <v>37.682837669659243</v>
          </cell>
          <cell r="H71">
            <v>31.36131588193863</v>
          </cell>
          <cell r="I71">
            <v>18.800369992052214</v>
          </cell>
          <cell r="J71">
            <v>9.3807341326385973</v>
          </cell>
          <cell r="K71">
            <v>9.9744514828055966</v>
          </cell>
          <cell r="L71">
            <v>6.2934039117701976</v>
          </cell>
          <cell r="M71">
            <v>4.6309953313025982</v>
          </cell>
          <cell r="N71">
            <v>4.156021451168999</v>
          </cell>
          <cell r="O71">
            <v>1.7811520505009995</v>
          </cell>
          <cell r="P71">
            <v>3.2713698445901294</v>
          </cell>
          <cell r="Q71">
            <v>5.8315723316606656</v>
          </cell>
          <cell r="R71">
            <v>4.2670041451175598</v>
          </cell>
          <cell r="S71">
            <v>1.4223347150391865</v>
          </cell>
          <cell r="T71">
            <v>0.99563430052743063</v>
          </cell>
          <cell r="U71">
            <v>0.56893388601567463</v>
          </cell>
        </row>
        <row r="72">
          <cell r="D72">
            <v>42.362405746283592</v>
          </cell>
          <cell r="E72">
            <v>54.348667837286321</v>
          </cell>
          <cell r="F72">
            <v>57.304184517259586</v>
          </cell>
          <cell r="G72">
            <v>37.682837669659243</v>
          </cell>
          <cell r="H72">
            <v>31.36131588193863</v>
          </cell>
          <cell r="I72">
            <v>18.800369992052214</v>
          </cell>
          <cell r="J72">
            <v>9.3807341326385973</v>
          </cell>
          <cell r="K72">
            <v>9.9744514828055966</v>
          </cell>
          <cell r="L72">
            <v>6.2934039117701976</v>
          </cell>
          <cell r="M72">
            <v>4.6309953313025982</v>
          </cell>
          <cell r="N72">
            <v>4.156021451168999</v>
          </cell>
          <cell r="O72">
            <v>1.7811520505009995</v>
          </cell>
          <cell r="P72">
            <v>3.2713698445901294</v>
          </cell>
          <cell r="Q72">
            <v>5.8315723316606656</v>
          </cell>
          <cell r="R72">
            <v>4.2670041451175598</v>
          </cell>
          <cell r="S72">
            <v>1.4223347150391865</v>
          </cell>
          <cell r="T72">
            <v>0.99563430052743063</v>
          </cell>
          <cell r="U72">
            <v>0.56893388601567463</v>
          </cell>
        </row>
        <row r="73">
          <cell r="D73">
            <v>42.362405746283592</v>
          </cell>
          <cell r="E73">
            <v>54.348667837286321</v>
          </cell>
          <cell r="F73">
            <v>57.304184517259586</v>
          </cell>
          <cell r="G73">
            <v>37.682837669659243</v>
          </cell>
          <cell r="H73">
            <v>31.36131588193863</v>
          </cell>
          <cell r="I73">
            <v>18.800369992052214</v>
          </cell>
          <cell r="J73">
            <v>9.3807341326385973</v>
          </cell>
          <cell r="K73">
            <v>9.9744514828055966</v>
          </cell>
          <cell r="L73">
            <v>6.2934039117701976</v>
          </cell>
          <cell r="M73">
            <v>4.6309953313025982</v>
          </cell>
          <cell r="N73">
            <v>4.156021451168999</v>
          </cell>
          <cell r="O73">
            <v>1.7811520505009995</v>
          </cell>
          <cell r="P73">
            <v>3.2713698445901294</v>
          </cell>
          <cell r="Q73">
            <v>5.8315723316606656</v>
          </cell>
          <cell r="R73">
            <v>4.2670041451175598</v>
          </cell>
          <cell r="S73">
            <v>1.4223347150391865</v>
          </cell>
          <cell r="T73">
            <v>0.99563430052743063</v>
          </cell>
          <cell r="U73">
            <v>0.56893388601567463</v>
          </cell>
        </row>
        <row r="74">
          <cell r="D74">
            <v>42.362405746283592</v>
          </cell>
          <cell r="E74">
            <v>54.348667837286321</v>
          </cell>
          <cell r="F74">
            <v>57.304184517259586</v>
          </cell>
          <cell r="G74">
            <v>37.682837669659243</v>
          </cell>
          <cell r="H74">
            <v>31.36131588193863</v>
          </cell>
          <cell r="I74">
            <v>18.800369992052214</v>
          </cell>
          <cell r="J74">
            <v>9.3807341326385973</v>
          </cell>
          <cell r="K74">
            <v>9.9744514828055966</v>
          </cell>
          <cell r="L74">
            <v>6.2934039117701976</v>
          </cell>
          <cell r="M74">
            <v>4.6309953313025982</v>
          </cell>
          <cell r="N74">
            <v>4.156021451168999</v>
          </cell>
          <cell r="O74">
            <v>1.7811520505009995</v>
          </cell>
          <cell r="P74">
            <v>3.2713698445901294</v>
          </cell>
          <cell r="Q74">
            <v>5.8315723316606656</v>
          </cell>
          <cell r="R74">
            <v>4.2670041451175598</v>
          </cell>
          <cell r="S74">
            <v>1.4223347150391865</v>
          </cell>
          <cell r="T74">
            <v>0.99563430052743063</v>
          </cell>
          <cell r="U74">
            <v>0.56893388601567463</v>
          </cell>
        </row>
        <row r="75">
          <cell r="D75">
            <v>42.362405746283592</v>
          </cell>
          <cell r="E75">
            <v>54.348667837286321</v>
          </cell>
          <cell r="F75">
            <v>57.304184517259586</v>
          </cell>
          <cell r="G75">
            <v>37.682837669659243</v>
          </cell>
          <cell r="H75">
            <v>31.36131588193863</v>
          </cell>
          <cell r="I75">
            <v>18.800369992052214</v>
          </cell>
          <cell r="J75">
            <v>9.3807341326385973</v>
          </cell>
          <cell r="K75">
            <v>9.9744514828055966</v>
          </cell>
          <cell r="L75">
            <v>6.2934039117701976</v>
          </cell>
          <cell r="M75">
            <v>4.6309953313025982</v>
          </cell>
          <cell r="N75">
            <v>4.156021451168999</v>
          </cell>
          <cell r="O75">
            <v>1.7811520505009995</v>
          </cell>
          <cell r="P75">
            <v>3.2713698445901294</v>
          </cell>
          <cell r="Q75">
            <v>5.8315723316606656</v>
          </cell>
          <cell r="R75">
            <v>4.2670041451175598</v>
          </cell>
          <cell r="S75">
            <v>1.4223347150391865</v>
          </cell>
          <cell r="T75">
            <v>0.99563430052743063</v>
          </cell>
          <cell r="U75">
            <v>0.56893388601567463</v>
          </cell>
        </row>
        <row r="76">
          <cell r="D76">
            <v>42.362405746283592</v>
          </cell>
          <cell r="E76">
            <v>54.348667837286321</v>
          </cell>
          <cell r="F76">
            <v>57.304184517259586</v>
          </cell>
          <cell r="G76">
            <v>37.682837669659243</v>
          </cell>
          <cell r="H76">
            <v>31.36131588193863</v>
          </cell>
          <cell r="I76">
            <v>18.800369992052214</v>
          </cell>
          <cell r="J76">
            <v>9.3807341326385973</v>
          </cell>
          <cell r="K76">
            <v>9.9744514828055966</v>
          </cell>
          <cell r="L76">
            <v>6.2934039117701976</v>
          </cell>
          <cell r="M76">
            <v>4.6309953313025982</v>
          </cell>
          <cell r="N76">
            <v>4.156021451168999</v>
          </cell>
          <cell r="O76">
            <v>1.7811520505009995</v>
          </cell>
          <cell r="P76">
            <v>3.2713698445901294</v>
          </cell>
          <cell r="Q76">
            <v>5.8315723316606656</v>
          </cell>
          <cell r="R76">
            <v>4.2670041451175598</v>
          </cell>
          <cell r="S76">
            <v>1.4223347150391865</v>
          </cell>
          <cell r="T76">
            <v>0.99563430052743063</v>
          </cell>
          <cell r="U76">
            <v>0.56893388601567463</v>
          </cell>
        </row>
        <row r="77">
          <cell r="D77">
            <v>42.362405746283592</v>
          </cell>
          <cell r="E77">
            <v>54.348667837286321</v>
          </cell>
          <cell r="F77">
            <v>57.304184517259586</v>
          </cell>
          <cell r="G77">
            <v>37.682837669659243</v>
          </cell>
          <cell r="H77">
            <v>31.36131588193863</v>
          </cell>
          <cell r="I77">
            <v>18.800369992052214</v>
          </cell>
          <cell r="J77">
            <v>9.3807341326385973</v>
          </cell>
          <cell r="K77">
            <v>9.9744514828055966</v>
          </cell>
          <cell r="L77">
            <v>6.2934039117701976</v>
          </cell>
          <cell r="M77">
            <v>4.6309953313025982</v>
          </cell>
          <cell r="N77">
            <v>4.156021451168999</v>
          </cell>
          <cell r="O77">
            <v>1.7811520505009995</v>
          </cell>
          <cell r="P77">
            <v>3.2713698445901294</v>
          </cell>
          <cell r="Q77">
            <v>5.8315723316606656</v>
          </cell>
          <cell r="R77">
            <v>4.2670041451175598</v>
          </cell>
          <cell r="S77">
            <v>1.4223347150391865</v>
          </cell>
          <cell r="T77">
            <v>0.99563430052743063</v>
          </cell>
          <cell r="U77">
            <v>0.56893388601567463</v>
          </cell>
        </row>
        <row r="78">
          <cell r="D78">
            <v>42.362405746283592</v>
          </cell>
          <cell r="E78">
            <v>54.348667837286321</v>
          </cell>
          <cell r="F78">
            <v>57.304184517259586</v>
          </cell>
          <cell r="G78">
            <v>37.682837669659243</v>
          </cell>
          <cell r="H78">
            <v>31.36131588193863</v>
          </cell>
          <cell r="I78">
            <v>18.800369992052214</v>
          </cell>
          <cell r="J78">
            <v>9.3807341326385973</v>
          </cell>
          <cell r="K78">
            <v>9.9744514828055966</v>
          </cell>
          <cell r="L78">
            <v>6.2934039117701976</v>
          </cell>
          <cell r="M78">
            <v>4.6309953313025982</v>
          </cell>
          <cell r="N78">
            <v>4.156021451168999</v>
          </cell>
          <cell r="O78">
            <v>1.7811520505009995</v>
          </cell>
          <cell r="P78">
            <v>3.2713698445901294</v>
          </cell>
          <cell r="Q78">
            <v>5.8315723316606656</v>
          </cell>
          <cell r="R78">
            <v>4.2670041451175598</v>
          </cell>
          <cell r="S78">
            <v>1.4223347150391865</v>
          </cell>
          <cell r="T78">
            <v>0.99563430052743063</v>
          </cell>
          <cell r="U78">
            <v>0.56893388601567463</v>
          </cell>
        </row>
        <row r="79">
          <cell r="D79">
            <v>42.362405746283592</v>
          </cell>
          <cell r="E79">
            <v>54.348667837286321</v>
          </cell>
          <cell r="F79">
            <v>57.304184517259586</v>
          </cell>
          <cell r="G79">
            <v>37.682837669659243</v>
          </cell>
          <cell r="H79">
            <v>31.36131588193863</v>
          </cell>
          <cell r="I79">
            <v>18.800369992052214</v>
          </cell>
          <cell r="J79">
            <v>9.3807341326385973</v>
          </cell>
          <cell r="K79">
            <v>9.9744514828055966</v>
          </cell>
          <cell r="L79">
            <v>6.2934039117701976</v>
          </cell>
          <cell r="M79">
            <v>4.6309953313025982</v>
          </cell>
          <cell r="N79">
            <v>4.156021451168999</v>
          </cell>
          <cell r="O79">
            <v>1.7811520505009995</v>
          </cell>
          <cell r="P79">
            <v>3.2713698445901294</v>
          </cell>
          <cell r="Q79">
            <v>5.8315723316606656</v>
          </cell>
          <cell r="R79">
            <v>4.2670041451175598</v>
          </cell>
          <cell r="S79">
            <v>1.4223347150391865</v>
          </cell>
          <cell r="T79">
            <v>0.99563430052743063</v>
          </cell>
          <cell r="U79">
            <v>0.56893388601567463</v>
          </cell>
        </row>
        <row r="80">
          <cell r="D80">
            <v>42.362405746283592</v>
          </cell>
          <cell r="E80">
            <v>54.348667837286321</v>
          </cell>
          <cell r="F80">
            <v>57.304184517259586</v>
          </cell>
          <cell r="G80">
            <v>37.682837669659243</v>
          </cell>
          <cell r="H80">
            <v>31.36131588193863</v>
          </cell>
          <cell r="I80">
            <v>18.800369992052214</v>
          </cell>
          <cell r="J80">
            <v>9.3807341326385973</v>
          </cell>
          <cell r="K80">
            <v>9.9744514828055966</v>
          </cell>
          <cell r="L80">
            <v>6.2934039117701976</v>
          </cell>
          <cell r="M80">
            <v>4.6309953313025982</v>
          </cell>
          <cell r="N80">
            <v>4.156021451168999</v>
          </cell>
          <cell r="O80">
            <v>1.7811520505009995</v>
          </cell>
          <cell r="P80">
            <v>3.2713698445901294</v>
          </cell>
          <cell r="Q80">
            <v>5.8315723316606656</v>
          </cell>
          <cell r="R80">
            <v>4.2670041451175598</v>
          </cell>
          <cell r="S80">
            <v>1.4223347150391865</v>
          </cell>
          <cell r="T80">
            <v>0.99563430052743063</v>
          </cell>
          <cell r="U80">
            <v>0.56893388601567463</v>
          </cell>
        </row>
        <row r="81">
          <cell r="D81">
            <v>54.075750424756912</v>
          </cell>
          <cell r="E81">
            <v>69.376253451916824</v>
          </cell>
          <cell r="F81">
            <v>73.148980225737063</v>
          </cell>
          <cell r="G81">
            <v>48.102266366208184</v>
          </cell>
          <cell r="H81">
            <v>40.032822988870429</v>
          </cell>
          <cell r="I81">
            <v>23.998734200134365</v>
          </cell>
          <cell r="J81">
            <v>11.974538008905823</v>
          </cell>
          <cell r="K81">
            <v>12.732420161368216</v>
          </cell>
          <cell r="L81">
            <v>8.0335508161013731</v>
          </cell>
          <cell r="M81">
            <v>5.9114807892066707</v>
          </cell>
          <cell r="N81">
            <v>5.3051750672367568</v>
          </cell>
          <cell r="O81">
            <v>2.2736464573871813</v>
          </cell>
          <cell r="P81">
            <v>4.1759143784852455</v>
          </cell>
          <cell r="Q81">
            <v>7.4440212833867418</v>
          </cell>
          <cell r="R81">
            <v>5.4468448415024939</v>
          </cell>
          <cell r="S81">
            <v>1.8156149471674978</v>
          </cell>
          <cell r="T81">
            <v>1.2709304630172487</v>
          </cell>
          <cell r="U81">
            <v>0.72624597886699915</v>
          </cell>
        </row>
        <row r="82">
          <cell r="D82">
            <v>54.075750424756912</v>
          </cell>
          <cell r="E82">
            <v>69.376253451916824</v>
          </cell>
          <cell r="F82">
            <v>73.148980225737063</v>
          </cell>
          <cell r="G82">
            <v>48.102266366208184</v>
          </cell>
          <cell r="H82">
            <v>40.032822988870429</v>
          </cell>
          <cell r="I82">
            <v>23.998734200134365</v>
          </cell>
          <cell r="J82">
            <v>11.974538008905823</v>
          </cell>
          <cell r="K82">
            <v>12.732420161368216</v>
          </cell>
          <cell r="L82">
            <v>8.0335508161013731</v>
          </cell>
          <cell r="M82">
            <v>5.9114807892066707</v>
          </cell>
          <cell r="N82">
            <v>5.3051750672367568</v>
          </cell>
          <cell r="O82">
            <v>2.2736464573871813</v>
          </cell>
          <cell r="P82">
            <v>4.1759143784852455</v>
          </cell>
          <cell r="Q82">
            <v>7.4440212833867418</v>
          </cell>
          <cell r="R82">
            <v>5.4468448415024939</v>
          </cell>
          <cell r="S82">
            <v>1.8156149471674978</v>
          </cell>
          <cell r="T82">
            <v>1.2709304630172487</v>
          </cell>
          <cell r="U82">
            <v>0.72624597886699915</v>
          </cell>
        </row>
        <row r="83">
          <cell r="D83">
            <v>54.075750424756912</v>
          </cell>
          <cell r="E83">
            <v>69.376253451916824</v>
          </cell>
          <cell r="F83">
            <v>73.148980225737063</v>
          </cell>
          <cell r="G83">
            <v>48.102266366208184</v>
          </cell>
          <cell r="H83">
            <v>40.032822988870429</v>
          </cell>
          <cell r="I83">
            <v>23.998734200134365</v>
          </cell>
          <cell r="J83">
            <v>11.974538008905823</v>
          </cell>
          <cell r="K83">
            <v>12.732420161368216</v>
          </cell>
          <cell r="L83">
            <v>8.0335508161013731</v>
          </cell>
          <cell r="M83">
            <v>5.9114807892066707</v>
          </cell>
          <cell r="N83">
            <v>5.3051750672367568</v>
          </cell>
          <cell r="O83">
            <v>2.2736464573871813</v>
          </cell>
          <cell r="P83">
            <v>4.1759143784852455</v>
          </cell>
          <cell r="Q83">
            <v>7.4440212833867418</v>
          </cell>
          <cell r="R83">
            <v>5.4468448415024939</v>
          </cell>
          <cell r="S83">
            <v>1.8156149471674978</v>
          </cell>
          <cell r="T83">
            <v>1.2709304630172487</v>
          </cell>
          <cell r="U83">
            <v>0.72624597886699915</v>
          </cell>
        </row>
        <row r="84">
          <cell r="D84">
            <v>54.075750424756912</v>
          </cell>
          <cell r="E84">
            <v>69.376253451916824</v>
          </cell>
          <cell r="F84">
            <v>73.148980225737063</v>
          </cell>
          <cell r="G84">
            <v>48.102266366208184</v>
          </cell>
          <cell r="H84">
            <v>40.032822988870429</v>
          </cell>
          <cell r="I84">
            <v>23.998734200134365</v>
          </cell>
          <cell r="J84">
            <v>11.974538008905823</v>
          </cell>
          <cell r="K84">
            <v>12.732420161368216</v>
          </cell>
          <cell r="L84">
            <v>8.0335508161013731</v>
          </cell>
          <cell r="M84">
            <v>5.9114807892066707</v>
          </cell>
          <cell r="N84">
            <v>5.3051750672367568</v>
          </cell>
          <cell r="O84">
            <v>2.2736464573871813</v>
          </cell>
          <cell r="P84">
            <v>4.1759143784852455</v>
          </cell>
          <cell r="Q84">
            <v>7.4440212833867418</v>
          </cell>
          <cell r="R84">
            <v>5.4468448415024939</v>
          </cell>
          <cell r="S84">
            <v>1.8156149471674978</v>
          </cell>
          <cell r="T84">
            <v>1.2709304630172487</v>
          </cell>
          <cell r="U84">
            <v>0.72624597886699915</v>
          </cell>
        </row>
        <row r="85">
          <cell r="D85">
            <v>54.075750424756912</v>
          </cell>
          <cell r="E85">
            <v>69.376253451916824</v>
          </cell>
          <cell r="F85">
            <v>73.148980225737063</v>
          </cell>
          <cell r="G85">
            <v>48.102266366208184</v>
          </cell>
          <cell r="H85">
            <v>40.032822988870429</v>
          </cell>
          <cell r="I85">
            <v>23.998734200134365</v>
          </cell>
          <cell r="J85">
            <v>11.974538008905823</v>
          </cell>
          <cell r="K85">
            <v>12.732420161368216</v>
          </cell>
          <cell r="L85">
            <v>8.0335508161013731</v>
          </cell>
          <cell r="M85">
            <v>5.9114807892066707</v>
          </cell>
          <cell r="N85">
            <v>5.3051750672367568</v>
          </cell>
          <cell r="O85">
            <v>2.2736464573871813</v>
          </cell>
          <cell r="P85">
            <v>4.1759143784852455</v>
          </cell>
          <cell r="Q85">
            <v>7.4440212833867418</v>
          </cell>
          <cell r="R85">
            <v>5.4468448415024939</v>
          </cell>
          <cell r="S85">
            <v>1.8156149471674978</v>
          </cell>
          <cell r="T85">
            <v>1.2709304630172487</v>
          </cell>
          <cell r="U85">
            <v>0.72624597886699915</v>
          </cell>
        </row>
        <row r="86">
          <cell r="D86">
            <v>54.075750424756912</v>
          </cell>
          <cell r="E86">
            <v>69.376253451916824</v>
          </cell>
          <cell r="F86">
            <v>73.148980225737063</v>
          </cell>
          <cell r="G86">
            <v>48.102266366208184</v>
          </cell>
          <cell r="H86">
            <v>40.032822988870429</v>
          </cell>
          <cell r="I86">
            <v>23.998734200134365</v>
          </cell>
          <cell r="J86">
            <v>11.974538008905823</v>
          </cell>
          <cell r="K86">
            <v>12.732420161368216</v>
          </cell>
          <cell r="L86">
            <v>8.0335508161013731</v>
          </cell>
          <cell r="M86">
            <v>5.9114807892066707</v>
          </cell>
          <cell r="N86">
            <v>5.3051750672367568</v>
          </cell>
          <cell r="O86">
            <v>2.2736464573871813</v>
          </cell>
          <cell r="P86">
            <v>4.1759143784852455</v>
          </cell>
          <cell r="Q86">
            <v>7.4440212833867418</v>
          </cell>
          <cell r="R86">
            <v>5.4468448415024939</v>
          </cell>
          <cell r="S86">
            <v>1.8156149471674978</v>
          </cell>
          <cell r="T86">
            <v>1.2709304630172487</v>
          </cell>
          <cell r="U86">
            <v>0.72624597886699915</v>
          </cell>
        </row>
        <row r="87">
          <cell r="D87">
            <v>54.075750424756912</v>
          </cell>
          <cell r="E87">
            <v>69.376253451916824</v>
          </cell>
          <cell r="F87">
            <v>73.148980225737063</v>
          </cell>
          <cell r="G87">
            <v>48.102266366208184</v>
          </cell>
          <cell r="H87">
            <v>40.032822988870429</v>
          </cell>
          <cell r="I87">
            <v>23.998734200134365</v>
          </cell>
          <cell r="J87">
            <v>11.974538008905823</v>
          </cell>
          <cell r="K87">
            <v>12.732420161368216</v>
          </cell>
          <cell r="L87">
            <v>8.0335508161013731</v>
          </cell>
          <cell r="M87">
            <v>5.9114807892066707</v>
          </cell>
          <cell r="N87">
            <v>5.3051750672367568</v>
          </cell>
          <cell r="O87">
            <v>2.2736464573871813</v>
          </cell>
          <cell r="P87">
            <v>4.1759143784852455</v>
          </cell>
          <cell r="Q87">
            <v>7.4440212833867418</v>
          </cell>
          <cell r="R87">
            <v>5.4468448415024939</v>
          </cell>
          <cell r="S87">
            <v>1.8156149471674978</v>
          </cell>
          <cell r="T87">
            <v>1.2709304630172487</v>
          </cell>
          <cell r="U87">
            <v>0.72624597886699915</v>
          </cell>
        </row>
        <row r="88">
          <cell r="D88">
            <v>54.075750424756912</v>
          </cell>
          <cell r="E88">
            <v>69.376253451916824</v>
          </cell>
          <cell r="F88">
            <v>73.148980225737063</v>
          </cell>
          <cell r="G88">
            <v>48.102266366208184</v>
          </cell>
          <cell r="H88">
            <v>40.032822988870429</v>
          </cell>
          <cell r="I88">
            <v>23.998734200134365</v>
          </cell>
          <cell r="J88">
            <v>11.974538008905823</v>
          </cell>
          <cell r="K88">
            <v>12.732420161368216</v>
          </cell>
          <cell r="L88">
            <v>8.0335508161013731</v>
          </cell>
          <cell r="M88">
            <v>5.9114807892066707</v>
          </cell>
          <cell r="N88">
            <v>5.3051750672367568</v>
          </cell>
          <cell r="O88">
            <v>2.2736464573871813</v>
          </cell>
          <cell r="P88">
            <v>4.1759143784852455</v>
          </cell>
          <cell r="Q88">
            <v>7.4440212833867418</v>
          </cell>
          <cell r="R88">
            <v>5.4468448415024939</v>
          </cell>
          <cell r="S88">
            <v>1.8156149471674978</v>
          </cell>
          <cell r="T88">
            <v>1.2709304630172487</v>
          </cell>
          <cell r="U88">
            <v>0.72624597886699915</v>
          </cell>
        </row>
        <row r="89">
          <cell r="D89">
            <v>54.075750424756912</v>
          </cell>
          <cell r="E89">
            <v>69.376253451916824</v>
          </cell>
          <cell r="F89">
            <v>73.148980225737063</v>
          </cell>
          <cell r="G89">
            <v>48.102266366208184</v>
          </cell>
          <cell r="H89">
            <v>40.032822988870429</v>
          </cell>
          <cell r="I89">
            <v>23.998734200134365</v>
          </cell>
          <cell r="J89">
            <v>11.974538008905823</v>
          </cell>
          <cell r="K89">
            <v>12.732420161368216</v>
          </cell>
          <cell r="L89">
            <v>8.0335508161013731</v>
          </cell>
          <cell r="M89">
            <v>5.9114807892066707</v>
          </cell>
          <cell r="N89">
            <v>5.3051750672367568</v>
          </cell>
          <cell r="O89">
            <v>2.2736464573871813</v>
          </cell>
          <cell r="P89">
            <v>4.1759143784852455</v>
          </cell>
          <cell r="Q89">
            <v>7.4440212833867418</v>
          </cell>
          <cell r="R89">
            <v>5.4468448415024939</v>
          </cell>
          <cell r="S89">
            <v>1.8156149471674978</v>
          </cell>
          <cell r="T89">
            <v>1.2709304630172487</v>
          </cell>
          <cell r="U89">
            <v>0.72624597886699915</v>
          </cell>
        </row>
        <row r="90">
          <cell r="D90">
            <v>54.075750424756912</v>
          </cell>
          <cell r="E90">
            <v>69.376253451916824</v>
          </cell>
          <cell r="F90">
            <v>73.148980225737063</v>
          </cell>
          <cell r="G90">
            <v>48.102266366208184</v>
          </cell>
          <cell r="H90">
            <v>40.032822988870429</v>
          </cell>
          <cell r="I90">
            <v>23.998734200134365</v>
          </cell>
          <cell r="J90">
            <v>11.974538008905823</v>
          </cell>
          <cell r="K90">
            <v>12.732420161368216</v>
          </cell>
          <cell r="L90">
            <v>8.0335508161013731</v>
          </cell>
          <cell r="M90">
            <v>5.9114807892066707</v>
          </cell>
          <cell r="N90">
            <v>5.3051750672367568</v>
          </cell>
          <cell r="O90">
            <v>2.2736464573871813</v>
          </cell>
          <cell r="P90">
            <v>4.1759143784852455</v>
          </cell>
          <cell r="Q90">
            <v>7.4440212833867418</v>
          </cell>
          <cell r="R90">
            <v>5.4468448415024939</v>
          </cell>
          <cell r="S90">
            <v>1.8156149471674978</v>
          </cell>
          <cell r="T90">
            <v>1.2709304630172487</v>
          </cell>
          <cell r="U90">
            <v>0.72624597886699915</v>
          </cell>
        </row>
        <row r="91">
          <cell r="D91">
            <v>67.217079982120481</v>
          </cell>
          <cell r="E91">
            <v>86.235866178611943</v>
          </cell>
          <cell r="F91">
            <v>90.925429898294766</v>
          </cell>
          <cell r="G91">
            <v>59.791937425956014</v>
          </cell>
          <cell r="H91">
            <v>49.761481692189975</v>
          </cell>
          <cell r="I91">
            <v>29.830835883537969</v>
          </cell>
          <cell r="J91">
            <v>14.88455495802179</v>
          </cell>
          <cell r="K91">
            <v>15.826615398402916</v>
          </cell>
          <cell r="L91">
            <v>9.9858406680399341</v>
          </cell>
          <cell r="M91">
            <v>7.3480714349727823</v>
          </cell>
          <cell r="N91">
            <v>6.5944230826678822</v>
          </cell>
          <cell r="O91">
            <v>2.8261813211433777</v>
          </cell>
          <cell r="P91">
            <v>5.1907327882152368</v>
          </cell>
          <cell r="Q91">
            <v>9.2530454050793338</v>
          </cell>
          <cell r="R91">
            <v>6.7705210281068302</v>
          </cell>
          <cell r="S91">
            <v>2.2568403427022767</v>
          </cell>
          <cell r="T91">
            <v>1.5797882398915937</v>
          </cell>
          <cell r="U91">
            <v>0.90273613708091072</v>
          </cell>
        </row>
        <row r="92">
          <cell r="D92">
            <v>67.217079982120481</v>
          </cell>
          <cell r="E92">
            <v>86.235866178611943</v>
          </cell>
          <cell r="F92">
            <v>90.925429898294766</v>
          </cell>
          <cell r="G92">
            <v>59.791937425956014</v>
          </cell>
          <cell r="H92">
            <v>49.761481692189975</v>
          </cell>
          <cell r="I92">
            <v>29.830835883537969</v>
          </cell>
          <cell r="J92">
            <v>14.88455495802179</v>
          </cell>
          <cell r="K92">
            <v>15.826615398402916</v>
          </cell>
          <cell r="L92">
            <v>9.9858406680399341</v>
          </cell>
          <cell r="M92">
            <v>7.3480714349727823</v>
          </cell>
          <cell r="N92">
            <v>6.5944230826678822</v>
          </cell>
          <cell r="O92">
            <v>2.8261813211433777</v>
          </cell>
          <cell r="P92">
            <v>5.1907327882152368</v>
          </cell>
          <cell r="Q92">
            <v>9.2530454050793338</v>
          </cell>
          <cell r="R92">
            <v>6.7705210281068302</v>
          </cell>
          <cell r="S92">
            <v>2.2568403427022767</v>
          </cell>
          <cell r="T92">
            <v>1.5797882398915937</v>
          </cell>
          <cell r="U92">
            <v>0.90273613708091072</v>
          </cell>
        </row>
        <row r="93">
          <cell r="D93">
            <v>67.217079982120481</v>
          </cell>
          <cell r="E93">
            <v>86.235866178611943</v>
          </cell>
          <cell r="F93">
            <v>90.925429898294766</v>
          </cell>
          <cell r="G93">
            <v>59.791937425956014</v>
          </cell>
          <cell r="H93">
            <v>49.761481692189975</v>
          </cell>
          <cell r="I93">
            <v>29.830835883537969</v>
          </cell>
          <cell r="J93">
            <v>14.88455495802179</v>
          </cell>
          <cell r="K93">
            <v>15.826615398402916</v>
          </cell>
          <cell r="L93">
            <v>9.9858406680399341</v>
          </cell>
          <cell r="M93">
            <v>7.3480714349727823</v>
          </cell>
          <cell r="N93">
            <v>6.5944230826678822</v>
          </cell>
          <cell r="O93">
            <v>2.8261813211433777</v>
          </cell>
          <cell r="P93">
            <v>5.1907327882152368</v>
          </cell>
          <cell r="Q93">
            <v>9.2530454050793338</v>
          </cell>
          <cell r="R93">
            <v>6.7705210281068302</v>
          </cell>
          <cell r="S93">
            <v>2.2568403427022767</v>
          </cell>
          <cell r="T93">
            <v>1.5797882398915937</v>
          </cell>
          <cell r="U93">
            <v>0.90273613708091072</v>
          </cell>
        </row>
        <row r="94">
          <cell r="D94">
            <v>67.217079982120481</v>
          </cell>
          <cell r="E94">
            <v>86.235866178611943</v>
          </cell>
          <cell r="F94">
            <v>90.925429898294766</v>
          </cell>
          <cell r="G94">
            <v>59.791937425956014</v>
          </cell>
          <cell r="H94">
            <v>49.761481692189975</v>
          </cell>
          <cell r="I94">
            <v>29.830835883537969</v>
          </cell>
          <cell r="J94">
            <v>14.88455495802179</v>
          </cell>
          <cell r="K94">
            <v>15.826615398402916</v>
          </cell>
          <cell r="L94">
            <v>9.9858406680399341</v>
          </cell>
          <cell r="M94">
            <v>7.3480714349727823</v>
          </cell>
          <cell r="N94">
            <v>6.5944230826678822</v>
          </cell>
          <cell r="O94">
            <v>2.8261813211433777</v>
          </cell>
          <cell r="P94">
            <v>5.1907327882152368</v>
          </cell>
          <cell r="Q94">
            <v>9.2530454050793338</v>
          </cell>
          <cell r="R94">
            <v>6.7705210281068302</v>
          </cell>
          <cell r="S94">
            <v>2.2568403427022767</v>
          </cell>
          <cell r="T94">
            <v>1.5797882398915937</v>
          </cell>
          <cell r="U94">
            <v>0.90273613708091072</v>
          </cell>
        </row>
        <row r="95">
          <cell r="D95">
            <v>67.217079982120481</v>
          </cell>
          <cell r="E95">
            <v>86.235866178611943</v>
          </cell>
          <cell r="F95">
            <v>90.925429898294766</v>
          </cell>
          <cell r="G95">
            <v>59.791937425956014</v>
          </cell>
          <cell r="H95">
            <v>49.761481692189975</v>
          </cell>
          <cell r="I95">
            <v>29.830835883537969</v>
          </cell>
          <cell r="J95">
            <v>14.88455495802179</v>
          </cell>
          <cell r="K95">
            <v>15.826615398402916</v>
          </cell>
          <cell r="L95">
            <v>9.9858406680399341</v>
          </cell>
          <cell r="M95">
            <v>7.3480714349727823</v>
          </cell>
          <cell r="N95">
            <v>6.5944230826678822</v>
          </cell>
          <cell r="O95">
            <v>2.8261813211433777</v>
          </cell>
          <cell r="P95">
            <v>5.1907327882152368</v>
          </cell>
          <cell r="Q95">
            <v>9.2530454050793338</v>
          </cell>
          <cell r="R95">
            <v>6.7705210281068302</v>
          </cell>
          <cell r="S95">
            <v>2.2568403427022767</v>
          </cell>
          <cell r="T95">
            <v>1.5797882398915937</v>
          </cell>
          <cell r="U95">
            <v>0.90273613708091072</v>
          </cell>
        </row>
        <row r="96">
          <cell r="D96">
            <v>67.217079982120481</v>
          </cell>
          <cell r="E96">
            <v>86.235866178611943</v>
          </cell>
          <cell r="F96">
            <v>90.925429898294766</v>
          </cell>
          <cell r="G96">
            <v>59.791937425956014</v>
          </cell>
          <cell r="H96">
            <v>49.761481692189975</v>
          </cell>
          <cell r="I96">
            <v>29.830835883537969</v>
          </cell>
          <cell r="J96">
            <v>14.88455495802179</v>
          </cell>
          <cell r="K96">
            <v>15.826615398402916</v>
          </cell>
          <cell r="L96">
            <v>9.9858406680399341</v>
          </cell>
          <cell r="M96">
            <v>7.3480714349727823</v>
          </cell>
          <cell r="N96">
            <v>6.5944230826678822</v>
          </cell>
          <cell r="O96">
            <v>2.8261813211433777</v>
          </cell>
          <cell r="P96">
            <v>5.1907327882152368</v>
          </cell>
          <cell r="Q96">
            <v>9.2530454050793338</v>
          </cell>
          <cell r="R96">
            <v>6.7705210281068302</v>
          </cell>
          <cell r="S96">
            <v>2.2568403427022767</v>
          </cell>
          <cell r="T96">
            <v>1.5797882398915937</v>
          </cell>
          <cell r="U96">
            <v>0.90273613708091072</v>
          </cell>
        </row>
        <row r="97">
          <cell r="D97">
            <v>67.217079982120481</v>
          </cell>
          <cell r="E97">
            <v>86.235866178611943</v>
          </cell>
          <cell r="F97">
            <v>90.925429898294766</v>
          </cell>
          <cell r="G97">
            <v>59.791937425956014</v>
          </cell>
          <cell r="H97">
            <v>49.761481692189975</v>
          </cell>
          <cell r="I97">
            <v>29.830835883537969</v>
          </cell>
          <cell r="J97">
            <v>14.88455495802179</v>
          </cell>
          <cell r="K97">
            <v>15.826615398402916</v>
          </cell>
          <cell r="L97">
            <v>9.9858406680399341</v>
          </cell>
          <cell r="M97">
            <v>7.3480714349727823</v>
          </cell>
          <cell r="N97">
            <v>6.5944230826678822</v>
          </cell>
          <cell r="O97">
            <v>2.8261813211433777</v>
          </cell>
          <cell r="P97">
            <v>5.1907327882152368</v>
          </cell>
          <cell r="Q97">
            <v>9.2530454050793338</v>
          </cell>
          <cell r="R97">
            <v>6.7705210281068302</v>
          </cell>
          <cell r="S97">
            <v>2.2568403427022767</v>
          </cell>
          <cell r="T97">
            <v>1.5797882398915937</v>
          </cell>
          <cell r="U97">
            <v>0.90273613708091072</v>
          </cell>
        </row>
        <row r="98">
          <cell r="D98">
            <v>67.217079982120481</v>
          </cell>
          <cell r="E98">
            <v>86.235866178611943</v>
          </cell>
          <cell r="F98">
            <v>90.925429898294766</v>
          </cell>
          <cell r="G98">
            <v>59.791937425956014</v>
          </cell>
          <cell r="H98">
            <v>49.761481692189975</v>
          </cell>
          <cell r="I98">
            <v>29.830835883537969</v>
          </cell>
          <cell r="J98">
            <v>14.88455495802179</v>
          </cell>
          <cell r="K98">
            <v>15.826615398402916</v>
          </cell>
          <cell r="L98">
            <v>9.9858406680399341</v>
          </cell>
          <cell r="M98">
            <v>7.3480714349727823</v>
          </cell>
          <cell r="N98">
            <v>6.5944230826678822</v>
          </cell>
          <cell r="O98">
            <v>2.8261813211433777</v>
          </cell>
          <cell r="P98">
            <v>5.1907327882152368</v>
          </cell>
          <cell r="Q98">
            <v>9.2530454050793338</v>
          </cell>
          <cell r="R98">
            <v>6.7705210281068302</v>
          </cell>
          <cell r="S98">
            <v>2.2568403427022767</v>
          </cell>
          <cell r="T98">
            <v>1.5797882398915937</v>
          </cell>
          <cell r="U98">
            <v>0.90273613708091072</v>
          </cell>
        </row>
        <row r="99">
          <cell r="D99">
            <v>67.217079982120481</v>
          </cell>
          <cell r="E99">
            <v>86.235866178611943</v>
          </cell>
          <cell r="F99">
            <v>90.925429898294766</v>
          </cell>
          <cell r="G99">
            <v>59.791937425956014</v>
          </cell>
          <cell r="H99">
            <v>49.761481692189975</v>
          </cell>
          <cell r="I99">
            <v>29.830835883537969</v>
          </cell>
          <cell r="J99">
            <v>14.88455495802179</v>
          </cell>
          <cell r="K99">
            <v>15.826615398402916</v>
          </cell>
          <cell r="L99">
            <v>9.9858406680399341</v>
          </cell>
          <cell r="M99">
            <v>7.3480714349727823</v>
          </cell>
          <cell r="N99">
            <v>6.5944230826678822</v>
          </cell>
          <cell r="O99">
            <v>2.8261813211433777</v>
          </cell>
          <cell r="P99">
            <v>5.1907327882152368</v>
          </cell>
          <cell r="Q99">
            <v>9.2530454050793338</v>
          </cell>
          <cell r="R99">
            <v>6.7705210281068302</v>
          </cell>
          <cell r="S99">
            <v>2.2568403427022767</v>
          </cell>
          <cell r="T99">
            <v>1.5797882398915937</v>
          </cell>
          <cell r="U99">
            <v>0.90273613708091072</v>
          </cell>
        </row>
        <row r="100">
          <cell r="D100">
            <v>67.217079982120481</v>
          </cell>
          <cell r="E100">
            <v>86.235866178611943</v>
          </cell>
          <cell r="F100">
            <v>90.925429898294766</v>
          </cell>
          <cell r="G100">
            <v>59.791937425956014</v>
          </cell>
          <cell r="H100">
            <v>49.761481692189975</v>
          </cell>
          <cell r="I100">
            <v>29.830835883537969</v>
          </cell>
          <cell r="J100">
            <v>14.88455495802179</v>
          </cell>
          <cell r="K100">
            <v>15.826615398402916</v>
          </cell>
          <cell r="L100">
            <v>9.9858406680399341</v>
          </cell>
          <cell r="M100">
            <v>7.3480714349727823</v>
          </cell>
          <cell r="N100">
            <v>6.5944230826678822</v>
          </cell>
          <cell r="O100">
            <v>2.8261813211433777</v>
          </cell>
          <cell r="P100">
            <v>5.1907327882152368</v>
          </cell>
          <cell r="Q100">
            <v>9.2530454050793338</v>
          </cell>
          <cell r="R100">
            <v>6.7705210281068302</v>
          </cell>
          <cell r="S100">
            <v>2.2568403427022767</v>
          </cell>
          <cell r="T100">
            <v>1.5797882398915937</v>
          </cell>
          <cell r="U100">
            <v>0.90273613708091072</v>
          </cell>
        </row>
        <row r="101">
          <cell r="D101">
            <v>81.786394418374357</v>
          </cell>
          <cell r="E101">
            <v>104.92750601737177</v>
          </cell>
          <cell r="F101">
            <v>110.63353353493275</v>
          </cell>
          <cell r="G101">
            <v>72.751850848902777</v>
          </cell>
          <cell r="H101">
            <v>60.547291991897296</v>
          </cell>
          <cell r="I101">
            <v>36.29667504226304</v>
          </cell>
          <cell r="J101">
            <v>18.110784979986512</v>
          </cell>
          <cell r="K101">
            <v>19.25703719390971</v>
          </cell>
          <cell r="L101">
            <v>12.150273467585887</v>
          </cell>
          <cell r="M101">
            <v>8.9407672686009363</v>
          </cell>
          <cell r="N101">
            <v>8.0237654974623798</v>
          </cell>
          <cell r="O101">
            <v>3.4387566417695909</v>
          </cell>
          <cell r="P101">
            <v>6.3158250737801058</v>
          </cell>
          <cell r="Q101">
            <v>11.258644696738449</v>
          </cell>
          <cell r="R101">
            <v>8.238032704930573</v>
          </cell>
          <cell r="S101">
            <v>2.7460109016435239</v>
          </cell>
          <cell r="T101">
            <v>1.922207631150467</v>
          </cell>
          <cell r="U101">
            <v>1.0984043606574097</v>
          </cell>
        </row>
        <row r="102">
          <cell r="D102">
            <v>81.786394418374357</v>
          </cell>
          <cell r="E102">
            <v>104.92750601737177</v>
          </cell>
          <cell r="F102">
            <v>110.63353353493275</v>
          </cell>
          <cell r="G102">
            <v>72.751850848902777</v>
          </cell>
          <cell r="H102">
            <v>60.547291991897296</v>
          </cell>
          <cell r="I102">
            <v>36.29667504226304</v>
          </cell>
          <cell r="J102">
            <v>18.110784979986512</v>
          </cell>
          <cell r="K102">
            <v>19.25703719390971</v>
          </cell>
          <cell r="L102">
            <v>12.150273467585887</v>
          </cell>
          <cell r="M102">
            <v>8.9407672686009363</v>
          </cell>
          <cell r="N102">
            <v>8.0237654974623798</v>
          </cell>
          <cell r="O102">
            <v>3.4387566417695909</v>
          </cell>
          <cell r="P102">
            <v>6.3158250737801058</v>
          </cell>
          <cell r="Q102">
            <v>11.258644696738449</v>
          </cell>
          <cell r="R102">
            <v>8.238032704930573</v>
          </cell>
          <cell r="S102">
            <v>2.7460109016435239</v>
          </cell>
          <cell r="T102">
            <v>1.922207631150467</v>
          </cell>
          <cell r="U102">
            <v>1.0984043606574097</v>
          </cell>
        </row>
        <row r="103">
          <cell r="D103">
            <v>81.786394418374357</v>
          </cell>
          <cell r="E103">
            <v>104.92750601737177</v>
          </cell>
          <cell r="F103">
            <v>110.63353353493275</v>
          </cell>
          <cell r="G103">
            <v>72.751850848902777</v>
          </cell>
          <cell r="H103">
            <v>60.547291991897296</v>
          </cell>
          <cell r="I103">
            <v>36.29667504226304</v>
          </cell>
          <cell r="J103">
            <v>18.110784979986512</v>
          </cell>
          <cell r="K103">
            <v>19.25703719390971</v>
          </cell>
          <cell r="L103">
            <v>12.150273467585887</v>
          </cell>
          <cell r="M103">
            <v>8.9407672686009363</v>
          </cell>
          <cell r="N103">
            <v>8.0237654974623798</v>
          </cell>
          <cell r="O103">
            <v>3.4387566417695909</v>
          </cell>
          <cell r="P103">
            <v>6.3158250737801058</v>
          </cell>
          <cell r="Q103">
            <v>11.258644696738449</v>
          </cell>
          <cell r="R103">
            <v>8.238032704930573</v>
          </cell>
          <cell r="S103">
            <v>2.7460109016435239</v>
          </cell>
          <cell r="T103">
            <v>1.922207631150467</v>
          </cell>
          <cell r="U103">
            <v>1.0984043606574097</v>
          </cell>
        </row>
        <row r="104">
          <cell r="D104">
            <v>81.786394418374357</v>
          </cell>
          <cell r="E104">
            <v>104.92750601737177</v>
          </cell>
          <cell r="F104">
            <v>110.63353353493275</v>
          </cell>
          <cell r="G104">
            <v>72.751850848902777</v>
          </cell>
          <cell r="H104">
            <v>60.547291991897296</v>
          </cell>
          <cell r="I104">
            <v>36.29667504226304</v>
          </cell>
          <cell r="J104">
            <v>18.110784979986512</v>
          </cell>
          <cell r="K104">
            <v>19.25703719390971</v>
          </cell>
          <cell r="L104">
            <v>12.150273467585887</v>
          </cell>
          <cell r="M104">
            <v>8.9407672686009363</v>
          </cell>
          <cell r="N104">
            <v>8.0237654974623798</v>
          </cell>
          <cell r="O104">
            <v>3.4387566417695909</v>
          </cell>
          <cell r="P104">
            <v>6.3158250737801058</v>
          </cell>
          <cell r="Q104">
            <v>11.258644696738449</v>
          </cell>
          <cell r="R104">
            <v>8.238032704930573</v>
          </cell>
          <cell r="S104">
            <v>2.7460109016435239</v>
          </cell>
          <cell r="T104">
            <v>1.922207631150467</v>
          </cell>
          <cell r="U104">
            <v>1.0984043606574097</v>
          </cell>
        </row>
        <row r="105">
          <cell r="D105">
            <v>81.786394418374357</v>
          </cell>
          <cell r="E105">
            <v>104.92750601737177</v>
          </cell>
          <cell r="F105">
            <v>110.63353353493275</v>
          </cell>
          <cell r="G105">
            <v>72.751850848902777</v>
          </cell>
          <cell r="H105">
            <v>60.547291991897296</v>
          </cell>
          <cell r="I105">
            <v>36.29667504226304</v>
          </cell>
          <cell r="J105">
            <v>18.110784979986512</v>
          </cell>
          <cell r="K105">
            <v>19.25703719390971</v>
          </cell>
          <cell r="L105">
            <v>12.150273467585887</v>
          </cell>
          <cell r="M105">
            <v>8.9407672686009363</v>
          </cell>
          <cell r="N105">
            <v>8.0237654974623798</v>
          </cell>
          <cell r="O105">
            <v>3.4387566417695909</v>
          </cell>
          <cell r="P105">
            <v>6.3158250737801058</v>
          </cell>
          <cell r="Q105">
            <v>11.258644696738449</v>
          </cell>
          <cell r="R105">
            <v>8.238032704930573</v>
          </cell>
          <cell r="S105">
            <v>2.7460109016435239</v>
          </cell>
          <cell r="T105">
            <v>1.922207631150467</v>
          </cell>
          <cell r="U105">
            <v>1.0984043606574097</v>
          </cell>
        </row>
        <row r="106">
          <cell r="D106">
            <v>81.786394418374357</v>
          </cell>
          <cell r="E106">
            <v>104.92750601737177</v>
          </cell>
          <cell r="F106">
            <v>110.63353353493275</v>
          </cell>
          <cell r="G106">
            <v>72.751850848902777</v>
          </cell>
          <cell r="H106">
            <v>60.547291991897296</v>
          </cell>
          <cell r="I106">
            <v>36.29667504226304</v>
          </cell>
          <cell r="J106">
            <v>18.110784979986512</v>
          </cell>
          <cell r="K106">
            <v>19.25703719390971</v>
          </cell>
          <cell r="L106">
            <v>12.150273467585887</v>
          </cell>
          <cell r="M106">
            <v>8.9407672686009363</v>
          </cell>
          <cell r="N106">
            <v>8.0237654974623798</v>
          </cell>
          <cell r="O106">
            <v>3.4387566417695909</v>
          </cell>
          <cell r="P106">
            <v>6.3158250737801058</v>
          </cell>
          <cell r="Q106">
            <v>11.258644696738449</v>
          </cell>
          <cell r="R106">
            <v>8.238032704930573</v>
          </cell>
          <cell r="S106">
            <v>2.7460109016435239</v>
          </cell>
          <cell r="T106">
            <v>1.922207631150467</v>
          </cell>
          <cell r="U106">
            <v>1.0984043606574097</v>
          </cell>
        </row>
        <row r="107">
          <cell r="D107">
            <v>81.786394418374357</v>
          </cell>
          <cell r="E107">
            <v>104.92750601737177</v>
          </cell>
          <cell r="F107">
            <v>110.63353353493275</v>
          </cell>
          <cell r="G107">
            <v>72.751850848902777</v>
          </cell>
          <cell r="H107">
            <v>60.547291991897296</v>
          </cell>
          <cell r="I107">
            <v>36.29667504226304</v>
          </cell>
          <cell r="J107">
            <v>18.110784979986512</v>
          </cell>
          <cell r="K107">
            <v>19.25703719390971</v>
          </cell>
          <cell r="L107">
            <v>12.150273467585887</v>
          </cell>
          <cell r="M107">
            <v>8.9407672686009363</v>
          </cell>
          <cell r="N107">
            <v>8.0237654974623798</v>
          </cell>
          <cell r="O107">
            <v>3.4387566417695909</v>
          </cell>
          <cell r="P107">
            <v>6.3158250737801058</v>
          </cell>
          <cell r="Q107">
            <v>11.258644696738449</v>
          </cell>
          <cell r="R107">
            <v>8.238032704930573</v>
          </cell>
          <cell r="S107">
            <v>2.7460109016435239</v>
          </cell>
          <cell r="T107">
            <v>1.922207631150467</v>
          </cell>
          <cell r="U107">
            <v>1.0984043606574097</v>
          </cell>
        </row>
        <row r="108">
          <cell r="D108">
            <v>81.786394418374357</v>
          </cell>
          <cell r="E108">
            <v>104.92750601737177</v>
          </cell>
          <cell r="F108">
            <v>110.63353353493275</v>
          </cell>
          <cell r="G108">
            <v>72.751850848902777</v>
          </cell>
          <cell r="H108">
            <v>60.547291991897296</v>
          </cell>
          <cell r="I108">
            <v>36.29667504226304</v>
          </cell>
          <cell r="J108">
            <v>18.110784979986512</v>
          </cell>
          <cell r="K108">
            <v>19.25703719390971</v>
          </cell>
          <cell r="L108">
            <v>12.150273467585887</v>
          </cell>
          <cell r="M108">
            <v>8.9407672686009363</v>
          </cell>
          <cell r="N108">
            <v>8.0237654974623798</v>
          </cell>
          <cell r="O108">
            <v>3.4387566417695909</v>
          </cell>
          <cell r="P108">
            <v>6.3158250737801058</v>
          </cell>
          <cell r="Q108">
            <v>11.258644696738449</v>
          </cell>
          <cell r="R108">
            <v>8.238032704930573</v>
          </cell>
          <cell r="S108">
            <v>2.7460109016435239</v>
          </cell>
          <cell r="T108">
            <v>1.922207631150467</v>
          </cell>
          <cell r="U108">
            <v>1.0984043606574097</v>
          </cell>
        </row>
        <row r="109">
          <cell r="D109">
            <v>81.786394418374357</v>
          </cell>
          <cell r="E109">
            <v>104.92750601737177</v>
          </cell>
          <cell r="F109">
            <v>110.63353353493275</v>
          </cell>
          <cell r="G109">
            <v>72.751850848902777</v>
          </cell>
          <cell r="H109">
            <v>60.547291991897296</v>
          </cell>
          <cell r="I109">
            <v>36.29667504226304</v>
          </cell>
          <cell r="J109">
            <v>18.110784979986512</v>
          </cell>
          <cell r="K109">
            <v>19.25703719390971</v>
          </cell>
          <cell r="L109">
            <v>12.150273467585887</v>
          </cell>
          <cell r="M109">
            <v>8.9407672686009363</v>
          </cell>
          <cell r="N109">
            <v>8.0237654974623798</v>
          </cell>
          <cell r="O109">
            <v>3.4387566417695909</v>
          </cell>
          <cell r="P109">
            <v>6.3158250737801058</v>
          </cell>
          <cell r="Q109">
            <v>11.258644696738449</v>
          </cell>
          <cell r="R109">
            <v>8.238032704930573</v>
          </cell>
          <cell r="S109">
            <v>2.7460109016435239</v>
          </cell>
          <cell r="T109">
            <v>1.922207631150467</v>
          </cell>
          <cell r="U109">
            <v>1.0984043606574097</v>
          </cell>
        </row>
        <row r="110">
          <cell r="D110">
            <v>81.786394418374357</v>
          </cell>
          <cell r="E110">
            <v>104.92750601737177</v>
          </cell>
          <cell r="F110">
            <v>110.63353353493275</v>
          </cell>
          <cell r="G110">
            <v>72.751850848902777</v>
          </cell>
          <cell r="H110">
            <v>60.547291991897296</v>
          </cell>
          <cell r="I110">
            <v>36.29667504226304</v>
          </cell>
          <cell r="J110">
            <v>18.110784979986512</v>
          </cell>
          <cell r="K110">
            <v>19.25703719390971</v>
          </cell>
          <cell r="L110">
            <v>12.150273467585887</v>
          </cell>
          <cell r="M110">
            <v>8.9407672686009363</v>
          </cell>
          <cell r="N110">
            <v>8.0237654974623798</v>
          </cell>
          <cell r="O110">
            <v>3.4387566417695909</v>
          </cell>
          <cell r="P110">
            <v>6.3158250737801058</v>
          </cell>
          <cell r="Q110">
            <v>11.258644696738449</v>
          </cell>
          <cell r="R110">
            <v>8.238032704930573</v>
          </cell>
          <cell r="S110">
            <v>2.7460109016435239</v>
          </cell>
          <cell r="T110">
            <v>1.922207631150467</v>
          </cell>
          <cell r="U110">
            <v>1.0984043606574097</v>
          </cell>
        </row>
        <row r="111">
          <cell r="D111">
            <v>97.783693733518476</v>
          </cell>
          <cell r="E111">
            <v>125.45117296819619</v>
          </cell>
          <cell r="F111">
            <v>132.27329113565096</v>
          </cell>
          <cell r="G111">
            <v>86.982006635048421</v>
          </cell>
          <cell r="H111">
            <v>72.390253887992358</v>
          </cell>
          <cell r="I111">
            <v>43.396251676309554</v>
          </cell>
          <cell r="J111">
            <v>21.653228074799976</v>
          </cell>
          <cell r="K111">
            <v>23.023685547888583</v>
          </cell>
          <cell r="L111">
            <v>14.526849214739222</v>
          </cell>
          <cell r="M111">
            <v>10.689568290091126</v>
          </cell>
          <cell r="N111">
            <v>9.5932023116202423</v>
          </cell>
          <cell r="O111">
            <v>4.1113724192658179</v>
          </cell>
          <cell r="P111">
            <v>7.5511912351798491</v>
          </cell>
          <cell r="Q111">
            <v>13.460819158364078</v>
          </cell>
          <cell r="R111">
            <v>9.8493798719737171</v>
          </cell>
          <cell r="S111">
            <v>3.2831266239912384</v>
          </cell>
          <cell r="T111">
            <v>2.2981886367938671</v>
          </cell>
          <cell r="U111">
            <v>1.3132506495964955</v>
          </cell>
        </row>
        <row r="112">
          <cell r="D112">
            <v>97.783693733518476</v>
          </cell>
          <cell r="E112">
            <v>125.45117296819619</v>
          </cell>
          <cell r="F112">
            <v>132.27329113565096</v>
          </cell>
          <cell r="G112">
            <v>86.982006635048421</v>
          </cell>
          <cell r="H112">
            <v>72.390253887992358</v>
          </cell>
          <cell r="I112">
            <v>43.396251676309554</v>
          </cell>
          <cell r="J112">
            <v>21.653228074799976</v>
          </cell>
          <cell r="K112">
            <v>23.023685547888583</v>
          </cell>
          <cell r="L112">
            <v>14.526849214739222</v>
          </cell>
          <cell r="M112">
            <v>10.689568290091126</v>
          </cell>
          <cell r="N112">
            <v>9.5932023116202423</v>
          </cell>
          <cell r="O112">
            <v>4.1113724192658179</v>
          </cell>
          <cell r="P112">
            <v>7.5511912351798491</v>
          </cell>
          <cell r="Q112">
            <v>13.460819158364078</v>
          </cell>
          <cell r="R112">
            <v>9.8493798719737171</v>
          </cell>
          <cell r="S112">
            <v>3.2831266239912384</v>
          </cell>
          <cell r="T112">
            <v>2.2981886367938671</v>
          </cell>
          <cell r="U112">
            <v>1.3132506495964955</v>
          </cell>
        </row>
        <row r="113">
          <cell r="D113">
            <v>97.783693733518476</v>
          </cell>
          <cell r="E113">
            <v>125.45117296819619</v>
          </cell>
          <cell r="F113">
            <v>132.27329113565096</v>
          </cell>
          <cell r="G113">
            <v>86.982006635048421</v>
          </cell>
          <cell r="H113">
            <v>72.390253887992358</v>
          </cell>
          <cell r="I113">
            <v>43.396251676309554</v>
          </cell>
          <cell r="J113">
            <v>21.653228074799976</v>
          </cell>
          <cell r="K113">
            <v>23.023685547888583</v>
          </cell>
          <cell r="L113">
            <v>14.526849214739222</v>
          </cell>
          <cell r="M113">
            <v>10.689568290091126</v>
          </cell>
          <cell r="N113">
            <v>9.5932023116202423</v>
          </cell>
          <cell r="O113">
            <v>4.1113724192658179</v>
          </cell>
          <cell r="P113">
            <v>7.5511912351798491</v>
          </cell>
          <cell r="Q113">
            <v>13.460819158364078</v>
          </cell>
          <cell r="R113">
            <v>9.8493798719737171</v>
          </cell>
          <cell r="S113">
            <v>3.2831266239912384</v>
          </cell>
          <cell r="T113">
            <v>2.2981886367938671</v>
          </cell>
          <cell r="U113">
            <v>1.3132506495964955</v>
          </cell>
        </row>
        <row r="114">
          <cell r="D114">
            <v>97.783693733518476</v>
          </cell>
          <cell r="E114">
            <v>125.45117296819619</v>
          </cell>
          <cell r="F114">
            <v>132.27329113565096</v>
          </cell>
          <cell r="G114">
            <v>86.982006635048421</v>
          </cell>
          <cell r="H114">
            <v>72.390253887992358</v>
          </cell>
          <cell r="I114">
            <v>43.396251676309554</v>
          </cell>
          <cell r="J114">
            <v>21.653228074799976</v>
          </cell>
          <cell r="K114">
            <v>23.023685547888583</v>
          </cell>
          <cell r="L114">
            <v>14.526849214739222</v>
          </cell>
          <cell r="M114">
            <v>10.689568290091126</v>
          </cell>
          <cell r="N114">
            <v>9.5932023116202423</v>
          </cell>
          <cell r="O114">
            <v>4.1113724192658179</v>
          </cell>
          <cell r="P114">
            <v>7.5511912351798491</v>
          </cell>
          <cell r="Q114">
            <v>13.460819158364078</v>
          </cell>
          <cell r="R114">
            <v>9.8493798719737171</v>
          </cell>
          <cell r="S114">
            <v>3.2831266239912384</v>
          </cell>
          <cell r="T114">
            <v>2.2981886367938671</v>
          </cell>
          <cell r="U114">
            <v>1.3132506495964955</v>
          </cell>
        </row>
        <row r="115">
          <cell r="D115">
            <v>97.783693733518476</v>
          </cell>
          <cell r="E115">
            <v>125.45117296819619</v>
          </cell>
          <cell r="F115">
            <v>132.27329113565096</v>
          </cell>
          <cell r="G115">
            <v>86.982006635048421</v>
          </cell>
          <cell r="H115">
            <v>72.390253887992358</v>
          </cell>
          <cell r="I115">
            <v>43.396251676309554</v>
          </cell>
          <cell r="J115">
            <v>21.653228074799976</v>
          </cell>
          <cell r="K115">
            <v>23.023685547888583</v>
          </cell>
          <cell r="L115">
            <v>14.526849214739222</v>
          </cell>
          <cell r="M115">
            <v>10.689568290091126</v>
          </cell>
          <cell r="N115">
            <v>9.5932023116202423</v>
          </cell>
          <cell r="O115">
            <v>4.1113724192658179</v>
          </cell>
          <cell r="P115">
            <v>7.5511912351798491</v>
          </cell>
          <cell r="Q115">
            <v>13.460819158364078</v>
          </cell>
          <cell r="R115">
            <v>9.8493798719737171</v>
          </cell>
          <cell r="S115">
            <v>3.2831266239912384</v>
          </cell>
          <cell r="T115">
            <v>2.2981886367938671</v>
          </cell>
          <cell r="U115">
            <v>1.3132506495964955</v>
          </cell>
        </row>
        <row r="116">
          <cell r="D116">
            <v>97.783693733518476</v>
          </cell>
          <cell r="E116">
            <v>125.45117296819619</v>
          </cell>
          <cell r="F116">
            <v>132.27329113565096</v>
          </cell>
          <cell r="G116">
            <v>86.982006635048421</v>
          </cell>
          <cell r="H116">
            <v>72.390253887992358</v>
          </cell>
          <cell r="I116">
            <v>43.396251676309554</v>
          </cell>
          <cell r="J116">
            <v>21.653228074799976</v>
          </cell>
          <cell r="K116">
            <v>23.023685547888583</v>
          </cell>
          <cell r="L116">
            <v>14.526849214739222</v>
          </cell>
          <cell r="M116">
            <v>10.689568290091126</v>
          </cell>
          <cell r="N116">
            <v>9.5932023116202423</v>
          </cell>
          <cell r="O116">
            <v>4.1113724192658179</v>
          </cell>
          <cell r="P116">
            <v>7.5511912351798491</v>
          </cell>
          <cell r="Q116">
            <v>13.460819158364078</v>
          </cell>
          <cell r="R116">
            <v>9.8493798719737171</v>
          </cell>
          <cell r="S116">
            <v>3.2831266239912384</v>
          </cell>
          <cell r="T116">
            <v>2.2981886367938671</v>
          </cell>
          <cell r="U116">
            <v>1.3132506495964955</v>
          </cell>
        </row>
        <row r="117">
          <cell r="D117">
            <v>97.783693733518476</v>
          </cell>
          <cell r="E117">
            <v>125.45117296819619</v>
          </cell>
          <cell r="F117">
            <v>132.27329113565096</v>
          </cell>
          <cell r="G117">
            <v>86.982006635048421</v>
          </cell>
          <cell r="H117">
            <v>72.390253887992358</v>
          </cell>
          <cell r="I117">
            <v>43.396251676309554</v>
          </cell>
          <cell r="J117">
            <v>21.653228074799976</v>
          </cell>
          <cell r="K117">
            <v>23.023685547888583</v>
          </cell>
          <cell r="L117">
            <v>14.526849214739222</v>
          </cell>
          <cell r="M117">
            <v>10.689568290091126</v>
          </cell>
          <cell r="N117">
            <v>9.5932023116202423</v>
          </cell>
          <cell r="O117">
            <v>4.1113724192658179</v>
          </cell>
          <cell r="P117">
            <v>7.5511912351798491</v>
          </cell>
          <cell r="Q117">
            <v>13.460819158364078</v>
          </cell>
          <cell r="R117">
            <v>9.8493798719737171</v>
          </cell>
          <cell r="S117">
            <v>3.2831266239912384</v>
          </cell>
          <cell r="T117">
            <v>2.2981886367938671</v>
          </cell>
          <cell r="U117">
            <v>1.3132506495964955</v>
          </cell>
        </row>
        <row r="118">
          <cell r="D118">
            <v>97.783693733518476</v>
          </cell>
          <cell r="E118">
            <v>125.45117296819619</v>
          </cell>
          <cell r="F118">
            <v>132.27329113565096</v>
          </cell>
          <cell r="G118">
            <v>86.982006635048421</v>
          </cell>
          <cell r="H118">
            <v>72.390253887992358</v>
          </cell>
          <cell r="I118">
            <v>43.396251676309554</v>
          </cell>
          <cell r="J118">
            <v>21.653228074799976</v>
          </cell>
          <cell r="K118">
            <v>23.023685547888583</v>
          </cell>
          <cell r="L118">
            <v>14.526849214739222</v>
          </cell>
          <cell r="M118">
            <v>10.689568290091126</v>
          </cell>
          <cell r="N118">
            <v>9.5932023116202423</v>
          </cell>
          <cell r="O118">
            <v>4.1113724192658179</v>
          </cell>
          <cell r="P118">
            <v>7.5511912351798491</v>
          </cell>
          <cell r="Q118">
            <v>13.460819158364078</v>
          </cell>
          <cell r="R118">
            <v>9.8493798719737171</v>
          </cell>
          <cell r="S118">
            <v>3.2831266239912384</v>
          </cell>
          <cell r="T118">
            <v>2.2981886367938671</v>
          </cell>
          <cell r="U118">
            <v>1.3132506495964955</v>
          </cell>
        </row>
        <row r="119">
          <cell r="D119">
            <v>97.783693733518476</v>
          </cell>
          <cell r="E119">
            <v>125.45117296819619</v>
          </cell>
          <cell r="F119">
            <v>132.27329113565096</v>
          </cell>
          <cell r="G119">
            <v>86.982006635048421</v>
          </cell>
          <cell r="H119">
            <v>72.390253887992358</v>
          </cell>
          <cell r="I119">
            <v>43.396251676309554</v>
          </cell>
          <cell r="J119">
            <v>21.653228074799976</v>
          </cell>
          <cell r="K119">
            <v>23.023685547888583</v>
          </cell>
          <cell r="L119">
            <v>14.526849214739222</v>
          </cell>
          <cell r="M119">
            <v>10.689568290091126</v>
          </cell>
          <cell r="N119">
            <v>9.5932023116202423</v>
          </cell>
          <cell r="O119">
            <v>4.1113724192658179</v>
          </cell>
          <cell r="P119">
            <v>7.5511912351798491</v>
          </cell>
          <cell r="Q119">
            <v>13.460819158364078</v>
          </cell>
          <cell r="R119">
            <v>9.8493798719737171</v>
          </cell>
          <cell r="S119">
            <v>3.2831266239912384</v>
          </cell>
          <cell r="T119">
            <v>2.2981886367938671</v>
          </cell>
          <cell r="U119">
            <v>1.3132506495964955</v>
          </cell>
        </row>
        <row r="120">
          <cell r="D120">
            <v>97.783693733518476</v>
          </cell>
          <cell r="E120">
            <v>125.45117296819619</v>
          </cell>
          <cell r="F120">
            <v>132.27329113565096</v>
          </cell>
          <cell r="G120">
            <v>86.982006635048421</v>
          </cell>
          <cell r="H120">
            <v>72.390253887992358</v>
          </cell>
          <cell r="I120">
            <v>43.396251676309554</v>
          </cell>
          <cell r="J120">
            <v>21.653228074799976</v>
          </cell>
          <cell r="K120">
            <v>23.023685547888583</v>
          </cell>
          <cell r="L120">
            <v>14.526849214739222</v>
          </cell>
          <cell r="M120">
            <v>10.689568290091126</v>
          </cell>
          <cell r="N120">
            <v>9.5932023116202423</v>
          </cell>
          <cell r="O120">
            <v>4.1113724192658179</v>
          </cell>
          <cell r="P120">
            <v>7.5511912351798491</v>
          </cell>
          <cell r="Q120">
            <v>13.460819158364078</v>
          </cell>
          <cell r="R120">
            <v>9.8493798719737171</v>
          </cell>
          <cell r="S120">
            <v>3.2831266239912384</v>
          </cell>
          <cell r="T120">
            <v>2.2981886367938671</v>
          </cell>
          <cell r="U120">
            <v>1.3132506495964955</v>
          </cell>
        </row>
        <row r="121">
          <cell r="D121">
            <v>115.20897792755292</v>
          </cell>
          <cell r="E121">
            <v>147.80686703108535</v>
          </cell>
          <cell r="F121">
            <v>155.84470270044946</v>
          </cell>
          <cell r="G121">
            <v>102.482404784393</v>
          </cell>
          <cell r="H121">
            <v>85.290367380475217</v>
          </cell>
          <cell r="I121">
            <v>51.129565785677556</v>
          </cell>
          <cell r="J121">
            <v>25.511884242462195</v>
          </cell>
          <cell r="K121">
            <v>27.126560460339551</v>
          </cell>
          <cell r="L121">
            <v>17.115567909499955</v>
          </cell>
          <cell r="M121">
            <v>12.594474499443361</v>
          </cell>
          <cell r="N121">
            <v>11.30273352514148</v>
          </cell>
          <cell r="O121">
            <v>4.8440286536320629</v>
          </cell>
          <cell r="P121">
            <v>8.896831272414472</v>
          </cell>
          <cell r="Q121">
            <v>15.859568789956233</v>
          </cell>
          <cell r="R121">
            <v>11.604562529236269</v>
          </cell>
          <cell r="S121">
            <v>3.8681875097454226</v>
          </cell>
          <cell r="T121">
            <v>2.7077312568217962</v>
          </cell>
          <cell r="U121">
            <v>1.5472750038981691</v>
          </cell>
        </row>
        <row r="122">
          <cell r="D122">
            <v>115.20897792755292</v>
          </cell>
          <cell r="E122">
            <v>147.80686703108535</v>
          </cell>
          <cell r="F122">
            <v>155.84470270044946</v>
          </cell>
          <cell r="G122">
            <v>102.482404784393</v>
          </cell>
          <cell r="H122">
            <v>85.290367380475217</v>
          </cell>
          <cell r="I122">
            <v>51.129565785677556</v>
          </cell>
          <cell r="J122">
            <v>25.511884242462195</v>
          </cell>
          <cell r="K122">
            <v>27.126560460339551</v>
          </cell>
          <cell r="L122">
            <v>17.115567909499955</v>
          </cell>
          <cell r="M122">
            <v>12.594474499443361</v>
          </cell>
          <cell r="N122">
            <v>11.30273352514148</v>
          </cell>
          <cell r="O122">
            <v>4.8440286536320629</v>
          </cell>
          <cell r="P122">
            <v>8.896831272414472</v>
          </cell>
          <cell r="Q122">
            <v>15.859568789956233</v>
          </cell>
          <cell r="R122">
            <v>11.604562529236269</v>
          </cell>
          <cell r="S122">
            <v>3.8681875097454226</v>
          </cell>
          <cell r="T122">
            <v>2.7077312568217962</v>
          </cell>
          <cell r="U122">
            <v>1.5472750038981691</v>
          </cell>
        </row>
        <row r="123">
          <cell r="D123">
            <v>115.20897792755292</v>
          </cell>
          <cell r="E123">
            <v>147.80686703108535</v>
          </cell>
          <cell r="F123">
            <v>155.84470270044946</v>
          </cell>
          <cell r="G123">
            <v>102.482404784393</v>
          </cell>
          <cell r="H123">
            <v>85.290367380475217</v>
          </cell>
          <cell r="I123">
            <v>51.129565785677556</v>
          </cell>
          <cell r="J123">
            <v>25.511884242462195</v>
          </cell>
          <cell r="K123">
            <v>27.126560460339551</v>
          </cell>
          <cell r="L123">
            <v>17.115567909499955</v>
          </cell>
          <cell r="M123">
            <v>12.594474499443361</v>
          </cell>
          <cell r="N123">
            <v>11.30273352514148</v>
          </cell>
          <cell r="O123">
            <v>4.8440286536320629</v>
          </cell>
          <cell r="P123">
            <v>8.896831272414472</v>
          </cell>
          <cell r="Q123">
            <v>15.859568789956233</v>
          </cell>
          <cell r="R123">
            <v>11.604562529236269</v>
          </cell>
          <cell r="S123">
            <v>3.8681875097454226</v>
          </cell>
          <cell r="T123">
            <v>2.7077312568217962</v>
          </cell>
          <cell r="U123">
            <v>1.5472750038981691</v>
          </cell>
        </row>
        <row r="124">
          <cell r="D124">
            <v>115.20897792755292</v>
          </cell>
          <cell r="E124">
            <v>147.80686703108535</v>
          </cell>
          <cell r="F124">
            <v>155.84470270044946</v>
          </cell>
          <cell r="G124">
            <v>102.482404784393</v>
          </cell>
          <cell r="H124">
            <v>85.290367380475217</v>
          </cell>
          <cell r="I124">
            <v>51.129565785677556</v>
          </cell>
          <cell r="J124">
            <v>25.511884242462195</v>
          </cell>
          <cell r="K124">
            <v>27.126560460339551</v>
          </cell>
          <cell r="L124">
            <v>17.115567909499955</v>
          </cell>
          <cell r="M124">
            <v>12.594474499443361</v>
          </cell>
          <cell r="N124">
            <v>11.30273352514148</v>
          </cell>
          <cell r="O124">
            <v>4.8440286536320629</v>
          </cell>
          <cell r="P124">
            <v>8.896831272414472</v>
          </cell>
          <cell r="Q124">
            <v>15.859568789956233</v>
          </cell>
          <cell r="R124">
            <v>11.604562529236269</v>
          </cell>
          <cell r="S124">
            <v>3.8681875097454226</v>
          </cell>
          <cell r="T124">
            <v>2.7077312568217962</v>
          </cell>
          <cell r="U124">
            <v>1.5472750038981691</v>
          </cell>
        </row>
        <row r="125">
          <cell r="D125">
            <v>115.20897792755292</v>
          </cell>
          <cell r="E125">
            <v>147.80686703108535</v>
          </cell>
          <cell r="F125">
            <v>155.84470270044946</v>
          </cell>
          <cell r="G125">
            <v>102.482404784393</v>
          </cell>
          <cell r="H125">
            <v>85.290367380475217</v>
          </cell>
          <cell r="I125">
            <v>51.129565785677556</v>
          </cell>
          <cell r="J125">
            <v>25.511884242462195</v>
          </cell>
          <cell r="K125">
            <v>27.126560460339551</v>
          </cell>
          <cell r="L125">
            <v>17.115567909499955</v>
          </cell>
          <cell r="M125">
            <v>12.594474499443361</v>
          </cell>
          <cell r="N125">
            <v>11.30273352514148</v>
          </cell>
          <cell r="O125">
            <v>4.8440286536320629</v>
          </cell>
          <cell r="P125">
            <v>8.896831272414472</v>
          </cell>
          <cell r="Q125">
            <v>15.859568789956233</v>
          </cell>
          <cell r="R125">
            <v>11.604562529236269</v>
          </cell>
          <cell r="S125">
            <v>3.8681875097454226</v>
          </cell>
          <cell r="T125">
            <v>2.7077312568217962</v>
          </cell>
          <cell r="U125">
            <v>1.5472750038981691</v>
          </cell>
        </row>
        <row r="126">
          <cell r="D126">
            <v>115.20897792755292</v>
          </cell>
          <cell r="E126">
            <v>147.80686703108535</v>
          </cell>
          <cell r="F126">
            <v>155.84470270044946</v>
          </cell>
          <cell r="G126">
            <v>102.482404784393</v>
          </cell>
          <cell r="H126">
            <v>85.290367380475217</v>
          </cell>
          <cell r="I126">
            <v>51.129565785677556</v>
          </cell>
          <cell r="J126">
            <v>25.511884242462195</v>
          </cell>
          <cell r="K126">
            <v>27.126560460339551</v>
          </cell>
          <cell r="L126">
            <v>17.115567909499955</v>
          </cell>
          <cell r="M126">
            <v>12.594474499443361</v>
          </cell>
          <cell r="N126">
            <v>11.30273352514148</v>
          </cell>
          <cell r="O126">
            <v>4.8440286536320629</v>
          </cell>
          <cell r="P126">
            <v>8.896831272414472</v>
          </cell>
          <cell r="Q126">
            <v>15.859568789956233</v>
          </cell>
          <cell r="R126">
            <v>11.604562529236269</v>
          </cell>
          <cell r="S126">
            <v>3.8681875097454226</v>
          </cell>
          <cell r="T126">
            <v>2.7077312568217962</v>
          </cell>
          <cell r="U126">
            <v>1.5472750038981691</v>
          </cell>
        </row>
        <row r="127">
          <cell r="D127">
            <v>115.20897792755292</v>
          </cell>
          <cell r="E127">
            <v>147.80686703108535</v>
          </cell>
          <cell r="F127">
            <v>155.84470270044946</v>
          </cell>
          <cell r="G127">
            <v>102.482404784393</v>
          </cell>
          <cell r="H127">
            <v>85.290367380475217</v>
          </cell>
          <cell r="I127">
            <v>51.129565785677556</v>
          </cell>
          <cell r="J127">
            <v>25.511884242462195</v>
          </cell>
          <cell r="K127">
            <v>27.126560460339551</v>
          </cell>
          <cell r="L127">
            <v>17.115567909499955</v>
          </cell>
          <cell r="M127">
            <v>12.594474499443361</v>
          </cell>
          <cell r="N127">
            <v>11.30273352514148</v>
          </cell>
          <cell r="O127">
            <v>4.8440286536320629</v>
          </cell>
          <cell r="P127">
            <v>8.896831272414472</v>
          </cell>
          <cell r="Q127">
            <v>15.859568789956233</v>
          </cell>
          <cell r="R127">
            <v>11.604562529236269</v>
          </cell>
          <cell r="S127">
            <v>3.8681875097454226</v>
          </cell>
          <cell r="T127">
            <v>2.7077312568217962</v>
          </cell>
          <cell r="U127">
            <v>1.5472750038981691</v>
          </cell>
        </row>
        <row r="128">
          <cell r="D128">
            <v>115.20897792755292</v>
          </cell>
          <cell r="E128">
            <v>147.80686703108535</v>
          </cell>
          <cell r="F128">
            <v>155.84470270044946</v>
          </cell>
          <cell r="G128">
            <v>102.482404784393</v>
          </cell>
          <cell r="H128">
            <v>85.290367380475217</v>
          </cell>
          <cell r="I128">
            <v>51.129565785677556</v>
          </cell>
          <cell r="J128">
            <v>25.511884242462195</v>
          </cell>
          <cell r="K128">
            <v>27.126560460339551</v>
          </cell>
          <cell r="L128">
            <v>17.115567909499955</v>
          </cell>
          <cell r="M128">
            <v>12.594474499443361</v>
          </cell>
          <cell r="N128">
            <v>11.30273352514148</v>
          </cell>
          <cell r="O128">
            <v>4.8440286536320629</v>
          </cell>
          <cell r="P128">
            <v>8.896831272414472</v>
          </cell>
          <cell r="Q128">
            <v>15.859568789956233</v>
          </cell>
          <cell r="R128">
            <v>11.604562529236269</v>
          </cell>
          <cell r="S128">
            <v>3.8681875097454226</v>
          </cell>
          <cell r="T128">
            <v>2.7077312568217962</v>
          </cell>
          <cell r="U128">
            <v>1.5472750038981691</v>
          </cell>
        </row>
        <row r="129">
          <cell r="D129">
            <v>115.20897792755292</v>
          </cell>
          <cell r="E129">
            <v>147.80686703108535</v>
          </cell>
          <cell r="F129">
            <v>155.84470270044946</v>
          </cell>
          <cell r="G129">
            <v>102.482404784393</v>
          </cell>
          <cell r="H129">
            <v>85.290367380475217</v>
          </cell>
          <cell r="I129">
            <v>51.129565785677556</v>
          </cell>
          <cell r="J129">
            <v>25.511884242462195</v>
          </cell>
          <cell r="K129">
            <v>27.126560460339551</v>
          </cell>
          <cell r="L129">
            <v>17.115567909499955</v>
          </cell>
          <cell r="M129">
            <v>12.594474499443361</v>
          </cell>
          <cell r="N129">
            <v>11.30273352514148</v>
          </cell>
          <cell r="O129">
            <v>4.8440286536320629</v>
          </cell>
          <cell r="P129">
            <v>8.896831272414472</v>
          </cell>
          <cell r="Q129">
            <v>15.859568789956233</v>
          </cell>
          <cell r="R129">
            <v>11.604562529236269</v>
          </cell>
          <cell r="S129">
            <v>3.8681875097454226</v>
          </cell>
          <cell r="T129">
            <v>2.7077312568217962</v>
          </cell>
          <cell r="U129">
            <v>1.5472750038981691</v>
          </cell>
        </row>
        <row r="130">
          <cell r="D130">
            <v>115.20897792755292</v>
          </cell>
          <cell r="E130">
            <v>147.80686703108535</v>
          </cell>
          <cell r="F130">
            <v>155.84470270044946</v>
          </cell>
          <cell r="G130">
            <v>102.482404784393</v>
          </cell>
          <cell r="H130">
            <v>85.290367380475217</v>
          </cell>
          <cell r="I130">
            <v>51.129565785677556</v>
          </cell>
          <cell r="J130">
            <v>25.511884242462195</v>
          </cell>
          <cell r="K130">
            <v>27.126560460339551</v>
          </cell>
          <cell r="L130">
            <v>17.115567909499955</v>
          </cell>
          <cell r="M130">
            <v>12.594474499443361</v>
          </cell>
          <cell r="N130">
            <v>11.30273352514148</v>
          </cell>
          <cell r="O130">
            <v>4.8440286536320629</v>
          </cell>
          <cell r="P130">
            <v>8.896831272414472</v>
          </cell>
          <cell r="Q130">
            <v>15.859568789956233</v>
          </cell>
          <cell r="R130">
            <v>11.604562529236269</v>
          </cell>
          <cell r="S130">
            <v>3.8681875097454226</v>
          </cell>
          <cell r="T130">
            <v>2.7077312568217962</v>
          </cell>
          <cell r="U130">
            <v>1.5472750038981691</v>
          </cell>
        </row>
        <row r="131">
          <cell r="D131">
            <v>134.06224700047753</v>
          </cell>
          <cell r="E131">
            <v>171.99458820603903</v>
          </cell>
          <cell r="F131">
            <v>181.34776822932812</v>
          </cell>
          <cell r="G131">
            <v>119.25304529693641</v>
          </cell>
          <cell r="H131">
            <v>99.247632469345774</v>
          </cell>
          <cell r="I131">
            <v>59.49661737036697</v>
          </cell>
          <cell r="J131">
            <v>29.686753482973142</v>
          </cell>
          <cell r="K131">
            <v>31.565661931262586</v>
          </cell>
          <cell r="L131">
            <v>19.916429551868056</v>
          </cell>
          <cell r="M131">
            <v>14.655485896657627</v>
          </cell>
          <cell r="N131">
            <v>13.152359138026078</v>
          </cell>
          <cell r="O131">
            <v>5.6367253448683181</v>
          </cell>
          <cell r="P131">
            <v>10.352745185483965</v>
          </cell>
          <cell r="Q131">
            <v>18.454893591514892</v>
          </cell>
          <cell r="R131">
            <v>13.503580676718215</v>
          </cell>
          <cell r="S131">
            <v>4.5011935589060714</v>
          </cell>
          <cell r="T131">
            <v>3.15083549123425</v>
          </cell>
          <cell r="U131">
            <v>1.8004774235624286</v>
          </cell>
        </row>
      </sheetData>
      <sheetData sheetId="18">
        <row r="4">
          <cell r="D4">
            <v>21.018329938900205</v>
          </cell>
          <cell r="E4">
            <v>26.965376782077392</v>
          </cell>
          <cell r="F4">
            <v>28.431771894093686</v>
          </cell>
          <cell r="G4">
            <v>18.69653767820774</v>
          </cell>
          <cell r="H4">
            <v>15.560081466395111</v>
          </cell>
          <cell r="I4">
            <v>9.3279022403258658</v>
          </cell>
          <cell r="J4">
            <v>3.8852459016393444</v>
          </cell>
          <cell r="K4">
            <v>4.1311475409836067</v>
          </cell>
          <cell r="L4">
            <v>2.6065573770491803</v>
          </cell>
          <cell r="M4">
            <v>1.9180327868852458</v>
          </cell>
          <cell r="N4">
            <v>1.7213114754098362</v>
          </cell>
          <cell r="O4">
            <v>0.73770491803278682</v>
          </cell>
          <cell r="P4">
            <v>2</v>
          </cell>
          <cell r="Q4">
            <v>3.5652173913043477</v>
          </cell>
          <cell r="R4">
            <v>2.6086956521739131</v>
          </cell>
          <cell r="S4">
            <v>0.86956521739130432</v>
          </cell>
          <cell r="T4">
            <v>0.60869565217391308</v>
          </cell>
          <cell r="U4">
            <v>0.34782608695652173</v>
          </cell>
        </row>
        <row r="5">
          <cell r="D5">
            <v>21.018329938900205</v>
          </cell>
          <cell r="E5">
            <v>26.965376782077392</v>
          </cell>
          <cell r="F5">
            <v>28.431771894093686</v>
          </cell>
          <cell r="G5">
            <v>18.69653767820774</v>
          </cell>
          <cell r="H5">
            <v>15.560081466395111</v>
          </cell>
          <cell r="I5">
            <v>9.3279022403258658</v>
          </cell>
          <cell r="J5">
            <v>3.8852459016393444</v>
          </cell>
          <cell r="K5">
            <v>4.1311475409836067</v>
          </cell>
          <cell r="L5">
            <v>2.6065573770491803</v>
          </cell>
          <cell r="M5">
            <v>1.9180327868852458</v>
          </cell>
          <cell r="N5">
            <v>1.7213114754098362</v>
          </cell>
          <cell r="O5">
            <v>0.73770491803278682</v>
          </cell>
          <cell r="P5">
            <v>2</v>
          </cell>
          <cell r="Q5">
            <v>3.5652173913043477</v>
          </cell>
          <cell r="R5">
            <v>2.6086956521739131</v>
          </cell>
          <cell r="S5">
            <v>0.86956521739130432</v>
          </cell>
          <cell r="T5">
            <v>0.60869565217391308</v>
          </cell>
          <cell r="U5">
            <v>0.34782608695652173</v>
          </cell>
        </row>
        <row r="6">
          <cell r="D6">
            <v>21.018329938900205</v>
          </cell>
          <cell r="E6">
            <v>26.965376782077392</v>
          </cell>
          <cell r="F6">
            <v>28.431771894093686</v>
          </cell>
          <cell r="G6">
            <v>18.69653767820774</v>
          </cell>
          <cell r="H6">
            <v>15.560081466395111</v>
          </cell>
          <cell r="I6">
            <v>9.3279022403258658</v>
          </cell>
          <cell r="J6">
            <v>3.8852459016393444</v>
          </cell>
          <cell r="K6">
            <v>4.1311475409836067</v>
          </cell>
          <cell r="L6">
            <v>2.6065573770491803</v>
          </cell>
          <cell r="M6">
            <v>1.9180327868852458</v>
          </cell>
          <cell r="N6">
            <v>1.7213114754098362</v>
          </cell>
          <cell r="O6">
            <v>0.73770491803278682</v>
          </cell>
          <cell r="P6">
            <v>2</v>
          </cell>
          <cell r="Q6">
            <v>3.5652173913043477</v>
          </cell>
          <cell r="R6">
            <v>2.6086956521739131</v>
          </cell>
          <cell r="S6">
            <v>0.86956521739130432</v>
          </cell>
          <cell r="T6">
            <v>0.60869565217391308</v>
          </cell>
          <cell r="U6">
            <v>0.34782608695652173</v>
          </cell>
        </row>
        <row r="7">
          <cell r="D7">
            <v>21.018329938900205</v>
          </cell>
          <cell r="E7">
            <v>26.965376782077392</v>
          </cell>
          <cell r="F7">
            <v>28.431771894093686</v>
          </cell>
          <cell r="G7">
            <v>18.69653767820774</v>
          </cell>
          <cell r="H7">
            <v>15.560081466395111</v>
          </cell>
          <cell r="I7">
            <v>9.3279022403258658</v>
          </cell>
          <cell r="J7">
            <v>3.8852459016393444</v>
          </cell>
          <cell r="K7">
            <v>4.1311475409836067</v>
          </cell>
          <cell r="L7">
            <v>2.6065573770491803</v>
          </cell>
          <cell r="M7">
            <v>1.9180327868852458</v>
          </cell>
          <cell r="N7">
            <v>1.7213114754098362</v>
          </cell>
          <cell r="O7">
            <v>0.73770491803278682</v>
          </cell>
          <cell r="P7">
            <v>2</v>
          </cell>
          <cell r="Q7">
            <v>3.5652173913043477</v>
          </cell>
          <cell r="R7">
            <v>2.6086956521739131</v>
          </cell>
          <cell r="S7">
            <v>0.86956521739130432</v>
          </cell>
          <cell r="T7">
            <v>0.60869565217391308</v>
          </cell>
          <cell r="U7">
            <v>0.34782608695652173</v>
          </cell>
        </row>
        <row r="8">
          <cell r="D8">
            <v>21.018329938900205</v>
          </cell>
          <cell r="E8">
            <v>26.965376782077392</v>
          </cell>
          <cell r="F8">
            <v>28.431771894093686</v>
          </cell>
          <cell r="G8">
            <v>18.69653767820774</v>
          </cell>
          <cell r="H8">
            <v>15.560081466395111</v>
          </cell>
          <cell r="I8">
            <v>9.3279022403258658</v>
          </cell>
          <cell r="J8">
            <v>3.8852459016393444</v>
          </cell>
          <cell r="K8">
            <v>4.1311475409836067</v>
          </cell>
          <cell r="L8">
            <v>2.6065573770491803</v>
          </cell>
          <cell r="M8">
            <v>1.9180327868852458</v>
          </cell>
          <cell r="N8">
            <v>1.7213114754098362</v>
          </cell>
          <cell r="O8">
            <v>0.73770491803278682</v>
          </cell>
          <cell r="P8">
            <v>2</v>
          </cell>
          <cell r="Q8">
            <v>3.5652173913043477</v>
          </cell>
          <cell r="R8">
            <v>2.6086956521739131</v>
          </cell>
          <cell r="S8">
            <v>0.86956521739130432</v>
          </cell>
          <cell r="T8">
            <v>0.60869565217391308</v>
          </cell>
          <cell r="U8">
            <v>0.34782608695652173</v>
          </cell>
        </row>
        <row r="9">
          <cell r="D9">
            <v>21.018329938900205</v>
          </cell>
          <cell r="E9">
            <v>26.965376782077392</v>
          </cell>
          <cell r="F9">
            <v>28.431771894093686</v>
          </cell>
          <cell r="G9">
            <v>18.69653767820774</v>
          </cell>
          <cell r="H9">
            <v>15.560081466395111</v>
          </cell>
          <cell r="I9">
            <v>9.3279022403258658</v>
          </cell>
          <cell r="J9">
            <v>3.8852459016393444</v>
          </cell>
          <cell r="K9">
            <v>4.1311475409836067</v>
          </cell>
          <cell r="L9">
            <v>2.6065573770491803</v>
          </cell>
          <cell r="M9">
            <v>1.9180327868852458</v>
          </cell>
          <cell r="N9">
            <v>1.7213114754098362</v>
          </cell>
          <cell r="O9">
            <v>0.73770491803278682</v>
          </cell>
          <cell r="P9">
            <v>2</v>
          </cell>
          <cell r="Q9">
            <v>3.5652173913043477</v>
          </cell>
          <cell r="R9">
            <v>2.6086956521739131</v>
          </cell>
          <cell r="S9">
            <v>0.86956521739130432</v>
          </cell>
          <cell r="T9">
            <v>0.60869565217391308</v>
          </cell>
          <cell r="U9">
            <v>0.34782608695652173</v>
          </cell>
        </row>
        <row r="10">
          <cell r="D10">
            <v>21.018329938900205</v>
          </cell>
          <cell r="E10">
            <v>26.965376782077392</v>
          </cell>
          <cell r="F10">
            <v>28.431771894093686</v>
          </cell>
          <cell r="G10">
            <v>18.69653767820774</v>
          </cell>
          <cell r="H10">
            <v>15.560081466395111</v>
          </cell>
          <cell r="I10">
            <v>9.3279022403258658</v>
          </cell>
          <cell r="J10">
            <v>3.8852459016393444</v>
          </cell>
          <cell r="K10">
            <v>4.1311475409836067</v>
          </cell>
          <cell r="L10">
            <v>2.6065573770491803</v>
          </cell>
          <cell r="M10">
            <v>1.9180327868852458</v>
          </cell>
          <cell r="N10">
            <v>1.7213114754098362</v>
          </cell>
          <cell r="O10">
            <v>0.73770491803278682</v>
          </cell>
          <cell r="P10">
            <v>2</v>
          </cell>
          <cell r="Q10">
            <v>3.5652173913043477</v>
          </cell>
          <cell r="R10">
            <v>2.6086956521739131</v>
          </cell>
          <cell r="S10">
            <v>0.86956521739130432</v>
          </cell>
          <cell r="T10">
            <v>0.60869565217391308</v>
          </cell>
          <cell r="U10">
            <v>0.34782608695652173</v>
          </cell>
        </row>
        <row r="11">
          <cell r="D11">
            <v>24.749179246600637</v>
          </cell>
          <cell r="E11">
            <v>31.751853994669805</v>
          </cell>
          <cell r="F11">
            <v>33.478540918851245</v>
          </cell>
          <cell r="G11">
            <v>22.015258283313358</v>
          </cell>
          <cell r="H11">
            <v>18.322066806591941</v>
          </cell>
          <cell r="I11">
            <v>10.983647378820825</v>
          </cell>
          <cell r="J11">
            <v>4.5748947474094166</v>
          </cell>
          <cell r="K11">
            <v>4.8644450478783678</v>
          </cell>
          <cell r="L11">
            <v>3.0692331849708747</v>
          </cell>
          <cell r="M11">
            <v>2.2584923436578133</v>
          </cell>
          <cell r="N11">
            <v>2.0268521032826534</v>
          </cell>
          <cell r="O11">
            <v>0.86865090140685119</v>
          </cell>
          <cell r="P11">
            <v>2.3550091104807969</v>
          </cell>
          <cell r="Q11">
            <v>4.1980597186831599</v>
          </cell>
          <cell r="R11">
            <v>3.0717510136706045</v>
          </cell>
          <cell r="S11">
            <v>1.0239170045568682</v>
          </cell>
          <cell r="T11">
            <v>0.71674190318980779</v>
          </cell>
          <cell r="U11">
            <v>0.4095668018227473</v>
          </cell>
        </row>
        <row r="12">
          <cell r="D12">
            <v>24.749179246600637</v>
          </cell>
          <cell r="E12">
            <v>31.751853994669805</v>
          </cell>
          <cell r="F12">
            <v>33.478540918851245</v>
          </cell>
          <cell r="G12">
            <v>22.015258283313358</v>
          </cell>
          <cell r="H12">
            <v>18.322066806591941</v>
          </cell>
          <cell r="I12">
            <v>10.983647378820825</v>
          </cell>
          <cell r="J12">
            <v>4.5748947474094166</v>
          </cell>
          <cell r="K12">
            <v>4.8644450478783678</v>
          </cell>
          <cell r="L12">
            <v>3.0692331849708747</v>
          </cell>
          <cell r="M12">
            <v>2.2584923436578133</v>
          </cell>
          <cell r="N12">
            <v>2.0268521032826534</v>
          </cell>
          <cell r="O12">
            <v>0.86865090140685119</v>
          </cell>
          <cell r="P12">
            <v>2.3550091104807969</v>
          </cell>
          <cell r="Q12">
            <v>4.1980597186831599</v>
          </cell>
          <cell r="R12">
            <v>3.0717510136706045</v>
          </cell>
          <cell r="S12">
            <v>1.0239170045568682</v>
          </cell>
          <cell r="T12">
            <v>0.71674190318980779</v>
          </cell>
          <cell r="U12">
            <v>0.4095668018227473</v>
          </cell>
        </row>
        <row r="13">
          <cell r="D13">
            <v>24.749179246600637</v>
          </cell>
          <cell r="E13">
            <v>31.751853994669805</v>
          </cell>
          <cell r="F13">
            <v>33.478540918851245</v>
          </cell>
          <cell r="G13">
            <v>22.015258283313358</v>
          </cell>
          <cell r="H13">
            <v>18.322066806591941</v>
          </cell>
          <cell r="I13">
            <v>10.983647378820825</v>
          </cell>
          <cell r="J13">
            <v>4.5748947474094166</v>
          </cell>
          <cell r="K13">
            <v>4.8644450478783678</v>
          </cell>
          <cell r="L13">
            <v>3.0692331849708747</v>
          </cell>
          <cell r="M13">
            <v>2.2584923436578133</v>
          </cell>
          <cell r="N13">
            <v>2.0268521032826534</v>
          </cell>
          <cell r="O13">
            <v>0.86865090140685119</v>
          </cell>
          <cell r="P13">
            <v>2.3550091104807969</v>
          </cell>
          <cell r="Q13">
            <v>4.1980597186831599</v>
          </cell>
          <cell r="R13">
            <v>3.0717510136706045</v>
          </cell>
          <cell r="S13">
            <v>1.0239170045568682</v>
          </cell>
          <cell r="T13">
            <v>0.71674190318980779</v>
          </cell>
          <cell r="U13">
            <v>0.4095668018227473</v>
          </cell>
        </row>
        <row r="14">
          <cell r="D14">
            <v>24.749179246600637</v>
          </cell>
          <cell r="E14">
            <v>31.751853994669805</v>
          </cell>
          <cell r="F14">
            <v>33.478540918851245</v>
          </cell>
          <cell r="G14">
            <v>22.015258283313358</v>
          </cell>
          <cell r="H14">
            <v>18.322066806591941</v>
          </cell>
          <cell r="I14">
            <v>10.983647378820825</v>
          </cell>
          <cell r="J14">
            <v>4.5748947474094166</v>
          </cell>
          <cell r="K14">
            <v>4.8644450478783678</v>
          </cell>
          <cell r="L14">
            <v>3.0692331849708747</v>
          </cell>
          <cell r="M14">
            <v>2.2584923436578133</v>
          </cell>
          <cell r="N14">
            <v>2.0268521032826534</v>
          </cell>
          <cell r="O14">
            <v>0.86865090140685119</v>
          </cell>
          <cell r="P14">
            <v>2.3550091104807969</v>
          </cell>
          <cell r="Q14">
            <v>4.1980597186831599</v>
          </cell>
          <cell r="R14">
            <v>3.0717510136706045</v>
          </cell>
          <cell r="S14">
            <v>1.0239170045568682</v>
          </cell>
          <cell r="T14">
            <v>0.71674190318980779</v>
          </cell>
          <cell r="U14">
            <v>0.4095668018227473</v>
          </cell>
        </row>
        <row r="15">
          <cell r="D15">
            <v>24.749179246600637</v>
          </cell>
          <cell r="E15">
            <v>31.751853994669805</v>
          </cell>
          <cell r="F15">
            <v>33.478540918851245</v>
          </cell>
          <cell r="G15">
            <v>22.015258283313358</v>
          </cell>
          <cell r="H15">
            <v>18.322066806591941</v>
          </cell>
          <cell r="I15">
            <v>10.983647378820825</v>
          </cell>
          <cell r="J15">
            <v>4.5748947474094166</v>
          </cell>
          <cell r="K15">
            <v>4.8644450478783678</v>
          </cell>
          <cell r="L15">
            <v>3.0692331849708747</v>
          </cell>
          <cell r="M15">
            <v>2.2584923436578133</v>
          </cell>
          <cell r="N15">
            <v>2.0268521032826534</v>
          </cell>
          <cell r="O15">
            <v>0.86865090140685119</v>
          </cell>
          <cell r="P15">
            <v>2.3550091104807969</v>
          </cell>
          <cell r="Q15">
            <v>4.1980597186831599</v>
          </cell>
          <cell r="R15">
            <v>3.0717510136706045</v>
          </cell>
          <cell r="S15">
            <v>1.0239170045568682</v>
          </cell>
          <cell r="T15">
            <v>0.71674190318980779</v>
          </cell>
          <cell r="U15">
            <v>0.4095668018227473</v>
          </cell>
        </row>
        <row r="16">
          <cell r="D16">
            <v>24.749179246600637</v>
          </cell>
          <cell r="E16">
            <v>31.751853994669805</v>
          </cell>
          <cell r="F16">
            <v>33.478540918851245</v>
          </cell>
          <cell r="G16">
            <v>22.015258283313358</v>
          </cell>
          <cell r="H16">
            <v>18.322066806591941</v>
          </cell>
          <cell r="I16">
            <v>10.983647378820825</v>
          </cell>
          <cell r="J16">
            <v>4.5748947474094166</v>
          </cell>
          <cell r="K16">
            <v>4.8644450478783678</v>
          </cell>
          <cell r="L16">
            <v>3.0692331849708747</v>
          </cell>
          <cell r="M16">
            <v>2.2584923436578133</v>
          </cell>
          <cell r="N16">
            <v>2.0268521032826534</v>
          </cell>
          <cell r="O16">
            <v>0.86865090140685119</v>
          </cell>
          <cell r="P16">
            <v>2.3550091104807969</v>
          </cell>
          <cell r="Q16">
            <v>4.1980597186831599</v>
          </cell>
          <cell r="R16">
            <v>3.0717510136706045</v>
          </cell>
          <cell r="S16">
            <v>1.0239170045568682</v>
          </cell>
          <cell r="T16">
            <v>0.71674190318980779</v>
          </cell>
          <cell r="U16">
            <v>0.4095668018227473</v>
          </cell>
        </row>
        <row r="17">
          <cell r="D17">
            <v>24.749179246600637</v>
          </cell>
          <cell r="E17">
            <v>31.751853994669805</v>
          </cell>
          <cell r="F17">
            <v>33.478540918851245</v>
          </cell>
          <cell r="G17">
            <v>22.015258283313358</v>
          </cell>
          <cell r="H17">
            <v>18.322066806591941</v>
          </cell>
          <cell r="I17">
            <v>10.983647378820825</v>
          </cell>
          <cell r="J17">
            <v>4.5748947474094166</v>
          </cell>
          <cell r="K17">
            <v>4.8644450478783678</v>
          </cell>
          <cell r="L17">
            <v>3.0692331849708747</v>
          </cell>
          <cell r="M17">
            <v>2.2584923436578133</v>
          </cell>
          <cell r="N17">
            <v>2.0268521032826534</v>
          </cell>
          <cell r="O17">
            <v>0.86865090140685119</v>
          </cell>
          <cell r="P17">
            <v>2.3550091104807969</v>
          </cell>
          <cell r="Q17">
            <v>4.1980597186831599</v>
          </cell>
          <cell r="R17">
            <v>3.0717510136706045</v>
          </cell>
          <cell r="S17">
            <v>1.0239170045568682</v>
          </cell>
          <cell r="T17">
            <v>0.71674190318980779</v>
          </cell>
          <cell r="U17">
            <v>0.4095668018227473</v>
          </cell>
        </row>
        <row r="18">
          <cell r="D18">
            <v>24.749179246600637</v>
          </cell>
          <cell r="E18">
            <v>31.751853994669805</v>
          </cell>
          <cell r="F18">
            <v>33.478540918851245</v>
          </cell>
          <cell r="G18">
            <v>22.015258283313358</v>
          </cell>
          <cell r="H18">
            <v>18.322066806591941</v>
          </cell>
          <cell r="I18">
            <v>10.983647378820825</v>
          </cell>
          <cell r="J18">
            <v>4.5748947474094166</v>
          </cell>
          <cell r="K18">
            <v>4.8644450478783678</v>
          </cell>
          <cell r="L18">
            <v>3.0692331849708747</v>
          </cell>
          <cell r="M18">
            <v>2.2584923436578133</v>
          </cell>
          <cell r="N18">
            <v>2.0268521032826534</v>
          </cell>
          <cell r="O18">
            <v>0.86865090140685119</v>
          </cell>
          <cell r="P18">
            <v>2.3550091104807969</v>
          </cell>
          <cell r="Q18">
            <v>4.1980597186831599</v>
          </cell>
          <cell r="R18">
            <v>3.0717510136706045</v>
          </cell>
          <cell r="S18">
            <v>1.0239170045568682</v>
          </cell>
          <cell r="T18">
            <v>0.71674190318980779</v>
          </cell>
          <cell r="U18">
            <v>0.4095668018227473</v>
          </cell>
        </row>
        <row r="19">
          <cell r="D19">
            <v>24.749179246600637</v>
          </cell>
          <cell r="E19">
            <v>31.751853994669805</v>
          </cell>
          <cell r="F19">
            <v>33.478540918851245</v>
          </cell>
          <cell r="G19">
            <v>22.015258283313358</v>
          </cell>
          <cell r="H19">
            <v>18.322066806591941</v>
          </cell>
          <cell r="I19">
            <v>10.983647378820825</v>
          </cell>
          <cell r="J19">
            <v>4.5748947474094166</v>
          </cell>
          <cell r="K19">
            <v>4.8644450478783678</v>
          </cell>
          <cell r="L19">
            <v>3.0692331849708747</v>
          </cell>
          <cell r="M19">
            <v>2.2584923436578133</v>
          </cell>
          <cell r="N19">
            <v>2.0268521032826534</v>
          </cell>
          <cell r="O19">
            <v>0.86865090140685119</v>
          </cell>
          <cell r="P19">
            <v>2.3550091104807969</v>
          </cell>
          <cell r="Q19">
            <v>4.1980597186831599</v>
          </cell>
          <cell r="R19">
            <v>3.0717510136706045</v>
          </cell>
          <cell r="S19">
            <v>1.0239170045568682</v>
          </cell>
          <cell r="T19">
            <v>0.71674190318980779</v>
          </cell>
          <cell r="U19">
            <v>0.4095668018227473</v>
          </cell>
        </row>
        <row r="20">
          <cell r="D20">
            <v>24.749179246600637</v>
          </cell>
          <cell r="E20">
            <v>31.751853994669805</v>
          </cell>
          <cell r="F20">
            <v>33.478540918851245</v>
          </cell>
          <cell r="G20">
            <v>22.015258283313358</v>
          </cell>
          <cell r="H20">
            <v>18.322066806591941</v>
          </cell>
          <cell r="I20">
            <v>10.983647378820825</v>
          </cell>
          <cell r="J20">
            <v>4.5748947474094166</v>
          </cell>
          <cell r="K20">
            <v>4.8644450478783678</v>
          </cell>
          <cell r="L20">
            <v>3.0692331849708747</v>
          </cell>
          <cell r="M20">
            <v>2.2584923436578133</v>
          </cell>
          <cell r="N20">
            <v>2.0268521032826534</v>
          </cell>
          <cell r="O20">
            <v>0.86865090140685119</v>
          </cell>
          <cell r="P20">
            <v>2.3550091104807969</v>
          </cell>
          <cell r="Q20">
            <v>4.1980597186831599</v>
          </cell>
          <cell r="R20">
            <v>3.0717510136706045</v>
          </cell>
          <cell r="S20">
            <v>1.0239170045568682</v>
          </cell>
          <cell r="T20">
            <v>0.71674190318980779</v>
          </cell>
          <cell r="U20">
            <v>0.4095668018227473</v>
          </cell>
        </row>
        <row r="21">
          <cell r="D21">
            <v>30.143206464602798</v>
          </cell>
          <cell r="E21">
            <v>38.672098216215211</v>
          </cell>
          <cell r="F21">
            <v>40.775112620722382</v>
          </cell>
          <cell r="G21">
            <v>26.81343365746644</v>
          </cell>
          <cell r="H21">
            <v>22.315319514492767</v>
          </cell>
          <cell r="I21">
            <v>13.377508295337288</v>
          </cell>
          <cell r="J21">
            <v>5.5719826322697195</v>
          </cell>
          <cell r="K21">
            <v>5.9246397608943848</v>
          </cell>
          <cell r="L21">
            <v>3.738165563421457</v>
          </cell>
          <cell r="M21">
            <v>2.7507256032723926</v>
          </cell>
          <cell r="N21">
            <v>2.4685999003726606</v>
          </cell>
          <cell r="O21">
            <v>1.0579713858739972</v>
          </cell>
          <cell r="P21">
            <v>2.8682779794806148</v>
          </cell>
          <cell r="Q21">
            <v>5.1130172677697914</v>
          </cell>
          <cell r="R21">
            <v>3.7412321471486281</v>
          </cell>
          <cell r="S21">
            <v>1.247077382382876</v>
          </cell>
          <cell r="T21">
            <v>0.87295416766801326</v>
          </cell>
          <cell r="U21">
            <v>0.49883095295315039</v>
          </cell>
        </row>
        <row r="22">
          <cell r="D22">
            <v>30.143206464602798</v>
          </cell>
          <cell r="E22">
            <v>38.672098216215211</v>
          </cell>
          <cell r="F22">
            <v>40.775112620722382</v>
          </cell>
          <cell r="G22">
            <v>26.81343365746644</v>
          </cell>
          <cell r="H22">
            <v>22.315319514492767</v>
          </cell>
          <cell r="I22">
            <v>13.377508295337288</v>
          </cell>
          <cell r="J22">
            <v>5.5719826322697195</v>
          </cell>
          <cell r="K22">
            <v>5.9246397608943848</v>
          </cell>
          <cell r="L22">
            <v>3.738165563421457</v>
          </cell>
          <cell r="M22">
            <v>2.7507256032723926</v>
          </cell>
          <cell r="N22">
            <v>2.4685999003726606</v>
          </cell>
          <cell r="O22">
            <v>1.0579713858739972</v>
          </cell>
          <cell r="P22">
            <v>2.8682779794806148</v>
          </cell>
          <cell r="Q22">
            <v>5.1130172677697914</v>
          </cell>
          <cell r="R22">
            <v>3.7412321471486281</v>
          </cell>
          <cell r="S22">
            <v>1.247077382382876</v>
          </cell>
          <cell r="T22">
            <v>0.87295416766801326</v>
          </cell>
          <cell r="U22">
            <v>0.49883095295315039</v>
          </cell>
        </row>
        <row r="23">
          <cell r="D23">
            <v>30.143206464602798</v>
          </cell>
          <cell r="E23">
            <v>38.672098216215211</v>
          </cell>
          <cell r="F23">
            <v>40.775112620722382</v>
          </cell>
          <cell r="G23">
            <v>26.81343365746644</v>
          </cell>
          <cell r="H23">
            <v>22.315319514492767</v>
          </cell>
          <cell r="I23">
            <v>13.377508295337288</v>
          </cell>
          <cell r="J23">
            <v>5.5719826322697195</v>
          </cell>
          <cell r="K23">
            <v>5.9246397608943848</v>
          </cell>
          <cell r="L23">
            <v>3.738165563421457</v>
          </cell>
          <cell r="M23">
            <v>2.7507256032723926</v>
          </cell>
          <cell r="N23">
            <v>2.4685999003726606</v>
          </cell>
          <cell r="O23">
            <v>1.0579713858739972</v>
          </cell>
          <cell r="P23">
            <v>2.8682779794806148</v>
          </cell>
          <cell r="Q23">
            <v>5.1130172677697914</v>
          </cell>
          <cell r="R23">
            <v>3.7412321471486281</v>
          </cell>
          <cell r="S23">
            <v>1.247077382382876</v>
          </cell>
          <cell r="T23">
            <v>0.87295416766801326</v>
          </cell>
          <cell r="U23">
            <v>0.49883095295315039</v>
          </cell>
        </row>
        <row r="24">
          <cell r="D24">
            <v>30.143206464602798</v>
          </cell>
          <cell r="E24">
            <v>38.672098216215211</v>
          </cell>
          <cell r="F24">
            <v>40.775112620722382</v>
          </cell>
          <cell r="G24">
            <v>26.81343365746644</v>
          </cell>
          <cell r="H24">
            <v>22.315319514492767</v>
          </cell>
          <cell r="I24">
            <v>13.377508295337288</v>
          </cell>
          <cell r="J24">
            <v>5.5719826322697195</v>
          </cell>
          <cell r="K24">
            <v>5.9246397608943848</v>
          </cell>
          <cell r="L24">
            <v>3.738165563421457</v>
          </cell>
          <cell r="M24">
            <v>2.7507256032723926</v>
          </cell>
          <cell r="N24">
            <v>2.4685999003726606</v>
          </cell>
          <cell r="O24">
            <v>1.0579713858739972</v>
          </cell>
          <cell r="P24">
            <v>2.8682779794806148</v>
          </cell>
          <cell r="Q24">
            <v>5.1130172677697914</v>
          </cell>
          <cell r="R24">
            <v>3.7412321471486281</v>
          </cell>
          <cell r="S24">
            <v>1.247077382382876</v>
          </cell>
          <cell r="T24">
            <v>0.87295416766801326</v>
          </cell>
          <cell r="U24">
            <v>0.49883095295315039</v>
          </cell>
        </row>
        <row r="25">
          <cell r="D25">
            <v>30.143206464602798</v>
          </cell>
          <cell r="E25">
            <v>38.672098216215211</v>
          </cell>
          <cell r="F25">
            <v>40.775112620722382</v>
          </cell>
          <cell r="G25">
            <v>26.81343365746644</v>
          </cell>
          <cell r="H25">
            <v>22.315319514492767</v>
          </cell>
          <cell r="I25">
            <v>13.377508295337288</v>
          </cell>
          <cell r="J25">
            <v>5.5719826322697195</v>
          </cell>
          <cell r="K25">
            <v>5.9246397608943848</v>
          </cell>
          <cell r="L25">
            <v>3.738165563421457</v>
          </cell>
          <cell r="M25">
            <v>2.7507256032723926</v>
          </cell>
          <cell r="N25">
            <v>2.4685999003726606</v>
          </cell>
          <cell r="O25">
            <v>1.0579713858739972</v>
          </cell>
          <cell r="P25">
            <v>2.8682779794806148</v>
          </cell>
          <cell r="Q25">
            <v>5.1130172677697914</v>
          </cell>
          <cell r="R25">
            <v>3.7412321471486281</v>
          </cell>
          <cell r="S25">
            <v>1.247077382382876</v>
          </cell>
          <cell r="T25">
            <v>0.87295416766801326</v>
          </cell>
          <cell r="U25">
            <v>0.49883095295315039</v>
          </cell>
        </row>
        <row r="26">
          <cell r="D26">
            <v>30.143206464602798</v>
          </cell>
          <cell r="E26">
            <v>38.672098216215211</v>
          </cell>
          <cell r="F26">
            <v>40.775112620722382</v>
          </cell>
          <cell r="G26">
            <v>26.81343365746644</v>
          </cell>
          <cell r="H26">
            <v>22.315319514492767</v>
          </cell>
          <cell r="I26">
            <v>13.377508295337288</v>
          </cell>
          <cell r="J26">
            <v>5.5719826322697195</v>
          </cell>
          <cell r="K26">
            <v>5.9246397608943848</v>
          </cell>
          <cell r="L26">
            <v>3.738165563421457</v>
          </cell>
          <cell r="M26">
            <v>2.7507256032723926</v>
          </cell>
          <cell r="N26">
            <v>2.4685999003726606</v>
          </cell>
          <cell r="O26">
            <v>1.0579713858739972</v>
          </cell>
          <cell r="P26">
            <v>2.8682779794806148</v>
          </cell>
          <cell r="Q26">
            <v>5.1130172677697914</v>
          </cell>
          <cell r="R26">
            <v>3.7412321471486281</v>
          </cell>
          <cell r="S26">
            <v>1.247077382382876</v>
          </cell>
          <cell r="T26">
            <v>0.87295416766801326</v>
          </cell>
          <cell r="U26">
            <v>0.49883095295315039</v>
          </cell>
        </row>
        <row r="27">
          <cell r="D27">
            <v>30.143206464602798</v>
          </cell>
          <cell r="E27">
            <v>38.672098216215211</v>
          </cell>
          <cell r="F27">
            <v>40.775112620722382</v>
          </cell>
          <cell r="G27">
            <v>26.81343365746644</v>
          </cell>
          <cell r="H27">
            <v>22.315319514492767</v>
          </cell>
          <cell r="I27">
            <v>13.377508295337288</v>
          </cell>
          <cell r="J27">
            <v>5.5719826322697195</v>
          </cell>
          <cell r="K27">
            <v>5.9246397608943848</v>
          </cell>
          <cell r="L27">
            <v>3.738165563421457</v>
          </cell>
          <cell r="M27">
            <v>2.7507256032723926</v>
          </cell>
          <cell r="N27">
            <v>2.4685999003726606</v>
          </cell>
          <cell r="O27">
            <v>1.0579713858739972</v>
          </cell>
          <cell r="P27">
            <v>2.8682779794806148</v>
          </cell>
          <cell r="Q27">
            <v>5.1130172677697914</v>
          </cell>
          <cell r="R27">
            <v>3.7412321471486281</v>
          </cell>
          <cell r="S27">
            <v>1.247077382382876</v>
          </cell>
          <cell r="T27">
            <v>0.87295416766801326</v>
          </cell>
          <cell r="U27">
            <v>0.49883095295315039</v>
          </cell>
        </row>
        <row r="28">
          <cell r="D28">
            <v>30.143206464602798</v>
          </cell>
          <cell r="E28">
            <v>38.672098216215211</v>
          </cell>
          <cell r="F28">
            <v>40.775112620722382</v>
          </cell>
          <cell r="G28">
            <v>26.81343365746644</v>
          </cell>
          <cell r="H28">
            <v>22.315319514492767</v>
          </cell>
          <cell r="I28">
            <v>13.377508295337288</v>
          </cell>
          <cell r="J28">
            <v>5.5719826322697195</v>
          </cell>
          <cell r="K28">
            <v>5.9246397608943848</v>
          </cell>
          <cell r="L28">
            <v>3.738165563421457</v>
          </cell>
          <cell r="M28">
            <v>2.7507256032723926</v>
          </cell>
          <cell r="N28">
            <v>2.4685999003726606</v>
          </cell>
          <cell r="O28">
            <v>1.0579713858739972</v>
          </cell>
          <cell r="P28">
            <v>2.8682779794806148</v>
          </cell>
          <cell r="Q28">
            <v>5.1130172677697914</v>
          </cell>
          <cell r="R28">
            <v>3.7412321471486281</v>
          </cell>
          <cell r="S28">
            <v>1.247077382382876</v>
          </cell>
          <cell r="T28">
            <v>0.87295416766801326</v>
          </cell>
          <cell r="U28">
            <v>0.49883095295315039</v>
          </cell>
        </row>
        <row r="29">
          <cell r="D29">
            <v>30.143206464602798</v>
          </cell>
          <cell r="E29">
            <v>38.672098216215211</v>
          </cell>
          <cell r="F29">
            <v>40.775112620722382</v>
          </cell>
          <cell r="G29">
            <v>26.81343365746644</v>
          </cell>
          <cell r="H29">
            <v>22.315319514492767</v>
          </cell>
          <cell r="I29">
            <v>13.377508295337288</v>
          </cell>
          <cell r="J29">
            <v>5.5719826322697195</v>
          </cell>
          <cell r="K29">
            <v>5.9246397608943848</v>
          </cell>
          <cell r="L29">
            <v>3.738165563421457</v>
          </cell>
          <cell r="M29">
            <v>2.7507256032723926</v>
          </cell>
          <cell r="N29">
            <v>2.4685999003726606</v>
          </cell>
          <cell r="O29">
            <v>1.0579713858739972</v>
          </cell>
          <cell r="P29">
            <v>2.8682779794806148</v>
          </cell>
          <cell r="Q29">
            <v>5.1130172677697914</v>
          </cell>
          <cell r="R29">
            <v>3.7412321471486281</v>
          </cell>
          <cell r="S29">
            <v>1.247077382382876</v>
          </cell>
          <cell r="T29">
            <v>0.87295416766801326</v>
          </cell>
          <cell r="U29">
            <v>0.49883095295315039</v>
          </cell>
        </row>
        <row r="30">
          <cell r="D30">
            <v>30.143206464602798</v>
          </cell>
          <cell r="E30">
            <v>38.672098216215211</v>
          </cell>
          <cell r="F30">
            <v>40.775112620722382</v>
          </cell>
          <cell r="G30">
            <v>26.81343365746644</v>
          </cell>
          <cell r="H30">
            <v>22.315319514492767</v>
          </cell>
          <cell r="I30">
            <v>13.377508295337288</v>
          </cell>
          <cell r="J30">
            <v>5.5719826322697195</v>
          </cell>
          <cell r="K30">
            <v>5.9246397608943848</v>
          </cell>
          <cell r="L30">
            <v>3.738165563421457</v>
          </cell>
          <cell r="M30">
            <v>2.7507256032723926</v>
          </cell>
          <cell r="N30">
            <v>2.4685999003726606</v>
          </cell>
          <cell r="O30">
            <v>1.0579713858739972</v>
          </cell>
          <cell r="P30">
            <v>2.8682779794806148</v>
          </cell>
          <cell r="Q30">
            <v>5.1130172677697914</v>
          </cell>
          <cell r="R30">
            <v>3.7412321471486281</v>
          </cell>
          <cell r="S30">
            <v>1.247077382382876</v>
          </cell>
          <cell r="T30">
            <v>0.87295416766801326</v>
          </cell>
          <cell r="U30">
            <v>0.49883095295315039</v>
          </cell>
        </row>
        <row r="31">
          <cell r="D31">
            <v>37.818178669479231</v>
          </cell>
          <cell r="E31">
            <v>48.518671083711723</v>
          </cell>
          <cell r="F31">
            <v>51.157148665303296</v>
          </cell>
          <cell r="G31">
            <v>33.640589165292567</v>
          </cell>
          <cell r="H31">
            <v>27.997178782443925</v>
          </cell>
          <cell r="I31">
            <v>16.783649060679735</v>
          </cell>
          <cell r="J31">
            <v>6.9907040240680036</v>
          </cell>
          <cell r="K31">
            <v>7.4331536458444596</v>
          </cell>
          <cell r="L31">
            <v>4.6899659908304328</v>
          </cell>
          <cell r="M31">
            <v>3.4511070498563559</v>
          </cell>
          <cell r="N31">
            <v>3.0971473524351913</v>
          </cell>
          <cell r="O31">
            <v>1.3273488653293677</v>
          </cell>
          <cell r="P31">
            <v>3.5985902571151747</v>
          </cell>
          <cell r="Q31">
            <v>6.4148782844227021</v>
          </cell>
          <cell r="R31">
            <v>4.6938133788458805</v>
          </cell>
          <cell r="S31">
            <v>1.5646044596152933</v>
          </cell>
          <cell r="T31">
            <v>1.0952231217307054</v>
          </cell>
          <cell r="U31">
            <v>0.62584178384611733</v>
          </cell>
        </row>
        <row r="32">
          <cell r="D32">
            <v>37.818178669479231</v>
          </cell>
          <cell r="E32">
            <v>48.518671083711723</v>
          </cell>
          <cell r="F32">
            <v>51.157148665303296</v>
          </cell>
          <cell r="G32">
            <v>33.640589165292567</v>
          </cell>
          <cell r="H32">
            <v>27.997178782443925</v>
          </cell>
          <cell r="I32">
            <v>16.783649060679735</v>
          </cell>
          <cell r="J32">
            <v>6.9907040240680036</v>
          </cell>
          <cell r="K32">
            <v>7.4331536458444596</v>
          </cell>
          <cell r="L32">
            <v>4.6899659908304328</v>
          </cell>
          <cell r="M32">
            <v>3.4511070498563559</v>
          </cell>
          <cell r="N32">
            <v>3.0971473524351913</v>
          </cell>
          <cell r="O32">
            <v>1.3273488653293677</v>
          </cell>
          <cell r="P32">
            <v>3.5985902571151747</v>
          </cell>
          <cell r="Q32">
            <v>6.4148782844227021</v>
          </cell>
          <cell r="R32">
            <v>4.6938133788458805</v>
          </cell>
          <cell r="S32">
            <v>1.5646044596152933</v>
          </cell>
          <cell r="T32">
            <v>1.0952231217307054</v>
          </cell>
          <cell r="U32">
            <v>0.62584178384611733</v>
          </cell>
        </row>
        <row r="33">
          <cell r="D33">
            <v>37.818178669479231</v>
          </cell>
          <cell r="E33">
            <v>48.518671083711723</v>
          </cell>
          <cell r="F33">
            <v>51.157148665303296</v>
          </cell>
          <cell r="G33">
            <v>33.640589165292567</v>
          </cell>
          <cell r="H33">
            <v>27.997178782443925</v>
          </cell>
          <cell r="I33">
            <v>16.783649060679735</v>
          </cell>
          <cell r="J33">
            <v>6.9907040240680036</v>
          </cell>
          <cell r="K33">
            <v>7.4331536458444596</v>
          </cell>
          <cell r="L33">
            <v>4.6899659908304328</v>
          </cell>
          <cell r="M33">
            <v>3.4511070498563559</v>
          </cell>
          <cell r="N33">
            <v>3.0971473524351913</v>
          </cell>
          <cell r="O33">
            <v>1.3273488653293677</v>
          </cell>
          <cell r="P33">
            <v>3.5985902571151747</v>
          </cell>
          <cell r="Q33">
            <v>6.4148782844227021</v>
          </cell>
          <cell r="R33">
            <v>4.6938133788458805</v>
          </cell>
          <cell r="S33">
            <v>1.5646044596152933</v>
          </cell>
          <cell r="T33">
            <v>1.0952231217307054</v>
          </cell>
          <cell r="U33">
            <v>0.62584178384611733</v>
          </cell>
        </row>
        <row r="34">
          <cell r="D34">
            <v>37.818178669479231</v>
          </cell>
          <cell r="E34">
            <v>48.518671083711723</v>
          </cell>
          <cell r="F34">
            <v>51.157148665303296</v>
          </cell>
          <cell r="G34">
            <v>33.640589165292567</v>
          </cell>
          <cell r="H34">
            <v>27.997178782443925</v>
          </cell>
          <cell r="I34">
            <v>16.783649060679735</v>
          </cell>
          <cell r="J34">
            <v>6.9907040240680036</v>
          </cell>
          <cell r="K34">
            <v>7.4331536458444596</v>
          </cell>
          <cell r="L34">
            <v>4.6899659908304328</v>
          </cell>
          <cell r="M34">
            <v>3.4511070498563559</v>
          </cell>
          <cell r="N34">
            <v>3.0971473524351913</v>
          </cell>
          <cell r="O34">
            <v>1.3273488653293677</v>
          </cell>
          <cell r="P34">
            <v>3.5985902571151747</v>
          </cell>
          <cell r="Q34">
            <v>6.4148782844227021</v>
          </cell>
          <cell r="R34">
            <v>4.6938133788458805</v>
          </cell>
          <cell r="S34">
            <v>1.5646044596152933</v>
          </cell>
          <cell r="T34">
            <v>1.0952231217307054</v>
          </cell>
          <cell r="U34">
            <v>0.62584178384611733</v>
          </cell>
        </row>
        <row r="35">
          <cell r="D35">
            <v>37.818178669479231</v>
          </cell>
          <cell r="E35">
            <v>48.518671083711723</v>
          </cell>
          <cell r="F35">
            <v>51.157148665303296</v>
          </cell>
          <cell r="G35">
            <v>33.640589165292567</v>
          </cell>
          <cell r="H35">
            <v>27.997178782443925</v>
          </cell>
          <cell r="I35">
            <v>16.783649060679735</v>
          </cell>
          <cell r="J35">
            <v>6.9907040240680036</v>
          </cell>
          <cell r="K35">
            <v>7.4331536458444596</v>
          </cell>
          <cell r="L35">
            <v>4.6899659908304328</v>
          </cell>
          <cell r="M35">
            <v>3.4511070498563559</v>
          </cell>
          <cell r="N35">
            <v>3.0971473524351913</v>
          </cell>
          <cell r="O35">
            <v>1.3273488653293677</v>
          </cell>
          <cell r="P35">
            <v>3.5985902571151747</v>
          </cell>
          <cell r="Q35">
            <v>6.4148782844227021</v>
          </cell>
          <cell r="R35">
            <v>4.6938133788458805</v>
          </cell>
          <cell r="S35">
            <v>1.5646044596152933</v>
          </cell>
          <cell r="T35">
            <v>1.0952231217307054</v>
          </cell>
          <cell r="U35">
            <v>0.62584178384611733</v>
          </cell>
        </row>
        <row r="36">
          <cell r="D36">
            <v>37.818178669479231</v>
          </cell>
          <cell r="E36">
            <v>48.518671083711723</v>
          </cell>
          <cell r="F36">
            <v>51.157148665303296</v>
          </cell>
          <cell r="G36">
            <v>33.640589165292567</v>
          </cell>
          <cell r="H36">
            <v>27.997178782443925</v>
          </cell>
          <cell r="I36">
            <v>16.783649060679735</v>
          </cell>
          <cell r="J36">
            <v>6.9907040240680036</v>
          </cell>
          <cell r="K36">
            <v>7.4331536458444596</v>
          </cell>
          <cell r="L36">
            <v>4.6899659908304328</v>
          </cell>
          <cell r="M36">
            <v>3.4511070498563559</v>
          </cell>
          <cell r="N36">
            <v>3.0971473524351913</v>
          </cell>
          <cell r="O36">
            <v>1.3273488653293677</v>
          </cell>
          <cell r="P36">
            <v>3.5985902571151747</v>
          </cell>
          <cell r="Q36">
            <v>6.4148782844227021</v>
          </cell>
          <cell r="R36">
            <v>4.6938133788458805</v>
          </cell>
          <cell r="S36">
            <v>1.5646044596152933</v>
          </cell>
          <cell r="T36">
            <v>1.0952231217307054</v>
          </cell>
          <cell r="U36">
            <v>0.62584178384611733</v>
          </cell>
        </row>
        <row r="37">
          <cell r="D37">
            <v>37.818178669479231</v>
          </cell>
          <cell r="E37">
            <v>48.518671083711723</v>
          </cell>
          <cell r="F37">
            <v>51.157148665303296</v>
          </cell>
          <cell r="G37">
            <v>33.640589165292567</v>
          </cell>
          <cell r="H37">
            <v>27.997178782443925</v>
          </cell>
          <cell r="I37">
            <v>16.783649060679735</v>
          </cell>
          <cell r="J37">
            <v>6.9907040240680036</v>
          </cell>
          <cell r="K37">
            <v>7.4331536458444596</v>
          </cell>
          <cell r="L37">
            <v>4.6899659908304328</v>
          </cell>
          <cell r="M37">
            <v>3.4511070498563559</v>
          </cell>
          <cell r="N37">
            <v>3.0971473524351913</v>
          </cell>
          <cell r="O37">
            <v>1.3273488653293677</v>
          </cell>
          <cell r="P37">
            <v>3.5985902571151747</v>
          </cell>
          <cell r="Q37">
            <v>6.4148782844227021</v>
          </cell>
          <cell r="R37">
            <v>4.6938133788458805</v>
          </cell>
          <cell r="S37">
            <v>1.5646044596152933</v>
          </cell>
          <cell r="T37">
            <v>1.0952231217307054</v>
          </cell>
          <cell r="U37">
            <v>0.62584178384611733</v>
          </cell>
        </row>
        <row r="38">
          <cell r="D38">
            <v>37.818178669479231</v>
          </cell>
          <cell r="E38">
            <v>48.518671083711723</v>
          </cell>
          <cell r="F38">
            <v>51.157148665303296</v>
          </cell>
          <cell r="G38">
            <v>33.640589165292567</v>
          </cell>
          <cell r="H38">
            <v>27.997178782443925</v>
          </cell>
          <cell r="I38">
            <v>16.783649060679735</v>
          </cell>
          <cell r="J38">
            <v>6.9907040240680036</v>
          </cell>
          <cell r="K38">
            <v>7.4331536458444596</v>
          </cell>
          <cell r="L38">
            <v>4.6899659908304328</v>
          </cell>
          <cell r="M38">
            <v>3.4511070498563559</v>
          </cell>
          <cell r="N38">
            <v>3.0971473524351913</v>
          </cell>
          <cell r="O38">
            <v>1.3273488653293677</v>
          </cell>
          <cell r="P38">
            <v>3.5985902571151747</v>
          </cell>
          <cell r="Q38">
            <v>6.4148782844227021</v>
          </cell>
          <cell r="R38">
            <v>4.6938133788458805</v>
          </cell>
          <cell r="S38">
            <v>1.5646044596152933</v>
          </cell>
          <cell r="T38">
            <v>1.0952231217307054</v>
          </cell>
          <cell r="U38">
            <v>0.62584178384611733</v>
          </cell>
        </row>
        <row r="39">
          <cell r="D39">
            <v>37.818178669479231</v>
          </cell>
          <cell r="E39">
            <v>48.518671083711723</v>
          </cell>
          <cell r="F39">
            <v>51.157148665303296</v>
          </cell>
          <cell r="G39">
            <v>33.640589165292567</v>
          </cell>
          <cell r="H39">
            <v>27.997178782443925</v>
          </cell>
          <cell r="I39">
            <v>16.783649060679735</v>
          </cell>
          <cell r="J39">
            <v>6.9907040240680036</v>
          </cell>
          <cell r="K39">
            <v>7.4331536458444596</v>
          </cell>
          <cell r="L39">
            <v>4.6899659908304328</v>
          </cell>
          <cell r="M39">
            <v>3.4511070498563559</v>
          </cell>
          <cell r="N39">
            <v>3.0971473524351913</v>
          </cell>
          <cell r="O39">
            <v>1.3273488653293677</v>
          </cell>
          <cell r="P39">
            <v>3.5985902571151747</v>
          </cell>
          <cell r="Q39">
            <v>6.4148782844227021</v>
          </cell>
          <cell r="R39">
            <v>4.6938133788458805</v>
          </cell>
          <cell r="S39">
            <v>1.5646044596152933</v>
          </cell>
          <cell r="T39">
            <v>1.0952231217307054</v>
          </cell>
          <cell r="U39">
            <v>0.62584178384611733</v>
          </cell>
        </row>
        <row r="40">
          <cell r="D40">
            <v>37.818178669479231</v>
          </cell>
          <cell r="E40">
            <v>48.518671083711723</v>
          </cell>
          <cell r="F40">
            <v>51.157148665303296</v>
          </cell>
          <cell r="G40">
            <v>33.640589165292567</v>
          </cell>
          <cell r="H40">
            <v>27.997178782443925</v>
          </cell>
          <cell r="I40">
            <v>16.783649060679735</v>
          </cell>
          <cell r="J40">
            <v>6.9907040240680036</v>
          </cell>
          <cell r="K40">
            <v>7.4331536458444596</v>
          </cell>
          <cell r="L40">
            <v>4.6899659908304328</v>
          </cell>
          <cell r="M40">
            <v>3.4511070498563559</v>
          </cell>
          <cell r="N40">
            <v>3.0971473524351913</v>
          </cell>
          <cell r="O40">
            <v>1.3273488653293677</v>
          </cell>
          <cell r="P40">
            <v>3.5985902571151747</v>
          </cell>
          <cell r="Q40">
            <v>6.4148782844227021</v>
          </cell>
          <cell r="R40">
            <v>4.6938133788458805</v>
          </cell>
          <cell r="S40">
            <v>1.5646044596152933</v>
          </cell>
          <cell r="T40">
            <v>1.0952231217307054</v>
          </cell>
          <cell r="U40">
            <v>0.62584178384611733</v>
          </cell>
        </row>
        <row r="41">
          <cell r="D41">
            <v>48.801469564402701</v>
          </cell>
          <cell r="E41">
            <v>62.609637309369354</v>
          </cell>
          <cell r="F41">
            <v>66.014390999909082</v>
          </cell>
          <cell r="G41">
            <v>43.410609554381473</v>
          </cell>
          <cell r="H41">
            <v>36.128219716282615</v>
          </cell>
          <cell r="I41">
            <v>21.658016531488798</v>
          </cell>
          <cell r="J41">
            <v>9.020969323930693</v>
          </cell>
          <cell r="K41">
            <v>9.5919167494959261</v>
          </cell>
          <cell r="L41">
            <v>6.0520427109914765</v>
          </cell>
          <cell r="M41">
            <v>4.4533899194088225</v>
          </cell>
          <cell r="N41">
            <v>3.996631978956636</v>
          </cell>
          <cell r="O41">
            <v>1.7128422766957008</v>
          </cell>
          <cell r="P41">
            <v>4.6437057279305671</v>
          </cell>
          <cell r="Q41">
            <v>8.2779102106588365</v>
          </cell>
          <cell r="R41">
            <v>6.0570074712137831</v>
          </cell>
          <cell r="S41">
            <v>2.0190024904045942</v>
          </cell>
          <cell r="T41">
            <v>1.4133017432832162</v>
          </cell>
          <cell r="U41">
            <v>0.80760099616183778</v>
          </cell>
        </row>
        <row r="42">
          <cell r="D42">
            <v>48.801469564402701</v>
          </cell>
          <cell r="E42">
            <v>62.609637309369354</v>
          </cell>
          <cell r="F42">
            <v>66.014390999909082</v>
          </cell>
          <cell r="G42">
            <v>43.410609554381473</v>
          </cell>
          <cell r="H42">
            <v>36.128219716282615</v>
          </cell>
          <cell r="I42">
            <v>21.658016531488798</v>
          </cell>
          <cell r="J42">
            <v>9.020969323930693</v>
          </cell>
          <cell r="K42">
            <v>9.5919167494959261</v>
          </cell>
          <cell r="L42">
            <v>6.0520427109914765</v>
          </cell>
          <cell r="M42">
            <v>4.4533899194088225</v>
          </cell>
          <cell r="N42">
            <v>3.996631978956636</v>
          </cell>
          <cell r="O42">
            <v>1.7128422766957008</v>
          </cell>
          <cell r="P42">
            <v>4.6437057279305671</v>
          </cell>
          <cell r="Q42">
            <v>8.2779102106588365</v>
          </cell>
          <cell r="R42">
            <v>6.0570074712137831</v>
          </cell>
          <cell r="S42">
            <v>2.0190024904045942</v>
          </cell>
          <cell r="T42">
            <v>1.4133017432832162</v>
          </cell>
          <cell r="U42">
            <v>0.80760099616183778</v>
          </cell>
        </row>
        <row r="43">
          <cell r="D43">
            <v>48.801469564402701</v>
          </cell>
          <cell r="E43">
            <v>62.609637309369354</v>
          </cell>
          <cell r="F43">
            <v>66.014390999909082</v>
          </cell>
          <cell r="G43">
            <v>43.410609554381473</v>
          </cell>
          <cell r="H43">
            <v>36.128219716282615</v>
          </cell>
          <cell r="I43">
            <v>21.658016531488798</v>
          </cell>
          <cell r="J43">
            <v>9.020969323930693</v>
          </cell>
          <cell r="K43">
            <v>9.5919167494959261</v>
          </cell>
          <cell r="L43">
            <v>6.0520427109914765</v>
          </cell>
          <cell r="M43">
            <v>4.4533899194088225</v>
          </cell>
          <cell r="N43">
            <v>3.996631978956636</v>
          </cell>
          <cell r="O43">
            <v>1.7128422766957008</v>
          </cell>
          <cell r="P43">
            <v>4.6437057279305671</v>
          </cell>
          <cell r="Q43">
            <v>8.2779102106588365</v>
          </cell>
          <cell r="R43">
            <v>6.0570074712137831</v>
          </cell>
          <cell r="S43">
            <v>2.0190024904045942</v>
          </cell>
          <cell r="T43">
            <v>1.4133017432832162</v>
          </cell>
          <cell r="U43">
            <v>0.80760099616183778</v>
          </cell>
        </row>
        <row r="44">
          <cell r="D44">
            <v>48.801469564402701</v>
          </cell>
          <cell r="E44">
            <v>62.609637309369354</v>
          </cell>
          <cell r="F44">
            <v>66.014390999909082</v>
          </cell>
          <cell r="G44">
            <v>43.410609554381473</v>
          </cell>
          <cell r="H44">
            <v>36.128219716282615</v>
          </cell>
          <cell r="I44">
            <v>21.658016531488798</v>
          </cell>
          <cell r="J44">
            <v>9.020969323930693</v>
          </cell>
          <cell r="K44">
            <v>9.5919167494959261</v>
          </cell>
          <cell r="L44">
            <v>6.0520427109914765</v>
          </cell>
          <cell r="M44">
            <v>4.4533899194088225</v>
          </cell>
          <cell r="N44">
            <v>3.996631978956636</v>
          </cell>
          <cell r="O44">
            <v>1.7128422766957008</v>
          </cell>
          <cell r="P44">
            <v>4.6437057279305671</v>
          </cell>
          <cell r="Q44">
            <v>8.2779102106588365</v>
          </cell>
          <cell r="R44">
            <v>6.0570074712137831</v>
          </cell>
          <cell r="S44">
            <v>2.0190024904045942</v>
          </cell>
          <cell r="T44">
            <v>1.4133017432832162</v>
          </cell>
          <cell r="U44">
            <v>0.80760099616183778</v>
          </cell>
        </row>
        <row r="45">
          <cell r="D45">
            <v>48.801469564402701</v>
          </cell>
          <cell r="E45">
            <v>62.609637309369354</v>
          </cell>
          <cell r="F45">
            <v>66.014390999909082</v>
          </cell>
          <cell r="G45">
            <v>43.410609554381473</v>
          </cell>
          <cell r="H45">
            <v>36.128219716282615</v>
          </cell>
          <cell r="I45">
            <v>21.658016531488798</v>
          </cell>
          <cell r="J45">
            <v>9.020969323930693</v>
          </cell>
          <cell r="K45">
            <v>9.5919167494959261</v>
          </cell>
          <cell r="L45">
            <v>6.0520427109914765</v>
          </cell>
          <cell r="M45">
            <v>4.4533899194088225</v>
          </cell>
          <cell r="N45">
            <v>3.996631978956636</v>
          </cell>
          <cell r="O45">
            <v>1.7128422766957008</v>
          </cell>
          <cell r="P45">
            <v>4.6437057279305671</v>
          </cell>
          <cell r="Q45">
            <v>8.2779102106588365</v>
          </cell>
          <cell r="R45">
            <v>6.0570074712137831</v>
          </cell>
          <cell r="S45">
            <v>2.0190024904045942</v>
          </cell>
          <cell r="T45">
            <v>1.4133017432832162</v>
          </cell>
          <cell r="U45">
            <v>0.80760099616183778</v>
          </cell>
        </row>
        <row r="46">
          <cell r="D46">
            <v>48.801469564402701</v>
          </cell>
          <cell r="E46">
            <v>62.609637309369354</v>
          </cell>
          <cell r="F46">
            <v>66.014390999909082</v>
          </cell>
          <cell r="G46">
            <v>43.410609554381473</v>
          </cell>
          <cell r="H46">
            <v>36.128219716282615</v>
          </cell>
          <cell r="I46">
            <v>21.658016531488798</v>
          </cell>
          <cell r="J46">
            <v>9.020969323930693</v>
          </cell>
          <cell r="K46">
            <v>9.5919167494959261</v>
          </cell>
          <cell r="L46">
            <v>6.0520427109914765</v>
          </cell>
          <cell r="M46">
            <v>4.4533899194088225</v>
          </cell>
          <cell r="N46">
            <v>3.996631978956636</v>
          </cell>
          <cell r="O46">
            <v>1.7128422766957008</v>
          </cell>
          <cell r="P46">
            <v>4.6437057279305671</v>
          </cell>
          <cell r="Q46">
            <v>8.2779102106588365</v>
          </cell>
          <cell r="R46">
            <v>6.0570074712137831</v>
          </cell>
          <cell r="S46">
            <v>2.0190024904045942</v>
          </cell>
          <cell r="T46">
            <v>1.4133017432832162</v>
          </cell>
          <cell r="U46">
            <v>0.80760099616183778</v>
          </cell>
        </row>
        <row r="47">
          <cell r="D47">
            <v>48.801469564402701</v>
          </cell>
          <cell r="E47">
            <v>62.609637309369354</v>
          </cell>
          <cell r="F47">
            <v>66.014390999909082</v>
          </cell>
          <cell r="G47">
            <v>43.410609554381473</v>
          </cell>
          <cell r="H47">
            <v>36.128219716282615</v>
          </cell>
          <cell r="I47">
            <v>21.658016531488798</v>
          </cell>
          <cell r="J47">
            <v>9.020969323930693</v>
          </cell>
          <cell r="K47">
            <v>9.5919167494959261</v>
          </cell>
          <cell r="L47">
            <v>6.0520427109914765</v>
          </cell>
          <cell r="M47">
            <v>4.4533899194088225</v>
          </cell>
          <cell r="N47">
            <v>3.996631978956636</v>
          </cell>
          <cell r="O47">
            <v>1.7128422766957008</v>
          </cell>
          <cell r="P47">
            <v>4.6437057279305671</v>
          </cell>
          <cell r="Q47">
            <v>8.2779102106588365</v>
          </cell>
          <cell r="R47">
            <v>6.0570074712137831</v>
          </cell>
          <cell r="S47">
            <v>2.0190024904045942</v>
          </cell>
          <cell r="T47">
            <v>1.4133017432832162</v>
          </cell>
          <cell r="U47">
            <v>0.80760099616183778</v>
          </cell>
        </row>
        <row r="48">
          <cell r="D48">
            <v>48.801469564402701</v>
          </cell>
          <cell r="E48">
            <v>62.609637309369354</v>
          </cell>
          <cell r="F48">
            <v>66.014390999909082</v>
          </cell>
          <cell r="G48">
            <v>43.410609554381473</v>
          </cell>
          <cell r="H48">
            <v>36.128219716282615</v>
          </cell>
          <cell r="I48">
            <v>21.658016531488798</v>
          </cell>
          <cell r="J48">
            <v>9.020969323930693</v>
          </cell>
          <cell r="K48">
            <v>9.5919167494959261</v>
          </cell>
          <cell r="L48">
            <v>6.0520427109914765</v>
          </cell>
          <cell r="M48">
            <v>4.4533899194088225</v>
          </cell>
          <cell r="N48">
            <v>3.996631978956636</v>
          </cell>
          <cell r="O48">
            <v>1.7128422766957008</v>
          </cell>
          <cell r="P48">
            <v>4.6437057279305671</v>
          </cell>
          <cell r="Q48">
            <v>8.2779102106588365</v>
          </cell>
          <cell r="R48">
            <v>6.0570074712137831</v>
          </cell>
          <cell r="S48">
            <v>2.0190024904045942</v>
          </cell>
          <cell r="T48">
            <v>1.4133017432832162</v>
          </cell>
          <cell r="U48">
            <v>0.80760099616183778</v>
          </cell>
        </row>
        <row r="49">
          <cell r="D49">
            <v>48.801469564402701</v>
          </cell>
          <cell r="E49">
            <v>62.609637309369354</v>
          </cell>
          <cell r="F49">
            <v>66.014390999909082</v>
          </cell>
          <cell r="G49">
            <v>43.410609554381473</v>
          </cell>
          <cell r="H49">
            <v>36.128219716282615</v>
          </cell>
          <cell r="I49">
            <v>21.658016531488798</v>
          </cell>
          <cell r="J49">
            <v>9.020969323930693</v>
          </cell>
          <cell r="K49">
            <v>9.5919167494959261</v>
          </cell>
          <cell r="L49">
            <v>6.0520427109914765</v>
          </cell>
          <cell r="M49">
            <v>4.4533899194088225</v>
          </cell>
          <cell r="N49">
            <v>3.996631978956636</v>
          </cell>
          <cell r="O49">
            <v>1.7128422766957008</v>
          </cell>
          <cell r="P49">
            <v>4.6437057279305671</v>
          </cell>
          <cell r="Q49">
            <v>8.2779102106588365</v>
          </cell>
          <cell r="R49">
            <v>6.0570074712137831</v>
          </cell>
          <cell r="S49">
            <v>2.0190024904045942</v>
          </cell>
          <cell r="T49">
            <v>1.4133017432832162</v>
          </cell>
          <cell r="U49">
            <v>0.80760099616183778</v>
          </cell>
        </row>
        <row r="50">
          <cell r="D50">
            <v>48.801469564402701</v>
          </cell>
          <cell r="E50">
            <v>62.609637309369354</v>
          </cell>
          <cell r="F50">
            <v>66.014390999909082</v>
          </cell>
          <cell r="G50">
            <v>43.410609554381473</v>
          </cell>
          <cell r="H50">
            <v>36.128219716282615</v>
          </cell>
          <cell r="I50">
            <v>21.658016531488798</v>
          </cell>
          <cell r="J50">
            <v>9.020969323930693</v>
          </cell>
          <cell r="K50">
            <v>9.5919167494959261</v>
          </cell>
          <cell r="L50">
            <v>6.0520427109914765</v>
          </cell>
          <cell r="M50">
            <v>4.4533899194088225</v>
          </cell>
          <cell r="N50">
            <v>3.996631978956636</v>
          </cell>
          <cell r="O50">
            <v>1.7128422766957008</v>
          </cell>
          <cell r="P50">
            <v>4.6437057279305671</v>
          </cell>
          <cell r="Q50">
            <v>8.2779102106588365</v>
          </cell>
          <cell r="R50">
            <v>6.0570074712137831</v>
          </cell>
          <cell r="S50">
            <v>2.0190024904045942</v>
          </cell>
          <cell r="T50">
            <v>1.4133017432832162</v>
          </cell>
          <cell r="U50">
            <v>0.80760099616183778</v>
          </cell>
        </row>
        <row r="51">
          <cell r="D51">
            <v>64.340870057889163</v>
          </cell>
          <cell r="E51">
            <v>82.545844919229893</v>
          </cell>
          <cell r="F51">
            <v>87.03474283024542</v>
          </cell>
          <cell r="G51">
            <v>57.23344836544792</v>
          </cell>
          <cell r="H51">
            <v>47.632194500220272</v>
          </cell>
          <cell r="I51">
            <v>28.554378378404301</v>
          </cell>
          <cell r="J51">
            <v>11.893433133222755</v>
          </cell>
          <cell r="K51">
            <v>12.646182065705208</v>
          </cell>
          <cell r="L51">
            <v>7.979138684314</v>
          </cell>
          <cell r="M51">
            <v>5.8714416733631314</v>
          </cell>
          <cell r="N51">
            <v>5.2692425273771697</v>
          </cell>
          <cell r="O51">
            <v>2.2582467974473581</v>
          </cell>
          <cell r="P51">
            <v>6.1223579841906162</v>
          </cell>
          <cell r="Q51">
            <v>10.913768580513707</v>
          </cell>
          <cell r="R51">
            <v>7.9856843272051519</v>
          </cell>
          <cell r="S51">
            <v>2.6618947757350506</v>
          </cell>
          <cell r="T51">
            <v>1.8633263430145355</v>
          </cell>
          <cell r="U51">
            <v>1.0647579102940201</v>
          </cell>
        </row>
        <row r="52">
          <cell r="D52">
            <v>64.340870057889163</v>
          </cell>
          <cell r="E52">
            <v>82.545844919229893</v>
          </cell>
          <cell r="F52">
            <v>87.03474283024542</v>
          </cell>
          <cell r="G52">
            <v>57.23344836544792</v>
          </cell>
          <cell r="H52">
            <v>47.632194500220272</v>
          </cell>
          <cell r="I52">
            <v>28.554378378404301</v>
          </cell>
          <cell r="J52">
            <v>11.893433133222755</v>
          </cell>
          <cell r="K52">
            <v>12.646182065705208</v>
          </cell>
          <cell r="L52">
            <v>7.979138684314</v>
          </cell>
          <cell r="M52">
            <v>5.8714416733631314</v>
          </cell>
          <cell r="N52">
            <v>5.2692425273771697</v>
          </cell>
          <cell r="O52">
            <v>2.2582467974473581</v>
          </cell>
          <cell r="P52">
            <v>6.1223579841906162</v>
          </cell>
          <cell r="Q52">
            <v>10.913768580513707</v>
          </cell>
          <cell r="R52">
            <v>7.9856843272051519</v>
          </cell>
          <cell r="S52">
            <v>2.6618947757350506</v>
          </cell>
          <cell r="T52">
            <v>1.8633263430145355</v>
          </cell>
          <cell r="U52">
            <v>1.0647579102940201</v>
          </cell>
        </row>
        <row r="53">
          <cell r="D53">
            <v>64.340870057889163</v>
          </cell>
          <cell r="E53">
            <v>82.545844919229893</v>
          </cell>
          <cell r="F53">
            <v>87.03474283024542</v>
          </cell>
          <cell r="G53">
            <v>57.23344836544792</v>
          </cell>
          <cell r="H53">
            <v>47.632194500220272</v>
          </cell>
          <cell r="I53">
            <v>28.554378378404301</v>
          </cell>
          <cell r="J53">
            <v>11.893433133222755</v>
          </cell>
          <cell r="K53">
            <v>12.646182065705208</v>
          </cell>
          <cell r="L53">
            <v>7.979138684314</v>
          </cell>
          <cell r="M53">
            <v>5.8714416733631314</v>
          </cell>
          <cell r="N53">
            <v>5.2692425273771697</v>
          </cell>
          <cell r="O53">
            <v>2.2582467974473581</v>
          </cell>
          <cell r="P53">
            <v>6.1223579841906162</v>
          </cell>
          <cell r="Q53">
            <v>10.913768580513707</v>
          </cell>
          <cell r="R53">
            <v>7.9856843272051519</v>
          </cell>
          <cell r="S53">
            <v>2.6618947757350506</v>
          </cell>
          <cell r="T53">
            <v>1.8633263430145355</v>
          </cell>
          <cell r="U53">
            <v>1.0647579102940201</v>
          </cell>
        </row>
        <row r="54">
          <cell r="D54">
            <v>64.340870057889163</v>
          </cell>
          <cell r="E54">
            <v>82.545844919229893</v>
          </cell>
          <cell r="F54">
            <v>87.03474283024542</v>
          </cell>
          <cell r="G54">
            <v>57.23344836544792</v>
          </cell>
          <cell r="H54">
            <v>47.632194500220272</v>
          </cell>
          <cell r="I54">
            <v>28.554378378404301</v>
          </cell>
          <cell r="J54">
            <v>11.893433133222755</v>
          </cell>
          <cell r="K54">
            <v>12.646182065705208</v>
          </cell>
          <cell r="L54">
            <v>7.979138684314</v>
          </cell>
          <cell r="M54">
            <v>5.8714416733631314</v>
          </cell>
          <cell r="N54">
            <v>5.2692425273771697</v>
          </cell>
          <cell r="O54">
            <v>2.2582467974473581</v>
          </cell>
          <cell r="P54">
            <v>6.1223579841906162</v>
          </cell>
          <cell r="Q54">
            <v>10.913768580513707</v>
          </cell>
          <cell r="R54">
            <v>7.9856843272051519</v>
          </cell>
          <cell r="S54">
            <v>2.6618947757350506</v>
          </cell>
          <cell r="T54">
            <v>1.8633263430145355</v>
          </cell>
          <cell r="U54">
            <v>1.0647579102940201</v>
          </cell>
        </row>
        <row r="55">
          <cell r="D55">
            <v>64.340870057889163</v>
          </cell>
          <cell r="E55">
            <v>82.545844919229893</v>
          </cell>
          <cell r="F55">
            <v>87.03474283024542</v>
          </cell>
          <cell r="G55">
            <v>57.23344836544792</v>
          </cell>
          <cell r="H55">
            <v>47.632194500220272</v>
          </cell>
          <cell r="I55">
            <v>28.554378378404301</v>
          </cell>
          <cell r="J55">
            <v>11.893433133222755</v>
          </cell>
          <cell r="K55">
            <v>12.646182065705208</v>
          </cell>
          <cell r="L55">
            <v>7.979138684314</v>
          </cell>
          <cell r="M55">
            <v>5.8714416733631314</v>
          </cell>
          <cell r="N55">
            <v>5.2692425273771697</v>
          </cell>
          <cell r="O55">
            <v>2.2582467974473581</v>
          </cell>
          <cell r="P55">
            <v>6.1223579841906162</v>
          </cell>
          <cell r="Q55">
            <v>10.913768580513707</v>
          </cell>
          <cell r="R55">
            <v>7.9856843272051519</v>
          </cell>
          <cell r="S55">
            <v>2.6618947757350506</v>
          </cell>
          <cell r="T55">
            <v>1.8633263430145355</v>
          </cell>
          <cell r="U55">
            <v>1.0647579102940201</v>
          </cell>
        </row>
        <row r="56">
          <cell r="D56">
            <v>64.340870057889163</v>
          </cell>
          <cell r="E56">
            <v>82.545844919229893</v>
          </cell>
          <cell r="F56">
            <v>87.03474283024542</v>
          </cell>
          <cell r="G56">
            <v>57.23344836544792</v>
          </cell>
          <cell r="H56">
            <v>47.632194500220272</v>
          </cell>
          <cell r="I56">
            <v>28.554378378404301</v>
          </cell>
          <cell r="J56">
            <v>11.893433133222755</v>
          </cell>
          <cell r="K56">
            <v>12.646182065705208</v>
          </cell>
          <cell r="L56">
            <v>7.979138684314</v>
          </cell>
          <cell r="M56">
            <v>5.8714416733631314</v>
          </cell>
          <cell r="N56">
            <v>5.2692425273771697</v>
          </cell>
          <cell r="O56">
            <v>2.2582467974473581</v>
          </cell>
          <cell r="P56">
            <v>6.1223579841906162</v>
          </cell>
          <cell r="Q56">
            <v>10.913768580513707</v>
          </cell>
          <cell r="R56">
            <v>7.9856843272051519</v>
          </cell>
          <cell r="S56">
            <v>2.6618947757350506</v>
          </cell>
          <cell r="T56">
            <v>1.8633263430145355</v>
          </cell>
          <cell r="U56">
            <v>1.0647579102940201</v>
          </cell>
        </row>
        <row r="57">
          <cell r="D57">
            <v>64.340870057889163</v>
          </cell>
          <cell r="E57">
            <v>82.545844919229893</v>
          </cell>
          <cell r="F57">
            <v>87.03474283024542</v>
          </cell>
          <cell r="G57">
            <v>57.23344836544792</v>
          </cell>
          <cell r="H57">
            <v>47.632194500220272</v>
          </cell>
          <cell r="I57">
            <v>28.554378378404301</v>
          </cell>
          <cell r="J57">
            <v>11.893433133222755</v>
          </cell>
          <cell r="K57">
            <v>12.646182065705208</v>
          </cell>
          <cell r="L57">
            <v>7.979138684314</v>
          </cell>
          <cell r="M57">
            <v>5.8714416733631314</v>
          </cell>
          <cell r="N57">
            <v>5.2692425273771697</v>
          </cell>
          <cell r="O57">
            <v>2.2582467974473581</v>
          </cell>
          <cell r="P57">
            <v>6.1223579841906162</v>
          </cell>
          <cell r="Q57">
            <v>10.913768580513707</v>
          </cell>
          <cell r="R57">
            <v>7.9856843272051519</v>
          </cell>
          <cell r="S57">
            <v>2.6618947757350506</v>
          </cell>
          <cell r="T57">
            <v>1.8633263430145355</v>
          </cell>
          <cell r="U57">
            <v>1.0647579102940201</v>
          </cell>
        </row>
        <row r="58">
          <cell r="D58">
            <v>64.340870057889163</v>
          </cell>
          <cell r="E58">
            <v>82.545844919229893</v>
          </cell>
          <cell r="F58">
            <v>87.03474283024542</v>
          </cell>
          <cell r="G58">
            <v>57.23344836544792</v>
          </cell>
          <cell r="H58">
            <v>47.632194500220272</v>
          </cell>
          <cell r="I58">
            <v>28.554378378404301</v>
          </cell>
          <cell r="J58">
            <v>11.893433133222755</v>
          </cell>
          <cell r="K58">
            <v>12.646182065705208</v>
          </cell>
          <cell r="L58">
            <v>7.979138684314</v>
          </cell>
          <cell r="M58">
            <v>5.8714416733631314</v>
          </cell>
          <cell r="N58">
            <v>5.2692425273771697</v>
          </cell>
          <cell r="O58">
            <v>2.2582467974473581</v>
          </cell>
          <cell r="P58">
            <v>6.1223579841906162</v>
          </cell>
          <cell r="Q58">
            <v>10.913768580513707</v>
          </cell>
          <cell r="R58">
            <v>7.9856843272051519</v>
          </cell>
          <cell r="S58">
            <v>2.6618947757350506</v>
          </cell>
          <cell r="T58">
            <v>1.8633263430145355</v>
          </cell>
          <cell r="U58">
            <v>1.0647579102940201</v>
          </cell>
        </row>
        <row r="59">
          <cell r="D59">
            <v>64.340870057889163</v>
          </cell>
          <cell r="E59">
            <v>82.545844919229893</v>
          </cell>
          <cell r="F59">
            <v>87.03474283024542</v>
          </cell>
          <cell r="G59">
            <v>57.23344836544792</v>
          </cell>
          <cell r="H59">
            <v>47.632194500220272</v>
          </cell>
          <cell r="I59">
            <v>28.554378378404301</v>
          </cell>
          <cell r="J59">
            <v>11.893433133222755</v>
          </cell>
          <cell r="K59">
            <v>12.646182065705208</v>
          </cell>
          <cell r="L59">
            <v>7.979138684314</v>
          </cell>
          <cell r="M59">
            <v>5.8714416733631314</v>
          </cell>
          <cell r="N59">
            <v>5.2692425273771697</v>
          </cell>
          <cell r="O59">
            <v>2.2582467974473581</v>
          </cell>
          <cell r="P59">
            <v>6.1223579841906162</v>
          </cell>
          <cell r="Q59">
            <v>10.913768580513707</v>
          </cell>
          <cell r="R59">
            <v>7.9856843272051519</v>
          </cell>
          <cell r="S59">
            <v>2.6618947757350506</v>
          </cell>
          <cell r="T59">
            <v>1.8633263430145355</v>
          </cell>
          <cell r="U59">
            <v>1.0647579102940201</v>
          </cell>
        </row>
        <row r="60">
          <cell r="D60">
            <v>64.340870057889163</v>
          </cell>
          <cell r="E60">
            <v>82.545844919229893</v>
          </cell>
          <cell r="F60">
            <v>87.03474283024542</v>
          </cell>
          <cell r="G60">
            <v>57.23344836544792</v>
          </cell>
          <cell r="H60">
            <v>47.632194500220272</v>
          </cell>
          <cell r="I60">
            <v>28.554378378404301</v>
          </cell>
          <cell r="J60">
            <v>11.893433133222755</v>
          </cell>
          <cell r="K60">
            <v>12.646182065705208</v>
          </cell>
          <cell r="L60">
            <v>7.979138684314</v>
          </cell>
          <cell r="M60">
            <v>5.8714416733631314</v>
          </cell>
          <cell r="N60">
            <v>5.2692425273771697</v>
          </cell>
          <cell r="O60">
            <v>2.2582467974473581</v>
          </cell>
          <cell r="P60">
            <v>6.1223579841906162</v>
          </cell>
          <cell r="Q60">
            <v>10.913768580513707</v>
          </cell>
          <cell r="R60">
            <v>7.9856843272051519</v>
          </cell>
          <cell r="S60">
            <v>2.6618947757350506</v>
          </cell>
          <cell r="T60">
            <v>1.8633263430145355</v>
          </cell>
          <cell r="U60">
            <v>1.0647579102940201</v>
          </cell>
        </row>
        <row r="61">
          <cell r="D61">
            <v>85.493756255027705</v>
          </cell>
          <cell r="E61">
            <v>109.68385007912468</v>
          </cell>
          <cell r="F61">
            <v>115.64853074808009</v>
          </cell>
          <cell r="G61">
            <v>76.04967852918162</v>
          </cell>
          <cell r="H61">
            <v>63.291889320582513</v>
          </cell>
          <cell r="I61">
            <v>37.941996477521982</v>
          </cell>
          <cell r="J61">
            <v>15.803551807931136</v>
          </cell>
          <cell r="K61">
            <v>16.803776605901461</v>
          </cell>
          <cell r="L61">
            <v>10.602382858485445</v>
          </cell>
          <cell r="M61">
            <v>7.8017534241685347</v>
          </cell>
          <cell r="N61">
            <v>7.0015735857922756</v>
          </cell>
          <cell r="O61">
            <v>3.0006743939109746</v>
          </cell>
          <cell r="P61">
            <v>8.1351616901586432</v>
          </cell>
          <cell r="Q61">
            <v>14.501809969413232</v>
          </cell>
          <cell r="R61">
            <v>10.611080465424317</v>
          </cell>
          <cell r="S61">
            <v>3.5370268218081056</v>
          </cell>
          <cell r="T61">
            <v>2.4759187752656744</v>
          </cell>
          <cell r="U61">
            <v>1.4148107287232423</v>
          </cell>
        </row>
        <row r="62">
          <cell r="D62">
            <v>85.493756255027705</v>
          </cell>
          <cell r="E62">
            <v>109.68385007912468</v>
          </cell>
          <cell r="F62">
            <v>115.64853074808009</v>
          </cell>
          <cell r="G62">
            <v>76.04967852918162</v>
          </cell>
          <cell r="H62">
            <v>63.291889320582513</v>
          </cell>
          <cell r="I62">
            <v>37.941996477521982</v>
          </cell>
          <cell r="J62">
            <v>15.803551807931136</v>
          </cell>
          <cell r="K62">
            <v>16.803776605901461</v>
          </cell>
          <cell r="L62">
            <v>10.602382858485445</v>
          </cell>
          <cell r="M62">
            <v>7.8017534241685347</v>
          </cell>
          <cell r="N62">
            <v>7.0015735857922756</v>
          </cell>
          <cell r="O62">
            <v>3.0006743939109746</v>
          </cell>
          <cell r="P62">
            <v>8.1351616901586432</v>
          </cell>
          <cell r="Q62">
            <v>14.501809969413232</v>
          </cell>
          <cell r="R62">
            <v>10.611080465424317</v>
          </cell>
          <cell r="S62">
            <v>3.5370268218081056</v>
          </cell>
          <cell r="T62">
            <v>2.4759187752656744</v>
          </cell>
          <cell r="U62">
            <v>1.4148107287232423</v>
          </cell>
        </row>
        <row r="63">
          <cell r="D63">
            <v>85.493756255027705</v>
          </cell>
          <cell r="E63">
            <v>109.68385007912468</v>
          </cell>
          <cell r="F63">
            <v>115.64853074808009</v>
          </cell>
          <cell r="G63">
            <v>76.04967852918162</v>
          </cell>
          <cell r="H63">
            <v>63.291889320582513</v>
          </cell>
          <cell r="I63">
            <v>37.941996477521982</v>
          </cell>
          <cell r="J63">
            <v>15.803551807931136</v>
          </cell>
          <cell r="K63">
            <v>16.803776605901461</v>
          </cell>
          <cell r="L63">
            <v>10.602382858485445</v>
          </cell>
          <cell r="M63">
            <v>7.8017534241685347</v>
          </cell>
          <cell r="N63">
            <v>7.0015735857922756</v>
          </cell>
          <cell r="O63">
            <v>3.0006743939109746</v>
          </cell>
          <cell r="P63">
            <v>8.1351616901586432</v>
          </cell>
          <cell r="Q63">
            <v>14.501809969413232</v>
          </cell>
          <cell r="R63">
            <v>10.611080465424317</v>
          </cell>
          <cell r="S63">
            <v>3.5370268218081056</v>
          </cell>
          <cell r="T63">
            <v>2.4759187752656744</v>
          </cell>
          <cell r="U63">
            <v>1.4148107287232423</v>
          </cell>
        </row>
        <row r="64">
          <cell r="D64">
            <v>85.493756255027705</v>
          </cell>
          <cell r="E64">
            <v>109.68385007912468</v>
          </cell>
          <cell r="F64">
            <v>115.64853074808009</v>
          </cell>
          <cell r="G64">
            <v>76.04967852918162</v>
          </cell>
          <cell r="H64">
            <v>63.291889320582513</v>
          </cell>
          <cell r="I64">
            <v>37.941996477521982</v>
          </cell>
          <cell r="J64">
            <v>15.803551807931136</v>
          </cell>
          <cell r="K64">
            <v>16.803776605901461</v>
          </cell>
          <cell r="L64">
            <v>10.602382858485445</v>
          </cell>
          <cell r="M64">
            <v>7.8017534241685347</v>
          </cell>
          <cell r="N64">
            <v>7.0015735857922756</v>
          </cell>
          <cell r="O64">
            <v>3.0006743939109746</v>
          </cell>
          <cell r="P64">
            <v>8.1351616901586432</v>
          </cell>
          <cell r="Q64">
            <v>14.501809969413232</v>
          </cell>
          <cell r="R64">
            <v>10.611080465424317</v>
          </cell>
          <cell r="S64">
            <v>3.5370268218081056</v>
          </cell>
          <cell r="T64">
            <v>2.4759187752656744</v>
          </cell>
          <cell r="U64">
            <v>1.4148107287232423</v>
          </cell>
        </row>
        <row r="65">
          <cell r="D65">
            <v>85.493756255027705</v>
          </cell>
          <cell r="E65">
            <v>109.68385007912468</v>
          </cell>
          <cell r="F65">
            <v>115.64853074808009</v>
          </cell>
          <cell r="G65">
            <v>76.04967852918162</v>
          </cell>
          <cell r="H65">
            <v>63.291889320582513</v>
          </cell>
          <cell r="I65">
            <v>37.941996477521982</v>
          </cell>
          <cell r="J65">
            <v>15.803551807931136</v>
          </cell>
          <cell r="K65">
            <v>16.803776605901461</v>
          </cell>
          <cell r="L65">
            <v>10.602382858485445</v>
          </cell>
          <cell r="M65">
            <v>7.8017534241685347</v>
          </cell>
          <cell r="N65">
            <v>7.0015735857922756</v>
          </cell>
          <cell r="O65">
            <v>3.0006743939109746</v>
          </cell>
          <cell r="P65">
            <v>8.1351616901586432</v>
          </cell>
          <cell r="Q65">
            <v>14.501809969413232</v>
          </cell>
          <cell r="R65">
            <v>10.611080465424317</v>
          </cell>
          <cell r="S65">
            <v>3.5370268218081056</v>
          </cell>
          <cell r="T65">
            <v>2.4759187752656744</v>
          </cell>
          <cell r="U65">
            <v>1.4148107287232423</v>
          </cell>
        </row>
        <row r="66">
          <cell r="D66">
            <v>85.493756255027705</v>
          </cell>
          <cell r="E66">
            <v>109.68385007912468</v>
          </cell>
          <cell r="F66">
            <v>115.64853074808009</v>
          </cell>
          <cell r="G66">
            <v>76.04967852918162</v>
          </cell>
          <cell r="H66">
            <v>63.291889320582513</v>
          </cell>
          <cell r="I66">
            <v>37.941996477521982</v>
          </cell>
          <cell r="J66">
            <v>15.803551807931136</v>
          </cell>
          <cell r="K66">
            <v>16.803776605901461</v>
          </cell>
          <cell r="L66">
            <v>10.602382858485445</v>
          </cell>
          <cell r="M66">
            <v>7.8017534241685347</v>
          </cell>
          <cell r="N66">
            <v>7.0015735857922756</v>
          </cell>
          <cell r="O66">
            <v>3.0006743939109746</v>
          </cell>
          <cell r="P66">
            <v>8.1351616901586432</v>
          </cell>
          <cell r="Q66">
            <v>14.501809969413232</v>
          </cell>
          <cell r="R66">
            <v>10.611080465424317</v>
          </cell>
          <cell r="S66">
            <v>3.5370268218081056</v>
          </cell>
          <cell r="T66">
            <v>2.4759187752656744</v>
          </cell>
          <cell r="U66">
            <v>1.4148107287232423</v>
          </cell>
        </row>
        <row r="67">
          <cell r="D67">
            <v>85.493756255027705</v>
          </cell>
          <cell r="E67">
            <v>109.68385007912468</v>
          </cell>
          <cell r="F67">
            <v>115.64853074808009</v>
          </cell>
          <cell r="G67">
            <v>76.04967852918162</v>
          </cell>
          <cell r="H67">
            <v>63.291889320582513</v>
          </cell>
          <cell r="I67">
            <v>37.941996477521982</v>
          </cell>
          <cell r="J67">
            <v>15.803551807931136</v>
          </cell>
          <cell r="K67">
            <v>16.803776605901461</v>
          </cell>
          <cell r="L67">
            <v>10.602382858485445</v>
          </cell>
          <cell r="M67">
            <v>7.8017534241685347</v>
          </cell>
          <cell r="N67">
            <v>7.0015735857922756</v>
          </cell>
          <cell r="O67">
            <v>3.0006743939109746</v>
          </cell>
          <cell r="P67">
            <v>8.1351616901586432</v>
          </cell>
          <cell r="Q67">
            <v>14.501809969413232</v>
          </cell>
          <cell r="R67">
            <v>10.611080465424317</v>
          </cell>
          <cell r="S67">
            <v>3.5370268218081056</v>
          </cell>
          <cell r="T67">
            <v>2.4759187752656744</v>
          </cell>
          <cell r="U67">
            <v>1.4148107287232423</v>
          </cell>
        </row>
        <row r="68">
          <cell r="D68">
            <v>85.493756255027705</v>
          </cell>
          <cell r="E68">
            <v>109.68385007912468</v>
          </cell>
          <cell r="F68">
            <v>115.64853074808009</v>
          </cell>
          <cell r="G68">
            <v>76.04967852918162</v>
          </cell>
          <cell r="H68">
            <v>63.291889320582513</v>
          </cell>
          <cell r="I68">
            <v>37.941996477521982</v>
          </cell>
          <cell r="J68">
            <v>15.803551807931136</v>
          </cell>
          <cell r="K68">
            <v>16.803776605901461</v>
          </cell>
          <cell r="L68">
            <v>10.602382858485445</v>
          </cell>
          <cell r="M68">
            <v>7.8017534241685347</v>
          </cell>
          <cell r="N68">
            <v>7.0015735857922756</v>
          </cell>
          <cell r="O68">
            <v>3.0006743939109746</v>
          </cell>
          <cell r="P68">
            <v>8.1351616901586432</v>
          </cell>
          <cell r="Q68">
            <v>14.501809969413232</v>
          </cell>
          <cell r="R68">
            <v>10.611080465424317</v>
          </cell>
          <cell r="S68">
            <v>3.5370268218081056</v>
          </cell>
          <cell r="T68">
            <v>2.4759187752656744</v>
          </cell>
          <cell r="U68">
            <v>1.4148107287232423</v>
          </cell>
        </row>
        <row r="69">
          <cell r="D69">
            <v>85.493756255027705</v>
          </cell>
          <cell r="E69">
            <v>109.68385007912468</v>
          </cell>
          <cell r="F69">
            <v>115.64853074808009</v>
          </cell>
          <cell r="G69">
            <v>76.04967852918162</v>
          </cell>
          <cell r="H69">
            <v>63.291889320582513</v>
          </cell>
          <cell r="I69">
            <v>37.941996477521982</v>
          </cell>
          <cell r="J69">
            <v>15.803551807931136</v>
          </cell>
          <cell r="K69">
            <v>16.803776605901461</v>
          </cell>
          <cell r="L69">
            <v>10.602382858485445</v>
          </cell>
          <cell r="M69">
            <v>7.8017534241685347</v>
          </cell>
          <cell r="N69">
            <v>7.0015735857922756</v>
          </cell>
          <cell r="O69">
            <v>3.0006743939109746</v>
          </cell>
          <cell r="P69">
            <v>8.1351616901586432</v>
          </cell>
          <cell r="Q69">
            <v>14.501809969413232</v>
          </cell>
          <cell r="R69">
            <v>10.611080465424317</v>
          </cell>
          <cell r="S69">
            <v>3.5370268218081056</v>
          </cell>
          <cell r="T69">
            <v>2.4759187752656744</v>
          </cell>
          <cell r="U69">
            <v>1.4148107287232423</v>
          </cell>
        </row>
        <row r="70">
          <cell r="D70">
            <v>85.493756255027705</v>
          </cell>
          <cell r="E70">
            <v>109.68385007912468</v>
          </cell>
          <cell r="F70">
            <v>115.64853074808009</v>
          </cell>
          <cell r="G70">
            <v>76.04967852918162</v>
          </cell>
          <cell r="H70">
            <v>63.291889320582513</v>
          </cell>
          <cell r="I70">
            <v>37.941996477521982</v>
          </cell>
          <cell r="J70">
            <v>15.803551807931136</v>
          </cell>
          <cell r="K70">
            <v>16.803776605901461</v>
          </cell>
          <cell r="L70">
            <v>10.602382858485445</v>
          </cell>
          <cell r="M70">
            <v>7.8017534241685347</v>
          </cell>
          <cell r="N70">
            <v>7.0015735857922756</v>
          </cell>
          <cell r="O70">
            <v>3.0006743939109746</v>
          </cell>
          <cell r="P70">
            <v>8.1351616901586432</v>
          </cell>
          <cell r="Q70">
            <v>14.501809969413232</v>
          </cell>
          <cell r="R70">
            <v>10.611080465424317</v>
          </cell>
          <cell r="S70">
            <v>3.5370268218081056</v>
          </cell>
          <cell r="T70">
            <v>2.4759187752656744</v>
          </cell>
          <cell r="U70">
            <v>1.4148107287232423</v>
          </cell>
        </row>
        <row r="71">
          <cell r="D71">
            <v>112.15416495305557</v>
          </cell>
          <cell r="E71">
            <v>143.88770774985036</v>
          </cell>
          <cell r="F71">
            <v>151.71241693262166</v>
          </cell>
          <cell r="G71">
            <v>99.765042080334311</v>
          </cell>
          <cell r="H71">
            <v>83.028858550517882</v>
          </cell>
          <cell r="I71">
            <v>49.773844523739776</v>
          </cell>
          <cell r="J71">
            <v>20.731738011647316</v>
          </cell>
          <cell r="K71">
            <v>22.043873328840181</v>
          </cell>
          <cell r="L71">
            <v>13.908634362244401</v>
          </cell>
          <cell r="M71">
            <v>10.23465547410437</v>
          </cell>
          <cell r="N71">
            <v>9.184947220350077</v>
          </cell>
          <cell r="O71">
            <v>3.9364059515786036</v>
          </cell>
          <cell r="P71">
            <v>10.67203391316866</v>
          </cell>
          <cell r="Q71">
            <v>19.02406045390935</v>
          </cell>
          <cell r="R71">
            <v>13.920044234567817</v>
          </cell>
          <cell r="S71">
            <v>4.6400147448559386</v>
          </cell>
          <cell r="T71">
            <v>3.2480103213991574</v>
          </cell>
          <cell r="U71">
            <v>1.8560058979423755</v>
          </cell>
        </row>
        <row r="72">
          <cell r="D72">
            <v>112.15416495305557</v>
          </cell>
          <cell r="E72">
            <v>143.88770774985036</v>
          </cell>
          <cell r="F72">
            <v>151.71241693262166</v>
          </cell>
          <cell r="G72">
            <v>99.765042080334311</v>
          </cell>
          <cell r="H72">
            <v>83.028858550517882</v>
          </cell>
          <cell r="I72">
            <v>49.773844523739776</v>
          </cell>
          <cell r="J72">
            <v>20.731738011647316</v>
          </cell>
          <cell r="K72">
            <v>22.043873328840181</v>
          </cell>
          <cell r="L72">
            <v>13.908634362244401</v>
          </cell>
          <cell r="M72">
            <v>10.23465547410437</v>
          </cell>
          <cell r="N72">
            <v>9.184947220350077</v>
          </cell>
          <cell r="O72">
            <v>3.9364059515786036</v>
          </cell>
          <cell r="P72">
            <v>10.67203391316866</v>
          </cell>
          <cell r="Q72">
            <v>19.02406045390935</v>
          </cell>
          <cell r="R72">
            <v>13.920044234567817</v>
          </cell>
          <cell r="S72">
            <v>4.6400147448559386</v>
          </cell>
          <cell r="T72">
            <v>3.2480103213991574</v>
          </cell>
          <cell r="U72">
            <v>1.8560058979423755</v>
          </cell>
        </row>
        <row r="73">
          <cell r="D73">
            <v>112.15416495305557</v>
          </cell>
          <cell r="E73">
            <v>143.88770774985036</v>
          </cell>
          <cell r="F73">
            <v>151.71241693262166</v>
          </cell>
          <cell r="G73">
            <v>99.765042080334311</v>
          </cell>
          <cell r="H73">
            <v>83.028858550517882</v>
          </cell>
          <cell r="I73">
            <v>49.773844523739776</v>
          </cell>
          <cell r="J73">
            <v>20.731738011647316</v>
          </cell>
          <cell r="K73">
            <v>22.043873328840181</v>
          </cell>
          <cell r="L73">
            <v>13.908634362244401</v>
          </cell>
          <cell r="M73">
            <v>10.23465547410437</v>
          </cell>
          <cell r="N73">
            <v>9.184947220350077</v>
          </cell>
          <cell r="O73">
            <v>3.9364059515786036</v>
          </cell>
          <cell r="P73">
            <v>10.67203391316866</v>
          </cell>
          <cell r="Q73">
            <v>19.02406045390935</v>
          </cell>
          <cell r="R73">
            <v>13.920044234567817</v>
          </cell>
          <cell r="S73">
            <v>4.6400147448559386</v>
          </cell>
          <cell r="T73">
            <v>3.2480103213991574</v>
          </cell>
          <cell r="U73">
            <v>1.8560058979423755</v>
          </cell>
        </row>
        <row r="74">
          <cell r="D74">
            <v>112.15416495305557</v>
          </cell>
          <cell r="E74">
            <v>143.88770774985036</v>
          </cell>
          <cell r="F74">
            <v>151.71241693262166</v>
          </cell>
          <cell r="G74">
            <v>99.765042080334311</v>
          </cell>
          <cell r="H74">
            <v>83.028858550517882</v>
          </cell>
          <cell r="I74">
            <v>49.773844523739776</v>
          </cell>
          <cell r="J74">
            <v>20.731738011647316</v>
          </cell>
          <cell r="K74">
            <v>22.043873328840181</v>
          </cell>
          <cell r="L74">
            <v>13.908634362244401</v>
          </cell>
          <cell r="M74">
            <v>10.23465547410437</v>
          </cell>
          <cell r="N74">
            <v>9.184947220350077</v>
          </cell>
          <cell r="O74">
            <v>3.9364059515786036</v>
          </cell>
          <cell r="P74">
            <v>10.67203391316866</v>
          </cell>
          <cell r="Q74">
            <v>19.02406045390935</v>
          </cell>
          <cell r="R74">
            <v>13.920044234567817</v>
          </cell>
          <cell r="S74">
            <v>4.6400147448559386</v>
          </cell>
          <cell r="T74">
            <v>3.2480103213991574</v>
          </cell>
          <cell r="U74">
            <v>1.8560058979423755</v>
          </cell>
        </row>
        <row r="75">
          <cell r="D75">
            <v>112.15416495305557</v>
          </cell>
          <cell r="E75">
            <v>143.88770774985036</v>
          </cell>
          <cell r="F75">
            <v>151.71241693262166</v>
          </cell>
          <cell r="G75">
            <v>99.765042080334311</v>
          </cell>
          <cell r="H75">
            <v>83.028858550517882</v>
          </cell>
          <cell r="I75">
            <v>49.773844523739776</v>
          </cell>
          <cell r="J75">
            <v>20.731738011647316</v>
          </cell>
          <cell r="K75">
            <v>22.043873328840181</v>
          </cell>
          <cell r="L75">
            <v>13.908634362244401</v>
          </cell>
          <cell r="M75">
            <v>10.23465547410437</v>
          </cell>
          <cell r="N75">
            <v>9.184947220350077</v>
          </cell>
          <cell r="O75">
            <v>3.9364059515786036</v>
          </cell>
          <cell r="P75">
            <v>10.67203391316866</v>
          </cell>
          <cell r="Q75">
            <v>19.02406045390935</v>
          </cell>
          <cell r="R75">
            <v>13.920044234567817</v>
          </cell>
          <cell r="S75">
            <v>4.6400147448559386</v>
          </cell>
          <cell r="T75">
            <v>3.2480103213991574</v>
          </cell>
          <cell r="U75">
            <v>1.8560058979423755</v>
          </cell>
        </row>
        <row r="76">
          <cell r="D76">
            <v>112.15416495305557</v>
          </cell>
          <cell r="E76">
            <v>143.88770774985036</v>
          </cell>
          <cell r="F76">
            <v>151.71241693262166</v>
          </cell>
          <cell r="G76">
            <v>99.765042080334311</v>
          </cell>
          <cell r="H76">
            <v>83.028858550517882</v>
          </cell>
          <cell r="I76">
            <v>49.773844523739776</v>
          </cell>
          <cell r="J76">
            <v>20.731738011647316</v>
          </cell>
          <cell r="K76">
            <v>22.043873328840181</v>
          </cell>
          <cell r="L76">
            <v>13.908634362244401</v>
          </cell>
          <cell r="M76">
            <v>10.23465547410437</v>
          </cell>
          <cell r="N76">
            <v>9.184947220350077</v>
          </cell>
          <cell r="O76">
            <v>3.9364059515786036</v>
          </cell>
          <cell r="P76">
            <v>10.67203391316866</v>
          </cell>
          <cell r="Q76">
            <v>19.02406045390935</v>
          </cell>
          <cell r="R76">
            <v>13.920044234567817</v>
          </cell>
          <cell r="S76">
            <v>4.6400147448559386</v>
          </cell>
          <cell r="T76">
            <v>3.2480103213991574</v>
          </cell>
          <cell r="U76">
            <v>1.8560058979423755</v>
          </cell>
        </row>
        <row r="77">
          <cell r="D77">
            <v>112.15416495305557</v>
          </cell>
          <cell r="E77">
            <v>143.88770774985036</v>
          </cell>
          <cell r="F77">
            <v>151.71241693262166</v>
          </cell>
          <cell r="G77">
            <v>99.765042080334311</v>
          </cell>
          <cell r="H77">
            <v>83.028858550517882</v>
          </cell>
          <cell r="I77">
            <v>49.773844523739776</v>
          </cell>
          <cell r="J77">
            <v>20.731738011647316</v>
          </cell>
          <cell r="K77">
            <v>22.043873328840181</v>
          </cell>
          <cell r="L77">
            <v>13.908634362244401</v>
          </cell>
          <cell r="M77">
            <v>10.23465547410437</v>
          </cell>
          <cell r="N77">
            <v>9.184947220350077</v>
          </cell>
          <cell r="O77">
            <v>3.9364059515786036</v>
          </cell>
          <cell r="P77">
            <v>10.67203391316866</v>
          </cell>
          <cell r="Q77">
            <v>19.02406045390935</v>
          </cell>
          <cell r="R77">
            <v>13.920044234567817</v>
          </cell>
          <cell r="S77">
            <v>4.6400147448559386</v>
          </cell>
          <cell r="T77">
            <v>3.2480103213991574</v>
          </cell>
          <cell r="U77">
            <v>1.8560058979423755</v>
          </cell>
        </row>
        <row r="78">
          <cell r="D78">
            <v>112.15416495305557</v>
          </cell>
          <cell r="E78">
            <v>143.88770774985036</v>
          </cell>
          <cell r="F78">
            <v>151.71241693262166</v>
          </cell>
          <cell r="G78">
            <v>99.765042080334311</v>
          </cell>
          <cell r="H78">
            <v>83.028858550517882</v>
          </cell>
          <cell r="I78">
            <v>49.773844523739776</v>
          </cell>
          <cell r="J78">
            <v>20.731738011647316</v>
          </cell>
          <cell r="K78">
            <v>22.043873328840181</v>
          </cell>
          <cell r="L78">
            <v>13.908634362244401</v>
          </cell>
          <cell r="M78">
            <v>10.23465547410437</v>
          </cell>
          <cell r="N78">
            <v>9.184947220350077</v>
          </cell>
          <cell r="O78">
            <v>3.9364059515786036</v>
          </cell>
          <cell r="P78">
            <v>10.67203391316866</v>
          </cell>
          <cell r="Q78">
            <v>19.02406045390935</v>
          </cell>
          <cell r="R78">
            <v>13.920044234567817</v>
          </cell>
          <cell r="S78">
            <v>4.6400147448559386</v>
          </cell>
          <cell r="T78">
            <v>3.2480103213991574</v>
          </cell>
          <cell r="U78">
            <v>1.8560058979423755</v>
          </cell>
        </row>
        <row r="79">
          <cell r="D79">
            <v>112.15416495305557</v>
          </cell>
          <cell r="E79">
            <v>143.88770774985036</v>
          </cell>
          <cell r="F79">
            <v>151.71241693262166</v>
          </cell>
          <cell r="G79">
            <v>99.765042080334311</v>
          </cell>
          <cell r="H79">
            <v>83.028858550517882</v>
          </cell>
          <cell r="I79">
            <v>49.773844523739776</v>
          </cell>
          <cell r="J79">
            <v>20.731738011647316</v>
          </cell>
          <cell r="K79">
            <v>22.043873328840181</v>
          </cell>
          <cell r="L79">
            <v>13.908634362244401</v>
          </cell>
          <cell r="M79">
            <v>10.23465547410437</v>
          </cell>
          <cell r="N79">
            <v>9.184947220350077</v>
          </cell>
          <cell r="O79">
            <v>3.9364059515786036</v>
          </cell>
          <cell r="P79">
            <v>10.67203391316866</v>
          </cell>
          <cell r="Q79">
            <v>19.02406045390935</v>
          </cell>
          <cell r="R79">
            <v>13.920044234567817</v>
          </cell>
          <cell r="S79">
            <v>4.6400147448559386</v>
          </cell>
          <cell r="T79">
            <v>3.2480103213991574</v>
          </cell>
          <cell r="U79">
            <v>1.8560058979423755</v>
          </cell>
        </row>
        <row r="80">
          <cell r="D80">
            <v>112.15416495305557</v>
          </cell>
          <cell r="E80">
            <v>143.88770774985036</v>
          </cell>
          <cell r="F80">
            <v>151.71241693262166</v>
          </cell>
          <cell r="G80">
            <v>99.765042080334311</v>
          </cell>
          <cell r="H80">
            <v>83.028858550517882</v>
          </cell>
          <cell r="I80">
            <v>49.773844523739776</v>
          </cell>
          <cell r="J80">
            <v>20.731738011647316</v>
          </cell>
          <cell r="K80">
            <v>22.043873328840181</v>
          </cell>
          <cell r="L80">
            <v>13.908634362244401</v>
          </cell>
          <cell r="M80">
            <v>10.23465547410437</v>
          </cell>
          <cell r="N80">
            <v>9.184947220350077</v>
          </cell>
          <cell r="O80">
            <v>3.9364059515786036</v>
          </cell>
          <cell r="P80">
            <v>10.67203391316866</v>
          </cell>
          <cell r="Q80">
            <v>19.02406045390935</v>
          </cell>
          <cell r="R80">
            <v>13.920044234567817</v>
          </cell>
          <cell r="S80">
            <v>4.6400147448559386</v>
          </cell>
          <cell r="T80">
            <v>3.2480103213991574</v>
          </cell>
          <cell r="U80">
            <v>1.8560058979423755</v>
          </cell>
        </row>
        <row r="81">
          <cell r="D81">
            <v>143.16516086035816</v>
          </cell>
          <cell r="E81">
            <v>183.67313273169981</v>
          </cell>
          <cell r="F81">
            <v>193.66139976846898</v>
          </cell>
          <cell r="G81">
            <v>127.35040471880697</v>
          </cell>
          <cell r="H81">
            <v>105.98661133460622</v>
          </cell>
          <cell r="I81">
            <v>63.536476428337245</v>
          </cell>
          <cell r="J81">
            <v>26.464131836696687</v>
          </cell>
          <cell r="K81">
            <v>28.139076889652173</v>
          </cell>
          <cell r="L81">
            <v>17.754417561328157</v>
          </cell>
          <cell r="M81">
            <v>13.064571413052795</v>
          </cell>
          <cell r="N81">
            <v>11.724615370688406</v>
          </cell>
          <cell r="O81">
            <v>5.024835158866459</v>
          </cell>
          <cell r="P81">
            <v>13.622886430704623</v>
          </cell>
          <cell r="Q81">
            <v>24.284275811256066</v>
          </cell>
          <cell r="R81">
            <v>17.768982300919074</v>
          </cell>
          <cell r="S81">
            <v>5.922994100306358</v>
          </cell>
          <cell r="T81">
            <v>4.1460958702144506</v>
          </cell>
          <cell r="U81">
            <v>2.3691976401225432</v>
          </cell>
        </row>
        <row r="82">
          <cell r="D82">
            <v>143.16516086035816</v>
          </cell>
          <cell r="E82">
            <v>183.67313273169981</v>
          </cell>
          <cell r="F82">
            <v>193.66139976846898</v>
          </cell>
          <cell r="G82">
            <v>127.35040471880697</v>
          </cell>
          <cell r="H82">
            <v>105.98661133460622</v>
          </cell>
          <cell r="I82">
            <v>63.536476428337245</v>
          </cell>
          <cell r="J82">
            <v>26.464131836696687</v>
          </cell>
          <cell r="K82">
            <v>28.139076889652173</v>
          </cell>
          <cell r="L82">
            <v>17.754417561328157</v>
          </cell>
          <cell r="M82">
            <v>13.064571413052795</v>
          </cell>
          <cell r="N82">
            <v>11.724615370688406</v>
          </cell>
          <cell r="O82">
            <v>5.024835158866459</v>
          </cell>
          <cell r="P82">
            <v>13.622886430704623</v>
          </cell>
          <cell r="Q82">
            <v>24.284275811256066</v>
          </cell>
          <cell r="R82">
            <v>17.768982300919074</v>
          </cell>
          <cell r="S82">
            <v>5.922994100306358</v>
          </cell>
          <cell r="T82">
            <v>4.1460958702144506</v>
          </cell>
          <cell r="U82">
            <v>2.3691976401225432</v>
          </cell>
        </row>
        <row r="83">
          <cell r="D83">
            <v>143.16516086035816</v>
          </cell>
          <cell r="E83">
            <v>183.67313273169981</v>
          </cell>
          <cell r="F83">
            <v>193.66139976846898</v>
          </cell>
          <cell r="G83">
            <v>127.35040471880697</v>
          </cell>
          <cell r="H83">
            <v>105.98661133460622</v>
          </cell>
          <cell r="I83">
            <v>63.536476428337245</v>
          </cell>
          <cell r="J83">
            <v>26.464131836696687</v>
          </cell>
          <cell r="K83">
            <v>28.139076889652173</v>
          </cell>
          <cell r="L83">
            <v>17.754417561328157</v>
          </cell>
          <cell r="M83">
            <v>13.064571413052795</v>
          </cell>
          <cell r="N83">
            <v>11.724615370688406</v>
          </cell>
          <cell r="O83">
            <v>5.024835158866459</v>
          </cell>
          <cell r="P83">
            <v>13.622886430704623</v>
          </cell>
          <cell r="Q83">
            <v>24.284275811256066</v>
          </cell>
          <cell r="R83">
            <v>17.768982300919074</v>
          </cell>
          <cell r="S83">
            <v>5.922994100306358</v>
          </cell>
          <cell r="T83">
            <v>4.1460958702144506</v>
          </cell>
          <cell r="U83">
            <v>2.3691976401225432</v>
          </cell>
        </row>
        <row r="84">
          <cell r="D84">
            <v>143.16516086035816</v>
          </cell>
          <cell r="E84">
            <v>183.67313273169981</v>
          </cell>
          <cell r="F84">
            <v>193.66139976846898</v>
          </cell>
          <cell r="G84">
            <v>127.35040471880697</v>
          </cell>
          <cell r="H84">
            <v>105.98661133460622</v>
          </cell>
          <cell r="I84">
            <v>63.536476428337245</v>
          </cell>
          <cell r="J84">
            <v>26.464131836696687</v>
          </cell>
          <cell r="K84">
            <v>28.139076889652173</v>
          </cell>
          <cell r="L84">
            <v>17.754417561328157</v>
          </cell>
          <cell r="M84">
            <v>13.064571413052795</v>
          </cell>
          <cell r="N84">
            <v>11.724615370688406</v>
          </cell>
          <cell r="O84">
            <v>5.024835158866459</v>
          </cell>
          <cell r="P84">
            <v>13.622886430704623</v>
          </cell>
          <cell r="Q84">
            <v>24.284275811256066</v>
          </cell>
          <cell r="R84">
            <v>17.768982300919074</v>
          </cell>
          <cell r="S84">
            <v>5.922994100306358</v>
          </cell>
          <cell r="T84">
            <v>4.1460958702144506</v>
          </cell>
          <cell r="U84">
            <v>2.3691976401225432</v>
          </cell>
        </row>
        <row r="85">
          <cell r="D85">
            <v>143.16516086035816</v>
          </cell>
          <cell r="E85">
            <v>183.67313273169981</v>
          </cell>
          <cell r="F85">
            <v>193.66139976846898</v>
          </cell>
          <cell r="G85">
            <v>127.35040471880697</v>
          </cell>
          <cell r="H85">
            <v>105.98661133460622</v>
          </cell>
          <cell r="I85">
            <v>63.536476428337245</v>
          </cell>
          <cell r="J85">
            <v>26.464131836696687</v>
          </cell>
          <cell r="K85">
            <v>28.139076889652173</v>
          </cell>
          <cell r="L85">
            <v>17.754417561328157</v>
          </cell>
          <cell r="M85">
            <v>13.064571413052795</v>
          </cell>
          <cell r="N85">
            <v>11.724615370688406</v>
          </cell>
          <cell r="O85">
            <v>5.024835158866459</v>
          </cell>
          <cell r="P85">
            <v>13.622886430704623</v>
          </cell>
          <cell r="Q85">
            <v>24.284275811256066</v>
          </cell>
          <cell r="R85">
            <v>17.768982300919074</v>
          </cell>
          <cell r="S85">
            <v>5.922994100306358</v>
          </cell>
          <cell r="T85">
            <v>4.1460958702144506</v>
          </cell>
          <cell r="U85">
            <v>2.3691976401225432</v>
          </cell>
        </row>
        <row r="86">
          <cell r="D86">
            <v>143.16516086035816</v>
          </cell>
          <cell r="E86">
            <v>183.67313273169981</v>
          </cell>
          <cell r="F86">
            <v>193.66139976846898</v>
          </cell>
          <cell r="G86">
            <v>127.35040471880697</v>
          </cell>
          <cell r="H86">
            <v>105.98661133460622</v>
          </cell>
          <cell r="I86">
            <v>63.536476428337245</v>
          </cell>
          <cell r="J86">
            <v>26.464131836696687</v>
          </cell>
          <cell r="K86">
            <v>28.139076889652173</v>
          </cell>
          <cell r="L86">
            <v>17.754417561328157</v>
          </cell>
          <cell r="M86">
            <v>13.064571413052795</v>
          </cell>
          <cell r="N86">
            <v>11.724615370688406</v>
          </cell>
          <cell r="O86">
            <v>5.024835158866459</v>
          </cell>
          <cell r="P86">
            <v>13.622886430704623</v>
          </cell>
          <cell r="Q86">
            <v>24.284275811256066</v>
          </cell>
          <cell r="R86">
            <v>17.768982300919074</v>
          </cell>
          <cell r="S86">
            <v>5.922994100306358</v>
          </cell>
          <cell r="T86">
            <v>4.1460958702144506</v>
          </cell>
          <cell r="U86">
            <v>2.3691976401225432</v>
          </cell>
        </row>
        <row r="87">
          <cell r="D87">
            <v>143.16516086035816</v>
          </cell>
          <cell r="E87">
            <v>183.67313273169981</v>
          </cell>
          <cell r="F87">
            <v>193.66139976846898</v>
          </cell>
          <cell r="G87">
            <v>127.35040471880697</v>
          </cell>
          <cell r="H87">
            <v>105.98661133460622</v>
          </cell>
          <cell r="I87">
            <v>63.536476428337245</v>
          </cell>
          <cell r="J87">
            <v>26.464131836696687</v>
          </cell>
          <cell r="K87">
            <v>28.139076889652173</v>
          </cell>
          <cell r="L87">
            <v>17.754417561328157</v>
          </cell>
          <cell r="M87">
            <v>13.064571413052795</v>
          </cell>
          <cell r="N87">
            <v>11.724615370688406</v>
          </cell>
          <cell r="O87">
            <v>5.024835158866459</v>
          </cell>
          <cell r="P87">
            <v>13.622886430704623</v>
          </cell>
          <cell r="Q87">
            <v>24.284275811256066</v>
          </cell>
          <cell r="R87">
            <v>17.768982300919074</v>
          </cell>
          <cell r="S87">
            <v>5.922994100306358</v>
          </cell>
          <cell r="T87">
            <v>4.1460958702144506</v>
          </cell>
          <cell r="U87">
            <v>2.3691976401225432</v>
          </cell>
        </row>
        <row r="88">
          <cell r="D88">
            <v>143.16516086035816</v>
          </cell>
          <cell r="E88">
            <v>183.67313273169981</v>
          </cell>
          <cell r="F88">
            <v>193.66139976846898</v>
          </cell>
          <cell r="G88">
            <v>127.35040471880697</v>
          </cell>
          <cell r="H88">
            <v>105.98661133460622</v>
          </cell>
          <cell r="I88">
            <v>63.536476428337245</v>
          </cell>
          <cell r="J88">
            <v>26.464131836696687</v>
          </cell>
          <cell r="K88">
            <v>28.139076889652173</v>
          </cell>
          <cell r="L88">
            <v>17.754417561328157</v>
          </cell>
          <cell r="M88">
            <v>13.064571413052795</v>
          </cell>
          <cell r="N88">
            <v>11.724615370688406</v>
          </cell>
          <cell r="O88">
            <v>5.024835158866459</v>
          </cell>
          <cell r="P88">
            <v>13.622886430704623</v>
          </cell>
          <cell r="Q88">
            <v>24.284275811256066</v>
          </cell>
          <cell r="R88">
            <v>17.768982300919074</v>
          </cell>
          <cell r="S88">
            <v>5.922994100306358</v>
          </cell>
          <cell r="T88">
            <v>4.1460958702144506</v>
          </cell>
          <cell r="U88">
            <v>2.3691976401225432</v>
          </cell>
        </row>
        <row r="89">
          <cell r="D89">
            <v>143.16516086035816</v>
          </cell>
          <cell r="E89">
            <v>183.67313273169981</v>
          </cell>
          <cell r="F89">
            <v>193.66139976846898</v>
          </cell>
          <cell r="G89">
            <v>127.35040471880697</v>
          </cell>
          <cell r="H89">
            <v>105.98661133460622</v>
          </cell>
          <cell r="I89">
            <v>63.536476428337245</v>
          </cell>
          <cell r="J89">
            <v>26.464131836696687</v>
          </cell>
          <cell r="K89">
            <v>28.139076889652173</v>
          </cell>
          <cell r="L89">
            <v>17.754417561328157</v>
          </cell>
          <cell r="M89">
            <v>13.064571413052795</v>
          </cell>
          <cell r="N89">
            <v>11.724615370688406</v>
          </cell>
          <cell r="O89">
            <v>5.024835158866459</v>
          </cell>
          <cell r="P89">
            <v>13.622886430704623</v>
          </cell>
          <cell r="Q89">
            <v>24.284275811256066</v>
          </cell>
          <cell r="R89">
            <v>17.768982300919074</v>
          </cell>
          <cell r="S89">
            <v>5.922994100306358</v>
          </cell>
          <cell r="T89">
            <v>4.1460958702144506</v>
          </cell>
          <cell r="U89">
            <v>2.3691976401225432</v>
          </cell>
        </row>
        <row r="90">
          <cell r="D90">
            <v>143.16516086035816</v>
          </cell>
          <cell r="E90">
            <v>183.67313273169981</v>
          </cell>
          <cell r="F90">
            <v>193.66139976846898</v>
          </cell>
          <cell r="G90">
            <v>127.35040471880697</v>
          </cell>
          <cell r="H90">
            <v>105.98661133460622</v>
          </cell>
          <cell r="I90">
            <v>63.536476428337245</v>
          </cell>
          <cell r="J90">
            <v>26.464131836696687</v>
          </cell>
          <cell r="K90">
            <v>28.139076889652173</v>
          </cell>
          <cell r="L90">
            <v>17.754417561328157</v>
          </cell>
          <cell r="M90">
            <v>13.064571413052795</v>
          </cell>
          <cell r="N90">
            <v>11.724615370688406</v>
          </cell>
          <cell r="O90">
            <v>5.024835158866459</v>
          </cell>
          <cell r="P90">
            <v>13.622886430704623</v>
          </cell>
          <cell r="Q90">
            <v>24.284275811256066</v>
          </cell>
          <cell r="R90">
            <v>17.768982300919074</v>
          </cell>
          <cell r="S90">
            <v>5.922994100306358</v>
          </cell>
          <cell r="T90">
            <v>4.1460958702144506</v>
          </cell>
          <cell r="U90">
            <v>2.3691976401225432</v>
          </cell>
        </row>
        <row r="91">
          <cell r="D91">
            <v>177.95673647828252</v>
          </cell>
          <cell r="E91">
            <v>228.30883633454076</v>
          </cell>
          <cell r="F91">
            <v>240.72442260046742</v>
          </cell>
          <cell r="G91">
            <v>158.29872489056527</v>
          </cell>
          <cell r="H91">
            <v>131.74316537733318</v>
          </cell>
          <cell r="I91">
            <v>78.976923747144767</v>
          </cell>
          <cell r="J91">
            <v>32.895367190507535</v>
          </cell>
          <cell r="K91">
            <v>34.97735245572953</v>
          </cell>
          <cell r="L91">
            <v>22.069043811353154</v>
          </cell>
          <cell r="M91">
            <v>16.239485068731565</v>
          </cell>
          <cell r="N91">
            <v>14.573896856553972</v>
          </cell>
          <cell r="O91">
            <v>6.2459557956659868</v>
          </cell>
          <cell r="P91">
            <v>16.933480157138899</v>
          </cell>
          <cell r="Q91">
            <v>30.185768975769339</v>
          </cell>
          <cell r="R91">
            <v>22.087148031050738</v>
          </cell>
          <cell r="S91">
            <v>7.3623826770169121</v>
          </cell>
          <cell r="T91">
            <v>5.1536678739118393</v>
          </cell>
          <cell r="U91">
            <v>2.9449530708067648</v>
          </cell>
        </row>
        <row r="92">
          <cell r="D92">
            <v>177.95673647828252</v>
          </cell>
          <cell r="E92">
            <v>228.30883633454076</v>
          </cell>
          <cell r="F92">
            <v>240.72442260046742</v>
          </cell>
          <cell r="G92">
            <v>158.29872489056527</v>
          </cell>
          <cell r="H92">
            <v>131.74316537733318</v>
          </cell>
          <cell r="I92">
            <v>78.976923747144767</v>
          </cell>
          <cell r="J92">
            <v>32.895367190507535</v>
          </cell>
          <cell r="K92">
            <v>34.97735245572953</v>
          </cell>
          <cell r="L92">
            <v>22.069043811353154</v>
          </cell>
          <cell r="M92">
            <v>16.239485068731565</v>
          </cell>
          <cell r="N92">
            <v>14.573896856553972</v>
          </cell>
          <cell r="O92">
            <v>6.2459557956659868</v>
          </cell>
          <cell r="P92">
            <v>16.933480157138899</v>
          </cell>
          <cell r="Q92">
            <v>30.185768975769339</v>
          </cell>
          <cell r="R92">
            <v>22.087148031050738</v>
          </cell>
          <cell r="S92">
            <v>7.3623826770169121</v>
          </cell>
          <cell r="T92">
            <v>5.1536678739118393</v>
          </cell>
          <cell r="U92">
            <v>2.9449530708067648</v>
          </cell>
        </row>
        <row r="93">
          <cell r="D93">
            <v>177.95673647828252</v>
          </cell>
          <cell r="E93">
            <v>228.30883633454076</v>
          </cell>
          <cell r="F93">
            <v>240.72442260046742</v>
          </cell>
          <cell r="G93">
            <v>158.29872489056527</v>
          </cell>
          <cell r="H93">
            <v>131.74316537733318</v>
          </cell>
          <cell r="I93">
            <v>78.976923747144767</v>
          </cell>
          <cell r="J93">
            <v>32.895367190507535</v>
          </cell>
          <cell r="K93">
            <v>34.97735245572953</v>
          </cell>
          <cell r="L93">
            <v>22.069043811353154</v>
          </cell>
          <cell r="M93">
            <v>16.239485068731565</v>
          </cell>
          <cell r="N93">
            <v>14.573896856553972</v>
          </cell>
          <cell r="O93">
            <v>6.2459557956659868</v>
          </cell>
          <cell r="P93">
            <v>16.933480157138899</v>
          </cell>
          <cell r="Q93">
            <v>30.185768975769339</v>
          </cell>
          <cell r="R93">
            <v>22.087148031050738</v>
          </cell>
          <cell r="S93">
            <v>7.3623826770169121</v>
          </cell>
          <cell r="T93">
            <v>5.1536678739118393</v>
          </cell>
          <cell r="U93">
            <v>2.9449530708067648</v>
          </cell>
        </row>
        <row r="94">
          <cell r="D94">
            <v>177.95673647828252</v>
          </cell>
          <cell r="E94">
            <v>228.30883633454076</v>
          </cell>
          <cell r="F94">
            <v>240.72442260046742</v>
          </cell>
          <cell r="G94">
            <v>158.29872489056527</v>
          </cell>
          <cell r="H94">
            <v>131.74316537733318</v>
          </cell>
          <cell r="I94">
            <v>78.976923747144767</v>
          </cell>
          <cell r="J94">
            <v>32.895367190507535</v>
          </cell>
          <cell r="K94">
            <v>34.97735245572953</v>
          </cell>
          <cell r="L94">
            <v>22.069043811353154</v>
          </cell>
          <cell r="M94">
            <v>16.239485068731565</v>
          </cell>
          <cell r="N94">
            <v>14.573896856553972</v>
          </cell>
          <cell r="O94">
            <v>6.2459557956659868</v>
          </cell>
          <cell r="P94">
            <v>16.933480157138899</v>
          </cell>
          <cell r="Q94">
            <v>30.185768975769339</v>
          </cell>
          <cell r="R94">
            <v>22.087148031050738</v>
          </cell>
          <cell r="S94">
            <v>7.3623826770169121</v>
          </cell>
          <cell r="T94">
            <v>5.1536678739118393</v>
          </cell>
          <cell r="U94">
            <v>2.9449530708067648</v>
          </cell>
        </row>
        <row r="95">
          <cell r="D95">
            <v>177.95673647828252</v>
          </cell>
          <cell r="E95">
            <v>228.30883633454076</v>
          </cell>
          <cell r="F95">
            <v>240.72442260046742</v>
          </cell>
          <cell r="G95">
            <v>158.29872489056527</v>
          </cell>
          <cell r="H95">
            <v>131.74316537733318</v>
          </cell>
          <cell r="I95">
            <v>78.976923747144767</v>
          </cell>
          <cell r="J95">
            <v>32.895367190507535</v>
          </cell>
          <cell r="K95">
            <v>34.97735245572953</v>
          </cell>
          <cell r="L95">
            <v>22.069043811353154</v>
          </cell>
          <cell r="M95">
            <v>16.239485068731565</v>
          </cell>
          <cell r="N95">
            <v>14.573896856553972</v>
          </cell>
          <cell r="O95">
            <v>6.2459557956659868</v>
          </cell>
          <cell r="P95">
            <v>16.933480157138899</v>
          </cell>
          <cell r="Q95">
            <v>30.185768975769339</v>
          </cell>
          <cell r="R95">
            <v>22.087148031050738</v>
          </cell>
          <cell r="S95">
            <v>7.3623826770169121</v>
          </cell>
          <cell r="T95">
            <v>5.1536678739118393</v>
          </cell>
          <cell r="U95">
            <v>2.9449530708067648</v>
          </cell>
        </row>
        <row r="96">
          <cell r="D96">
            <v>177.95673647828252</v>
          </cell>
          <cell r="E96">
            <v>228.30883633454076</v>
          </cell>
          <cell r="F96">
            <v>240.72442260046742</v>
          </cell>
          <cell r="G96">
            <v>158.29872489056527</v>
          </cell>
          <cell r="H96">
            <v>131.74316537733318</v>
          </cell>
          <cell r="I96">
            <v>78.976923747144767</v>
          </cell>
          <cell r="J96">
            <v>32.895367190507535</v>
          </cell>
          <cell r="K96">
            <v>34.97735245572953</v>
          </cell>
          <cell r="L96">
            <v>22.069043811353154</v>
          </cell>
          <cell r="M96">
            <v>16.239485068731565</v>
          </cell>
          <cell r="N96">
            <v>14.573896856553972</v>
          </cell>
          <cell r="O96">
            <v>6.2459557956659868</v>
          </cell>
          <cell r="P96">
            <v>16.933480157138899</v>
          </cell>
          <cell r="Q96">
            <v>30.185768975769339</v>
          </cell>
          <cell r="R96">
            <v>22.087148031050738</v>
          </cell>
          <cell r="S96">
            <v>7.3623826770169121</v>
          </cell>
          <cell r="T96">
            <v>5.1536678739118393</v>
          </cell>
          <cell r="U96">
            <v>2.9449530708067648</v>
          </cell>
        </row>
        <row r="97">
          <cell r="D97">
            <v>177.95673647828252</v>
          </cell>
          <cell r="E97">
            <v>228.30883633454076</v>
          </cell>
          <cell r="F97">
            <v>240.72442260046742</v>
          </cell>
          <cell r="G97">
            <v>158.29872489056527</v>
          </cell>
          <cell r="H97">
            <v>131.74316537733318</v>
          </cell>
          <cell r="I97">
            <v>78.976923747144767</v>
          </cell>
          <cell r="J97">
            <v>32.895367190507535</v>
          </cell>
          <cell r="K97">
            <v>34.97735245572953</v>
          </cell>
          <cell r="L97">
            <v>22.069043811353154</v>
          </cell>
          <cell r="M97">
            <v>16.239485068731565</v>
          </cell>
          <cell r="N97">
            <v>14.573896856553972</v>
          </cell>
          <cell r="O97">
            <v>6.2459557956659868</v>
          </cell>
          <cell r="P97">
            <v>16.933480157138899</v>
          </cell>
          <cell r="Q97">
            <v>30.185768975769339</v>
          </cell>
          <cell r="R97">
            <v>22.087148031050738</v>
          </cell>
          <cell r="S97">
            <v>7.3623826770169121</v>
          </cell>
          <cell r="T97">
            <v>5.1536678739118393</v>
          </cell>
          <cell r="U97">
            <v>2.9449530708067648</v>
          </cell>
        </row>
        <row r="98">
          <cell r="D98">
            <v>177.95673647828252</v>
          </cell>
          <cell r="E98">
            <v>228.30883633454076</v>
          </cell>
          <cell r="F98">
            <v>240.72442260046742</v>
          </cell>
          <cell r="G98">
            <v>158.29872489056527</v>
          </cell>
          <cell r="H98">
            <v>131.74316537733318</v>
          </cell>
          <cell r="I98">
            <v>78.976923747144767</v>
          </cell>
          <cell r="J98">
            <v>32.895367190507535</v>
          </cell>
          <cell r="K98">
            <v>34.97735245572953</v>
          </cell>
          <cell r="L98">
            <v>22.069043811353154</v>
          </cell>
          <cell r="M98">
            <v>16.239485068731565</v>
          </cell>
          <cell r="N98">
            <v>14.573896856553972</v>
          </cell>
          <cell r="O98">
            <v>6.2459557956659868</v>
          </cell>
          <cell r="P98">
            <v>16.933480157138899</v>
          </cell>
          <cell r="Q98">
            <v>30.185768975769339</v>
          </cell>
          <cell r="R98">
            <v>22.087148031050738</v>
          </cell>
          <cell r="S98">
            <v>7.3623826770169121</v>
          </cell>
          <cell r="T98">
            <v>5.1536678739118393</v>
          </cell>
          <cell r="U98">
            <v>2.9449530708067648</v>
          </cell>
        </row>
        <row r="99">
          <cell r="D99">
            <v>177.95673647828252</v>
          </cell>
          <cell r="E99">
            <v>228.30883633454076</v>
          </cell>
          <cell r="F99">
            <v>240.72442260046742</v>
          </cell>
          <cell r="G99">
            <v>158.29872489056527</v>
          </cell>
          <cell r="H99">
            <v>131.74316537733318</v>
          </cell>
          <cell r="I99">
            <v>78.976923747144767</v>
          </cell>
          <cell r="J99">
            <v>32.895367190507535</v>
          </cell>
          <cell r="K99">
            <v>34.97735245572953</v>
          </cell>
          <cell r="L99">
            <v>22.069043811353154</v>
          </cell>
          <cell r="M99">
            <v>16.239485068731565</v>
          </cell>
          <cell r="N99">
            <v>14.573896856553972</v>
          </cell>
          <cell r="O99">
            <v>6.2459557956659868</v>
          </cell>
          <cell r="P99">
            <v>16.933480157138899</v>
          </cell>
          <cell r="Q99">
            <v>30.185768975769339</v>
          </cell>
          <cell r="R99">
            <v>22.087148031050738</v>
          </cell>
          <cell r="S99">
            <v>7.3623826770169121</v>
          </cell>
          <cell r="T99">
            <v>5.1536678739118393</v>
          </cell>
          <cell r="U99">
            <v>2.9449530708067648</v>
          </cell>
        </row>
        <row r="100">
          <cell r="D100">
            <v>177.95673647828252</v>
          </cell>
          <cell r="E100">
            <v>228.30883633454076</v>
          </cell>
          <cell r="F100">
            <v>240.72442260046742</v>
          </cell>
          <cell r="G100">
            <v>158.29872489056527</v>
          </cell>
          <cell r="H100">
            <v>131.74316537733318</v>
          </cell>
          <cell r="I100">
            <v>78.976923747144767</v>
          </cell>
          <cell r="J100">
            <v>32.895367190507535</v>
          </cell>
          <cell r="K100">
            <v>34.97735245572953</v>
          </cell>
          <cell r="L100">
            <v>22.069043811353154</v>
          </cell>
          <cell r="M100">
            <v>16.239485068731565</v>
          </cell>
          <cell r="N100">
            <v>14.573896856553972</v>
          </cell>
          <cell r="O100">
            <v>6.2459557956659868</v>
          </cell>
          <cell r="P100">
            <v>16.933480157138899</v>
          </cell>
          <cell r="Q100">
            <v>30.185768975769339</v>
          </cell>
          <cell r="R100">
            <v>22.087148031050738</v>
          </cell>
          <cell r="S100">
            <v>7.3623826770169121</v>
          </cell>
          <cell r="T100">
            <v>5.1536678739118393</v>
          </cell>
          <cell r="U100">
            <v>2.9449530708067648</v>
          </cell>
        </row>
        <row r="101">
          <cell r="D101">
            <v>216.52889180682877</v>
          </cell>
          <cell r="E101">
            <v>277.79481855837332</v>
          </cell>
          <cell r="F101">
            <v>292.90148542861721</v>
          </cell>
          <cell r="G101">
            <v>192.6100025956093</v>
          </cell>
          <cell r="H101">
            <v>160.29852067869879</v>
          </cell>
          <cell r="I101">
            <v>96.095186480162383</v>
          </cell>
          <cell r="J101">
            <v>40.025444073079875</v>
          </cell>
          <cell r="K101">
            <v>42.55870002707227</v>
          </cell>
          <cell r="L101">
            <v>26.852513112319411</v>
          </cell>
          <cell r="M101">
            <v>19.759396441140698</v>
          </cell>
          <cell r="N101">
            <v>17.732791677946782</v>
          </cell>
          <cell r="O101">
            <v>7.5997678619771909</v>
          </cell>
          <cell r="P101">
            <v>20.603815092471496</v>
          </cell>
          <cell r="Q101">
            <v>36.728539947449185</v>
          </cell>
          <cell r="R101">
            <v>26.874541424962821</v>
          </cell>
          <cell r="S101">
            <v>8.9581804749876071</v>
          </cell>
          <cell r="T101">
            <v>6.2707263324913249</v>
          </cell>
          <cell r="U101">
            <v>3.5832721899950428</v>
          </cell>
        </row>
        <row r="102">
          <cell r="D102">
            <v>216.52889180682877</v>
          </cell>
          <cell r="E102">
            <v>277.79481855837332</v>
          </cell>
          <cell r="F102">
            <v>292.90148542861721</v>
          </cell>
          <cell r="G102">
            <v>192.6100025956093</v>
          </cell>
          <cell r="H102">
            <v>160.29852067869879</v>
          </cell>
          <cell r="I102">
            <v>96.095186480162383</v>
          </cell>
          <cell r="J102">
            <v>40.025444073079875</v>
          </cell>
          <cell r="K102">
            <v>42.55870002707227</v>
          </cell>
          <cell r="L102">
            <v>26.852513112319411</v>
          </cell>
          <cell r="M102">
            <v>19.759396441140698</v>
          </cell>
          <cell r="N102">
            <v>17.732791677946782</v>
          </cell>
          <cell r="O102">
            <v>7.5997678619771909</v>
          </cell>
          <cell r="P102">
            <v>20.603815092471496</v>
          </cell>
          <cell r="Q102">
            <v>36.728539947449185</v>
          </cell>
          <cell r="R102">
            <v>26.874541424962821</v>
          </cell>
          <cell r="S102">
            <v>8.9581804749876071</v>
          </cell>
          <cell r="T102">
            <v>6.2707263324913249</v>
          </cell>
          <cell r="U102">
            <v>3.5832721899950428</v>
          </cell>
        </row>
        <row r="103">
          <cell r="D103">
            <v>216.52889180682877</v>
          </cell>
          <cell r="E103">
            <v>277.79481855837332</v>
          </cell>
          <cell r="F103">
            <v>292.90148542861721</v>
          </cell>
          <cell r="G103">
            <v>192.6100025956093</v>
          </cell>
          <cell r="H103">
            <v>160.29852067869879</v>
          </cell>
          <cell r="I103">
            <v>96.095186480162383</v>
          </cell>
          <cell r="J103">
            <v>40.025444073079875</v>
          </cell>
          <cell r="K103">
            <v>42.55870002707227</v>
          </cell>
          <cell r="L103">
            <v>26.852513112319411</v>
          </cell>
          <cell r="M103">
            <v>19.759396441140698</v>
          </cell>
          <cell r="N103">
            <v>17.732791677946782</v>
          </cell>
          <cell r="O103">
            <v>7.5997678619771909</v>
          </cell>
          <cell r="P103">
            <v>20.603815092471496</v>
          </cell>
          <cell r="Q103">
            <v>36.728539947449185</v>
          </cell>
          <cell r="R103">
            <v>26.874541424962821</v>
          </cell>
          <cell r="S103">
            <v>8.9581804749876071</v>
          </cell>
          <cell r="T103">
            <v>6.2707263324913249</v>
          </cell>
          <cell r="U103">
            <v>3.5832721899950428</v>
          </cell>
        </row>
        <row r="104">
          <cell r="D104">
            <v>216.52889180682877</v>
          </cell>
          <cell r="E104">
            <v>277.79481855837332</v>
          </cell>
          <cell r="F104">
            <v>292.90148542861721</v>
          </cell>
          <cell r="G104">
            <v>192.6100025956093</v>
          </cell>
          <cell r="H104">
            <v>160.29852067869879</v>
          </cell>
          <cell r="I104">
            <v>96.095186480162383</v>
          </cell>
          <cell r="J104">
            <v>40.025444073079875</v>
          </cell>
          <cell r="K104">
            <v>42.55870002707227</v>
          </cell>
          <cell r="L104">
            <v>26.852513112319411</v>
          </cell>
          <cell r="M104">
            <v>19.759396441140698</v>
          </cell>
          <cell r="N104">
            <v>17.732791677946782</v>
          </cell>
          <cell r="O104">
            <v>7.5997678619771909</v>
          </cell>
          <cell r="P104">
            <v>20.603815092471496</v>
          </cell>
          <cell r="Q104">
            <v>36.728539947449185</v>
          </cell>
          <cell r="R104">
            <v>26.874541424962821</v>
          </cell>
          <cell r="S104">
            <v>8.9581804749876071</v>
          </cell>
          <cell r="T104">
            <v>6.2707263324913249</v>
          </cell>
          <cell r="U104">
            <v>3.5832721899950428</v>
          </cell>
        </row>
        <row r="105">
          <cell r="D105">
            <v>216.52889180682877</v>
          </cell>
          <cell r="E105">
            <v>277.79481855837332</v>
          </cell>
          <cell r="F105">
            <v>292.90148542861721</v>
          </cell>
          <cell r="G105">
            <v>192.6100025956093</v>
          </cell>
          <cell r="H105">
            <v>160.29852067869879</v>
          </cell>
          <cell r="I105">
            <v>96.095186480162383</v>
          </cell>
          <cell r="J105">
            <v>40.025444073079875</v>
          </cell>
          <cell r="K105">
            <v>42.55870002707227</v>
          </cell>
          <cell r="L105">
            <v>26.852513112319411</v>
          </cell>
          <cell r="M105">
            <v>19.759396441140698</v>
          </cell>
          <cell r="N105">
            <v>17.732791677946782</v>
          </cell>
          <cell r="O105">
            <v>7.5997678619771909</v>
          </cell>
          <cell r="P105">
            <v>20.603815092471496</v>
          </cell>
          <cell r="Q105">
            <v>36.728539947449185</v>
          </cell>
          <cell r="R105">
            <v>26.874541424962821</v>
          </cell>
          <cell r="S105">
            <v>8.9581804749876071</v>
          </cell>
          <cell r="T105">
            <v>6.2707263324913249</v>
          </cell>
          <cell r="U105">
            <v>3.5832721899950428</v>
          </cell>
        </row>
        <row r="106">
          <cell r="D106">
            <v>216.52889180682877</v>
          </cell>
          <cell r="E106">
            <v>277.79481855837332</v>
          </cell>
          <cell r="F106">
            <v>292.90148542861721</v>
          </cell>
          <cell r="G106">
            <v>192.6100025956093</v>
          </cell>
          <cell r="H106">
            <v>160.29852067869879</v>
          </cell>
          <cell r="I106">
            <v>96.095186480162383</v>
          </cell>
          <cell r="J106">
            <v>40.025444073079875</v>
          </cell>
          <cell r="K106">
            <v>42.55870002707227</v>
          </cell>
          <cell r="L106">
            <v>26.852513112319411</v>
          </cell>
          <cell r="M106">
            <v>19.759396441140698</v>
          </cell>
          <cell r="N106">
            <v>17.732791677946782</v>
          </cell>
          <cell r="O106">
            <v>7.5997678619771909</v>
          </cell>
          <cell r="P106">
            <v>20.603815092471496</v>
          </cell>
          <cell r="Q106">
            <v>36.728539947449185</v>
          </cell>
          <cell r="R106">
            <v>26.874541424962821</v>
          </cell>
          <cell r="S106">
            <v>8.9581804749876071</v>
          </cell>
          <cell r="T106">
            <v>6.2707263324913249</v>
          </cell>
          <cell r="U106">
            <v>3.5832721899950428</v>
          </cell>
        </row>
        <row r="107">
          <cell r="D107">
            <v>216.52889180682877</v>
          </cell>
          <cell r="E107">
            <v>277.79481855837332</v>
          </cell>
          <cell r="F107">
            <v>292.90148542861721</v>
          </cell>
          <cell r="G107">
            <v>192.6100025956093</v>
          </cell>
          <cell r="H107">
            <v>160.29852067869879</v>
          </cell>
          <cell r="I107">
            <v>96.095186480162383</v>
          </cell>
          <cell r="J107">
            <v>40.025444073079875</v>
          </cell>
          <cell r="K107">
            <v>42.55870002707227</v>
          </cell>
          <cell r="L107">
            <v>26.852513112319411</v>
          </cell>
          <cell r="M107">
            <v>19.759396441140698</v>
          </cell>
          <cell r="N107">
            <v>17.732791677946782</v>
          </cell>
          <cell r="O107">
            <v>7.5997678619771909</v>
          </cell>
          <cell r="P107">
            <v>20.603815092471496</v>
          </cell>
          <cell r="Q107">
            <v>36.728539947449185</v>
          </cell>
          <cell r="R107">
            <v>26.874541424962821</v>
          </cell>
          <cell r="S107">
            <v>8.9581804749876071</v>
          </cell>
          <cell r="T107">
            <v>6.2707263324913249</v>
          </cell>
          <cell r="U107">
            <v>3.5832721899950428</v>
          </cell>
        </row>
        <row r="108">
          <cell r="D108">
            <v>216.52889180682877</v>
          </cell>
          <cell r="E108">
            <v>277.79481855837332</v>
          </cell>
          <cell r="F108">
            <v>292.90148542861721</v>
          </cell>
          <cell r="G108">
            <v>192.6100025956093</v>
          </cell>
          <cell r="H108">
            <v>160.29852067869879</v>
          </cell>
          <cell r="I108">
            <v>96.095186480162383</v>
          </cell>
          <cell r="J108">
            <v>40.025444073079875</v>
          </cell>
          <cell r="K108">
            <v>42.55870002707227</v>
          </cell>
          <cell r="L108">
            <v>26.852513112319411</v>
          </cell>
          <cell r="M108">
            <v>19.759396441140698</v>
          </cell>
          <cell r="N108">
            <v>17.732791677946782</v>
          </cell>
          <cell r="O108">
            <v>7.5997678619771909</v>
          </cell>
          <cell r="P108">
            <v>20.603815092471496</v>
          </cell>
          <cell r="Q108">
            <v>36.728539947449185</v>
          </cell>
          <cell r="R108">
            <v>26.874541424962821</v>
          </cell>
          <cell r="S108">
            <v>8.9581804749876071</v>
          </cell>
          <cell r="T108">
            <v>6.2707263324913249</v>
          </cell>
          <cell r="U108">
            <v>3.5832721899950428</v>
          </cell>
        </row>
        <row r="109">
          <cell r="D109">
            <v>216.52889180682877</v>
          </cell>
          <cell r="E109">
            <v>277.79481855837332</v>
          </cell>
          <cell r="F109">
            <v>292.90148542861721</v>
          </cell>
          <cell r="G109">
            <v>192.6100025956093</v>
          </cell>
          <cell r="H109">
            <v>160.29852067869879</v>
          </cell>
          <cell r="I109">
            <v>96.095186480162383</v>
          </cell>
          <cell r="J109">
            <v>40.025444073079875</v>
          </cell>
          <cell r="K109">
            <v>42.55870002707227</v>
          </cell>
          <cell r="L109">
            <v>26.852513112319411</v>
          </cell>
          <cell r="M109">
            <v>19.759396441140698</v>
          </cell>
          <cell r="N109">
            <v>17.732791677946782</v>
          </cell>
          <cell r="O109">
            <v>7.5997678619771909</v>
          </cell>
          <cell r="P109">
            <v>20.603815092471496</v>
          </cell>
          <cell r="Q109">
            <v>36.728539947449185</v>
          </cell>
          <cell r="R109">
            <v>26.874541424962821</v>
          </cell>
          <cell r="S109">
            <v>8.9581804749876071</v>
          </cell>
          <cell r="T109">
            <v>6.2707263324913249</v>
          </cell>
          <cell r="U109">
            <v>3.5832721899950428</v>
          </cell>
        </row>
        <row r="110">
          <cell r="D110">
            <v>216.52889180682877</v>
          </cell>
          <cell r="E110">
            <v>277.79481855837332</v>
          </cell>
          <cell r="F110">
            <v>292.90148542861721</v>
          </cell>
          <cell r="G110">
            <v>192.6100025956093</v>
          </cell>
          <cell r="H110">
            <v>160.29852067869879</v>
          </cell>
          <cell r="I110">
            <v>96.095186480162383</v>
          </cell>
          <cell r="J110">
            <v>40.025444073079875</v>
          </cell>
          <cell r="K110">
            <v>42.55870002707227</v>
          </cell>
          <cell r="L110">
            <v>26.852513112319411</v>
          </cell>
          <cell r="M110">
            <v>19.759396441140698</v>
          </cell>
          <cell r="N110">
            <v>17.732791677946782</v>
          </cell>
          <cell r="O110">
            <v>7.5997678619771909</v>
          </cell>
          <cell r="P110">
            <v>20.603815092471496</v>
          </cell>
          <cell r="Q110">
            <v>36.728539947449185</v>
          </cell>
          <cell r="R110">
            <v>26.874541424962821</v>
          </cell>
          <cell r="S110">
            <v>8.9581804749876071</v>
          </cell>
          <cell r="T110">
            <v>6.2707263324913249</v>
          </cell>
          <cell r="U110">
            <v>3.5832721899950428</v>
          </cell>
        </row>
        <row r="111">
          <cell r="D111">
            <v>258.88162684599678</v>
          </cell>
          <cell r="E111">
            <v>332.13107940319736</v>
          </cell>
          <cell r="F111">
            <v>350.19258825291809</v>
          </cell>
          <cell r="G111">
            <v>230.28423783393899</v>
          </cell>
          <cell r="H111">
            <v>191.65267723870301</v>
          </cell>
          <cell r="I111">
            <v>114.89126462739003</v>
          </cell>
          <cell r="J111">
            <v>47.854362484413684</v>
          </cell>
          <cell r="K111">
            <v>50.883119603680377</v>
          </cell>
          <cell r="L111">
            <v>32.104825464226906</v>
          </cell>
          <cell r="M111">
            <v>23.624305530280171</v>
          </cell>
          <cell r="N111">
            <v>21.201299834866823</v>
          </cell>
          <cell r="O111">
            <v>9.0862713578000669</v>
          </cell>
          <cell r="P111">
            <v>24.633891236702404</v>
          </cell>
          <cell r="Q111">
            <v>43.912588726295589</v>
          </cell>
          <cell r="R111">
            <v>32.131162482655313</v>
          </cell>
          <cell r="S111">
            <v>10.710387494218436</v>
          </cell>
          <cell r="T111">
            <v>7.4972712459529056</v>
          </cell>
          <cell r="U111">
            <v>4.2841549976873745</v>
          </cell>
        </row>
        <row r="112">
          <cell r="D112">
            <v>258.88162684599678</v>
          </cell>
          <cell r="E112">
            <v>332.13107940319736</v>
          </cell>
          <cell r="F112">
            <v>350.19258825291809</v>
          </cell>
          <cell r="G112">
            <v>230.28423783393899</v>
          </cell>
          <cell r="H112">
            <v>191.65267723870301</v>
          </cell>
          <cell r="I112">
            <v>114.89126462739003</v>
          </cell>
          <cell r="J112">
            <v>47.854362484413684</v>
          </cell>
          <cell r="K112">
            <v>50.883119603680377</v>
          </cell>
          <cell r="L112">
            <v>32.104825464226906</v>
          </cell>
          <cell r="M112">
            <v>23.624305530280171</v>
          </cell>
          <cell r="N112">
            <v>21.201299834866823</v>
          </cell>
          <cell r="O112">
            <v>9.0862713578000669</v>
          </cell>
          <cell r="P112">
            <v>24.633891236702404</v>
          </cell>
          <cell r="Q112">
            <v>43.912588726295589</v>
          </cell>
          <cell r="R112">
            <v>32.131162482655313</v>
          </cell>
          <cell r="S112">
            <v>10.710387494218436</v>
          </cell>
          <cell r="T112">
            <v>7.4972712459529056</v>
          </cell>
          <cell r="U112">
            <v>4.2841549976873745</v>
          </cell>
        </row>
        <row r="113">
          <cell r="D113">
            <v>258.88162684599678</v>
          </cell>
          <cell r="E113">
            <v>332.13107940319736</v>
          </cell>
          <cell r="F113">
            <v>350.19258825291809</v>
          </cell>
          <cell r="G113">
            <v>230.28423783393899</v>
          </cell>
          <cell r="H113">
            <v>191.65267723870301</v>
          </cell>
          <cell r="I113">
            <v>114.89126462739003</v>
          </cell>
          <cell r="J113">
            <v>47.854362484413684</v>
          </cell>
          <cell r="K113">
            <v>50.883119603680377</v>
          </cell>
          <cell r="L113">
            <v>32.104825464226906</v>
          </cell>
          <cell r="M113">
            <v>23.624305530280171</v>
          </cell>
          <cell r="N113">
            <v>21.201299834866823</v>
          </cell>
          <cell r="O113">
            <v>9.0862713578000669</v>
          </cell>
          <cell r="P113">
            <v>24.633891236702404</v>
          </cell>
          <cell r="Q113">
            <v>43.912588726295589</v>
          </cell>
          <cell r="R113">
            <v>32.131162482655313</v>
          </cell>
          <cell r="S113">
            <v>10.710387494218436</v>
          </cell>
          <cell r="T113">
            <v>7.4972712459529056</v>
          </cell>
          <cell r="U113">
            <v>4.2841549976873745</v>
          </cell>
        </row>
        <row r="114">
          <cell r="D114">
            <v>258.88162684599678</v>
          </cell>
          <cell r="E114">
            <v>332.13107940319736</v>
          </cell>
          <cell r="F114">
            <v>350.19258825291809</v>
          </cell>
          <cell r="G114">
            <v>230.28423783393899</v>
          </cell>
          <cell r="H114">
            <v>191.65267723870301</v>
          </cell>
          <cell r="I114">
            <v>114.89126462739003</v>
          </cell>
          <cell r="J114">
            <v>47.854362484413684</v>
          </cell>
          <cell r="K114">
            <v>50.883119603680377</v>
          </cell>
          <cell r="L114">
            <v>32.104825464226906</v>
          </cell>
          <cell r="M114">
            <v>23.624305530280171</v>
          </cell>
          <cell r="N114">
            <v>21.201299834866823</v>
          </cell>
          <cell r="O114">
            <v>9.0862713578000669</v>
          </cell>
          <cell r="P114">
            <v>24.633891236702404</v>
          </cell>
          <cell r="Q114">
            <v>43.912588726295589</v>
          </cell>
          <cell r="R114">
            <v>32.131162482655313</v>
          </cell>
          <cell r="S114">
            <v>10.710387494218436</v>
          </cell>
          <cell r="T114">
            <v>7.4972712459529056</v>
          </cell>
          <cell r="U114">
            <v>4.2841549976873745</v>
          </cell>
        </row>
        <row r="115">
          <cell r="D115">
            <v>258.88162684599678</v>
          </cell>
          <cell r="E115">
            <v>332.13107940319736</v>
          </cell>
          <cell r="F115">
            <v>350.19258825291809</v>
          </cell>
          <cell r="G115">
            <v>230.28423783393899</v>
          </cell>
          <cell r="H115">
            <v>191.65267723870301</v>
          </cell>
          <cell r="I115">
            <v>114.89126462739003</v>
          </cell>
          <cell r="J115">
            <v>47.854362484413684</v>
          </cell>
          <cell r="K115">
            <v>50.883119603680377</v>
          </cell>
          <cell r="L115">
            <v>32.104825464226906</v>
          </cell>
          <cell r="M115">
            <v>23.624305530280171</v>
          </cell>
          <cell r="N115">
            <v>21.201299834866823</v>
          </cell>
          <cell r="O115">
            <v>9.0862713578000669</v>
          </cell>
          <cell r="P115">
            <v>24.633891236702404</v>
          </cell>
          <cell r="Q115">
            <v>43.912588726295589</v>
          </cell>
          <cell r="R115">
            <v>32.131162482655313</v>
          </cell>
          <cell r="S115">
            <v>10.710387494218436</v>
          </cell>
          <cell r="T115">
            <v>7.4972712459529056</v>
          </cell>
          <cell r="U115">
            <v>4.2841549976873745</v>
          </cell>
        </row>
        <row r="116">
          <cell r="D116">
            <v>258.88162684599678</v>
          </cell>
          <cell r="E116">
            <v>332.13107940319736</v>
          </cell>
          <cell r="F116">
            <v>350.19258825291809</v>
          </cell>
          <cell r="G116">
            <v>230.28423783393899</v>
          </cell>
          <cell r="H116">
            <v>191.65267723870301</v>
          </cell>
          <cell r="I116">
            <v>114.89126462739003</v>
          </cell>
          <cell r="J116">
            <v>47.854362484413684</v>
          </cell>
          <cell r="K116">
            <v>50.883119603680377</v>
          </cell>
          <cell r="L116">
            <v>32.104825464226906</v>
          </cell>
          <cell r="M116">
            <v>23.624305530280171</v>
          </cell>
          <cell r="N116">
            <v>21.201299834866823</v>
          </cell>
          <cell r="O116">
            <v>9.0862713578000669</v>
          </cell>
          <cell r="P116">
            <v>24.633891236702404</v>
          </cell>
          <cell r="Q116">
            <v>43.912588726295589</v>
          </cell>
          <cell r="R116">
            <v>32.131162482655313</v>
          </cell>
          <cell r="S116">
            <v>10.710387494218436</v>
          </cell>
          <cell r="T116">
            <v>7.4972712459529056</v>
          </cell>
          <cell r="U116">
            <v>4.2841549976873745</v>
          </cell>
        </row>
        <row r="117">
          <cell r="D117">
            <v>258.88162684599678</v>
          </cell>
          <cell r="E117">
            <v>332.13107940319736</v>
          </cell>
          <cell r="F117">
            <v>350.19258825291809</v>
          </cell>
          <cell r="G117">
            <v>230.28423783393899</v>
          </cell>
          <cell r="H117">
            <v>191.65267723870301</v>
          </cell>
          <cell r="I117">
            <v>114.89126462739003</v>
          </cell>
          <cell r="J117">
            <v>47.854362484413684</v>
          </cell>
          <cell r="K117">
            <v>50.883119603680377</v>
          </cell>
          <cell r="L117">
            <v>32.104825464226906</v>
          </cell>
          <cell r="M117">
            <v>23.624305530280171</v>
          </cell>
          <cell r="N117">
            <v>21.201299834866823</v>
          </cell>
          <cell r="O117">
            <v>9.0862713578000669</v>
          </cell>
          <cell r="P117">
            <v>24.633891236702404</v>
          </cell>
          <cell r="Q117">
            <v>43.912588726295589</v>
          </cell>
          <cell r="R117">
            <v>32.131162482655313</v>
          </cell>
          <cell r="S117">
            <v>10.710387494218436</v>
          </cell>
          <cell r="T117">
            <v>7.4972712459529056</v>
          </cell>
          <cell r="U117">
            <v>4.2841549976873745</v>
          </cell>
        </row>
        <row r="118">
          <cell r="D118">
            <v>258.88162684599678</v>
          </cell>
          <cell r="E118">
            <v>332.13107940319736</v>
          </cell>
          <cell r="F118">
            <v>350.19258825291809</v>
          </cell>
          <cell r="G118">
            <v>230.28423783393899</v>
          </cell>
          <cell r="H118">
            <v>191.65267723870301</v>
          </cell>
          <cell r="I118">
            <v>114.89126462739003</v>
          </cell>
          <cell r="J118">
            <v>47.854362484413684</v>
          </cell>
          <cell r="K118">
            <v>50.883119603680377</v>
          </cell>
          <cell r="L118">
            <v>32.104825464226906</v>
          </cell>
          <cell r="M118">
            <v>23.624305530280171</v>
          </cell>
          <cell r="N118">
            <v>21.201299834866823</v>
          </cell>
          <cell r="O118">
            <v>9.0862713578000669</v>
          </cell>
          <cell r="P118">
            <v>24.633891236702404</v>
          </cell>
          <cell r="Q118">
            <v>43.912588726295589</v>
          </cell>
          <cell r="R118">
            <v>32.131162482655313</v>
          </cell>
          <cell r="S118">
            <v>10.710387494218436</v>
          </cell>
          <cell r="T118">
            <v>7.4972712459529056</v>
          </cell>
          <cell r="U118">
            <v>4.2841549976873745</v>
          </cell>
        </row>
        <row r="119">
          <cell r="D119">
            <v>258.88162684599678</v>
          </cell>
          <cell r="E119">
            <v>332.13107940319736</v>
          </cell>
          <cell r="F119">
            <v>350.19258825291809</v>
          </cell>
          <cell r="G119">
            <v>230.28423783393899</v>
          </cell>
          <cell r="H119">
            <v>191.65267723870301</v>
          </cell>
          <cell r="I119">
            <v>114.89126462739003</v>
          </cell>
          <cell r="J119">
            <v>47.854362484413684</v>
          </cell>
          <cell r="K119">
            <v>50.883119603680377</v>
          </cell>
          <cell r="L119">
            <v>32.104825464226906</v>
          </cell>
          <cell r="M119">
            <v>23.624305530280171</v>
          </cell>
          <cell r="N119">
            <v>21.201299834866823</v>
          </cell>
          <cell r="O119">
            <v>9.0862713578000669</v>
          </cell>
          <cell r="P119">
            <v>24.633891236702404</v>
          </cell>
          <cell r="Q119">
            <v>43.912588726295589</v>
          </cell>
          <cell r="R119">
            <v>32.131162482655313</v>
          </cell>
          <cell r="S119">
            <v>10.710387494218436</v>
          </cell>
          <cell r="T119">
            <v>7.4972712459529056</v>
          </cell>
          <cell r="U119">
            <v>4.2841549976873745</v>
          </cell>
        </row>
        <row r="120">
          <cell r="D120">
            <v>258.88162684599678</v>
          </cell>
          <cell r="E120">
            <v>332.13107940319736</v>
          </cell>
          <cell r="F120">
            <v>350.19258825291809</v>
          </cell>
          <cell r="G120">
            <v>230.28423783393899</v>
          </cell>
          <cell r="H120">
            <v>191.65267723870301</v>
          </cell>
          <cell r="I120">
            <v>114.89126462739003</v>
          </cell>
          <cell r="J120">
            <v>47.854362484413684</v>
          </cell>
          <cell r="K120">
            <v>50.883119603680377</v>
          </cell>
          <cell r="L120">
            <v>32.104825464226906</v>
          </cell>
          <cell r="M120">
            <v>23.624305530280171</v>
          </cell>
          <cell r="N120">
            <v>21.201299834866823</v>
          </cell>
          <cell r="O120">
            <v>9.0862713578000669</v>
          </cell>
          <cell r="P120">
            <v>24.633891236702404</v>
          </cell>
          <cell r="Q120">
            <v>43.912588726295589</v>
          </cell>
          <cell r="R120">
            <v>32.131162482655313</v>
          </cell>
          <cell r="S120">
            <v>10.710387494218436</v>
          </cell>
          <cell r="T120">
            <v>7.4972712459529056</v>
          </cell>
          <cell r="U120">
            <v>4.2841549976873745</v>
          </cell>
        </row>
        <row r="121">
          <cell r="D121">
            <v>305.01494159578669</v>
          </cell>
          <cell r="E121">
            <v>391.31761886901313</v>
          </cell>
          <cell r="F121">
            <v>412.59773107337031</v>
          </cell>
          <cell r="G121">
            <v>271.32143060555444</v>
          </cell>
          <cell r="H121">
            <v>225.80563505734594</v>
          </cell>
          <cell r="I121">
            <v>135.36515818882782</v>
          </cell>
          <cell r="J121">
            <v>56.382122424509006</v>
          </cell>
          <cell r="K121">
            <v>59.950611185553882</v>
          </cell>
          <cell r="L121">
            <v>37.825980867075657</v>
          </cell>
          <cell r="M121">
            <v>27.834212336150014</v>
          </cell>
          <cell r="N121">
            <v>24.979421327314117</v>
          </cell>
          <cell r="O121">
            <v>10.705466283134619</v>
          </cell>
          <cell r="P121">
            <v>29.023708589831639</v>
          </cell>
          <cell r="Q121">
            <v>51.737915312308573</v>
          </cell>
          <cell r="R121">
            <v>37.857011204128227</v>
          </cell>
          <cell r="S121">
            <v>12.619003734709407</v>
          </cell>
          <cell r="T121">
            <v>8.8333026142965867</v>
          </cell>
          <cell r="U121">
            <v>5.0476014938837634</v>
          </cell>
        </row>
        <row r="122">
          <cell r="D122">
            <v>305.01494159578669</v>
          </cell>
          <cell r="E122">
            <v>391.31761886901313</v>
          </cell>
          <cell r="F122">
            <v>412.59773107337031</v>
          </cell>
          <cell r="G122">
            <v>271.32143060555444</v>
          </cell>
          <cell r="H122">
            <v>225.80563505734594</v>
          </cell>
          <cell r="I122">
            <v>135.36515818882782</v>
          </cell>
          <cell r="J122">
            <v>56.382122424509006</v>
          </cell>
          <cell r="K122">
            <v>59.950611185553882</v>
          </cell>
          <cell r="L122">
            <v>37.825980867075657</v>
          </cell>
          <cell r="M122">
            <v>27.834212336150014</v>
          </cell>
          <cell r="N122">
            <v>24.979421327314117</v>
          </cell>
          <cell r="O122">
            <v>10.705466283134619</v>
          </cell>
          <cell r="P122">
            <v>29.023708589831639</v>
          </cell>
          <cell r="Q122">
            <v>51.737915312308573</v>
          </cell>
          <cell r="R122">
            <v>37.857011204128227</v>
          </cell>
          <cell r="S122">
            <v>12.619003734709407</v>
          </cell>
          <cell r="T122">
            <v>8.8333026142965867</v>
          </cell>
          <cell r="U122">
            <v>5.0476014938837634</v>
          </cell>
        </row>
        <row r="123">
          <cell r="D123">
            <v>305.01494159578669</v>
          </cell>
          <cell r="E123">
            <v>391.31761886901313</v>
          </cell>
          <cell r="F123">
            <v>412.59773107337031</v>
          </cell>
          <cell r="G123">
            <v>271.32143060555444</v>
          </cell>
          <cell r="H123">
            <v>225.80563505734594</v>
          </cell>
          <cell r="I123">
            <v>135.36515818882782</v>
          </cell>
          <cell r="J123">
            <v>56.382122424509006</v>
          </cell>
          <cell r="K123">
            <v>59.950611185553882</v>
          </cell>
          <cell r="L123">
            <v>37.825980867075657</v>
          </cell>
          <cell r="M123">
            <v>27.834212336150014</v>
          </cell>
          <cell r="N123">
            <v>24.979421327314117</v>
          </cell>
          <cell r="O123">
            <v>10.705466283134619</v>
          </cell>
          <cell r="P123">
            <v>29.023708589831639</v>
          </cell>
          <cell r="Q123">
            <v>51.737915312308573</v>
          </cell>
          <cell r="R123">
            <v>37.857011204128227</v>
          </cell>
          <cell r="S123">
            <v>12.619003734709407</v>
          </cell>
          <cell r="T123">
            <v>8.8333026142965867</v>
          </cell>
          <cell r="U123">
            <v>5.0476014938837634</v>
          </cell>
        </row>
        <row r="124">
          <cell r="D124">
            <v>305.01494159578669</v>
          </cell>
          <cell r="E124">
            <v>391.31761886901313</v>
          </cell>
          <cell r="F124">
            <v>412.59773107337031</v>
          </cell>
          <cell r="G124">
            <v>271.32143060555444</v>
          </cell>
          <cell r="H124">
            <v>225.80563505734594</v>
          </cell>
          <cell r="I124">
            <v>135.36515818882782</v>
          </cell>
          <cell r="J124">
            <v>56.382122424509006</v>
          </cell>
          <cell r="K124">
            <v>59.950611185553882</v>
          </cell>
          <cell r="L124">
            <v>37.825980867075657</v>
          </cell>
          <cell r="M124">
            <v>27.834212336150014</v>
          </cell>
          <cell r="N124">
            <v>24.979421327314117</v>
          </cell>
          <cell r="O124">
            <v>10.705466283134619</v>
          </cell>
          <cell r="P124">
            <v>29.023708589831639</v>
          </cell>
          <cell r="Q124">
            <v>51.737915312308573</v>
          </cell>
          <cell r="R124">
            <v>37.857011204128227</v>
          </cell>
          <cell r="S124">
            <v>12.619003734709407</v>
          </cell>
          <cell r="T124">
            <v>8.8333026142965867</v>
          </cell>
          <cell r="U124">
            <v>5.0476014938837634</v>
          </cell>
        </row>
        <row r="125">
          <cell r="D125">
            <v>305.01494159578669</v>
          </cell>
          <cell r="E125">
            <v>391.31761886901313</v>
          </cell>
          <cell r="F125">
            <v>412.59773107337031</v>
          </cell>
          <cell r="G125">
            <v>271.32143060555444</v>
          </cell>
          <cell r="H125">
            <v>225.80563505734594</v>
          </cell>
          <cell r="I125">
            <v>135.36515818882782</v>
          </cell>
          <cell r="J125">
            <v>56.382122424509006</v>
          </cell>
          <cell r="K125">
            <v>59.950611185553882</v>
          </cell>
          <cell r="L125">
            <v>37.825980867075657</v>
          </cell>
          <cell r="M125">
            <v>27.834212336150014</v>
          </cell>
          <cell r="N125">
            <v>24.979421327314117</v>
          </cell>
          <cell r="O125">
            <v>10.705466283134619</v>
          </cell>
          <cell r="P125">
            <v>29.023708589831639</v>
          </cell>
          <cell r="Q125">
            <v>51.737915312308573</v>
          </cell>
          <cell r="R125">
            <v>37.857011204128227</v>
          </cell>
          <cell r="S125">
            <v>12.619003734709407</v>
          </cell>
          <cell r="T125">
            <v>8.8333026142965867</v>
          </cell>
          <cell r="U125">
            <v>5.0476014938837634</v>
          </cell>
        </row>
        <row r="126">
          <cell r="D126">
            <v>305.01494159578669</v>
          </cell>
          <cell r="E126">
            <v>391.31761886901313</v>
          </cell>
          <cell r="F126">
            <v>412.59773107337031</v>
          </cell>
          <cell r="G126">
            <v>271.32143060555444</v>
          </cell>
          <cell r="H126">
            <v>225.80563505734594</v>
          </cell>
          <cell r="I126">
            <v>135.36515818882782</v>
          </cell>
          <cell r="J126">
            <v>56.382122424509006</v>
          </cell>
          <cell r="K126">
            <v>59.950611185553882</v>
          </cell>
          <cell r="L126">
            <v>37.825980867075657</v>
          </cell>
          <cell r="M126">
            <v>27.834212336150014</v>
          </cell>
          <cell r="N126">
            <v>24.979421327314117</v>
          </cell>
          <cell r="O126">
            <v>10.705466283134619</v>
          </cell>
          <cell r="P126">
            <v>29.023708589831639</v>
          </cell>
          <cell r="Q126">
            <v>51.737915312308573</v>
          </cell>
          <cell r="R126">
            <v>37.857011204128227</v>
          </cell>
          <cell r="S126">
            <v>12.619003734709407</v>
          </cell>
          <cell r="T126">
            <v>8.8333026142965867</v>
          </cell>
          <cell r="U126">
            <v>5.0476014938837634</v>
          </cell>
        </row>
        <row r="127">
          <cell r="D127">
            <v>305.01494159578669</v>
          </cell>
          <cell r="E127">
            <v>391.31761886901313</v>
          </cell>
          <cell r="F127">
            <v>412.59773107337031</v>
          </cell>
          <cell r="G127">
            <v>271.32143060555444</v>
          </cell>
          <cell r="H127">
            <v>225.80563505734594</v>
          </cell>
          <cell r="I127">
            <v>135.36515818882782</v>
          </cell>
          <cell r="J127">
            <v>56.382122424509006</v>
          </cell>
          <cell r="K127">
            <v>59.950611185553882</v>
          </cell>
          <cell r="L127">
            <v>37.825980867075657</v>
          </cell>
          <cell r="M127">
            <v>27.834212336150014</v>
          </cell>
          <cell r="N127">
            <v>24.979421327314117</v>
          </cell>
          <cell r="O127">
            <v>10.705466283134619</v>
          </cell>
          <cell r="P127">
            <v>29.023708589831639</v>
          </cell>
          <cell r="Q127">
            <v>51.737915312308573</v>
          </cell>
          <cell r="R127">
            <v>37.857011204128227</v>
          </cell>
          <cell r="S127">
            <v>12.619003734709407</v>
          </cell>
          <cell r="T127">
            <v>8.8333026142965867</v>
          </cell>
          <cell r="U127">
            <v>5.0476014938837634</v>
          </cell>
        </row>
        <row r="128">
          <cell r="D128">
            <v>305.01494159578669</v>
          </cell>
          <cell r="E128">
            <v>391.31761886901313</v>
          </cell>
          <cell r="F128">
            <v>412.59773107337031</v>
          </cell>
          <cell r="G128">
            <v>271.32143060555444</v>
          </cell>
          <cell r="H128">
            <v>225.80563505734594</v>
          </cell>
          <cell r="I128">
            <v>135.36515818882782</v>
          </cell>
          <cell r="J128">
            <v>56.382122424509006</v>
          </cell>
          <cell r="K128">
            <v>59.950611185553882</v>
          </cell>
          <cell r="L128">
            <v>37.825980867075657</v>
          </cell>
          <cell r="M128">
            <v>27.834212336150014</v>
          </cell>
          <cell r="N128">
            <v>24.979421327314117</v>
          </cell>
          <cell r="O128">
            <v>10.705466283134619</v>
          </cell>
          <cell r="P128">
            <v>29.023708589831639</v>
          </cell>
          <cell r="Q128">
            <v>51.737915312308573</v>
          </cell>
          <cell r="R128">
            <v>37.857011204128227</v>
          </cell>
          <cell r="S128">
            <v>12.619003734709407</v>
          </cell>
          <cell r="T128">
            <v>8.8333026142965867</v>
          </cell>
          <cell r="U128">
            <v>5.0476014938837634</v>
          </cell>
        </row>
        <row r="129">
          <cell r="D129">
            <v>305.01494159578669</v>
          </cell>
          <cell r="E129">
            <v>391.31761886901313</v>
          </cell>
          <cell r="F129">
            <v>412.59773107337031</v>
          </cell>
          <cell r="G129">
            <v>271.32143060555444</v>
          </cell>
          <cell r="H129">
            <v>225.80563505734594</v>
          </cell>
          <cell r="I129">
            <v>135.36515818882782</v>
          </cell>
          <cell r="J129">
            <v>56.382122424509006</v>
          </cell>
          <cell r="K129">
            <v>59.950611185553882</v>
          </cell>
          <cell r="L129">
            <v>37.825980867075657</v>
          </cell>
          <cell r="M129">
            <v>27.834212336150014</v>
          </cell>
          <cell r="N129">
            <v>24.979421327314117</v>
          </cell>
          <cell r="O129">
            <v>10.705466283134619</v>
          </cell>
          <cell r="P129">
            <v>29.023708589831639</v>
          </cell>
          <cell r="Q129">
            <v>51.737915312308573</v>
          </cell>
          <cell r="R129">
            <v>37.857011204128227</v>
          </cell>
          <cell r="S129">
            <v>12.619003734709407</v>
          </cell>
          <cell r="T129">
            <v>8.8333026142965867</v>
          </cell>
          <cell r="U129">
            <v>5.0476014938837634</v>
          </cell>
        </row>
        <row r="130">
          <cell r="D130">
            <v>305.01494159578669</v>
          </cell>
          <cell r="E130">
            <v>391.31761886901313</v>
          </cell>
          <cell r="F130">
            <v>412.59773107337031</v>
          </cell>
          <cell r="G130">
            <v>271.32143060555444</v>
          </cell>
          <cell r="H130">
            <v>225.80563505734594</v>
          </cell>
          <cell r="I130">
            <v>135.36515818882782</v>
          </cell>
          <cell r="J130">
            <v>56.382122424509006</v>
          </cell>
          <cell r="K130">
            <v>59.950611185553882</v>
          </cell>
          <cell r="L130">
            <v>37.825980867075657</v>
          </cell>
          <cell r="M130">
            <v>27.834212336150014</v>
          </cell>
          <cell r="N130">
            <v>24.979421327314117</v>
          </cell>
          <cell r="O130">
            <v>10.705466283134619</v>
          </cell>
          <cell r="P130">
            <v>29.023708589831639</v>
          </cell>
          <cell r="Q130">
            <v>51.737915312308573</v>
          </cell>
          <cell r="R130">
            <v>37.857011204128227</v>
          </cell>
          <cell r="S130">
            <v>12.619003734709407</v>
          </cell>
          <cell r="T130">
            <v>8.8333026142965867</v>
          </cell>
          <cell r="U130">
            <v>5.0476014938837634</v>
          </cell>
        </row>
        <row r="131">
          <cell r="D131">
            <v>354.92883605619818</v>
          </cell>
          <cell r="E131">
            <v>455.35443695582012</v>
          </cell>
          <cell r="F131">
            <v>480.11691388997349</v>
          </cell>
          <cell r="G131">
            <v>315.72158091045537</v>
          </cell>
          <cell r="H131">
            <v>262.7573941346273</v>
          </cell>
          <cell r="I131">
            <v>157.51686716447554</v>
          </cell>
          <cell r="J131">
            <v>65.608723893365763</v>
          </cell>
          <cell r="K131">
            <v>69.761174772692712</v>
          </cell>
          <cell r="L131">
            <v>44.015979320865632</v>
          </cell>
          <cell r="M131">
            <v>32.389116858750185</v>
          </cell>
          <cell r="N131">
            <v>29.067156155288629</v>
          </cell>
          <cell r="O131">
            <v>12.457352637980838</v>
          </cell>
          <cell r="P131">
            <v>33.773267151859166</v>
          </cell>
          <cell r="Q131">
            <v>60.204519705488075</v>
          </cell>
          <cell r="R131">
            <v>44.052087589381522</v>
          </cell>
          <cell r="S131">
            <v>14.684029196460507</v>
          </cell>
          <cell r="T131">
            <v>10.278820437522356</v>
          </cell>
          <cell r="U131">
            <v>5.8736116785842025</v>
          </cell>
        </row>
      </sheetData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</sheetViews>
  <sheetFormatPr defaultColWidth="8.81640625" defaultRowHeight="14.5" x14ac:dyDescent="0.35"/>
  <sheetData>
    <row r="2" spans="2:2" x14ac:dyDescent="0.35">
      <c r="B2" s="1" t="s">
        <v>117</v>
      </c>
    </row>
    <row r="3" spans="2:2" x14ac:dyDescent="0.35">
      <c r="B3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>
      <selection activeCell="F27" sqref="F27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49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35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35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35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35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35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35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35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35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35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35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35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35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35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35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35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35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35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35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35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35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35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35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35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35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35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35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1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35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35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35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35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35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35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35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35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35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35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35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35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35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35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35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35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35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35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35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35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35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35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35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35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35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35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35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35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35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35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35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35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35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35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35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35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35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35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35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35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35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35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35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35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35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35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35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35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35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35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35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35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35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35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35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35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35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35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35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35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35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35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35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35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35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35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35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35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35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35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35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35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35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35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35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35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35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35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35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35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35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35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35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35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35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35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35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35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35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35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35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35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35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35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35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35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35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35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35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35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35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35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1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4333-0B29-4809-B310-188EB84B755A}">
  <dimension ref="A1:O130"/>
  <sheetViews>
    <sheetView workbookViewId="0">
      <selection activeCell="C1" sqref="C1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91">
        <f>Assumptions!$C$32</f>
        <v>1.6E-2</v>
      </c>
      <c r="J1" s="1"/>
      <c r="K1" s="1"/>
      <c r="L1" s="1"/>
      <c r="M1" s="1"/>
      <c r="N1" s="1"/>
      <c r="O1" s="1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16"/>
      <c r="K2" s="16"/>
      <c r="L2" s="16"/>
      <c r="M2" s="16"/>
      <c r="N2" s="16"/>
      <c r="O2" s="16"/>
    </row>
    <row r="3" spans="1:15" x14ac:dyDescent="0.35">
      <c r="A3">
        <v>2023</v>
      </c>
      <c r="B3" s="25">
        <f>'Property Value'!B3/'Demographic-Economic'!C26</f>
        <v>365827.5</v>
      </c>
      <c r="C3" s="25">
        <f>'Property Value'!C3/'Demographic-Economic'!D26</f>
        <v>316917.5</v>
      </c>
      <c r="D3" s="25">
        <f>'Property Value'!D3/'Demographic-Economic'!E26</f>
        <v>306662.5</v>
      </c>
      <c r="E3" s="25">
        <f>'Property Value'!E3/'Demographic-Economic'!F26</f>
        <v>190560</v>
      </c>
      <c r="F3" s="25">
        <f>'Property Value'!F3/'Demographic-Economic'!G26</f>
        <v>211762.5</v>
      </c>
      <c r="G3" s="25">
        <f>'Property Value'!G3/'Demographic-Economic'!H26</f>
        <v>251597.5</v>
      </c>
      <c r="I3" s="2"/>
      <c r="J3" s="16"/>
      <c r="K3" s="16"/>
      <c r="L3" s="16"/>
      <c r="M3" s="16"/>
      <c r="N3" s="16"/>
      <c r="O3" s="16"/>
    </row>
    <row r="4" spans="1:15" x14ac:dyDescent="0.35">
      <c r="A4">
        <v>2024</v>
      </c>
      <c r="B4" s="25">
        <f>B3*(1+$C$1)</f>
        <v>371680.74</v>
      </c>
      <c r="C4" s="25">
        <f t="shared" ref="C4:G19" si="0">C3*(1+$C$1)</f>
        <v>321988.18</v>
      </c>
      <c r="D4" s="25">
        <f t="shared" si="0"/>
        <v>311569.09999999998</v>
      </c>
      <c r="E4" s="25">
        <f t="shared" si="0"/>
        <v>193608.95999999999</v>
      </c>
      <c r="F4" s="25">
        <f t="shared" si="0"/>
        <v>215150.7</v>
      </c>
      <c r="G4" s="25">
        <f t="shared" si="0"/>
        <v>255623.06</v>
      </c>
      <c r="I4" s="2"/>
      <c r="J4" s="16"/>
      <c r="K4" s="16"/>
      <c r="L4" s="16"/>
      <c r="M4" s="16"/>
      <c r="N4" s="16"/>
      <c r="O4" s="16"/>
    </row>
    <row r="5" spans="1:15" x14ac:dyDescent="0.35">
      <c r="A5">
        <v>2025</v>
      </c>
      <c r="B5" s="25">
        <f t="shared" ref="B5:G20" si="1">B4*(1+$C$1)</f>
        <v>377627.63183999999</v>
      </c>
      <c r="C5" s="25">
        <f t="shared" si="0"/>
        <v>327139.99088</v>
      </c>
      <c r="D5" s="25">
        <f t="shared" si="0"/>
        <v>316554.20559999999</v>
      </c>
      <c r="E5" s="25">
        <f t="shared" si="0"/>
        <v>196706.70335999998</v>
      </c>
      <c r="F5" s="25">
        <f t="shared" si="0"/>
        <v>218593.11120000001</v>
      </c>
      <c r="G5" s="25">
        <f t="shared" si="0"/>
        <v>259713.02896</v>
      </c>
      <c r="I5" s="2"/>
      <c r="J5" s="16"/>
      <c r="K5" s="16"/>
      <c r="L5" s="16"/>
      <c r="M5" s="16"/>
      <c r="N5" s="16"/>
      <c r="O5" s="16"/>
    </row>
    <row r="6" spans="1:15" x14ac:dyDescent="0.35">
      <c r="A6">
        <v>2026</v>
      </c>
      <c r="B6" s="25">
        <f t="shared" si="1"/>
        <v>383669.67394944001</v>
      </c>
      <c r="C6" s="25">
        <f t="shared" si="0"/>
        <v>332374.23073408002</v>
      </c>
      <c r="D6" s="25">
        <f t="shared" si="0"/>
        <v>321619.07288960001</v>
      </c>
      <c r="E6" s="25">
        <f t="shared" si="0"/>
        <v>199854.01061375998</v>
      </c>
      <c r="F6" s="25">
        <f t="shared" si="0"/>
        <v>222090.60097920001</v>
      </c>
      <c r="G6" s="25">
        <f t="shared" si="0"/>
        <v>263868.43742336001</v>
      </c>
      <c r="I6" s="2"/>
      <c r="J6" s="16"/>
      <c r="K6" s="16"/>
      <c r="L6" s="16"/>
      <c r="M6" s="16"/>
      <c r="N6" s="16"/>
      <c r="O6" s="16"/>
    </row>
    <row r="7" spans="1:15" x14ac:dyDescent="0.35">
      <c r="A7">
        <v>2027</v>
      </c>
      <c r="B7" s="25">
        <f t="shared" si="1"/>
        <v>389808.38873263105</v>
      </c>
      <c r="C7" s="25">
        <f t="shared" si="0"/>
        <v>337692.2184258253</v>
      </c>
      <c r="D7" s="25">
        <f t="shared" si="0"/>
        <v>326764.97805583361</v>
      </c>
      <c r="E7" s="25">
        <f t="shared" si="0"/>
        <v>203051.67478358015</v>
      </c>
      <c r="F7" s="25">
        <f t="shared" si="0"/>
        <v>225644.05059486721</v>
      </c>
      <c r="G7" s="25">
        <f t="shared" si="0"/>
        <v>268090.33242213377</v>
      </c>
      <c r="I7" s="2"/>
      <c r="J7" s="16"/>
      <c r="K7" s="16"/>
      <c r="L7" s="16"/>
      <c r="M7" s="16"/>
      <c r="N7" s="16"/>
      <c r="O7" s="16"/>
    </row>
    <row r="8" spans="1:15" x14ac:dyDescent="0.35">
      <c r="A8">
        <v>2028</v>
      </c>
      <c r="B8" s="25">
        <f t="shared" si="1"/>
        <v>396045.32295235316</v>
      </c>
      <c r="C8" s="25">
        <f t="shared" si="0"/>
        <v>343095.29392063851</v>
      </c>
      <c r="D8" s="25">
        <f t="shared" si="0"/>
        <v>331993.21770472697</v>
      </c>
      <c r="E8" s="25">
        <f t="shared" si="0"/>
        <v>206300.50158011744</v>
      </c>
      <c r="F8" s="25">
        <f t="shared" si="0"/>
        <v>229254.35540438507</v>
      </c>
      <c r="G8" s="25">
        <f t="shared" si="0"/>
        <v>272379.77774088789</v>
      </c>
      <c r="I8" s="2"/>
      <c r="J8" s="16"/>
      <c r="K8" s="16"/>
      <c r="L8" s="16"/>
      <c r="M8" s="16"/>
      <c r="N8" s="16"/>
      <c r="O8" s="16"/>
    </row>
    <row r="9" spans="1:15" x14ac:dyDescent="0.35">
      <c r="A9">
        <v>2029</v>
      </c>
      <c r="B9" s="25">
        <f t="shared" si="1"/>
        <v>402382.04811959079</v>
      </c>
      <c r="C9" s="25">
        <f t="shared" si="0"/>
        <v>348584.81862336874</v>
      </c>
      <c r="D9" s="25">
        <f t="shared" si="0"/>
        <v>337305.10918800259</v>
      </c>
      <c r="E9" s="25">
        <f t="shared" si="0"/>
        <v>209601.30960539932</v>
      </c>
      <c r="F9" s="25">
        <f t="shared" si="0"/>
        <v>232922.42509085525</v>
      </c>
      <c r="G9" s="25">
        <f t="shared" si="0"/>
        <v>276737.85418474209</v>
      </c>
      <c r="I9" s="2"/>
      <c r="J9" s="16"/>
      <c r="K9" s="16"/>
      <c r="L9" s="16"/>
      <c r="M9" s="16"/>
      <c r="N9" s="16"/>
      <c r="O9" s="16"/>
    </row>
    <row r="10" spans="1:15" x14ac:dyDescent="0.35">
      <c r="A10">
        <v>2030</v>
      </c>
      <c r="B10" s="25">
        <f t="shared" si="1"/>
        <v>408820.16088950424</v>
      </c>
      <c r="C10" s="25">
        <f t="shared" si="0"/>
        <v>354162.17572134268</v>
      </c>
      <c r="D10" s="25">
        <f t="shared" si="0"/>
        <v>342701.99093501066</v>
      </c>
      <c r="E10" s="25">
        <f t="shared" si="0"/>
        <v>212954.93055908571</v>
      </c>
      <c r="F10" s="25">
        <f t="shared" si="0"/>
        <v>236649.18389230894</v>
      </c>
      <c r="G10" s="25">
        <f t="shared" si="0"/>
        <v>281165.65985169797</v>
      </c>
      <c r="I10" s="2"/>
      <c r="J10" s="16"/>
      <c r="K10" s="16"/>
      <c r="L10" s="16"/>
      <c r="M10" s="16"/>
      <c r="N10" s="16"/>
      <c r="O10" s="16"/>
    </row>
    <row r="11" spans="1:15" x14ac:dyDescent="0.35">
      <c r="A11">
        <v>2031</v>
      </c>
      <c r="B11" s="25">
        <f t="shared" si="1"/>
        <v>415361.2834637363</v>
      </c>
      <c r="C11" s="25">
        <f t="shared" si="0"/>
        <v>359828.77053288417</v>
      </c>
      <c r="D11" s="25">
        <f t="shared" si="0"/>
        <v>348185.22278997081</v>
      </c>
      <c r="E11" s="25">
        <f t="shared" si="0"/>
        <v>216362.20944803109</v>
      </c>
      <c r="F11" s="25">
        <f t="shared" si="0"/>
        <v>240435.57083458587</v>
      </c>
      <c r="G11" s="25">
        <f t="shared" si="0"/>
        <v>285664.31040932512</v>
      </c>
      <c r="I11" s="2"/>
      <c r="J11" s="16"/>
      <c r="K11" s="16"/>
      <c r="L11" s="16"/>
      <c r="M11" s="16"/>
      <c r="N11" s="16"/>
      <c r="O11" s="16"/>
    </row>
    <row r="12" spans="1:15" x14ac:dyDescent="0.35">
      <c r="A12">
        <v>2032</v>
      </c>
      <c r="B12" s="25">
        <f t="shared" si="1"/>
        <v>422007.06399915606</v>
      </c>
      <c r="C12" s="25">
        <f t="shared" si="0"/>
        <v>365586.03086141031</v>
      </c>
      <c r="D12" s="25">
        <f t="shared" si="0"/>
        <v>353756.18635461037</v>
      </c>
      <c r="E12" s="25">
        <f t="shared" si="0"/>
        <v>219824.00479919958</v>
      </c>
      <c r="F12" s="25">
        <f t="shared" si="0"/>
        <v>244282.53996793926</v>
      </c>
      <c r="G12" s="25">
        <f t="shared" si="0"/>
        <v>290234.9393758743</v>
      </c>
      <c r="I12" s="2"/>
      <c r="J12" s="16"/>
      <c r="K12" s="16"/>
      <c r="L12" s="16"/>
      <c r="M12" s="16"/>
      <c r="N12" s="16"/>
      <c r="O12" s="16"/>
    </row>
    <row r="13" spans="1:15" x14ac:dyDescent="0.35">
      <c r="A13">
        <v>2033</v>
      </c>
      <c r="B13" s="25">
        <f t="shared" si="1"/>
        <v>428759.17702314258</v>
      </c>
      <c r="C13" s="25">
        <f t="shared" si="0"/>
        <v>371435.40735519287</v>
      </c>
      <c r="D13" s="25">
        <f t="shared" si="0"/>
        <v>359416.28533628414</v>
      </c>
      <c r="E13" s="25">
        <f t="shared" si="0"/>
        <v>223341.18887598679</v>
      </c>
      <c r="F13" s="25">
        <f t="shared" si="0"/>
        <v>248191.06060742628</v>
      </c>
      <c r="G13" s="25">
        <f t="shared" si="0"/>
        <v>294878.69840588828</v>
      </c>
      <c r="I13" s="2"/>
      <c r="J13" s="16"/>
      <c r="K13" s="16"/>
      <c r="L13" s="16"/>
      <c r="M13" s="16"/>
      <c r="N13" s="16"/>
      <c r="O13" s="16"/>
    </row>
    <row r="14" spans="1:15" x14ac:dyDescent="0.35">
      <c r="A14">
        <v>2034</v>
      </c>
      <c r="B14" s="25">
        <f t="shared" si="1"/>
        <v>435619.32385551289</v>
      </c>
      <c r="C14" s="25">
        <f t="shared" si="0"/>
        <v>377378.37387287599</v>
      </c>
      <c r="D14" s="25">
        <f t="shared" si="0"/>
        <v>365166.94590166467</v>
      </c>
      <c r="E14" s="25">
        <f t="shared" si="0"/>
        <v>226914.64789800259</v>
      </c>
      <c r="F14" s="25">
        <f t="shared" si="0"/>
        <v>252162.11757714511</v>
      </c>
      <c r="G14" s="25">
        <f t="shared" si="0"/>
        <v>299596.75758038252</v>
      </c>
      <c r="I14" s="2"/>
      <c r="J14" s="16"/>
      <c r="K14" s="16"/>
      <c r="L14" s="16"/>
      <c r="M14" s="16"/>
      <c r="N14" s="16"/>
      <c r="O14" s="16"/>
    </row>
    <row r="15" spans="1:15" x14ac:dyDescent="0.35">
      <c r="A15">
        <v>2035</v>
      </c>
      <c r="B15" s="25">
        <f t="shared" si="1"/>
        <v>442589.23303720111</v>
      </c>
      <c r="C15" s="25">
        <f t="shared" si="0"/>
        <v>383416.42785484204</v>
      </c>
      <c r="D15" s="25">
        <f t="shared" si="0"/>
        <v>371009.61703609134</v>
      </c>
      <c r="E15" s="25">
        <f t="shared" si="0"/>
        <v>230545.28226437062</v>
      </c>
      <c r="F15" s="25">
        <f t="shared" si="0"/>
        <v>256196.71145837943</v>
      </c>
      <c r="G15" s="25">
        <f t="shared" si="0"/>
        <v>304390.30570166867</v>
      </c>
    </row>
    <row r="16" spans="1:15" x14ac:dyDescent="0.35">
      <c r="A16">
        <v>2036</v>
      </c>
      <c r="B16" s="25">
        <f t="shared" si="1"/>
        <v>449670.66076579632</v>
      </c>
      <c r="C16" s="25">
        <f t="shared" si="0"/>
        <v>389551.0907005195</v>
      </c>
      <c r="D16" s="25">
        <f t="shared" si="0"/>
        <v>376945.77090866881</v>
      </c>
      <c r="E16" s="25">
        <f t="shared" si="0"/>
        <v>234234.00678060055</v>
      </c>
      <c r="F16" s="25">
        <f t="shared" si="0"/>
        <v>260295.85884171352</v>
      </c>
      <c r="G16" s="25">
        <f t="shared" si="0"/>
        <v>309260.55059289536</v>
      </c>
      <c r="I16" s="25"/>
      <c r="J16" s="27"/>
      <c r="K16" s="27"/>
      <c r="L16" s="27"/>
      <c r="M16" s="27"/>
      <c r="N16" s="27"/>
      <c r="O16" s="27"/>
    </row>
    <row r="17" spans="1:15" x14ac:dyDescent="0.35">
      <c r="A17">
        <v>2037</v>
      </c>
      <c r="B17" s="25">
        <f t="shared" si="1"/>
        <v>456865.39133804908</v>
      </c>
      <c r="C17" s="25">
        <f t="shared" si="0"/>
        <v>395783.90815172781</v>
      </c>
      <c r="D17" s="25">
        <f t="shared" si="0"/>
        <v>382976.90324320749</v>
      </c>
      <c r="E17" s="25">
        <f t="shared" si="0"/>
        <v>237981.75088909015</v>
      </c>
      <c r="F17" s="25">
        <f t="shared" si="0"/>
        <v>264460.59258318093</v>
      </c>
      <c r="G17" s="25">
        <f t="shared" si="0"/>
        <v>314208.71940238168</v>
      </c>
      <c r="I17" s="25"/>
      <c r="J17" s="27"/>
      <c r="K17" s="27"/>
      <c r="L17" s="27"/>
      <c r="M17" s="27"/>
      <c r="N17" s="27"/>
      <c r="O17" s="27"/>
    </row>
    <row r="18" spans="1:15" x14ac:dyDescent="0.35">
      <c r="A18">
        <v>2038</v>
      </c>
      <c r="B18" s="25">
        <f t="shared" si="1"/>
        <v>464175.23759945791</v>
      </c>
      <c r="C18" s="25">
        <f t="shared" si="0"/>
        <v>402116.45068215544</v>
      </c>
      <c r="D18" s="25">
        <f t="shared" si="0"/>
        <v>389104.53369509883</v>
      </c>
      <c r="E18" s="25">
        <f t="shared" si="0"/>
        <v>241789.45890331559</v>
      </c>
      <c r="F18" s="25">
        <f t="shared" si="0"/>
        <v>268691.96206451184</v>
      </c>
      <c r="G18" s="25">
        <f t="shared" si="0"/>
        <v>319236.05891281978</v>
      </c>
      <c r="I18" s="25"/>
      <c r="J18" s="27"/>
      <c r="K18" s="27"/>
      <c r="L18" s="27"/>
      <c r="M18" s="27"/>
      <c r="N18" s="27"/>
      <c r="O18" s="27"/>
    </row>
    <row r="19" spans="1:15" x14ac:dyDescent="0.35">
      <c r="A19">
        <v>2039</v>
      </c>
      <c r="B19" s="25">
        <f t="shared" si="1"/>
        <v>471602.04140104924</v>
      </c>
      <c r="C19" s="25">
        <f t="shared" si="0"/>
        <v>408550.31389306992</v>
      </c>
      <c r="D19" s="25">
        <f t="shared" si="0"/>
        <v>395330.20623422042</v>
      </c>
      <c r="E19" s="25">
        <f t="shared" si="0"/>
        <v>245658.09024576866</v>
      </c>
      <c r="F19" s="25">
        <f t="shared" si="0"/>
        <v>272991.03345754405</v>
      </c>
      <c r="G19" s="25">
        <f t="shared" si="0"/>
        <v>324343.83585542487</v>
      </c>
      <c r="I19" s="25"/>
      <c r="J19" s="27"/>
      <c r="K19" s="27"/>
      <c r="L19" s="27"/>
      <c r="M19" s="27"/>
      <c r="N19" s="27"/>
      <c r="O19" s="27"/>
    </row>
    <row r="20" spans="1:15" x14ac:dyDescent="0.35">
      <c r="A20">
        <v>2040</v>
      </c>
      <c r="B20" s="25">
        <f t="shared" si="1"/>
        <v>479147.67406346602</v>
      </c>
      <c r="C20" s="25">
        <f t="shared" si="1"/>
        <v>415087.11891535902</v>
      </c>
      <c r="D20" s="25">
        <f t="shared" si="1"/>
        <v>401655.48953396792</v>
      </c>
      <c r="E20" s="25">
        <f t="shared" si="1"/>
        <v>249588.61968970095</v>
      </c>
      <c r="F20" s="25">
        <f t="shared" si="1"/>
        <v>277358.88999286474</v>
      </c>
      <c r="G20" s="25">
        <f t="shared" si="1"/>
        <v>329533.3372291117</v>
      </c>
      <c r="I20" s="25"/>
      <c r="J20" s="27"/>
      <c r="K20" s="27"/>
      <c r="L20" s="27"/>
      <c r="M20" s="27"/>
      <c r="N20" s="27"/>
      <c r="O20" s="27"/>
    </row>
    <row r="21" spans="1:15" x14ac:dyDescent="0.35">
      <c r="A21">
        <v>2041</v>
      </c>
      <c r="B21" s="25">
        <f t="shared" ref="B21:G36" si="2">B20*(1+$C$1)</f>
        <v>486814.03684848151</v>
      </c>
      <c r="C21" s="25">
        <f t="shared" si="2"/>
        <v>421728.51281800476</v>
      </c>
      <c r="D21" s="25">
        <f t="shared" si="2"/>
        <v>408081.97736651142</v>
      </c>
      <c r="E21" s="25">
        <f t="shared" si="2"/>
        <v>253582.03760473616</v>
      </c>
      <c r="F21" s="25">
        <f t="shared" si="2"/>
        <v>281796.63223275059</v>
      </c>
      <c r="G21" s="25">
        <f t="shared" si="2"/>
        <v>334805.87062477751</v>
      </c>
      <c r="I21" s="25"/>
      <c r="J21" s="27"/>
      <c r="K21" s="27"/>
      <c r="L21" s="27"/>
      <c r="M21" s="27"/>
      <c r="N21" s="27"/>
      <c r="O21" s="27"/>
    </row>
    <row r="22" spans="1:15" x14ac:dyDescent="0.35">
      <c r="A22">
        <v>2042</v>
      </c>
      <c r="B22" s="25">
        <f t="shared" si="2"/>
        <v>494603.06143805722</v>
      </c>
      <c r="C22" s="25">
        <f t="shared" si="2"/>
        <v>428476.16902309284</v>
      </c>
      <c r="D22" s="25">
        <f t="shared" si="2"/>
        <v>414611.28900437563</v>
      </c>
      <c r="E22" s="25">
        <f t="shared" si="2"/>
        <v>257639.35020641194</v>
      </c>
      <c r="F22" s="25">
        <f t="shared" si="2"/>
        <v>286305.37834847462</v>
      </c>
      <c r="G22" s="25">
        <f t="shared" si="2"/>
        <v>340162.76455477398</v>
      </c>
      <c r="I22" s="25"/>
      <c r="J22" s="27"/>
      <c r="K22" s="27"/>
      <c r="L22" s="27"/>
      <c r="M22" s="27"/>
      <c r="N22" s="27"/>
      <c r="O22" s="27"/>
    </row>
    <row r="23" spans="1:15" x14ac:dyDescent="0.35">
      <c r="A23">
        <v>2043</v>
      </c>
      <c r="B23" s="25">
        <f t="shared" si="2"/>
        <v>502516.71042106615</v>
      </c>
      <c r="C23" s="25">
        <f t="shared" si="2"/>
        <v>435331.7877274623</v>
      </c>
      <c r="D23" s="25">
        <f t="shared" si="2"/>
        <v>421245.06962844566</v>
      </c>
      <c r="E23" s="25">
        <f t="shared" si="2"/>
        <v>261761.57980971455</v>
      </c>
      <c r="F23" s="25">
        <f t="shared" si="2"/>
        <v>290886.26440205023</v>
      </c>
      <c r="G23" s="25">
        <f t="shared" si="2"/>
        <v>345605.36878765037</v>
      </c>
      <c r="I23" s="25"/>
      <c r="J23" s="27"/>
      <c r="K23" s="27"/>
      <c r="L23" s="27"/>
      <c r="M23" s="27"/>
      <c r="N23" s="27"/>
      <c r="O23" s="27"/>
    </row>
    <row r="24" spans="1:15" x14ac:dyDescent="0.35">
      <c r="A24">
        <v>2044</v>
      </c>
      <c r="B24" s="25">
        <f t="shared" si="2"/>
        <v>510556.97778780322</v>
      </c>
      <c r="C24" s="25">
        <f t="shared" si="2"/>
        <v>442297.09633110173</v>
      </c>
      <c r="D24" s="25">
        <f t="shared" si="2"/>
        <v>427984.99074250081</v>
      </c>
      <c r="E24" s="25">
        <f t="shared" si="2"/>
        <v>265949.76508667</v>
      </c>
      <c r="F24" s="25">
        <f t="shared" si="2"/>
        <v>295540.44463248306</v>
      </c>
      <c r="G24" s="25">
        <f t="shared" si="2"/>
        <v>351135.0546882528</v>
      </c>
      <c r="I24" s="25"/>
      <c r="J24" s="27"/>
      <c r="K24" s="27"/>
      <c r="L24" s="27"/>
      <c r="M24" s="27"/>
      <c r="N24" s="27"/>
      <c r="O24" s="27"/>
    </row>
    <row r="25" spans="1:15" x14ac:dyDescent="0.35">
      <c r="A25">
        <v>2045</v>
      </c>
      <c r="B25" s="25">
        <f t="shared" si="2"/>
        <v>518725.88943240809</v>
      </c>
      <c r="C25" s="25">
        <f t="shared" si="2"/>
        <v>449373.84987239935</v>
      </c>
      <c r="D25" s="25">
        <f t="shared" si="2"/>
        <v>434832.75059438084</v>
      </c>
      <c r="E25" s="25">
        <f t="shared" si="2"/>
        <v>270204.9613280567</v>
      </c>
      <c r="F25" s="25">
        <f t="shared" si="2"/>
        <v>300269.09174660279</v>
      </c>
      <c r="G25" s="25">
        <f t="shared" si="2"/>
        <v>356753.21556326485</v>
      </c>
      <c r="I25" s="25"/>
      <c r="J25" s="27"/>
      <c r="K25" s="27"/>
      <c r="L25" s="27"/>
      <c r="M25" s="27"/>
      <c r="N25" s="27"/>
      <c r="O25" s="27"/>
    </row>
    <row r="26" spans="1:15" x14ac:dyDescent="0.35">
      <c r="A26">
        <v>2046</v>
      </c>
      <c r="B26" s="25">
        <f t="shared" si="2"/>
        <v>527025.50366332661</v>
      </c>
      <c r="C26" s="25">
        <f t="shared" si="2"/>
        <v>456563.83147035778</v>
      </c>
      <c r="D26" s="25">
        <f t="shared" si="2"/>
        <v>441790.07460389094</v>
      </c>
      <c r="E26" s="25">
        <f t="shared" si="2"/>
        <v>274528.24070930562</v>
      </c>
      <c r="F26" s="25">
        <f t="shared" si="2"/>
        <v>305073.39721454843</v>
      </c>
      <c r="G26" s="25">
        <f t="shared" si="2"/>
        <v>362461.26701227709</v>
      </c>
      <c r="I26" s="25"/>
      <c r="J26" s="27"/>
      <c r="K26" s="27"/>
      <c r="L26" s="27"/>
      <c r="M26" s="27"/>
      <c r="N26" s="27"/>
      <c r="O26" s="27"/>
    </row>
    <row r="27" spans="1:15" x14ac:dyDescent="0.35">
      <c r="A27">
        <v>2047</v>
      </c>
      <c r="B27" s="25">
        <f t="shared" si="2"/>
        <v>535457.9117219398</v>
      </c>
      <c r="C27" s="25">
        <f t="shared" si="2"/>
        <v>463868.8527738835</v>
      </c>
      <c r="D27" s="25">
        <f t="shared" si="2"/>
        <v>448858.71579755319</v>
      </c>
      <c r="E27" s="25">
        <f t="shared" si="2"/>
        <v>278920.69256065454</v>
      </c>
      <c r="F27" s="25">
        <f t="shared" si="2"/>
        <v>309954.57156998123</v>
      </c>
      <c r="G27" s="25">
        <f t="shared" si="2"/>
        <v>368260.64728447353</v>
      </c>
      <c r="I27" s="25"/>
      <c r="J27" s="27"/>
      <c r="K27" s="27"/>
      <c r="L27" s="27"/>
      <c r="M27" s="27"/>
      <c r="N27" s="27"/>
      <c r="O27" s="27"/>
    </row>
    <row r="28" spans="1:15" x14ac:dyDescent="0.35">
      <c r="A28">
        <v>2048</v>
      </c>
      <c r="B28" s="25">
        <f t="shared" si="2"/>
        <v>544025.23830949084</v>
      </c>
      <c r="C28" s="25">
        <f t="shared" si="2"/>
        <v>471290.75441826566</v>
      </c>
      <c r="D28" s="25">
        <f t="shared" si="2"/>
        <v>456040.45525031403</v>
      </c>
      <c r="E28" s="25">
        <f t="shared" si="2"/>
        <v>283383.42364162504</v>
      </c>
      <c r="F28" s="25">
        <f t="shared" si="2"/>
        <v>314913.84471510095</v>
      </c>
      <c r="G28" s="25">
        <f t="shared" si="2"/>
        <v>374152.81764102512</v>
      </c>
      <c r="I28" s="71"/>
      <c r="J28" s="27"/>
      <c r="K28" s="27"/>
      <c r="L28" s="27"/>
      <c r="M28" s="27"/>
      <c r="N28" s="27"/>
      <c r="O28" s="27"/>
    </row>
    <row r="29" spans="1:15" x14ac:dyDescent="0.35">
      <c r="A29">
        <v>2049</v>
      </c>
      <c r="B29" s="25">
        <f t="shared" si="2"/>
        <v>552729.64212244272</v>
      </c>
      <c r="C29" s="25">
        <f t="shared" si="2"/>
        <v>478831.40648895793</v>
      </c>
      <c r="D29" s="25">
        <f t="shared" si="2"/>
        <v>463337.10253431904</v>
      </c>
      <c r="E29" s="25">
        <f t="shared" si="2"/>
        <v>287917.55841989105</v>
      </c>
      <c r="F29" s="25">
        <f t="shared" si="2"/>
        <v>319952.46623054257</v>
      </c>
      <c r="G29" s="25">
        <f t="shared" si="2"/>
        <v>380139.26272328151</v>
      </c>
    </row>
    <row r="30" spans="1:15" x14ac:dyDescent="0.35">
      <c r="A30">
        <v>2050</v>
      </c>
      <c r="B30" s="25">
        <f t="shared" si="2"/>
        <v>561573.31639640185</v>
      </c>
      <c r="C30" s="25">
        <f t="shared" si="2"/>
        <v>486492.70899278129</v>
      </c>
      <c r="D30" s="25">
        <f t="shared" si="2"/>
        <v>470750.49617486814</v>
      </c>
      <c r="E30" s="25">
        <f t="shared" si="2"/>
        <v>292524.23935460934</v>
      </c>
      <c r="F30" s="25">
        <f t="shared" si="2"/>
        <v>325071.70569023123</v>
      </c>
      <c r="G30" s="25">
        <f t="shared" si="2"/>
        <v>386221.49092685402</v>
      </c>
      <c r="J30" s="27"/>
      <c r="K30" s="27"/>
      <c r="L30" s="27"/>
      <c r="M30" s="27"/>
      <c r="N30" s="27"/>
      <c r="O30" s="27"/>
    </row>
    <row r="31" spans="1:15" x14ac:dyDescent="0.35">
      <c r="A31">
        <v>2051</v>
      </c>
      <c r="B31" s="25">
        <f t="shared" si="2"/>
        <v>570558.4894587443</v>
      </c>
      <c r="C31" s="25">
        <f t="shared" si="2"/>
        <v>494276.59233666578</v>
      </c>
      <c r="D31" s="25">
        <f t="shared" si="2"/>
        <v>478282.50411366601</v>
      </c>
      <c r="E31" s="25">
        <f t="shared" si="2"/>
        <v>297204.6271842831</v>
      </c>
      <c r="F31" s="25">
        <f t="shared" si="2"/>
        <v>330272.85298127495</v>
      </c>
      <c r="G31" s="25">
        <f t="shared" si="2"/>
        <v>392401.0347816837</v>
      </c>
    </row>
    <row r="32" spans="1:15" x14ac:dyDescent="0.35">
      <c r="A32">
        <v>2052</v>
      </c>
      <c r="B32" s="25">
        <f t="shared" si="2"/>
        <v>579687.42529008421</v>
      </c>
      <c r="C32" s="25">
        <f t="shared" si="2"/>
        <v>502185.01781405247</v>
      </c>
      <c r="D32" s="25">
        <f t="shared" si="2"/>
        <v>485935.0241794847</v>
      </c>
      <c r="E32" s="25">
        <f t="shared" si="2"/>
        <v>301959.90121923166</v>
      </c>
      <c r="F32" s="25">
        <f t="shared" si="2"/>
        <v>335557.21862897533</v>
      </c>
      <c r="G32" s="25">
        <f t="shared" si="2"/>
        <v>398679.45133819064</v>
      </c>
    </row>
    <row r="33" spans="1:7" x14ac:dyDescent="0.35">
      <c r="A33">
        <v>2053</v>
      </c>
      <c r="B33" s="25">
        <f t="shared" si="2"/>
        <v>588962.42409472552</v>
      </c>
      <c r="C33" s="25">
        <f t="shared" si="2"/>
        <v>510219.9780990773</v>
      </c>
      <c r="D33" s="25">
        <f t="shared" si="2"/>
        <v>493709.98456635646</v>
      </c>
      <c r="E33" s="25">
        <f t="shared" si="2"/>
        <v>306791.25963873934</v>
      </c>
      <c r="F33" s="25">
        <f t="shared" si="2"/>
        <v>340926.13412703894</v>
      </c>
      <c r="G33" s="25">
        <f t="shared" si="2"/>
        <v>405058.32255960169</v>
      </c>
    </row>
    <row r="34" spans="1:7" x14ac:dyDescent="0.35">
      <c r="A34">
        <v>2054</v>
      </c>
      <c r="B34" s="25">
        <f t="shared" si="2"/>
        <v>598385.82288024109</v>
      </c>
      <c r="C34" s="25">
        <f t="shared" si="2"/>
        <v>518383.49774866254</v>
      </c>
      <c r="D34" s="25">
        <f t="shared" si="2"/>
        <v>501609.34431941819</v>
      </c>
      <c r="E34" s="25">
        <f t="shared" si="2"/>
        <v>311699.91979295918</v>
      </c>
      <c r="F34" s="25">
        <f t="shared" si="2"/>
        <v>346380.95227307157</v>
      </c>
      <c r="G34" s="25">
        <f t="shared" si="2"/>
        <v>411539.25572055532</v>
      </c>
    </row>
    <row r="35" spans="1:7" x14ac:dyDescent="0.35">
      <c r="A35">
        <v>2055</v>
      </c>
      <c r="B35" s="25">
        <f t="shared" si="2"/>
        <v>607959.99604632496</v>
      </c>
      <c r="C35" s="25">
        <f t="shared" si="2"/>
        <v>526677.6337126412</v>
      </c>
      <c r="D35" s="25">
        <f t="shared" si="2"/>
        <v>509635.09382852889</v>
      </c>
      <c r="E35" s="25">
        <f t="shared" si="2"/>
        <v>316687.11850964651</v>
      </c>
      <c r="F35" s="25">
        <f t="shared" si="2"/>
        <v>351923.04750944074</v>
      </c>
      <c r="G35" s="25">
        <f t="shared" si="2"/>
        <v>418123.88381208421</v>
      </c>
    </row>
    <row r="36" spans="1:7" x14ac:dyDescent="0.35">
      <c r="A36">
        <v>2056</v>
      </c>
      <c r="B36" s="25">
        <f t="shared" si="2"/>
        <v>617687.35598306614</v>
      </c>
      <c r="C36" s="25">
        <f t="shared" si="2"/>
        <v>535104.47585204348</v>
      </c>
      <c r="D36" s="25">
        <f t="shared" si="2"/>
        <v>517789.25532978534</v>
      </c>
      <c r="E36" s="25">
        <f t="shared" si="2"/>
        <v>321754.11240580084</v>
      </c>
      <c r="F36" s="25">
        <f t="shared" si="2"/>
        <v>357553.8162695918</v>
      </c>
      <c r="G36" s="25">
        <f t="shared" si="2"/>
        <v>424813.86595307756</v>
      </c>
    </row>
    <row r="37" spans="1:7" x14ac:dyDescent="0.35">
      <c r="A37">
        <v>2057</v>
      </c>
      <c r="B37" s="25">
        <f t="shared" ref="B37:G52" si="3">B36*(1+$C$1)</f>
        <v>627570.35367879516</v>
      </c>
      <c r="C37" s="25">
        <f t="shared" si="3"/>
        <v>543666.14746567619</v>
      </c>
      <c r="D37" s="25">
        <f t="shared" si="3"/>
        <v>526073.88341506186</v>
      </c>
      <c r="E37" s="25">
        <f t="shared" si="3"/>
        <v>326902.17820429365</v>
      </c>
      <c r="F37" s="25">
        <f t="shared" si="3"/>
        <v>363274.67732990527</v>
      </c>
      <c r="G37" s="25">
        <f t="shared" si="3"/>
        <v>431610.88780832681</v>
      </c>
    </row>
    <row r="38" spans="1:7" x14ac:dyDescent="0.35">
      <c r="A38">
        <v>2058</v>
      </c>
      <c r="B38" s="25">
        <f t="shared" si="3"/>
        <v>637611.47933765594</v>
      </c>
      <c r="C38" s="25">
        <f t="shared" si="3"/>
        <v>552364.80582512706</v>
      </c>
      <c r="D38" s="25">
        <f t="shared" si="3"/>
        <v>534491.06554970285</v>
      </c>
      <c r="E38" s="25">
        <f t="shared" si="3"/>
        <v>332132.61305556237</v>
      </c>
      <c r="F38" s="25">
        <f t="shared" si="3"/>
        <v>369087.07216718374</v>
      </c>
      <c r="G38" s="25">
        <f t="shared" si="3"/>
        <v>438516.66201326007</v>
      </c>
    </row>
    <row r="39" spans="1:7" x14ac:dyDescent="0.35">
      <c r="A39">
        <v>2059</v>
      </c>
      <c r="B39" s="25">
        <f t="shared" si="3"/>
        <v>647813.26300705841</v>
      </c>
      <c r="C39" s="25">
        <f t="shared" si="3"/>
        <v>561202.64271832909</v>
      </c>
      <c r="D39" s="25">
        <f t="shared" si="3"/>
        <v>543042.92259849806</v>
      </c>
      <c r="E39" s="25">
        <f t="shared" si="3"/>
        <v>337446.7348644514</v>
      </c>
      <c r="F39" s="25">
        <f t="shared" si="3"/>
        <v>374992.4653218587</v>
      </c>
      <c r="G39" s="25">
        <f t="shared" si="3"/>
        <v>445532.92860547226</v>
      </c>
    </row>
    <row r="40" spans="1:7" x14ac:dyDescent="0.35">
      <c r="A40">
        <v>2060</v>
      </c>
      <c r="B40" s="25">
        <f t="shared" si="3"/>
        <v>658178.27521517139</v>
      </c>
      <c r="C40" s="25">
        <f t="shared" si="3"/>
        <v>570181.88500182237</v>
      </c>
      <c r="D40" s="25">
        <f t="shared" si="3"/>
        <v>551731.60936007404</v>
      </c>
      <c r="E40" s="25">
        <f t="shared" si="3"/>
        <v>342845.8826222826</v>
      </c>
      <c r="F40" s="25">
        <f t="shared" si="3"/>
        <v>380992.34476700844</v>
      </c>
      <c r="G40" s="25">
        <f t="shared" si="3"/>
        <v>452661.45546315983</v>
      </c>
    </row>
    <row r="41" spans="1:7" x14ac:dyDescent="0.35">
      <c r="A41">
        <v>2061</v>
      </c>
      <c r="B41" s="25">
        <f t="shared" si="3"/>
        <v>668709.12761861412</v>
      </c>
      <c r="C41" s="25">
        <f t="shared" si="3"/>
        <v>579304.79516185157</v>
      </c>
      <c r="D41" s="25">
        <f t="shared" si="3"/>
        <v>560559.31510983524</v>
      </c>
      <c r="E41" s="25">
        <f t="shared" si="3"/>
        <v>348331.4167442391</v>
      </c>
      <c r="F41" s="25">
        <f t="shared" si="3"/>
        <v>387088.22228328057</v>
      </c>
      <c r="G41" s="25">
        <f t="shared" si="3"/>
        <v>459904.03875057038</v>
      </c>
    </row>
    <row r="42" spans="1:7" x14ac:dyDescent="0.35">
      <c r="A42">
        <v>2062</v>
      </c>
      <c r="B42" s="25">
        <f t="shared" si="3"/>
        <v>679408.4736605119</v>
      </c>
      <c r="C42" s="25">
        <f t="shared" si="3"/>
        <v>588573.67188444117</v>
      </c>
      <c r="D42" s="25">
        <f t="shared" si="3"/>
        <v>569528.26415159262</v>
      </c>
      <c r="E42" s="25">
        <f t="shared" si="3"/>
        <v>353904.71941214695</v>
      </c>
      <c r="F42" s="25">
        <f t="shared" si="3"/>
        <v>393281.63383981306</v>
      </c>
      <c r="G42" s="25">
        <f t="shared" si="3"/>
        <v>467262.50337057951</v>
      </c>
    </row>
    <row r="43" spans="1:7" x14ac:dyDescent="0.35">
      <c r="A43">
        <v>2063</v>
      </c>
      <c r="B43" s="25">
        <f t="shared" si="3"/>
        <v>690279.00923908013</v>
      </c>
      <c r="C43" s="25">
        <f t="shared" si="3"/>
        <v>597990.85063459224</v>
      </c>
      <c r="D43" s="25">
        <f t="shared" si="3"/>
        <v>578640.71637801814</v>
      </c>
      <c r="E43" s="25">
        <f t="shared" si="3"/>
        <v>359567.19492274133</v>
      </c>
      <c r="F43" s="25">
        <f t="shared" si="3"/>
        <v>399574.1399812501</v>
      </c>
      <c r="G43" s="25">
        <f t="shared" si="3"/>
        <v>474738.7034245088</v>
      </c>
    </row>
    <row r="44" spans="1:7" x14ac:dyDescent="0.35">
      <c r="A44">
        <v>2064</v>
      </c>
      <c r="B44" s="25">
        <f t="shared" si="3"/>
        <v>701323.47338690539</v>
      </c>
      <c r="C44" s="25">
        <f t="shared" si="3"/>
        <v>607558.70424474566</v>
      </c>
      <c r="D44" s="25">
        <f t="shared" si="3"/>
        <v>587898.96784006641</v>
      </c>
      <c r="E44" s="25">
        <f t="shared" si="3"/>
        <v>365320.27004150517</v>
      </c>
      <c r="F44" s="25">
        <f t="shared" si="3"/>
        <v>405967.32622095011</v>
      </c>
      <c r="G44" s="25">
        <f t="shared" si="3"/>
        <v>482334.52267930092</v>
      </c>
    </row>
    <row r="45" spans="1:7" x14ac:dyDescent="0.35">
      <c r="A45">
        <v>2065</v>
      </c>
      <c r="B45" s="25">
        <f t="shared" si="3"/>
        <v>712544.64896109584</v>
      </c>
      <c r="C45" s="25">
        <f t="shared" si="3"/>
        <v>617279.64351266157</v>
      </c>
      <c r="D45" s="25">
        <f t="shared" si="3"/>
        <v>597305.35132550751</v>
      </c>
      <c r="E45" s="25">
        <f t="shared" si="3"/>
        <v>371165.39436216926</v>
      </c>
      <c r="F45" s="25">
        <f t="shared" si="3"/>
        <v>412462.80344048532</v>
      </c>
      <c r="G45" s="25">
        <f t="shared" si="3"/>
        <v>490051.87504216976</v>
      </c>
    </row>
    <row r="46" spans="1:7" x14ac:dyDescent="0.35">
      <c r="A46">
        <v>2066</v>
      </c>
      <c r="B46" s="25">
        <f t="shared" si="3"/>
        <v>723945.36334447342</v>
      </c>
      <c r="C46" s="25">
        <f t="shared" si="3"/>
        <v>627156.11780886422</v>
      </c>
      <c r="D46" s="25">
        <f t="shared" si="3"/>
        <v>606862.23694671562</v>
      </c>
      <c r="E46" s="25">
        <f t="shared" si="3"/>
        <v>377104.040671964</v>
      </c>
      <c r="F46" s="25">
        <f t="shared" si="3"/>
        <v>419062.20829553308</v>
      </c>
      <c r="G46" s="25">
        <f t="shared" si="3"/>
        <v>497892.70504284446</v>
      </c>
    </row>
    <row r="47" spans="1:7" x14ac:dyDescent="0.35">
      <c r="A47">
        <v>2067</v>
      </c>
      <c r="B47" s="25">
        <f t="shared" si="3"/>
        <v>735528.48915798496</v>
      </c>
      <c r="C47" s="25">
        <f t="shared" si="3"/>
        <v>637190.61569380609</v>
      </c>
      <c r="D47" s="25">
        <f t="shared" si="3"/>
        <v>616572.03273786313</v>
      </c>
      <c r="E47" s="25">
        <f t="shared" si="3"/>
        <v>383137.70532271545</v>
      </c>
      <c r="F47" s="25">
        <f t="shared" si="3"/>
        <v>425767.20362826163</v>
      </c>
      <c r="G47" s="25">
        <f t="shared" si="3"/>
        <v>505858.98832353001</v>
      </c>
    </row>
    <row r="48" spans="1:7" x14ac:dyDescent="0.35">
      <c r="A48">
        <v>2068</v>
      </c>
      <c r="B48" s="25">
        <f t="shared" si="3"/>
        <v>747296.94498451275</v>
      </c>
      <c r="C48" s="25">
        <f t="shared" si="3"/>
        <v>647385.66554490698</v>
      </c>
      <c r="D48" s="25">
        <f t="shared" si="3"/>
        <v>626437.18526166899</v>
      </c>
      <c r="E48" s="25">
        <f t="shared" si="3"/>
        <v>389267.9086078789</v>
      </c>
      <c r="F48" s="25">
        <f t="shared" si="3"/>
        <v>432579.47888631385</v>
      </c>
      <c r="G48" s="25">
        <f t="shared" si="3"/>
        <v>513952.73213670647</v>
      </c>
    </row>
    <row r="49" spans="1:7" x14ac:dyDescent="0.35">
      <c r="A49">
        <v>2069</v>
      </c>
      <c r="B49" s="25">
        <f t="shared" si="3"/>
        <v>759253.69610426493</v>
      </c>
      <c r="C49" s="25">
        <f t="shared" si="3"/>
        <v>657743.83619362547</v>
      </c>
      <c r="D49" s="25">
        <f t="shared" si="3"/>
        <v>636460.18022585567</v>
      </c>
      <c r="E49" s="25">
        <f t="shared" si="3"/>
        <v>395496.19514560496</v>
      </c>
      <c r="F49" s="25">
        <f t="shared" si="3"/>
        <v>439500.75054849486</v>
      </c>
      <c r="G49" s="25">
        <f t="shared" si="3"/>
        <v>522175.97585089377</v>
      </c>
    </row>
    <row r="50" spans="1:7" x14ac:dyDescent="0.35">
      <c r="A50">
        <v>2070</v>
      </c>
      <c r="B50" s="25">
        <f t="shared" si="3"/>
        <v>771401.75524193316</v>
      </c>
      <c r="C50" s="25">
        <f t="shared" si="3"/>
        <v>668267.73757272353</v>
      </c>
      <c r="D50" s="25">
        <f t="shared" si="3"/>
        <v>646643.54310946935</v>
      </c>
      <c r="E50" s="25">
        <f t="shared" si="3"/>
        <v>401824.13426793466</v>
      </c>
      <c r="F50" s="25">
        <f t="shared" si="3"/>
        <v>446532.76255727076</v>
      </c>
      <c r="G50" s="25">
        <f t="shared" si="3"/>
        <v>530530.79146450805</v>
      </c>
    </row>
    <row r="51" spans="1:7" x14ac:dyDescent="0.35">
      <c r="A51">
        <v>2071</v>
      </c>
      <c r="B51" s="25">
        <f t="shared" si="3"/>
        <v>783744.18332580407</v>
      </c>
      <c r="C51" s="25">
        <f t="shared" si="3"/>
        <v>678960.02137388708</v>
      </c>
      <c r="D51" s="25">
        <f t="shared" si="3"/>
        <v>656989.83979922091</v>
      </c>
      <c r="E51" s="25">
        <f t="shared" si="3"/>
        <v>408253.32041622163</v>
      </c>
      <c r="F51" s="25">
        <f t="shared" si="3"/>
        <v>453677.28675818711</v>
      </c>
      <c r="G51" s="25">
        <f t="shared" si="3"/>
        <v>539019.28412794019</v>
      </c>
    </row>
    <row r="52" spans="1:7" x14ac:dyDescent="0.35">
      <c r="A52">
        <v>2072</v>
      </c>
      <c r="B52" s="25">
        <f t="shared" si="3"/>
        <v>796284.09025901696</v>
      </c>
      <c r="C52" s="25">
        <f t="shared" si="3"/>
        <v>689823.3817158693</v>
      </c>
      <c r="D52" s="25">
        <f t="shared" si="3"/>
        <v>667501.67723600846</v>
      </c>
      <c r="E52" s="25">
        <f t="shared" si="3"/>
        <v>414785.37354288116</v>
      </c>
      <c r="F52" s="25">
        <f t="shared" si="3"/>
        <v>460936.12334631808</v>
      </c>
      <c r="G52" s="25">
        <f t="shared" si="3"/>
        <v>547643.59267398727</v>
      </c>
    </row>
    <row r="53" spans="1:7" x14ac:dyDescent="0.35">
      <c r="A53">
        <v>2073</v>
      </c>
      <c r="B53" s="25">
        <f t="shared" ref="B53:G68" si="4">B52*(1+$C$1)</f>
        <v>809024.63570316124</v>
      </c>
      <c r="C53" s="25">
        <f t="shared" si="4"/>
        <v>700860.5558233232</v>
      </c>
      <c r="D53" s="25">
        <f t="shared" si="4"/>
        <v>678181.70407178462</v>
      </c>
      <c r="E53" s="25">
        <f t="shared" si="4"/>
        <v>421421.93951956724</v>
      </c>
      <c r="F53" s="25">
        <f t="shared" si="4"/>
        <v>468311.10131985915</v>
      </c>
      <c r="G53" s="25">
        <f t="shared" si="4"/>
        <v>556405.89015677106</v>
      </c>
    </row>
    <row r="54" spans="1:7" x14ac:dyDescent="0.35">
      <c r="A54">
        <v>2074</v>
      </c>
      <c r="B54" s="25">
        <f t="shared" si="4"/>
        <v>821969.02987441188</v>
      </c>
      <c r="C54" s="25">
        <f t="shared" si="4"/>
        <v>712074.3247164964</v>
      </c>
      <c r="D54" s="25">
        <f t="shared" si="4"/>
        <v>689032.61133693322</v>
      </c>
      <c r="E54" s="25">
        <f t="shared" si="4"/>
        <v>428164.69055188034</v>
      </c>
      <c r="F54" s="25">
        <f t="shared" si="4"/>
        <v>475804.07894097693</v>
      </c>
      <c r="G54" s="25">
        <f t="shared" si="4"/>
        <v>565308.38439927937</v>
      </c>
    </row>
    <row r="55" spans="1:7" x14ac:dyDescent="0.35">
      <c r="A55">
        <v>2075</v>
      </c>
      <c r="B55" s="25">
        <f t="shared" si="4"/>
        <v>835120.53435240244</v>
      </c>
      <c r="C55" s="25">
        <f t="shared" si="4"/>
        <v>723467.5139119603</v>
      </c>
      <c r="D55" s="25">
        <f t="shared" si="4"/>
        <v>700057.13311832421</v>
      </c>
      <c r="E55" s="25">
        <f t="shared" si="4"/>
        <v>435015.32560071041</v>
      </c>
      <c r="F55" s="25">
        <f t="shared" si="4"/>
        <v>483416.9442040326</v>
      </c>
      <c r="G55" s="25">
        <f t="shared" si="4"/>
        <v>574353.31854966783</v>
      </c>
    </row>
    <row r="56" spans="1:7" x14ac:dyDescent="0.35">
      <c r="A56">
        <v>2076</v>
      </c>
      <c r="B56" s="25">
        <f t="shared" si="4"/>
        <v>848482.46290204092</v>
      </c>
      <c r="C56" s="25">
        <f t="shared" si="4"/>
        <v>735042.99413455173</v>
      </c>
      <c r="D56" s="25">
        <f t="shared" si="4"/>
        <v>711258.04724821739</v>
      </c>
      <c r="E56" s="25">
        <f t="shared" si="4"/>
        <v>441975.57081032178</v>
      </c>
      <c r="F56" s="25">
        <f t="shared" si="4"/>
        <v>491151.61531129712</v>
      </c>
      <c r="G56" s="25">
        <f t="shared" si="4"/>
        <v>583542.97164646257</v>
      </c>
    </row>
    <row r="57" spans="1:7" x14ac:dyDescent="0.35">
      <c r="A57">
        <v>2077</v>
      </c>
      <c r="B57" s="25">
        <f t="shared" si="4"/>
        <v>862058.18230847362</v>
      </c>
      <c r="C57" s="25">
        <f t="shared" si="4"/>
        <v>746803.68204070453</v>
      </c>
      <c r="D57" s="25">
        <f t="shared" si="4"/>
        <v>722638.17600418883</v>
      </c>
      <c r="E57" s="25">
        <f t="shared" si="4"/>
        <v>449047.17994328693</v>
      </c>
      <c r="F57" s="25">
        <f t="shared" si="4"/>
        <v>499010.04115627788</v>
      </c>
      <c r="G57" s="25">
        <f t="shared" si="4"/>
        <v>592879.65919280599</v>
      </c>
    </row>
    <row r="58" spans="1:7" x14ac:dyDescent="0.35">
      <c r="A58">
        <v>2078</v>
      </c>
      <c r="B58" s="25">
        <f t="shared" si="4"/>
        <v>875851.11322540918</v>
      </c>
      <c r="C58" s="25">
        <f t="shared" si="4"/>
        <v>758752.54095335584</v>
      </c>
      <c r="D58" s="25">
        <f t="shared" si="4"/>
        <v>734200.3868202559</v>
      </c>
      <c r="E58" s="25">
        <f t="shared" si="4"/>
        <v>456231.93482237955</v>
      </c>
      <c r="F58" s="25">
        <f t="shared" si="4"/>
        <v>506994.20181477832</v>
      </c>
      <c r="G58" s="25">
        <f t="shared" si="4"/>
        <v>602365.73373989086</v>
      </c>
    </row>
    <row r="59" spans="1:7" x14ac:dyDescent="0.35">
      <c r="A59">
        <v>2079</v>
      </c>
      <c r="B59" s="25">
        <f t="shared" si="4"/>
        <v>889864.73103701579</v>
      </c>
      <c r="C59" s="25">
        <f t="shared" si="4"/>
        <v>770892.58160860953</v>
      </c>
      <c r="D59" s="25">
        <f t="shared" si="4"/>
        <v>745947.59300938004</v>
      </c>
      <c r="E59" s="25">
        <f t="shared" si="4"/>
        <v>463531.64577953762</v>
      </c>
      <c r="F59" s="25">
        <f t="shared" si="4"/>
        <v>515106.10904381477</v>
      </c>
      <c r="G59" s="25">
        <f t="shared" si="4"/>
        <v>612003.58547972911</v>
      </c>
    </row>
    <row r="60" spans="1:7" x14ac:dyDescent="0.35">
      <c r="A60">
        <v>2080</v>
      </c>
      <c r="B60" s="25">
        <f t="shared" si="4"/>
        <v>904102.56673360802</v>
      </c>
      <c r="C60" s="25">
        <f t="shared" si="4"/>
        <v>783226.86291434732</v>
      </c>
      <c r="D60" s="25">
        <f t="shared" si="4"/>
        <v>757882.75449753017</v>
      </c>
      <c r="E60" s="25">
        <f t="shared" si="4"/>
        <v>470948.15211201023</v>
      </c>
      <c r="F60" s="25">
        <f t="shared" si="4"/>
        <v>523347.80678851582</v>
      </c>
      <c r="G60" s="25">
        <f t="shared" si="4"/>
        <v>621795.64284740482</v>
      </c>
    </row>
    <row r="61" spans="1:7" x14ac:dyDescent="0.35">
      <c r="A61">
        <v>2081</v>
      </c>
      <c r="B61" s="25">
        <f t="shared" si="4"/>
        <v>918568.20780134574</v>
      </c>
      <c r="C61" s="25">
        <f t="shared" si="4"/>
        <v>795758.49272097694</v>
      </c>
      <c r="D61" s="25">
        <f t="shared" si="4"/>
        <v>770008.87856949063</v>
      </c>
      <c r="E61" s="25">
        <f t="shared" si="4"/>
        <v>478483.3225458024</v>
      </c>
      <c r="F61" s="25">
        <f t="shared" si="4"/>
        <v>531721.37169713213</v>
      </c>
      <c r="G61" s="25">
        <f t="shared" si="4"/>
        <v>631744.37313296332</v>
      </c>
    </row>
    <row r="62" spans="1:7" x14ac:dyDescent="0.35">
      <c r="A62">
        <v>2082</v>
      </c>
      <c r="B62" s="25">
        <f t="shared" si="4"/>
        <v>933265.29912616732</v>
      </c>
      <c r="C62" s="25">
        <f t="shared" si="4"/>
        <v>808490.62860451255</v>
      </c>
      <c r="D62" s="25">
        <f t="shared" si="4"/>
        <v>782329.02062660246</v>
      </c>
      <c r="E62" s="25">
        <f t="shared" si="4"/>
        <v>486139.05570653523</v>
      </c>
      <c r="F62" s="25">
        <f t="shared" si="4"/>
        <v>540228.91364428622</v>
      </c>
      <c r="G62" s="25">
        <f t="shared" si="4"/>
        <v>641852.28310309071</v>
      </c>
    </row>
    <row r="63" spans="1:7" x14ac:dyDescent="0.35">
      <c r="A63">
        <v>2083</v>
      </c>
      <c r="B63" s="25">
        <f t="shared" si="4"/>
        <v>948197.54391218605</v>
      </c>
      <c r="C63" s="25">
        <f t="shared" si="4"/>
        <v>821426.47866218479</v>
      </c>
      <c r="D63" s="25">
        <f t="shared" si="4"/>
        <v>794846.28495662811</v>
      </c>
      <c r="E63" s="25">
        <f t="shared" si="4"/>
        <v>493917.2805978398</v>
      </c>
      <c r="F63" s="25">
        <f t="shared" si="4"/>
        <v>548872.57626259478</v>
      </c>
      <c r="G63" s="25">
        <f t="shared" si="4"/>
        <v>652121.9196327402</v>
      </c>
    </row>
    <row r="64" spans="1:7" x14ac:dyDescent="0.35">
      <c r="A64">
        <v>2084</v>
      </c>
      <c r="B64" s="25">
        <f t="shared" si="4"/>
        <v>963368.70461478108</v>
      </c>
      <c r="C64" s="25">
        <f t="shared" si="4"/>
        <v>834569.30232077977</v>
      </c>
      <c r="D64" s="25">
        <f t="shared" si="4"/>
        <v>807563.82551593415</v>
      </c>
      <c r="E64" s="25">
        <f t="shared" si="4"/>
        <v>501819.95708740526</v>
      </c>
      <c r="F64" s="25">
        <f t="shared" si="4"/>
        <v>557654.53748279635</v>
      </c>
      <c r="G64" s="25">
        <f t="shared" si="4"/>
        <v>662555.8703468641</v>
      </c>
    </row>
    <row r="65" spans="1:7" x14ac:dyDescent="0.35">
      <c r="A65">
        <v>2085</v>
      </c>
      <c r="B65" s="25">
        <f t="shared" si="4"/>
        <v>978782.6038886176</v>
      </c>
      <c r="C65" s="25">
        <f t="shared" si="4"/>
        <v>847922.41115791223</v>
      </c>
      <c r="D65" s="25">
        <f t="shared" si="4"/>
        <v>820484.84672418912</v>
      </c>
      <c r="E65" s="25">
        <f t="shared" si="4"/>
        <v>509849.07640080375</v>
      </c>
      <c r="F65" s="25">
        <f t="shared" si="4"/>
        <v>566577.01008252113</v>
      </c>
      <c r="G65" s="25">
        <f t="shared" si="4"/>
        <v>673156.76427241392</v>
      </c>
    </row>
    <row r="66" spans="1:7" x14ac:dyDescent="0.35">
      <c r="A66">
        <v>2086</v>
      </c>
      <c r="B66" s="25">
        <f t="shared" si="4"/>
        <v>994443.12555083551</v>
      </c>
      <c r="C66" s="25">
        <f t="shared" si="4"/>
        <v>861489.16973643878</v>
      </c>
      <c r="D66" s="25">
        <f t="shared" si="4"/>
        <v>833612.60427177616</v>
      </c>
      <c r="E66" s="25">
        <f t="shared" si="4"/>
        <v>518006.66162321664</v>
      </c>
      <c r="F66" s="25">
        <f t="shared" si="4"/>
        <v>575642.24224384152</v>
      </c>
      <c r="G66" s="25">
        <f t="shared" si="4"/>
        <v>683927.27250077249</v>
      </c>
    </row>
    <row r="67" spans="1:7" x14ac:dyDescent="0.35">
      <c r="A67">
        <v>2087</v>
      </c>
      <c r="B67" s="25">
        <f t="shared" si="4"/>
        <v>1010354.2155596489</v>
      </c>
      <c r="C67" s="25">
        <f t="shared" si="4"/>
        <v>875272.99645222176</v>
      </c>
      <c r="D67" s="25">
        <f t="shared" si="4"/>
        <v>846950.40594012453</v>
      </c>
      <c r="E67" s="25">
        <f t="shared" si="4"/>
        <v>526294.76820918813</v>
      </c>
      <c r="F67" s="25">
        <f t="shared" si="4"/>
        <v>584852.51811974298</v>
      </c>
      <c r="G67" s="25">
        <f t="shared" si="4"/>
        <v>694870.10886078491</v>
      </c>
    </row>
    <row r="68" spans="1:7" x14ac:dyDescent="0.35">
      <c r="A68">
        <v>2088</v>
      </c>
      <c r="B68" s="25">
        <f t="shared" si="4"/>
        <v>1026519.8830086034</v>
      </c>
      <c r="C68" s="25">
        <f t="shared" si="4"/>
        <v>889277.36439545732</v>
      </c>
      <c r="D68" s="25">
        <f t="shared" si="4"/>
        <v>860501.61243516649</v>
      </c>
      <c r="E68" s="25">
        <f t="shared" si="4"/>
        <v>534715.48450053518</v>
      </c>
      <c r="F68" s="25">
        <f t="shared" si="4"/>
        <v>594210.15840965882</v>
      </c>
      <c r="G68" s="25">
        <f t="shared" si="4"/>
        <v>705988.03060255747</v>
      </c>
    </row>
    <row r="69" spans="1:7" x14ac:dyDescent="0.35">
      <c r="A69">
        <v>2089</v>
      </c>
      <c r="B69" s="25">
        <f t="shared" ref="B69:G84" si="5">B68*(1+$C$1)</f>
        <v>1042944.201136741</v>
      </c>
      <c r="C69" s="25">
        <f t="shared" si="5"/>
        <v>903505.80222578463</v>
      </c>
      <c r="D69" s="25">
        <f t="shared" si="5"/>
        <v>874269.63823412918</v>
      </c>
      <c r="E69" s="25">
        <f t="shared" si="5"/>
        <v>543270.93225254375</v>
      </c>
      <c r="F69" s="25">
        <f t="shared" si="5"/>
        <v>603717.52094421338</v>
      </c>
      <c r="G69" s="25">
        <f t="shared" si="5"/>
        <v>717283.83909219841</v>
      </c>
    </row>
    <row r="70" spans="1:7" x14ac:dyDescent="0.35">
      <c r="A70">
        <v>2090</v>
      </c>
      <c r="B70" s="25">
        <f t="shared" si="5"/>
        <v>1059631.3083549289</v>
      </c>
      <c r="C70" s="25">
        <f t="shared" si="5"/>
        <v>917961.89506139723</v>
      </c>
      <c r="D70" s="25">
        <f t="shared" si="5"/>
        <v>888257.95244587527</v>
      </c>
      <c r="E70" s="25">
        <f t="shared" si="5"/>
        <v>551963.2671685844</v>
      </c>
      <c r="F70" s="25">
        <f t="shared" si="5"/>
        <v>613377.0012793208</v>
      </c>
      <c r="G70" s="25">
        <f t="shared" si="5"/>
        <v>728760.38051767356</v>
      </c>
    </row>
    <row r="71" spans="1:7" x14ac:dyDescent="0.35">
      <c r="A71">
        <v>2091</v>
      </c>
      <c r="B71" s="25">
        <f t="shared" si="5"/>
        <v>1076585.4092886078</v>
      </c>
      <c r="C71" s="25">
        <f t="shared" si="5"/>
        <v>932649.28538237954</v>
      </c>
      <c r="D71" s="25">
        <f t="shared" si="5"/>
        <v>902470.07968500932</v>
      </c>
      <c r="E71" s="25">
        <f t="shared" si="5"/>
        <v>560794.67944328173</v>
      </c>
      <c r="F71" s="25">
        <f t="shared" si="5"/>
        <v>623191.03329979</v>
      </c>
      <c r="G71" s="25">
        <f t="shared" si="5"/>
        <v>740420.54660595639</v>
      </c>
    </row>
    <row r="72" spans="1:7" x14ac:dyDescent="0.35">
      <c r="A72">
        <v>2092</v>
      </c>
      <c r="B72" s="25">
        <f t="shared" si="5"/>
        <v>1093810.7758372256</v>
      </c>
      <c r="C72" s="25">
        <f t="shared" si="5"/>
        <v>947571.67394849763</v>
      </c>
      <c r="D72" s="25">
        <f t="shared" si="5"/>
        <v>916909.60095996945</v>
      </c>
      <c r="E72" s="25">
        <f t="shared" si="5"/>
        <v>569767.39431437419</v>
      </c>
      <c r="F72" s="25">
        <f t="shared" si="5"/>
        <v>633162.0898325867</v>
      </c>
      <c r="G72" s="25">
        <f t="shared" si="5"/>
        <v>752267.27535165171</v>
      </c>
    </row>
    <row r="73" spans="1:7" x14ac:dyDescent="0.35">
      <c r="A73">
        <v>2093</v>
      </c>
      <c r="B73" s="25">
        <f t="shared" si="5"/>
        <v>1111311.7482506211</v>
      </c>
      <c r="C73" s="25">
        <f t="shared" si="5"/>
        <v>962732.82073167362</v>
      </c>
      <c r="D73" s="25">
        <f t="shared" si="5"/>
        <v>931580.15457532892</v>
      </c>
      <c r="E73" s="25">
        <f t="shared" si="5"/>
        <v>578883.67262340419</v>
      </c>
      <c r="F73" s="25">
        <f t="shared" si="5"/>
        <v>643292.68326990807</v>
      </c>
      <c r="G73" s="25">
        <f t="shared" si="5"/>
        <v>764303.55175727815</v>
      </c>
    </row>
    <row r="74" spans="1:7" x14ac:dyDescent="0.35">
      <c r="A74">
        <v>2094</v>
      </c>
      <c r="B74" s="25">
        <f t="shared" si="5"/>
        <v>1129092.7362226311</v>
      </c>
      <c r="C74" s="25">
        <f t="shared" si="5"/>
        <v>978136.54586338042</v>
      </c>
      <c r="D74" s="25">
        <f t="shared" si="5"/>
        <v>946485.43704853416</v>
      </c>
      <c r="E74" s="25">
        <f t="shared" si="5"/>
        <v>588145.81138537871</v>
      </c>
      <c r="F74" s="25">
        <f t="shared" si="5"/>
        <v>653585.36620222661</v>
      </c>
      <c r="G74" s="25">
        <f t="shared" si="5"/>
        <v>776532.40858539462</v>
      </c>
    </row>
    <row r="75" spans="1:7" x14ac:dyDescent="0.35">
      <c r="A75">
        <v>2095</v>
      </c>
      <c r="B75" s="25">
        <f t="shared" si="5"/>
        <v>1147158.2200021932</v>
      </c>
      <c r="C75" s="25">
        <f t="shared" si="5"/>
        <v>993786.73059719452</v>
      </c>
      <c r="D75" s="25">
        <f t="shared" si="5"/>
        <v>961629.2040413107</v>
      </c>
      <c r="E75" s="25">
        <f t="shared" si="5"/>
        <v>597556.1443675448</v>
      </c>
      <c r="F75" s="25">
        <f t="shared" si="5"/>
        <v>664042.73206146224</v>
      </c>
      <c r="G75" s="25">
        <f t="shared" si="5"/>
        <v>788956.92712276091</v>
      </c>
    </row>
    <row r="76" spans="1:7" x14ac:dyDescent="0.35">
      <c r="A76">
        <v>2096</v>
      </c>
      <c r="B76" s="25">
        <f t="shared" si="5"/>
        <v>1165512.7515222284</v>
      </c>
      <c r="C76" s="25">
        <f t="shared" si="5"/>
        <v>1009687.3182867497</v>
      </c>
      <c r="D76" s="25">
        <f t="shared" si="5"/>
        <v>977015.27130597166</v>
      </c>
      <c r="E76" s="25">
        <f t="shared" si="5"/>
        <v>607117.04267742555</v>
      </c>
      <c r="F76" s="25">
        <f t="shared" si="5"/>
        <v>674667.41577444563</v>
      </c>
      <c r="G76" s="25">
        <f t="shared" si="5"/>
        <v>801580.23795672506</v>
      </c>
    </row>
    <row r="77" spans="1:7" x14ac:dyDescent="0.35">
      <c r="A77">
        <v>2097</v>
      </c>
      <c r="B77" s="25">
        <f t="shared" si="5"/>
        <v>1184160.955546584</v>
      </c>
      <c r="C77" s="25">
        <f t="shared" si="5"/>
        <v>1025842.3153793376</v>
      </c>
      <c r="D77" s="25">
        <f t="shared" si="5"/>
        <v>992647.51564686722</v>
      </c>
      <c r="E77" s="25">
        <f t="shared" si="5"/>
        <v>616830.91536026436</v>
      </c>
      <c r="F77" s="25">
        <f t="shared" si="5"/>
        <v>685462.09442683682</v>
      </c>
      <c r="G77" s="25">
        <f t="shared" si="5"/>
        <v>814405.52176403266</v>
      </c>
    </row>
    <row r="78" spans="1:7" x14ac:dyDescent="0.35">
      <c r="A78">
        <v>2098</v>
      </c>
      <c r="B78" s="25">
        <f t="shared" si="5"/>
        <v>1203107.5308353293</v>
      </c>
      <c r="C78" s="25">
        <f t="shared" si="5"/>
        <v>1042255.7924254071</v>
      </c>
      <c r="D78" s="25">
        <f t="shared" si="5"/>
        <v>1008529.8758972171</v>
      </c>
      <c r="E78" s="25">
        <f t="shared" si="5"/>
        <v>626700.21000602865</v>
      </c>
      <c r="F78" s="25">
        <f t="shared" si="5"/>
        <v>696429.48793766624</v>
      </c>
      <c r="G78" s="25">
        <f t="shared" si="5"/>
        <v>827436.01011225721</v>
      </c>
    </row>
    <row r="79" spans="1:7" x14ac:dyDescent="0.35">
      <c r="A79">
        <v>2099</v>
      </c>
      <c r="B79" s="25">
        <f t="shared" si="5"/>
        <v>1222357.2513286946</v>
      </c>
      <c r="C79" s="25">
        <f t="shared" si="5"/>
        <v>1058931.8851042136</v>
      </c>
      <c r="D79" s="25">
        <f t="shared" si="5"/>
        <v>1024666.3539115726</v>
      </c>
      <c r="E79" s="25">
        <f t="shared" si="5"/>
        <v>636727.41336612508</v>
      </c>
      <c r="F79" s="25">
        <f t="shared" si="5"/>
        <v>707572.35974466894</v>
      </c>
      <c r="G79" s="25">
        <f t="shared" si="5"/>
        <v>840674.98627405334</v>
      </c>
    </row>
    <row r="80" spans="1:7" x14ac:dyDescent="0.35">
      <c r="A80">
        <v>2100</v>
      </c>
      <c r="B80" s="25">
        <f t="shared" si="5"/>
        <v>1241914.9673499537</v>
      </c>
      <c r="C80" s="25">
        <f t="shared" si="5"/>
        <v>1075874.7952658811</v>
      </c>
      <c r="D80" s="25">
        <f t="shared" si="5"/>
        <v>1041061.0155741578</v>
      </c>
      <c r="E80" s="25">
        <f t="shared" si="5"/>
        <v>646915.05197998311</v>
      </c>
      <c r="F80" s="25">
        <f t="shared" si="5"/>
        <v>718893.51750058366</v>
      </c>
      <c r="G80" s="25">
        <f t="shared" si="5"/>
        <v>854125.78605443821</v>
      </c>
    </row>
    <row r="81" spans="1:7" x14ac:dyDescent="0.35">
      <c r="A81">
        <v>2101</v>
      </c>
      <c r="B81" s="25">
        <f t="shared" si="5"/>
        <v>1261785.6068275529</v>
      </c>
      <c r="C81" s="25">
        <f t="shared" si="5"/>
        <v>1093088.7919901353</v>
      </c>
      <c r="D81" s="25">
        <f t="shared" si="5"/>
        <v>1057717.9918233443</v>
      </c>
      <c r="E81" s="25">
        <f t="shared" si="5"/>
        <v>657265.6928116628</v>
      </c>
      <c r="F81" s="25">
        <f t="shared" si="5"/>
        <v>730395.81378059299</v>
      </c>
      <c r="G81" s="25">
        <f t="shared" si="5"/>
        <v>867791.79863130918</v>
      </c>
    </row>
    <row r="82" spans="1:7" x14ac:dyDescent="0.35">
      <c r="A82">
        <v>2102</v>
      </c>
      <c r="B82" s="25">
        <f t="shared" si="5"/>
        <v>1281974.1765367938</v>
      </c>
      <c r="C82" s="25">
        <f t="shared" si="5"/>
        <v>1110578.2126619776</v>
      </c>
      <c r="D82" s="25">
        <f t="shared" si="5"/>
        <v>1074641.4796925178</v>
      </c>
      <c r="E82" s="25">
        <f t="shared" si="5"/>
        <v>667781.94389664941</v>
      </c>
      <c r="F82" s="25">
        <f t="shared" si="5"/>
        <v>742082.14680108253</v>
      </c>
      <c r="G82" s="25">
        <f t="shared" si="5"/>
        <v>881676.46740941016</v>
      </c>
    </row>
    <row r="83" spans="1:7" x14ac:dyDescent="0.35">
      <c r="A83">
        <v>2103</v>
      </c>
      <c r="B83" s="25">
        <f t="shared" si="5"/>
        <v>1302485.7633613825</v>
      </c>
      <c r="C83" s="25">
        <f t="shared" si="5"/>
        <v>1128347.4640645692</v>
      </c>
      <c r="D83" s="25">
        <f t="shared" si="5"/>
        <v>1091835.7433675982</v>
      </c>
      <c r="E83" s="25">
        <f t="shared" si="5"/>
        <v>678466.45499899576</v>
      </c>
      <c r="F83" s="25">
        <f t="shared" si="5"/>
        <v>753955.46114989987</v>
      </c>
      <c r="G83" s="25">
        <f t="shared" si="5"/>
        <v>895783.2908879607</v>
      </c>
    </row>
    <row r="84" spans="1:7" x14ac:dyDescent="0.35">
      <c r="A84">
        <v>2104</v>
      </c>
      <c r="B84" s="25">
        <f t="shared" si="5"/>
        <v>1323325.5355751647</v>
      </c>
      <c r="C84" s="25">
        <f t="shared" si="5"/>
        <v>1146401.0234896024</v>
      </c>
      <c r="D84" s="25">
        <f t="shared" si="5"/>
        <v>1109305.1152614797</v>
      </c>
      <c r="E84" s="25">
        <f t="shared" si="5"/>
        <v>689321.91827897972</v>
      </c>
      <c r="F84" s="25">
        <f t="shared" si="5"/>
        <v>766018.74852829822</v>
      </c>
      <c r="G84" s="25">
        <f t="shared" si="5"/>
        <v>910115.82354216813</v>
      </c>
    </row>
    <row r="85" spans="1:7" x14ac:dyDescent="0.35">
      <c r="A85">
        <v>2105</v>
      </c>
      <c r="B85" s="25">
        <f t="shared" ref="B85:G100" si="6">B84*(1+$C$1)</f>
        <v>1344498.7441443673</v>
      </c>
      <c r="C85" s="25">
        <f t="shared" si="6"/>
        <v>1164743.4398654359</v>
      </c>
      <c r="D85" s="25">
        <f t="shared" si="6"/>
        <v>1127053.9971056634</v>
      </c>
      <c r="E85" s="25">
        <f t="shared" si="6"/>
        <v>700351.06897144346</v>
      </c>
      <c r="F85" s="25">
        <f t="shared" si="6"/>
        <v>778275.04850475106</v>
      </c>
      <c r="G85" s="25">
        <f t="shared" si="6"/>
        <v>924677.67671884282</v>
      </c>
    </row>
    <row r="86" spans="1:7" x14ac:dyDescent="0.35">
      <c r="A86">
        <v>2106</v>
      </c>
      <c r="B86" s="25">
        <f t="shared" si="6"/>
        <v>1366010.7240506771</v>
      </c>
      <c r="C86" s="25">
        <f t="shared" si="6"/>
        <v>1183379.334903283</v>
      </c>
      <c r="D86" s="25">
        <f t="shared" si="6"/>
        <v>1145086.8610593542</v>
      </c>
      <c r="E86" s="25">
        <f t="shared" si="6"/>
        <v>711556.68607498659</v>
      </c>
      <c r="F86" s="25">
        <f t="shared" si="6"/>
        <v>790727.44928082707</v>
      </c>
      <c r="G86" s="25">
        <f t="shared" si="6"/>
        <v>939472.51954634429</v>
      </c>
    </row>
    <row r="87" spans="1:7" x14ac:dyDescent="0.35">
      <c r="A87">
        <v>2107</v>
      </c>
      <c r="B87" s="25">
        <f t="shared" si="6"/>
        <v>1387866.895635488</v>
      </c>
      <c r="C87" s="25">
        <f t="shared" si="6"/>
        <v>1202313.4042617355</v>
      </c>
      <c r="D87" s="25">
        <f t="shared" si="6"/>
        <v>1163408.2508363039</v>
      </c>
      <c r="E87" s="25">
        <f t="shared" si="6"/>
        <v>722941.59305218642</v>
      </c>
      <c r="F87" s="25">
        <f t="shared" si="6"/>
        <v>803379.08846932033</v>
      </c>
      <c r="G87" s="25">
        <f t="shared" si="6"/>
        <v>954504.07985908585</v>
      </c>
    </row>
    <row r="88" spans="1:7" x14ac:dyDescent="0.35">
      <c r="A88">
        <v>2108</v>
      </c>
      <c r="B88" s="25">
        <f t="shared" si="6"/>
        <v>1410072.7659656559</v>
      </c>
      <c r="C88" s="25">
        <f t="shared" si="6"/>
        <v>1221550.4187299232</v>
      </c>
      <c r="D88" s="25">
        <f t="shared" si="6"/>
        <v>1182022.7828496848</v>
      </c>
      <c r="E88" s="25">
        <f t="shared" si="6"/>
        <v>734508.6585410214</v>
      </c>
      <c r="F88" s="25">
        <f t="shared" si="6"/>
        <v>816233.15388482949</v>
      </c>
      <c r="G88" s="25">
        <f t="shared" si="6"/>
        <v>969776.14513683121</v>
      </c>
    </row>
    <row r="89" spans="1:7" x14ac:dyDescent="0.35">
      <c r="A89">
        <v>2109</v>
      </c>
      <c r="B89" s="25">
        <f t="shared" si="6"/>
        <v>1432633.9302211064</v>
      </c>
      <c r="C89" s="25">
        <f t="shared" si="6"/>
        <v>1241095.225429602</v>
      </c>
      <c r="D89" s="25">
        <f t="shared" si="6"/>
        <v>1200935.1473752798</v>
      </c>
      <c r="E89" s="25">
        <f t="shared" si="6"/>
        <v>746260.79707767779</v>
      </c>
      <c r="F89" s="25">
        <f t="shared" si="6"/>
        <v>829292.88434698677</v>
      </c>
      <c r="G89" s="25">
        <f t="shared" si="6"/>
        <v>985292.56345902057</v>
      </c>
    </row>
    <row r="90" spans="1:7" x14ac:dyDescent="0.35">
      <c r="A90">
        <v>2110</v>
      </c>
      <c r="B90" s="25">
        <f t="shared" si="6"/>
        <v>1455556.0731046442</v>
      </c>
      <c r="C90" s="25">
        <f t="shared" si="6"/>
        <v>1260952.7490364756</v>
      </c>
      <c r="D90" s="25">
        <f t="shared" si="6"/>
        <v>1220150.1097332842</v>
      </c>
      <c r="E90" s="25">
        <f t="shared" si="6"/>
        <v>758200.96983092069</v>
      </c>
      <c r="F90" s="25">
        <f t="shared" si="6"/>
        <v>842561.57049653854</v>
      </c>
      <c r="G90" s="25">
        <f t="shared" si="6"/>
        <v>1001057.2444743649</v>
      </c>
    </row>
    <row r="91" spans="1:7" x14ac:dyDescent="0.35">
      <c r="A91">
        <v>2111</v>
      </c>
      <c r="B91" s="25">
        <f t="shared" si="6"/>
        <v>1478844.9702743185</v>
      </c>
      <c r="C91" s="25">
        <f t="shared" si="6"/>
        <v>1281127.9930210591</v>
      </c>
      <c r="D91" s="25">
        <f t="shared" si="6"/>
        <v>1239672.5114890167</v>
      </c>
      <c r="E91" s="25">
        <f t="shared" si="6"/>
        <v>770332.1853482154</v>
      </c>
      <c r="F91" s="25">
        <f t="shared" si="6"/>
        <v>856042.55562448315</v>
      </c>
      <c r="G91" s="25">
        <f t="shared" si="6"/>
        <v>1017074.1603859548</v>
      </c>
    </row>
    <row r="92" spans="1:7" x14ac:dyDescent="0.35">
      <c r="A92">
        <v>2112</v>
      </c>
      <c r="B92" s="25">
        <f t="shared" si="6"/>
        <v>1502506.4897987077</v>
      </c>
      <c r="C92" s="25">
        <f t="shared" si="6"/>
        <v>1301626.040909396</v>
      </c>
      <c r="D92" s="25">
        <f t="shared" si="6"/>
        <v>1259507.2716728409</v>
      </c>
      <c r="E92" s="25">
        <f t="shared" si="6"/>
        <v>782657.50031378691</v>
      </c>
      <c r="F92" s="25">
        <f t="shared" si="6"/>
        <v>869739.23651447485</v>
      </c>
      <c r="G92" s="25">
        <f t="shared" si="6"/>
        <v>1033347.3469521301</v>
      </c>
    </row>
    <row r="93" spans="1:7" x14ac:dyDescent="0.35">
      <c r="A93">
        <v>2113</v>
      </c>
      <c r="B93" s="25">
        <f t="shared" si="6"/>
        <v>1526546.5936354869</v>
      </c>
      <c r="C93" s="25">
        <f t="shared" si="6"/>
        <v>1322452.0575639463</v>
      </c>
      <c r="D93" s="25">
        <f t="shared" si="6"/>
        <v>1279659.3880196065</v>
      </c>
      <c r="E93" s="25">
        <f t="shared" si="6"/>
        <v>795180.02031880745</v>
      </c>
      <c r="F93" s="25">
        <f t="shared" si="6"/>
        <v>883655.06429870648</v>
      </c>
      <c r="G93" s="25">
        <f t="shared" si="6"/>
        <v>1049880.9045033641</v>
      </c>
    </row>
    <row r="94" spans="1:7" x14ac:dyDescent="0.35">
      <c r="A94">
        <v>2114</v>
      </c>
      <c r="B94" s="25">
        <f t="shared" si="6"/>
        <v>1550971.3391336547</v>
      </c>
      <c r="C94" s="25">
        <f t="shared" si="6"/>
        <v>1343611.2904849695</v>
      </c>
      <c r="D94" s="25">
        <f t="shared" si="6"/>
        <v>1300133.9382279201</v>
      </c>
      <c r="E94" s="25">
        <f t="shared" si="6"/>
        <v>807902.90064390842</v>
      </c>
      <c r="F94" s="25">
        <f t="shared" si="6"/>
        <v>897793.54532748577</v>
      </c>
      <c r="G94" s="25">
        <f t="shared" si="6"/>
        <v>1066678.998975418</v>
      </c>
    </row>
    <row r="95" spans="1:7" x14ac:dyDescent="0.35">
      <c r="A95">
        <v>2115</v>
      </c>
      <c r="B95" s="25">
        <f t="shared" si="6"/>
        <v>1575786.8805597932</v>
      </c>
      <c r="C95" s="25">
        <f t="shared" si="6"/>
        <v>1365109.0711327291</v>
      </c>
      <c r="D95" s="25">
        <f t="shared" si="6"/>
        <v>1320936.0812395669</v>
      </c>
      <c r="E95" s="25">
        <f t="shared" si="6"/>
        <v>820829.34705421096</v>
      </c>
      <c r="F95" s="25">
        <f t="shared" si="6"/>
        <v>912158.24205272552</v>
      </c>
      <c r="G95" s="25">
        <f t="shared" si="6"/>
        <v>1083745.8629590247</v>
      </c>
    </row>
    <row r="96" spans="1:7" x14ac:dyDescent="0.35">
      <c r="A96">
        <v>2116</v>
      </c>
      <c r="B96" s="25">
        <f t="shared" si="6"/>
        <v>1600999.47064875</v>
      </c>
      <c r="C96" s="25">
        <f t="shared" si="6"/>
        <v>1386950.8162708527</v>
      </c>
      <c r="D96" s="25">
        <f t="shared" si="6"/>
        <v>1342071.0585394001</v>
      </c>
      <c r="E96" s="25">
        <f t="shared" si="6"/>
        <v>833962.61660707835</v>
      </c>
      <c r="F96" s="25">
        <f t="shared" si="6"/>
        <v>926752.77392556914</v>
      </c>
      <c r="G96" s="25">
        <f t="shared" si="6"/>
        <v>1101085.7967663691</v>
      </c>
    </row>
    <row r="97" spans="1:7" x14ac:dyDescent="0.35">
      <c r="A97">
        <v>2117</v>
      </c>
      <c r="B97" s="25">
        <f t="shared" si="6"/>
        <v>1626615.4621791299</v>
      </c>
      <c r="C97" s="25">
        <f t="shared" si="6"/>
        <v>1409142.0293311863</v>
      </c>
      <c r="D97" s="25">
        <f t="shared" si="6"/>
        <v>1363544.1954760305</v>
      </c>
      <c r="E97" s="25">
        <f t="shared" si="6"/>
        <v>847306.01847279165</v>
      </c>
      <c r="F97" s="25">
        <f t="shared" si="6"/>
        <v>941580.81830837822</v>
      </c>
      <c r="G97" s="25">
        <f t="shared" si="6"/>
        <v>1118703.1695146312</v>
      </c>
    </row>
    <row r="98" spans="1:7" x14ac:dyDescent="0.35">
      <c r="A98">
        <v>2118</v>
      </c>
      <c r="B98" s="25">
        <f t="shared" si="6"/>
        <v>1652641.3095739961</v>
      </c>
      <c r="C98" s="25">
        <f t="shared" si="6"/>
        <v>1431688.3018004852</v>
      </c>
      <c r="D98" s="25">
        <f t="shared" si="6"/>
        <v>1385360.902603647</v>
      </c>
      <c r="E98" s="25">
        <f t="shared" si="6"/>
        <v>860862.91476835636</v>
      </c>
      <c r="F98" s="25">
        <f t="shared" si="6"/>
        <v>956646.11140131229</v>
      </c>
      <c r="G98" s="25">
        <f t="shared" si="6"/>
        <v>1136602.4202268652</v>
      </c>
    </row>
    <row r="99" spans="1:7" x14ac:dyDescent="0.35">
      <c r="A99">
        <v>2119</v>
      </c>
      <c r="B99" s="25">
        <f t="shared" si="6"/>
        <v>1679083.5705271801</v>
      </c>
      <c r="C99" s="25">
        <f t="shared" si="6"/>
        <v>1454595.314629293</v>
      </c>
      <c r="D99" s="25">
        <f t="shared" si="6"/>
        <v>1407526.6770453053</v>
      </c>
      <c r="E99" s="25">
        <f t="shared" si="6"/>
        <v>874636.72140465013</v>
      </c>
      <c r="F99" s="25">
        <f t="shared" si="6"/>
        <v>971952.44918373332</v>
      </c>
      <c r="G99" s="25">
        <f t="shared" si="6"/>
        <v>1154788.058950495</v>
      </c>
    </row>
    <row r="100" spans="1:7" x14ac:dyDescent="0.35">
      <c r="A100">
        <v>2120</v>
      </c>
      <c r="B100" s="25">
        <f t="shared" si="6"/>
        <v>1705948.9076556149</v>
      </c>
      <c r="C100" s="25">
        <f t="shared" si="6"/>
        <v>1477868.8396633617</v>
      </c>
      <c r="D100" s="25">
        <f t="shared" si="6"/>
        <v>1430047.1038780301</v>
      </c>
      <c r="E100" s="25">
        <f t="shared" si="6"/>
        <v>888630.9089471245</v>
      </c>
      <c r="F100" s="25">
        <f t="shared" si="6"/>
        <v>987503.6883706731</v>
      </c>
      <c r="G100" s="25">
        <f t="shared" si="6"/>
        <v>1173264.6678937029</v>
      </c>
    </row>
    <row r="101" spans="1:7" x14ac:dyDescent="0.35">
      <c r="A101">
        <v>2121</v>
      </c>
      <c r="B101" s="25">
        <f t="shared" ref="B101:G116" si="7">B100*(1+$C$1)</f>
        <v>1733244.0901781048</v>
      </c>
      <c r="C101" s="25">
        <f t="shared" si="7"/>
        <v>1501514.7410979755</v>
      </c>
      <c r="D101" s="25">
        <f t="shared" si="7"/>
        <v>1452927.8575400787</v>
      </c>
      <c r="E101" s="25">
        <f t="shared" si="7"/>
        <v>902849.0034902785</v>
      </c>
      <c r="F101" s="25">
        <f t="shared" si="7"/>
        <v>1003303.7473846038</v>
      </c>
      <c r="G101" s="25">
        <f t="shared" si="7"/>
        <v>1192036.9025800021</v>
      </c>
    </row>
    <row r="102" spans="1:7" x14ac:dyDescent="0.35">
      <c r="A102">
        <v>2122</v>
      </c>
      <c r="B102" s="25">
        <f t="shared" si="7"/>
        <v>1760975.9956209545</v>
      </c>
      <c r="C102" s="25">
        <f t="shared" si="7"/>
        <v>1525538.976955543</v>
      </c>
      <c r="D102" s="25">
        <f t="shared" si="7"/>
        <v>1476174.70326072</v>
      </c>
      <c r="E102" s="25">
        <f t="shared" si="7"/>
        <v>917294.58754612296</v>
      </c>
      <c r="F102" s="25">
        <f t="shared" si="7"/>
        <v>1019356.6073427575</v>
      </c>
      <c r="G102" s="25">
        <f t="shared" si="7"/>
        <v>1211109.4930212821</v>
      </c>
    </row>
    <row r="103" spans="1:7" x14ac:dyDescent="0.35">
      <c r="A103">
        <v>2123</v>
      </c>
      <c r="B103" s="25">
        <f t="shared" si="7"/>
        <v>1789151.6115508899</v>
      </c>
      <c r="C103" s="25">
        <f t="shared" si="7"/>
        <v>1549947.6005868318</v>
      </c>
      <c r="D103" s="25">
        <f t="shared" si="7"/>
        <v>1499793.4985128916</v>
      </c>
      <c r="E103" s="25">
        <f t="shared" si="7"/>
        <v>931971.30094686092</v>
      </c>
      <c r="F103" s="25">
        <f t="shared" si="7"/>
        <v>1035666.3130602416</v>
      </c>
      <c r="G103" s="25">
        <f t="shared" si="7"/>
        <v>1230487.2449096227</v>
      </c>
    </row>
    <row r="104" spans="1:7" x14ac:dyDescent="0.35">
      <c r="A104">
        <v>2124</v>
      </c>
      <c r="B104" s="25">
        <f t="shared" si="7"/>
        <v>1817778.0373357041</v>
      </c>
      <c r="C104" s="25">
        <f t="shared" si="7"/>
        <v>1574746.7621962212</v>
      </c>
      <c r="D104" s="25">
        <f t="shared" si="7"/>
        <v>1523790.1944890979</v>
      </c>
      <c r="E104" s="25">
        <f t="shared" si="7"/>
        <v>946882.84176201071</v>
      </c>
      <c r="F104" s="25">
        <f t="shared" si="7"/>
        <v>1052236.9740692056</v>
      </c>
      <c r="G104" s="25">
        <f t="shared" si="7"/>
        <v>1250175.0408281768</v>
      </c>
    </row>
    <row r="105" spans="1:7" x14ac:dyDescent="0.35">
      <c r="A105">
        <v>2125</v>
      </c>
      <c r="B105" s="25">
        <f t="shared" si="7"/>
        <v>1846862.4859330754</v>
      </c>
      <c r="C105" s="25">
        <f t="shared" si="7"/>
        <v>1599942.7103913608</v>
      </c>
      <c r="D105" s="25">
        <f t="shared" si="7"/>
        <v>1548170.8376009236</v>
      </c>
      <c r="E105" s="25">
        <f t="shared" si="7"/>
        <v>962032.96723020286</v>
      </c>
      <c r="F105" s="25">
        <f t="shared" si="7"/>
        <v>1069072.7656543129</v>
      </c>
      <c r="G105" s="25">
        <f t="shared" si="7"/>
        <v>1270177.8414814277</v>
      </c>
    </row>
    <row r="106" spans="1:7" x14ac:dyDescent="0.35">
      <c r="A106">
        <v>2126</v>
      </c>
      <c r="B106" s="25">
        <f t="shared" si="7"/>
        <v>1876412.2857080046</v>
      </c>
      <c r="C106" s="25">
        <f t="shared" si="7"/>
        <v>1625541.7937576226</v>
      </c>
      <c r="D106" s="25">
        <f t="shared" si="7"/>
        <v>1572941.5710025383</v>
      </c>
      <c r="E106" s="25">
        <f t="shared" si="7"/>
        <v>977425.49470588611</v>
      </c>
      <c r="F106" s="25">
        <f t="shared" si="7"/>
        <v>1086177.929904782</v>
      </c>
      <c r="G106" s="25">
        <f t="shared" si="7"/>
        <v>1290500.6869451306</v>
      </c>
    </row>
    <row r="107" spans="1:7" x14ac:dyDescent="0.35">
      <c r="A107">
        <v>2127</v>
      </c>
      <c r="B107" s="25">
        <f t="shared" si="7"/>
        <v>1906434.8822793327</v>
      </c>
      <c r="C107" s="25">
        <f t="shared" si="7"/>
        <v>1651550.4624577446</v>
      </c>
      <c r="D107" s="25">
        <f t="shared" si="7"/>
        <v>1598108.6361385789</v>
      </c>
      <c r="E107" s="25">
        <f t="shared" si="7"/>
        <v>993064.30262118031</v>
      </c>
      <c r="F107" s="25">
        <f t="shared" si="7"/>
        <v>1103556.7767832584</v>
      </c>
      <c r="G107" s="25">
        <f t="shared" si="7"/>
        <v>1311148.6979362527</v>
      </c>
    </row>
    <row r="108" spans="1:7" x14ac:dyDescent="0.35">
      <c r="A108">
        <v>2128</v>
      </c>
      <c r="B108" s="25">
        <f t="shared" si="7"/>
        <v>1936937.8403958022</v>
      </c>
      <c r="C108" s="25">
        <f t="shared" si="7"/>
        <v>1677975.2698570685</v>
      </c>
      <c r="D108" s="25">
        <f t="shared" si="7"/>
        <v>1623678.3743167962</v>
      </c>
      <c r="E108" s="25">
        <f t="shared" si="7"/>
        <v>1008953.3314631192</v>
      </c>
      <c r="F108" s="25">
        <f t="shared" si="7"/>
        <v>1121213.6852117905</v>
      </c>
      <c r="G108" s="25">
        <f t="shared" si="7"/>
        <v>1332127.0771032327</v>
      </c>
    </row>
    <row r="109" spans="1:7" x14ac:dyDescent="0.35">
      <c r="A109">
        <v>2129</v>
      </c>
      <c r="B109" s="25">
        <f t="shared" si="7"/>
        <v>1967928.8458421351</v>
      </c>
      <c r="C109" s="25">
        <f t="shared" si="7"/>
        <v>1704822.8741747816</v>
      </c>
      <c r="D109" s="25">
        <f t="shared" si="7"/>
        <v>1649657.2283058648</v>
      </c>
      <c r="E109" s="25">
        <f t="shared" si="7"/>
        <v>1025096.5847665292</v>
      </c>
      <c r="F109" s="25">
        <f t="shared" si="7"/>
        <v>1139153.1041751793</v>
      </c>
      <c r="G109" s="25">
        <f t="shared" si="7"/>
        <v>1353441.1103368844</v>
      </c>
    </row>
    <row r="110" spans="1:7" x14ac:dyDescent="0.35">
      <c r="A110">
        <v>2130</v>
      </c>
      <c r="B110" s="25">
        <f t="shared" si="7"/>
        <v>1999415.7073756093</v>
      </c>
      <c r="C110" s="25">
        <f t="shared" si="7"/>
        <v>1732100.0401615782</v>
      </c>
      <c r="D110" s="25">
        <f t="shared" si="7"/>
        <v>1676051.7439587587</v>
      </c>
      <c r="E110" s="25">
        <f t="shared" si="7"/>
        <v>1041498.1301227936</v>
      </c>
      <c r="F110" s="25">
        <f t="shared" si="7"/>
        <v>1157379.553841982</v>
      </c>
      <c r="G110" s="25">
        <f t="shared" si="7"/>
        <v>1375096.1681022746</v>
      </c>
    </row>
    <row r="111" spans="1:7" x14ac:dyDescent="0.35">
      <c r="A111">
        <v>2131</v>
      </c>
      <c r="B111" s="25">
        <f t="shared" si="7"/>
        <v>2031406.358693619</v>
      </c>
      <c r="C111" s="25">
        <f t="shared" si="7"/>
        <v>1759813.6408041634</v>
      </c>
      <c r="D111" s="25">
        <f t="shared" si="7"/>
        <v>1702868.5718620988</v>
      </c>
      <c r="E111" s="25">
        <f t="shared" si="7"/>
        <v>1058162.1002047583</v>
      </c>
      <c r="F111" s="25">
        <f t="shared" si="7"/>
        <v>1175897.6267034537</v>
      </c>
      <c r="G111" s="25">
        <f t="shared" si="7"/>
        <v>1397097.706791911</v>
      </c>
    </row>
    <row r="112" spans="1:7" x14ac:dyDescent="0.35">
      <c r="A112">
        <v>2132</v>
      </c>
      <c r="B112" s="25">
        <f t="shared" si="7"/>
        <v>2063908.860432717</v>
      </c>
      <c r="C112" s="25">
        <f t="shared" si="7"/>
        <v>1787970.65905703</v>
      </c>
      <c r="D112" s="25">
        <f t="shared" si="7"/>
        <v>1730114.4690118923</v>
      </c>
      <c r="E112" s="25">
        <f t="shared" si="7"/>
        <v>1075092.6938080345</v>
      </c>
      <c r="F112" s="25">
        <f t="shared" si="7"/>
        <v>1194711.9887307091</v>
      </c>
      <c r="G112" s="25">
        <f t="shared" si="7"/>
        <v>1419451.2701005817</v>
      </c>
    </row>
    <row r="113" spans="1:7" x14ac:dyDescent="0.35">
      <c r="A113">
        <v>2133</v>
      </c>
      <c r="B113" s="25">
        <f t="shared" si="7"/>
        <v>2096931.4021996404</v>
      </c>
      <c r="C113" s="25">
        <f t="shared" si="7"/>
        <v>1816578.1896019424</v>
      </c>
      <c r="D113" s="25">
        <f t="shared" si="7"/>
        <v>1757796.3005160827</v>
      </c>
      <c r="E113" s="25">
        <f t="shared" si="7"/>
        <v>1092294.1769089631</v>
      </c>
      <c r="F113" s="25">
        <f t="shared" si="7"/>
        <v>1213827.3805504004</v>
      </c>
      <c r="G113" s="25">
        <f t="shared" si="7"/>
        <v>1442162.4904221911</v>
      </c>
    </row>
    <row r="114" spans="1:7" x14ac:dyDescent="0.35">
      <c r="A114">
        <v>2134</v>
      </c>
      <c r="B114" s="25">
        <f t="shared" si="7"/>
        <v>2130482.3046348346</v>
      </c>
      <c r="C114" s="25">
        <f t="shared" si="7"/>
        <v>1845643.4406355736</v>
      </c>
      <c r="D114" s="25">
        <f t="shared" si="7"/>
        <v>1785921.04132434</v>
      </c>
      <c r="E114" s="25">
        <f t="shared" si="7"/>
        <v>1109770.8837395066</v>
      </c>
      <c r="F114" s="25">
        <f t="shared" si="7"/>
        <v>1233248.6186392067</v>
      </c>
      <c r="G114" s="25">
        <f t="shared" si="7"/>
        <v>1465237.0902689463</v>
      </c>
    </row>
    <row r="115" spans="1:7" x14ac:dyDescent="0.35">
      <c r="A115">
        <v>2135</v>
      </c>
      <c r="B115" s="25">
        <f t="shared" si="7"/>
        <v>2164570.0215089922</v>
      </c>
      <c r="C115" s="25">
        <f t="shared" si="7"/>
        <v>1875173.7356857427</v>
      </c>
      <c r="D115" s="25">
        <f t="shared" si="7"/>
        <v>1814495.7779855295</v>
      </c>
      <c r="E115" s="25">
        <f t="shared" si="7"/>
        <v>1127527.2178793387</v>
      </c>
      <c r="F115" s="25">
        <f t="shared" si="7"/>
        <v>1252980.596537434</v>
      </c>
      <c r="G115" s="25">
        <f t="shared" si="7"/>
        <v>1488680.8837132493</v>
      </c>
    </row>
    <row r="116" spans="1:7" x14ac:dyDescent="0.35">
      <c r="A116">
        <v>2136</v>
      </c>
      <c r="B116" s="25">
        <f t="shared" si="7"/>
        <v>2199203.141853136</v>
      </c>
      <c r="C116" s="25">
        <f t="shared" si="7"/>
        <v>1905176.5154567147</v>
      </c>
      <c r="D116" s="25">
        <f t="shared" si="7"/>
        <v>1843527.710433298</v>
      </c>
      <c r="E116" s="25">
        <f t="shared" si="7"/>
        <v>1145567.6533654081</v>
      </c>
      <c r="F116" s="25">
        <f t="shared" si="7"/>
        <v>1273028.2860820331</v>
      </c>
      <c r="G116" s="25">
        <f t="shared" si="7"/>
        <v>1512499.7778526614</v>
      </c>
    </row>
    <row r="117" spans="1:7" x14ac:dyDescent="0.35">
      <c r="A117">
        <v>2137</v>
      </c>
      <c r="B117" s="25">
        <f t="shared" ref="B117:G130" si="8">B116*(1+$C$1)</f>
        <v>2234390.392122786</v>
      </c>
      <c r="C117" s="25">
        <f t="shared" si="8"/>
        <v>1935659.339704022</v>
      </c>
      <c r="D117" s="25">
        <f t="shared" si="8"/>
        <v>1873024.1538002307</v>
      </c>
      <c r="E117" s="25">
        <f t="shared" si="8"/>
        <v>1163896.7358192545</v>
      </c>
      <c r="F117" s="25">
        <f t="shared" si="8"/>
        <v>1293396.7386593455</v>
      </c>
      <c r="G117" s="25">
        <f t="shared" si="8"/>
        <v>1536699.774298304</v>
      </c>
    </row>
    <row r="118" spans="1:7" x14ac:dyDescent="0.35">
      <c r="A118">
        <v>2138</v>
      </c>
      <c r="B118" s="25">
        <f t="shared" si="8"/>
        <v>2270140.6383967507</v>
      </c>
      <c r="C118" s="25">
        <f t="shared" si="8"/>
        <v>1966629.8891392865</v>
      </c>
      <c r="D118" s="25">
        <f t="shared" si="8"/>
        <v>1902992.5402610344</v>
      </c>
      <c r="E118" s="25">
        <f t="shared" si="8"/>
        <v>1182519.0835923627</v>
      </c>
      <c r="F118" s="25">
        <f t="shared" si="8"/>
        <v>1314091.086477895</v>
      </c>
      <c r="G118" s="25">
        <f t="shared" si="8"/>
        <v>1561286.9706870769</v>
      </c>
    </row>
    <row r="119" spans="1:7" x14ac:dyDescent="0.35">
      <c r="A119">
        <v>2139</v>
      </c>
      <c r="B119" s="25">
        <f t="shared" si="8"/>
        <v>2306462.8886110988</v>
      </c>
      <c r="C119" s="25">
        <f t="shared" si="8"/>
        <v>1998095.9673655152</v>
      </c>
      <c r="D119" s="25">
        <f t="shared" si="8"/>
        <v>1933440.420905211</v>
      </c>
      <c r="E119" s="25">
        <f t="shared" si="8"/>
        <v>1201439.3889298404</v>
      </c>
      <c r="F119" s="25">
        <f t="shared" si="8"/>
        <v>1335116.5438615414</v>
      </c>
      <c r="G119" s="25">
        <f t="shared" si="8"/>
        <v>1586267.5622180703</v>
      </c>
    </row>
    <row r="120" spans="1:7" x14ac:dyDescent="0.35">
      <c r="A120">
        <v>2140</v>
      </c>
      <c r="B120" s="25">
        <f t="shared" si="8"/>
        <v>2343366.2948288764</v>
      </c>
      <c r="C120" s="25">
        <f t="shared" si="8"/>
        <v>2030065.5028433634</v>
      </c>
      <c r="D120" s="25">
        <f t="shared" si="8"/>
        <v>1964375.4676396945</v>
      </c>
      <c r="E120" s="25">
        <f t="shared" si="8"/>
        <v>1220662.4191527178</v>
      </c>
      <c r="F120" s="25">
        <f t="shared" si="8"/>
        <v>1356478.4085633261</v>
      </c>
      <c r="G120" s="25">
        <f t="shared" si="8"/>
        <v>1611647.8432135594</v>
      </c>
    </row>
    <row r="121" spans="1:7" x14ac:dyDescent="0.35">
      <c r="A121">
        <v>2141</v>
      </c>
      <c r="B121" s="25">
        <f t="shared" si="8"/>
        <v>2380860.1555461385</v>
      </c>
      <c r="C121" s="25">
        <f t="shared" si="8"/>
        <v>2062546.5508888573</v>
      </c>
      <c r="D121" s="25">
        <f t="shared" si="8"/>
        <v>1995805.4751219295</v>
      </c>
      <c r="E121" s="25">
        <f t="shared" si="8"/>
        <v>1240193.0178591614</v>
      </c>
      <c r="F121" s="25">
        <f t="shared" si="8"/>
        <v>1378182.0631003394</v>
      </c>
      <c r="G121" s="25">
        <f t="shared" si="8"/>
        <v>1637434.2087049764</v>
      </c>
    </row>
    <row r="122" spans="1:7" x14ac:dyDescent="0.35">
      <c r="A122">
        <v>2142</v>
      </c>
      <c r="B122" s="25">
        <f t="shared" si="8"/>
        <v>2418953.9180348767</v>
      </c>
      <c r="C122" s="25">
        <f t="shared" si="8"/>
        <v>2095547.2957030791</v>
      </c>
      <c r="D122" s="25">
        <f t="shared" si="8"/>
        <v>2027738.3627238804</v>
      </c>
      <c r="E122" s="25">
        <f t="shared" si="8"/>
        <v>1260036.1061449079</v>
      </c>
      <c r="F122" s="25">
        <f t="shared" si="8"/>
        <v>1400232.9761099447</v>
      </c>
      <c r="G122" s="25">
        <f t="shared" si="8"/>
        <v>1663633.1560442559</v>
      </c>
    </row>
    <row r="123" spans="1:7" x14ac:dyDescent="0.35">
      <c r="A123">
        <v>2143</v>
      </c>
      <c r="B123" s="25">
        <f t="shared" si="8"/>
        <v>2457657.1807234348</v>
      </c>
      <c r="C123" s="25">
        <f t="shared" si="8"/>
        <v>2129076.0524343285</v>
      </c>
      <c r="D123" s="25">
        <f t="shared" si="8"/>
        <v>2060182.1765274627</v>
      </c>
      <c r="E123" s="25">
        <f t="shared" si="8"/>
        <v>1280196.6838432264</v>
      </c>
      <c r="F123" s="25">
        <f t="shared" si="8"/>
        <v>1422636.7037277038</v>
      </c>
      <c r="G123" s="25">
        <f t="shared" si="8"/>
        <v>1690251.2865409642</v>
      </c>
    </row>
    <row r="124" spans="1:7" x14ac:dyDescent="0.35">
      <c r="A124">
        <v>2144</v>
      </c>
      <c r="B124" s="25">
        <f t="shared" si="8"/>
        <v>2496979.6956150099</v>
      </c>
      <c r="C124" s="25">
        <f t="shared" si="8"/>
        <v>2163141.2692732778</v>
      </c>
      <c r="D124" s="25">
        <f t="shared" si="8"/>
        <v>2093145.0913519021</v>
      </c>
      <c r="E124" s="25">
        <f t="shared" si="8"/>
        <v>1300679.830784718</v>
      </c>
      <c r="F124" s="25">
        <f t="shared" si="8"/>
        <v>1445398.8909873471</v>
      </c>
      <c r="G124" s="25">
        <f t="shared" si="8"/>
        <v>1717295.3071256196</v>
      </c>
    </row>
    <row r="125" spans="1:7" x14ac:dyDescent="0.35">
      <c r="A125">
        <v>2145</v>
      </c>
      <c r="B125" s="25">
        <f t="shared" si="8"/>
        <v>2536931.37074485</v>
      </c>
      <c r="C125" s="25">
        <f t="shared" si="8"/>
        <v>2197751.5295816502</v>
      </c>
      <c r="D125" s="25">
        <f t="shared" si="8"/>
        <v>2126635.4128135326</v>
      </c>
      <c r="E125" s="25">
        <f t="shared" si="8"/>
        <v>1321490.7080772736</v>
      </c>
      <c r="F125" s="25">
        <f t="shared" si="8"/>
        <v>1468525.2732431446</v>
      </c>
      <c r="G125" s="25">
        <f t="shared" si="8"/>
        <v>1744772.0320396295</v>
      </c>
    </row>
    <row r="126" spans="1:7" x14ac:dyDescent="0.35">
      <c r="A126">
        <v>2146</v>
      </c>
      <c r="B126" s="25">
        <f t="shared" si="8"/>
        <v>2577522.2726767678</v>
      </c>
      <c r="C126" s="25">
        <f t="shared" si="8"/>
        <v>2232915.5540549564</v>
      </c>
      <c r="D126" s="25">
        <f t="shared" si="8"/>
        <v>2160661.5794185493</v>
      </c>
      <c r="E126" s="25">
        <f t="shared" si="8"/>
        <v>1342634.5594065099</v>
      </c>
      <c r="F126" s="25">
        <f t="shared" si="8"/>
        <v>1492021.6776150349</v>
      </c>
      <c r="G126" s="25">
        <f t="shared" si="8"/>
        <v>1772688.3845522637</v>
      </c>
    </row>
    <row r="127" spans="1:7" x14ac:dyDescent="0.35">
      <c r="A127">
        <v>2147</v>
      </c>
      <c r="B127" s="25">
        <f t="shared" si="8"/>
        <v>2618762.6290395963</v>
      </c>
      <c r="C127" s="25">
        <f t="shared" si="8"/>
        <v>2268642.2029198357</v>
      </c>
      <c r="D127" s="25">
        <f t="shared" si="8"/>
        <v>2195232.1646892461</v>
      </c>
      <c r="E127" s="25">
        <f t="shared" si="8"/>
        <v>1364116.712357014</v>
      </c>
      <c r="F127" s="25">
        <f t="shared" si="8"/>
        <v>1515894.0244568754</v>
      </c>
      <c r="G127" s="25">
        <f t="shared" si="8"/>
        <v>1801051.3987050999</v>
      </c>
    </row>
    <row r="128" spans="1:7" x14ac:dyDescent="0.35">
      <c r="A128">
        <v>2148</v>
      </c>
      <c r="B128" s="25">
        <f t="shared" si="8"/>
        <v>2660662.8311042297</v>
      </c>
      <c r="C128" s="25">
        <f t="shared" si="8"/>
        <v>2304940.4781665532</v>
      </c>
      <c r="D128" s="25">
        <f t="shared" si="8"/>
        <v>2230355.8793242741</v>
      </c>
      <c r="E128" s="25">
        <f t="shared" si="8"/>
        <v>1385942.5797547263</v>
      </c>
      <c r="F128" s="25">
        <f t="shared" si="8"/>
        <v>1540148.3288481855</v>
      </c>
      <c r="G128" s="25">
        <f t="shared" si="8"/>
        <v>1829868.2210843815</v>
      </c>
    </row>
    <row r="129" spans="1:7" x14ac:dyDescent="0.35">
      <c r="A129">
        <v>2149</v>
      </c>
      <c r="B129" s="25">
        <f t="shared" si="8"/>
        <v>2703233.4364018976</v>
      </c>
      <c r="C129" s="25">
        <f t="shared" si="8"/>
        <v>2341819.5258172182</v>
      </c>
      <c r="D129" s="25">
        <f t="shared" si="8"/>
        <v>2266041.5733934627</v>
      </c>
      <c r="E129" s="25">
        <f t="shared" si="8"/>
        <v>1408117.6610308019</v>
      </c>
      <c r="F129" s="25">
        <f t="shared" si="8"/>
        <v>1564790.7021097564</v>
      </c>
      <c r="G129" s="25">
        <f t="shared" si="8"/>
        <v>1859146.1126217316</v>
      </c>
    </row>
    <row r="130" spans="1:7" x14ac:dyDescent="0.35">
      <c r="A130">
        <v>2150</v>
      </c>
      <c r="B130" s="25">
        <f t="shared" si="8"/>
        <v>2746485.171384328</v>
      </c>
      <c r="C130" s="25">
        <f t="shared" si="8"/>
        <v>2379288.638230294</v>
      </c>
      <c r="D130" s="25">
        <f t="shared" si="8"/>
        <v>2302298.2385677584</v>
      </c>
      <c r="E130" s="25">
        <f t="shared" si="8"/>
        <v>1430647.5436072948</v>
      </c>
      <c r="F130" s="25">
        <f t="shared" si="8"/>
        <v>1589827.3533435126</v>
      </c>
      <c r="G130" s="25">
        <f t="shared" si="8"/>
        <v>1888892.4504236793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70C-B773-4C3C-9803-EDDB6528C094}">
  <dimension ref="A1:AS136"/>
  <sheetViews>
    <sheetView topLeftCell="U1" workbookViewId="0">
      <selection activeCell="V3" sqref="V3:AA132"/>
    </sheetView>
  </sheetViews>
  <sheetFormatPr defaultRowHeight="14.5" x14ac:dyDescent="0.35"/>
  <cols>
    <col min="2" max="2" width="21.81640625" bestFit="1" customWidth="1"/>
    <col min="3" max="3" width="13.81640625" bestFit="1" customWidth="1"/>
    <col min="4" max="7" width="12.1796875" bestFit="1" customWidth="1"/>
    <col min="8" max="8" width="12.1796875" customWidth="1"/>
    <col min="9" max="9" width="35.7265625" bestFit="1" customWidth="1"/>
    <col min="10" max="15" width="12" bestFit="1" customWidth="1"/>
    <col min="16" max="21" width="15.54296875" customWidth="1"/>
    <col min="22" max="24" width="12.7265625" bestFit="1" customWidth="1"/>
    <col min="25" max="27" width="12" customWidth="1"/>
    <col min="28" max="33" width="13.7265625" customWidth="1"/>
    <col min="34" max="39" width="14.1796875" customWidth="1"/>
    <col min="40" max="45" width="13.26953125" customWidth="1"/>
  </cols>
  <sheetData>
    <row r="1" spans="1:45" x14ac:dyDescent="0.35">
      <c r="B1" t="s">
        <v>185</v>
      </c>
      <c r="C1" s="100">
        <v>0.01</v>
      </c>
    </row>
    <row r="3" spans="1:45" x14ac:dyDescent="0.35">
      <c r="J3" s="138" t="s">
        <v>187</v>
      </c>
      <c r="K3" s="138"/>
      <c r="L3" s="138"/>
      <c r="M3" s="138"/>
      <c r="N3" s="138"/>
      <c r="O3" s="138"/>
      <c r="P3" s="137" t="s">
        <v>188</v>
      </c>
      <c r="Q3" s="137"/>
      <c r="R3" s="137"/>
      <c r="S3" s="137"/>
      <c r="T3" s="137"/>
      <c r="U3" s="137"/>
      <c r="V3" s="139" t="s">
        <v>189</v>
      </c>
      <c r="W3" s="139"/>
      <c r="X3" s="139"/>
      <c r="Y3" s="139"/>
      <c r="Z3" s="139"/>
      <c r="AA3" s="139"/>
      <c r="AB3" s="140" t="s">
        <v>190</v>
      </c>
      <c r="AC3" s="140"/>
      <c r="AD3" s="140"/>
      <c r="AE3" s="140"/>
      <c r="AF3" s="140"/>
      <c r="AG3" s="140"/>
      <c r="AH3" s="141" t="s">
        <v>191</v>
      </c>
      <c r="AI3" s="141"/>
      <c r="AJ3" s="141"/>
      <c r="AK3" s="141"/>
      <c r="AL3" s="141"/>
      <c r="AM3" s="141"/>
      <c r="AN3" s="137" t="s">
        <v>186</v>
      </c>
      <c r="AO3" s="137"/>
      <c r="AP3" s="137"/>
      <c r="AQ3" s="137"/>
      <c r="AR3" s="137"/>
      <c r="AS3" s="137"/>
    </row>
    <row r="4" spans="1:45" x14ac:dyDescent="0.35">
      <c r="A4" s="1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/>
      <c r="I4" s="105" t="s">
        <v>0</v>
      </c>
      <c r="J4" s="102" t="s">
        <v>1</v>
      </c>
      <c r="K4" s="102" t="s">
        <v>2</v>
      </c>
      <c r="L4" s="102" t="s">
        <v>3</v>
      </c>
      <c r="M4" s="102" t="s">
        <v>4</v>
      </c>
      <c r="N4" s="102" t="s">
        <v>5</v>
      </c>
      <c r="O4" s="102" t="s">
        <v>6</v>
      </c>
      <c r="P4" s="33" t="s">
        <v>1</v>
      </c>
      <c r="Q4" s="33" t="s">
        <v>2</v>
      </c>
      <c r="R4" s="33" t="s">
        <v>3</v>
      </c>
      <c r="S4" s="33" t="s">
        <v>4</v>
      </c>
      <c r="T4" s="33" t="s">
        <v>5</v>
      </c>
      <c r="U4" s="33" t="s">
        <v>6</v>
      </c>
      <c r="V4" s="104" t="s">
        <v>1</v>
      </c>
      <c r="W4" s="104" t="s">
        <v>2</v>
      </c>
      <c r="X4" s="104" t="s">
        <v>3</v>
      </c>
      <c r="Y4" s="104" t="s">
        <v>4</v>
      </c>
      <c r="Z4" s="104" t="s">
        <v>5</v>
      </c>
      <c r="AA4" s="104" t="s">
        <v>6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108" t="s">
        <v>1</v>
      </c>
      <c r="AI4" s="108" t="s">
        <v>2</v>
      </c>
      <c r="AJ4" s="108" t="s">
        <v>3</v>
      </c>
      <c r="AK4" s="108" t="s">
        <v>4</v>
      </c>
      <c r="AL4" s="108" t="s">
        <v>5</v>
      </c>
      <c r="AM4" s="108" t="s">
        <v>6</v>
      </c>
      <c r="AN4" s="33" t="s">
        <v>1</v>
      </c>
      <c r="AO4" s="33" t="s">
        <v>2</v>
      </c>
      <c r="AP4" s="33" t="s">
        <v>3</v>
      </c>
      <c r="AQ4" s="33" t="s">
        <v>4</v>
      </c>
      <c r="AR4" s="33" t="s">
        <v>5</v>
      </c>
      <c r="AS4" s="33" t="s">
        <v>6</v>
      </c>
    </row>
    <row r="5" spans="1:45" x14ac:dyDescent="0.35">
      <c r="A5">
        <v>2023</v>
      </c>
      <c r="B5" s="84">
        <f>'Future 95% Cost'!V4</f>
        <v>903940210.73664474</v>
      </c>
      <c r="C5" s="84">
        <f>'Future 95% Cost'!W4</f>
        <v>1613084674.1723349</v>
      </c>
      <c r="D5" s="84">
        <f>'Future 95% Cost'!X4</f>
        <v>1196709582.1210697</v>
      </c>
      <c r="E5" s="84">
        <f>'Future 95% Cost'!Y4</f>
        <v>429460028.30183268</v>
      </c>
      <c r="F5" s="84">
        <f>'Future 95% Cost'!Z4</f>
        <v>296290846.51418066</v>
      </c>
      <c r="G5" s="84">
        <f>'Future 95% Cost'!AA4</f>
        <v>166092072.75333506</v>
      </c>
      <c r="H5" s="84"/>
      <c r="I5">
        <v>2023</v>
      </c>
      <c r="J5" s="103">
        <f>-SUM(K5:O5)</f>
        <v>45144.12</v>
      </c>
      <c r="K5" s="103">
        <f>-$C$1*'Levy Proposition'!C2</f>
        <v>-16346.28</v>
      </c>
      <c r="L5" s="103">
        <f>-$C$1*'Levy Proposition'!D2</f>
        <v>-18657.36</v>
      </c>
      <c r="M5" s="103">
        <f>-$C$1*'Levy Proposition'!E2</f>
        <v>-4035.48</v>
      </c>
      <c r="N5" s="103">
        <f>-$C$1*'Levy Proposition'!F2</f>
        <v>-5004.4800000000005</v>
      </c>
      <c r="O5" s="103">
        <f>-$C$1*'Levy Proposition'!G2</f>
        <v>-1100.52</v>
      </c>
      <c r="P5" s="106">
        <f>'Levy Proposition'!B2</f>
        <v>2376180</v>
      </c>
      <c r="Q5" s="106">
        <f>'Levy Proposition'!C2</f>
        <v>1634628</v>
      </c>
      <c r="R5" s="106">
        <f>'Levy Proposition'!D2</f>
        <v>1865736</v>
      </c>
      <c r="S5" s="106">
        <f>'Levy Proposition'!E2</f>
        <v>403548</v>
      </c>
      <c r="T5" s="106">
        <f>'Levy Proposition'!F2</f>
        <v>500448</v>
      </c>
      <c r="U5" s="106">
        <f>'Levy Proposition'!G2</f>
        <v>110052</v>
      </c>
      <c r="V5" s="107">
        <f>P5*'Levy Proposition'!B$5/(1+Assumptions!$D$49)^('Incentive Relocation assumption'!$I5-2022)</f>
        <v>1440937973.916995</v>
      </c>
      <c r="W5" s="107">
        <f>Q5*'Levy Proposition'!C$5/(1+Assumptions!$D$49)^('Incentive Relocation assumption'!$I5-2022)</f>
        <v>2574807687.0613761</v>
      </c>
      <c r="X5" s="107">
        <f>R5*'Levy Proposition'!D$5/(1+Assumptions!$D$49)^('Incentive Relocation assumption'!$I5-2022)</f>
        <v>1916447673.6166785</v>
      </c>
      <c r="Y5" s="107">
        <f>S5*'Levy Proposition'!E$5/(1+Assumptions!$D$49)^('Incentive Relocation assumption'!$I5-2022)</f>
        <v>694580892.84831929</v>
      </c>
      <c r="Z5" s="107">
        <f>T5*'Levy Proposition'!F$5/(1+Assumptions!$D$49)^('Incentive Relocation assumption'!$I5-2022)</f>
        <v>478065362.29519022</v>
      </c>
      <c r="AA5" s="107">
        <f>U5*'Levy Proposition'!G$5/(1+Assumptions!$D$49)^('Incentive Relocation assumption'!$I5-2022)</f>
        <v>267827346.59817436</v>
      </c>
      <c r="AB5" s="81">
        <f>P5*'Levy Proposition'!B$33/(1+Assumptions!$D$49)^('Incentive Relocation assumption'!$I5-2022)</f>
        <v>105240670.52633423</v>
      </c>
      <c r="AC5" s="81">
        <f>Q5*'Levy Proposition'!C$33/(1+Assumptions!$D$49)^('Incentive Relocation assumption'!$I5-2022)</f>
        <v>188054234.3721371</v>
      </c>
      <c r="AD5" s="81">
        <f>R5*'Levy Proposition'!D$33/(1+Assumptions!$D$49)^('Incentive Relocation assumption'!$I5-2022)</f>
        <v>139970104.092538</v>
      </c>
      <c r="AE5" s="81">
        <f>S5*'Levy Proposition'!E$33/(1+Assumptions!$D$49)^('Incentive Relocation assumption'!$I5-2022)</f>
        <v>50729566.588789083</v>
      </c>
      <c r="AF5" s="81">
        <f>T5*'Levy Proposition'!F$33/(1+Assumptions!$D$49)^('Incentive Relocation assumption'!$I5-2022)</f>
        <v>34916089.515355453</v>
      </c>
      <c r="AG5" s="81">
        <f>U5*'Levy Proposition'!G$33/(1+Assumptions!$D$49)^('Incentive Relocation assumption'!$I5-2022)</f>
        <v>19561098.431364164</v>
      </c>
      <c r="AH5" s="109">
        <f>V5-AB5</f>
        <v>1335697303.3906608</v>
      </c>
      <c r="AI5" s="109">
        <f t="shared" ref="AI5:AM5" si="0">W5-AC5</f>
        <v>2386753452.689239</v>
      </c>
      <c r="AJ5" s="109">
        <f t="shared" si="0"/>
        <v>1776477569.5241404</v>
      </c>
      <c r="AK5" s="109">
        <f t="shared" si="0"/>
        <v>643851326.25953019</v>
      </c>
      <c r="AL5" s="109">
        <f t="shared" si="0"/>
        <v>443149272.77983475</v>
      </c>
      <c r="AM5" s="109">
        <f t="shared" si="0"/>
        <v>248266248.16681021</v>
      </c>
      <c r="AN5" s="106">
        <f>'Levy Proposition'!B$11*'Incentive Relocation assumption'!J5/(1+Assumptions!$D$49)^('Incentive Relocation assumption'!$I5-2022)</f>
        <v>0</v>
      </c>
      <c r="AO5" s="106">
        <f>-'Levy Proposition'!C$11*'Incentive Relocation assumption'!K5/(1+Assumptions!$D$49)^('Incentive Relocation assumption'!$I5-2022)</f>
        <v>42707536.745117337</v>
      </c>
      <c r="AP5" s="106">
        <f>-'Levy Proposition'!D$11*'Incentive Relocation assumption'!L5/(1+Assumptions!$D$49)^('Incentive Relocation assumption'!$I5-2022)</f>
        <v>21172286.6949559</v>
      </c>
      <c r="AQ5" s="106">
        <f>-'Levy Proposition'!E$11*'Incentive Relocation assumption'!M5/(1+Assumptions!$D$49)^('Incentive Relocation assumption'!$I5-2022)</f>
        <v>12132615.996595403</v>
      </c>
      <c r="AR5" s="106">
        <f>-'Levy Proposition'!F$11*'Incentive Relocation assumption'!N5/(1+Assumptions!$D$49)^('Incentive Relocation assumption'!$I5-2022)</f>
        <v>4708564.2227902114</v>
      </c>
      <c r="AS5" s="106">
        <f>-'Levy Proposition'!G$11*'Incentive Relocation assumption'!O5/(1+Assumptions!$D$49)^('Incentive Relocation assumption'!$I5-2022)</f>
        <v>5423302.6006292887</v>
      </c>
    </row>
    <row r="6" spans="1:45" x14ac:dyDescent="0.35">
      <c r="A6">
        <v>2024</v>
      </c>
      <c r="B6" s="84">
        <f>'Future 95% Cost'!V5</f>
        <v>863900347.96664596</v>
      </c>
      <c r="C6" s="84">
        <f>'Future 95% Cost'!W5</f>
        <v>1541737034.5273738</v>
      </c>
      <c r="D6" s="84">
        <f>'Future 95% Cost'!X5</f>
        <v>1143896736.8935888</v>
      </c>
      <c r="E6" s="84">
        <f>'Future 95% Cost'!Y5</f>
        <v>410626055.96876007</v>
      </c>
      <c r="F6" s="84">
        <f>'Future 95% Cost'!Z5</f>
        <v>283267825.32549793</v>
      </c>
      <c r="G6" s="84">
        <f>'Future 95% Cost'!AA5</f>
        <v>158789429.87199736</v>
      </c>
      <c r="H6" s="84"/>
      <c r="I6">
        <v>2024</v>
      </c>
      <c r="J6" s="103">
        <f t="shared" ref="J6:J69" si="1">-SUM(K6:O6)</f>
        <v>44692.678800000002</v>
      </c>
      <c r="K6" s="103">
        <f>-$C$1*Q6</f>
        <v>-16182.8172</v>
      </c>
      <c r="L6" s="103">
        <f t="shared" ref="L6:O6" si="2">-$C$1*R6</f>
        <v>-18470.786400000001</v>
      </c>
      <c r="M6" s="103">
        <f t="shared" si="2"/>
        <v>-3995.1252000000004</v>
      </c>
      <c r="N6" s="103">
        <f t="shared" si="2"/>
        <v>-4954.4351999999999</v>
      </c>
      <c r="O6" s="103">
        <f t="shared" si="2"/>
        <v>-1089.5147999999999</v>
      </c>
      <c r="P6" s="106">
        <f>(P5+J5)</f>
        <v>2421324.12</v>
      </c>
      <c r="Q6" s="106">
        <f t="shared" ref="Q6:U6" si="3">(Q5+K5)</f>
        <v>1618281.72</v>
      </c>
      <c r="R6" s="106">
        <f t="shared" si="3"/>
        <v>1847078.64</v>
      </c>
      <c r="S6" s="106">
        <f t="shared" si="3"/>
        <v>399512.52</v>
      </c>
      <c r="T6" s="106">
        <f t="shared" si="3"/>
        <v>495443.52</v>
      </c>
      <c r="U6" s="106">
        <f t="shared" si="3"/>
        <v>108951.48</v>
      </c>
      <c r="V6" s="107">
        <f>P6*'Levy Proposition'!B$5/(1+Assumptions!$D$49)^('Incentive Relocation assumption'!$I6-2022)</f>
        <v>1391027454.0560257</v>
      </c>
      <c r="W6" s="107">
        <f>Q6*'Levy Proposition'!C$5/(1+Assumptions!$D$49)^('Incentive Relocation assumption'!$I6-2022)</f>
        <v>2414887004.1521988</v>
      </c>
      <c r="X6" s="107">
        <f>R6*'Levy Proposition'!D$5/(1+Assumptions!$D$49)^('Incentive Relocation assumption'!$I6-2022)</f>
        <v>1797417571.9649825</v>
      </c>
      <c r="Y6" s="107">
        <f>S6*'Levy Proposition'!E$5/(1+Assumptions!$D$49)^('Incentive Relocation assumption'!$I6-2022)</f>
        <v>651440641.5285238</v>
      </c>
      <c r="Z6" s="107">
        <f>T6*'Levy Proposition'!F$5/(1+Assumptions!$D$49)^('Incentive Relocation assumption'!$I6-2022)</f>
        <v>448372838.22915983</v>
      </c>
      <c r="AA6" s="107">
        <f>U6*'Levy Proposition'!G$5/(1+Assumptions!$D$49)^('Incentive Relocation assumption'!$I6-2022)</f>
        <v>251192654.85596657</v>
      </c>
      <c r="AB6" s="81">
        <f>P6*'Levy Proposition'!B$33/(1+Assumptions!$D$49)^('Incentive Relocation assumption'!$I6-2022)</f>
        <v>101595394.55223534</v>
      </c>
      <c r="AC6" s="81">
        <f>Q6*'Levy Proposition'!C$33/(1+Assumptions!$D$49)^('Incentive Relocation assumption'!$I6-2022)</f>
        <v>176374231.34283212</v>
      </c>
      <c r="AD6" s="81">
        <f>R6*'Levy Proposition'!D$33/(1+Assumptions!$D$49)^('Incentive Relocation assumption'!$I6-2022)</f>
        <v>131276594.76917012</v>
      </c>
      <c r="AE6" s="81">
        <f>S6*'Levy Proposition'!E$33/(1+Assumptions!$D$49)^('Incentive Relocation assumption'!$I6-2022)</f>
        <v>47578765.473298885</v>
      </c>
      <c r="AF6" s="81">
        <f>T6*'Levy Proposition'!F$33/(1+Assumptions!$D$49)^('Incentive Relocation assumption'!$I6-2022)</f>
        <v>32747459.637530912</v>
      </c>
      <c r="AG6" s="81">
        <f>U6*'Levy Proposition'!G$33/(1+Assumptions!$D$49)^('Incentive Relocation assumption'!$I6-2022)</f>
        <v>18346163.337253258</v>
      </c>
      <c r="AH6" s="109">
        <f t="shared" ref="AH6:AH69" si="4">V6-AB6</f>
        <v>1289432059.5037904</v>
      </c>
      <c r="AI6" s="109">
        <f t="shared" ref="AI6:AI69" si="5">W6-AC6</f>
        <v>2238512772.8093667</v>
      </c>
      <c r="AJ6" s="109">
        <f t="shared" ref="AJ6:AJ69" si="6">X6-AD6</f>
        <v>1666140977.1958125</v>
      </c>
      <c r="AK6" s="109">
        <f t="shared" ref="AK6:AK69" si="7">Y6-AE6</f>
        <v>603861876.0552249</v>
      </c>
      <c r="AL6" s="109">
        <f t="shared" ref="AL6:AL69" si="8">Z6-AF6</f>
        <v>415625378.59162891</v>
      </c>
      <c r="AM6" s="109">
        <f t="shared" ref="AM6:AM69" si="9">AA6-AG6</f>
        <v>232846491.5187133</v>
      </c>
      <c r="AN6" s="106">
        <f>'Levy Proposition'!B$11*'Incentive Relocation assumption'!J6/(1+Assumptions!$D$49)^('Incentive Relocation assumption'!$I6-2022)</f>
        <v>0</v>
      </c>
      <c r="AO6" s="106">
        <f>-'Levy Proposition'!C$11*'Incentive Relocation assumption'!K6/(1+Assumptions!$D$49)^('Incentive Relocation assumption'!$I6-2022)</f>
        <v>40054981.963659927</v>
      </c>
      <c r="AP6" s="106">
        <f>-'Levy Proposition'!D$11*'Incentive Relocation assumption'!L6/(1+Assumptions!$D$49)^('Incentive Relocation assumption'!$I6-2022)</f>
        <v>19857281.087344661</v>
      </c>
      <c r="AQ6" s="106">
        <f>-'Levy Proposition'!E$11*'Incentive Relocation assumption'!M6/(1+Assumptions!$D$49)^('Incentive Relocation assumption'!$I6-2022)</f>
        <v>11379062.150457574</v>
      </c>
      <c r="AR6" s="106">
        <f>-'Levy Proposition'!F$11*'Incentive Relocation assumption'!N6/(1+Assumptions!$D$49)^('Incentive Relocation assumption'!$I6-2022)</f>
        <v>4416116.4373442521</v>
      </c>
      <c r="AS6" s="106">
        <f>-'Levy Proposition'!G$11*'Incentive Relocation assumption'!O6/(1+Assumptions!$D$49)^('Incentive Relocation assumption'!$I6-2022)</f>
        <v>5086462.5873444127</v>
      </c>
    </row>
    <row r="7" spans="1:45" x14ac:dyDescent="0.35">
      <c r="A7">
        <v>2025</v>
      </c>
      <c r="B7" s="84">
        <f>'Future 95% Cost'!V6</f>
        <v>825639758.29841185</v>
      </c>
      <c r="C7" s="84">
        <f>'Future 95% Cost'!W6</f>
        <v>1473554470.1027234</v>
      </c>
      <c r="D7" s="84">
        <f>'Future 95% Cost'!X6</f>
        <v>1093422136.5830286</v>
      </c>
      <c r="E7" s="84">
        <f>'Future 95% Cost'!Y6</f>
        <v>392621769.77752197</v>
      </c>
      <c r="F7" s="84">
        <f>'Future 95% Cost'!Z6</f>
        <v>270819909.66349202</v>
      </c>
      <c r="G7" s="84">
        <f>'Future 95% Cost'!AA6</f>
        <v>151809319.65986606</v>
      </c>
      <c r="H7" s="84"/>
      <c r="I7">
        <v>2025</v>
      </c>
      <c r="J7" s="103">
        <f t="shared" si="1"/>
        <v>44245.752012000004</v>
      </c>
      <c r="K7" s="103">
        <f t="shared" ref="K7:K70" si="10">-$C$1*Q7</f>
        <v>-16020.989028</v>
      </c>
      <c r="L7" s="103">
        <f t="shared" ref="L7:L70" si="11">-$C$1*R7</f>
        <v>-18286.078535999997</v>
      </c>
      <c r="M7" s="103">
        <f t="shared" ref="M7:M70" si="12">-$C$1*S7</f>
        <v>-3955.1739480000001</v>
      </c>
      <c r="N7" s="103">
        <f t="shared" ref="N7:N70" si="13">-$C$1*T7</f>
        <v>-4904.890848</v>
      </c>
      <c r="O7" s="103">
        <f t="shared" ref="O7:O70" si="14">-$C$1*U7</f>
        <v>-1078.6196519999999</v>
      </c>
      <c r="P7" s="106">
        <f t="shared" ref="P7:P70" si="15">(P6+J6)</f>
        <v>2466016.7988</v>
      </c>
      <c r="Q7" s="106">
        <f t="shared" ref="Q7:Q70" si="16">(Q6+K6)</f>
        <v>1602098.9028</v>
      </c>
      <c r="R7" s="106">
        <f t="shared" ref="R7:R70" si="17">(R6+L6)</f>
        <v>1828607.8535999998</v>
      </c>
      <c r="S7" s="106">
        <f t="shared" ref="S7:S70" si="18">(S6+M6)</f>
        <v>395517.39480000001</v>
      </c>
      <c r="T7" s="106">
        <f t="shared" ref="T7:T70" si="19">(T6+N6)</f>
        <v>490489.08480000001</v>
      </c>
      <c r="U7" s="106">
        <f t="shared" ref="U7:U70" si="20">(U6+O6)</f>
        <v>107861.96519999999</v>
      </c>
      <c r="V7" s="107">
        <f>P7*'Levy Proposition'!B$5/(1+Assumptions!$D$49)^('Incentive Relocation assumption'!$I7-2022)</f>
        <v>1342133222.1830108</v>
      </c>
      <c r="W7" s="107">
        <f>Q7*'Levy Proposition'!C$5/(1+Assumptions!$D$49)^('Incentive Relocation assumption'!$I7-2022)</f>
        <v>2264898956.1930618</v>
      </c>
      <c r="X7" s="107">
        <f>R7*'Levy Proposition'!D$5/(1+Assumptions!$D$49)^('Incentive Relocation assumption'!$I7-2022)</f>
        <v>1685780401.1479049</v>
      </c>
      <c r="Y7" s="107">
        <f>S7*'Levy Proposition'!E$5/(1+Assumptions!$D$49)^('Incentive Relocation assumption'!$I7-2022)</f>
        <v>610979820.78779757</v>
      </c>
      <c r="Z7" s="107">
        <f>T7*'Levy Proposition'!F$5/(1+Assumptions!$D$49)^('Incentive Relocation assumption'!$I7-2022)</f>
        <v>420524509.65384436</v>
      </c>
      <c r="AA7" s="107">
        <f>U7*'Levy Proposition'!G$5/(1+Assumptions!$D$49)^('Incentive Relocation assumption'!$I7-2022)</f>
        <v>235591139.79594967</v>
      </c>
      <c r="AB7" s="81">
        <f>P7*'Levy Proposition'!B$33/(1+Assumptions!$D$49)^('Incentive Relocation assumption'!$I7-2022)</f>
        <v>98024344.416608498</v>
      </c>
      <c r="AC7" s="81">
        <f>Q7*'Levy Proposition'!C$33/(1+Assumptions!$D$49)^('Incentive Relocation assumption'!$I7-2022)</f>
        <v>165419670.47769883</v>
      </c>
      <c r="AD7" s="81">
        <f>R7*'Levy Proposition'!D$33/(1+Assumptions!$D$49)^('Incentive Relocation assumption'!$I7-2022)</f>
        <v>123123037.2079694</v>
      </c>
      <c r="AE7" s="81">
        <f>S7*'Levy Proposition'!E$33/(1+Assumptions!$D$49)^('Incentive Relocation assumption'!$I7-2022)</f>
        <v>44623659.853294507</v>
      </c>
      <c r="AF7" s="81">
        <f>T7*'Levy Proposition'!F$33/(1+Assumptions!$D$49)^('Incentive Relocation assumption'!$I7-2022)</f>
        <v>30713522.837089073</v>
      </c>
      <c r="AG7" s="81">
        <f>U7*'Levy Proposition'!G$33/(1+Assumptions!$D$49)^('Incentive Relocation assumption'!$I7-2022)</f>
        <v>17206687.568091892</v>
      </c>
      <c r="AH7" s="109">
        <f t="shared" si="4"/>
        <v>1244108877.7664022</v>
      </c>
      <c r="AI7" s="109">
        <f t="shared" si="5"/>
        <v>2099479285.715363</v>
      </c>
      <c r="AJ7" s="109">
        <f t="shared" si="6"/>
        <v>1562657363.9399354</v>
      </c>
      <c r="AK7" s="109">
        <f t="shared" si="7"/>
        <v>566356160.93450308</v>
      </c>
      <c r="AL7" s="109">
        <f t="shared" si="8"/>
        <v>389810986.81675529</v>
      </c>
      <c r="AM7" s="109">
        <f t="shared" si="9"/>
        <v>218384452.22785777</v>
      </c>
      <c r="AN7" s="106">
        <f>'Levy Proposition'!B$11*'Incentive Relocation assumption'!J7/(1+Assumptions!$D$49)^('Incentive Relocation assumption'!$I7-2022)</f>
        <v>0</v>
      </c>
      <c r="AO7" s="106">
        <f>-'Levy Proposition'!C$11*'Incentive Relocation assumption'!K7/(1+Assumptions!$D$49)^('Incentive Relocation assumption'!$I7-2022)</f>
        <v>37567176.71834702</v>
      </c>
      <c r="AP7" s="106">
        <f>-'Levy Proposition'!D$11*'Incentive Relocation assumption'!L7/(1+Assumptions!$D$49)^('Incentive Relocation assumption'!$I7-2022)</f>
        <v>18623950.160081521</v>
      </c>
      <c r="AQ7" s="106">
        <f>-'Levy Proposition'!E$11*'Incentive Relocation assumption'!M7/(1+Assumptions!$D$49)^('Incentive Relocation assumption'!$I7-2022)</f>
        <v>10672311.351509938</v>
      </c>
      <c r="AR7" s="106">
        <f>-'Levy Proposition'!F$11*'Incentive Relocation assumption'!N7/(1+Assumptions!$D$49)^('Incentive Relocation assumption'!$I7-2022)</f>
        <v>4141832.5131446347</v>
      </c>
      <c r="AS7" s="106">
        <f>-'Levy Proposition'!G$11*'Incentive Relocation assumption'!O7/(1+Assumptions!$D$49)^('Incentive Relocation assumption'!$I7-2022)</f>
        <v>4770543.625843849</v>
      </c>
    </row>
    <row r="8" spans="1:45" x14ac:dyDescent="0.35">
      <c r="A8">
        <v>2026</v>
      </c>
      <c r="B8" s="84">
        <f>'Future 95% Cost'!V7</f>
        <v>789079145.54709423</v>
      </c>
      <c r="C8" s="84">
        <f>'Future 95% Cost'!W7</f>
        <v>1408396200.463419</v>
      </c>
      <c r="D8" s="84">
        <f>'Future 95% Cost'!X7</f>
        <v>1045181960.3835031</v>
      </c>
      <c r="E8" s="84">
        <f>'Future 95% Cost'!Y7</f>
        <v>375410472.30046558</v>
      </c>
      <c r="F8" s="84">
        <f>'Future 95% Cost'!Z7</f>
        <v>258921595.93596834</v>
      </c>
      <c r="G8" s="84">
        <f>'Future 95% Cost'!AA7</f>
        <v>145137440.51422688</v>
      </c>
      <c r="H8" s="84"/>
      <c r="I8">
        <v>2026</v>
      </c>
      <c r="J8" s="103">
        <f t="shared" si="1"/>
        <v>43803.294491879999</v>
      </c>
      <c r="K8" s="103">
        <f t="shared" si="10"/>
        <v>-15860.779137720001</v>
      </c>
      <c r="L8" s="103">
        <f t="shared" si="11"/>
        <v>-18103.217750639997</v>
      </c>
      <c r="M8" s="103">
        <f t="shared" si="12"/>
        <v>-3915.6222085200002</v>
      </c>
      <c r="N8" s="103">
        <f t="shared" si="13"/>
        <v>-4855.8419395199999</v>
      </c>
      <c r="O8" s="103">
        <f t="shared" si="14"/>
        <v>-1067.8334554799999</v>
      </c>
      <c r="P8" s="106">
        <f t="shared" si="15"/>
        <v>2510262.5508119999</v>
      </c>
      <c r="Q8" s="106">
        <f t="shared" si="16"/>
        <v>1586077.913772</v>
      </c>
      <c r="R8" s="106">
        <f t="shared" si="17"/>
        <v>1810321.7750639997</v>
      </c>
      <c r="S8" s="106">
        <f t="shared" si="18"/>
        <v>391562.220852</v>
      </c>
      <c r="T8" s="106">
        <f t="shared" si="19"/>
        <v>485584.193952</v>
      </c>
      <c r="U8" s="106">
        <f t="shared" si="20"/>
        <v>106783.345548</v>
      </c>
      <c r="V8" s="107">
        <f>P8*'Levy Proposition'!B$5/(1+Assumptions!$D$49)^('Incentive Relocation assumption'!$I8-2022)</f>
        <v>1294301831.7434096</v>
      </c>
      <c r="W8" s="107">
        <f>Q8*'Levy Proposition'!C$5/(1+Assumptions!$D$49)^('Incentive Relocation assumption'!$I8-2022)</f>
        <v>2124226629.6287196</v>
      </c>
      <c r="X8" s="107">
        <f>R8*'Levy Proposition'!D$5/(1+Assumptions!$D$49)^('Incentive Relocation assumption'!$I8-2022)</f>
        <v>1581076988.0187621</v>
      </c>
      <c r="Y8" s="107">
        <f>S8*'Levy Proposition'!E$5/(1+Assumptions!$D$49)^('Incentive Relocation assumption'!$I8-2022)</f>
        <v>573032011.84070468</v>
      </c>
      <c r="Z8" s="107">
        <f>T8*'Levy Proposition'!F$5/(1+Assumptions!$D$49)^('Incentive Relocation assumption'!$I8-2022)</f>
        <v>394405834.03320301</v>
      </c>
      <c r="AA8" s="107">
        <f>U8*'Levy Proposition'!G$5/(1+Assumptions!$D$49)^('Incentive Relocation assumption'!$I8-2022)</f>
        <v>220958631.06419298</v>
      </c>
      <c r="AB8" s="81">
        <f>P8*'Levy Proposition'!B$33/(1+Assumptions!$D$49)^('Incentive Relocation assumption'!$I8-2022)</f>
        <v>94530920.207385406</v>
      </c>
      <c r="AC8" s="81">
        <f>Q8*'Levy Proposition'!C$33/(1+Assumptions!$D$49)^('Incentive Relocation assumption'!$I8-2022)</f>
        <v>155145494.73931712</v>
      </c>
      <c r="AD8" s="81">
        <f>R8*'Levy Proposition'!D$33/(1+Assumptions!$D$49)^('Incentive Relocation assumption'!$I8-2022)</f>
        <v>115475895.13553655</v>
      </c>
      <c r="AE8" s="81">
        <f>S8*'Levy Proposition'!E$33/(1+Assumptions!$D$49)^('Incentive Relocation assumption'!$I8-2022)</f>
        <v>41852095.128866374</v>
      </c>
      <c r="AF8" s="81">
        <f>T8*'Levy Proposition'!F$33/(1+Assumptions!$D$49)^('Incentive Relocation assumption'!$I8-2022)</f>
        <v>28805913.359559648</v>
      </c>
      <c r="AG8" s="81">
        <f>U8*'Levy Proposition'!G$33/(1+Assumptions!$D$49)^('Incentive Relocation assumption'!$I8-2022)</f>
        <v>16137984.363451932</v>
      </c>
      <c r="AH8" s="109">
        <f t="shared" si="4"/>
        <v>1199770911.5360243</v>
      </c>
      <c r="AI8" s="109">
        <f t="shared" si="5"/>
        <v>1969081134.8894024</v>
      </c>
      <c r="AJ8" s="109">
        <f t="shared" si="6"/>
        <v>1465601092.8832254</v>
      </c>
      <c r="AK8" s="109">
        <f t="shared" si="7"/>
        <v>531179916.7118383</v>
      </c>
      <c r="AL8" s="109">
        <f t="shared" si="8"/>
        <v>365599920.67364335</v>
      </c>
      <c r="AM8" s="109">
        <f t="shared" si="9"/>
        <v>204820646.70074105</v>
      </c>
      <c r="AN8" s="106">
        <f>'Levy Proposition'!B$11*'Incentive Relocation assumption'!J8/(1+Assumptions!$D$49)^('Incentive Relocation assumption'!$I8-2022)</f>
        <v>0</v>
      </c>
      <c r="AO8" s="106">
        <f>-'Levy Proposition'!C$11*'Incentive Relocation assumption'!K8/(1+Assumptions!$D$49)^('Incentive Relocation assumption'!$I8-2022)</f>
        <v>35233888.455321662</v>
      </c>
      <c r="AP8" s="106">
        <f>-'Levy Proposition'!D$11*'Incentive Relocation assumption'!L8/(1+Assumptions!$D$49)^('Incentive Relocation assumption'!$I8-2022)</f>
        <v>17467221.118517295</v>
      </c>
      <c r="AQ8" s="106">
        <f>-'Levy Proposition'!E$11*'Incentive Relocation assumption'!M8/(1+Assumptions!$D$49)^('Incentive Relocation assumption'!$I8-2022)</f>
        <v>10009456.673807496</v>
      </c>
      <c r="AR8" s="106">
        <f>-'Levy Proposition'!F$11*'Incentive Relocation assumption'!N8/(1+Assumptions!$D$49)^('Incentive Relocation assumption'!$I8-2022)</f>
        <v>3884584.2971609854</v>
      </c>
      <c r="AS8" s="106">
        <f>-'Levy Proposition'!G$11*'Incentive Relocation assumption'!O8/(1+Assumptions!$D$49)^('Incentive Relocation assumption'!$I8-2022)</f>
        <v>4474246.3146595415</v>
      </c>
    </row>
    <row r="9" spans="1:45" x14ac:dyDescent="0.35">
      <c r="A9">
        <v>2027</v>
      </c>
      <c r="B9" s="84">
        <f>'Future 95% Cost'!V8</f>
        <v>754142756.89674127</v>
      </c>
      <c r="C9" s="84">
        <f>'Future 95% Cost'!W8</f>
        <v>1346127722.1469283</v>
      </c>
      <c r="D9" s="84">
        <f>'Future 95% Cost'!X8</f>
        <v>999077009.13252163</v>
      </c>
      <c r="E9" s="84">
        <f>'Future 95% Cost'!Y8</f>
        <v>358957095.21272522</v>
      </c>
      <c r="F9" s="84">
        <f>'Future 95% Cost'!Z8</f>
        <v>247548515.83248496</v>
      </c>
      <c r="G9" s="84">
        <f>'Future 95% Cost'!AA8</f>
        <v>138760127.22610268</v>
      </c>
      <c r="H9" s="84"/>
      <c r="I9">
        <v>2027</v>
      </c>
      <c r="J9" s="103">
        <f t="shared" si="1"/>
        <v>43365.261546961199</v>
      </c>
      <c r="K9" s="103">
        <f t="shared" si="10"/>
        <v>-15702.171346342802</v>
      </c>
      <c r="L9" s="103">
        <f t="shared" si="11"/>
        <v>-17922.1855731336</v>
      </c>
      <c r="M9" s="103">
        <f t="shared" si="12"/>
        <v>-3876.4659864348</v>
      </c>
      <c r="N9" s="103">
        <f t="shared" si="13"/>
        <v>-4807.2835201248008</v>
      </c>
      <c r="O9" s="103">
        <f t="shared" si="14"/>
        <v>-1057.1551209252</v>
      </c>
      <c r="P9" s="106">
        <f t="shared" si="15"/>
        <v>2554065.8453038801</v>
      </c>
      <c r="Q9" s="106">
        <f t="shared" si="16"/>
        <v>1570217.1346342801</v>
      </c>
      <c r="R9" s="106">
        <f t="shared" si="17"/>
        <v>1792218.5573133598</v>
      </c>
      <c r="S9" s="106">
        <f t="shared" si="18"/>
        <v>387646.59864347999</v>
      </c>
      <c r="T9" s="106">
        <f t="shared" si="19"/>
        <v>480728.35201248003</v>
      </c>
      <c r="U9" s="106">
        <f t="shared" si="20"/>
        <v>105715.51209252</v>
      </c>
      <c r="V9" s="107">
        <f>P9*'Levy Proposition'!B$5/(1+Assumptions!$D$49)^('Incentive Relocation assumption'!$I9-2022)</f>
        <v>1247571171.9011137</v>
      </c>
      <c r="W9" s="107">
        <f>Q9*'Levy Proposition'!C$5/(1+Assumptions!$D$49)^('Incentive Relocation assumption'!$I9-2022)</f>
        <v>1992291427.2556863</v>
      </c>
      <c r="X9" s="107">
        <f>R9*'Levy Proposition'!D$5/(1+Assumptions!$D$49)^('Incentive Relocation assumption'!$I9-2022)</f>
        <v>1482876678.5639932</v>
      </c>
      <c r="Y9" s="107">
        <f>S9*'Levy Proposition'!E$5/(1+Assumptions!$D$49)^('Incentive Relocation assumption'!$I9-2022)</f>
        <v>537441132.13233566</v>
      </c>
      <c r="Z9" s="107">
        <f>T9*'Levy Proposition'!F$5/(1+Assumptions!$D$49)^('Incentive Relocation assumption'!$I9-2022)</f>
        <v>369909383.04041487</v>
      </c>
      <c r="AA9" s="107">
        <f>U9*'Levy Proposition'!G$5/(1+Assumptions!$D$49)^('Incentive Relocation assumption'!$I9-2022)</f>
        <v>207234943.91193372</v>
      </c>
      <c r="AB9" s="81">
        <f>P9*'Levy Proposition'!B$33/(1+Assumptions!$D$49)^('Incentive Relocation assumption'!$I9-2022)</f>
        <v>91117889.206076965</v>
      </c>
      <c r="AC9" s="81">
        <f>Q9*'Levy Proposition'!C$33/(1+Assumptions!$D$49)^('Incentive Relocation assumption'!$I9-2022)</f>
        <v>145509445.5719673</v>
      </c>
      <c r="AD9" s="81">
        <f>R9*'Levy Proposition'!D$33/(1+Assumptions!$D$49)^('Incentive Relocation assumption'!$I9-2022)</f>
        <v>108303715.20830485</v>
      </c>
      <c r="AE9" s="81">
        <f>S9*'Levy Proposition'!E$33/(1+Assumptions!$D$49)^('Incentive Relocation assumption'!$I9-2022)</f>
        <v>39252671.619366571</v>
      </c>
      <c r="AF9" s="81">
        <f>T9*'Levy Proposition'!F$33/(1+Assumptions!$D$49)^('Incentive Relocation assumption'!$I9-2022)</f>
        <v>27016785.045459837</v>
      </c>
      <c r="AG9" s="81">
        <f>U9*'Levy Proposition'!G$33/(1+Assumptions!$D$49)^('Incentive Relocation assumption'!$I9-2022)</f>
        <v>15135658.056462258</v>
      </c>
      <c r="AH9" s="109">
        <f t="shared" si="4"/>
        <v>1156453282.6950369</v>
      </c>
      <c r="AI9" s="109">
        <f t="shared" si="5"/>
        <v>1846781981.6837189</v>
      </c>
      <c r="AJ9" s="109">
        <f t="shared" si="6"/>
        <v>1374572963.3556883</v>
      </c>
      <c r="AK9" s="109">
        <f t="shared" si="7"/>
        <v>498188460.51296908</v>
      </c>
      <c r="AL9" s="109">
        <f t="shared" si="8"/>
        <v>342892597.99495506</v>
      </c>
      <c r="AM9" s="109">
        <f t="shared" si="9"/>
        <v>192099285.85547146</v>
      </c>
      <c r="AN9" s="106">
        <f>'Levy Proposition'!B$11*'Incentive Relocation assumption'!J9/(1+Assumptions!$D$49)^('Incentive Relocation assumption'!$I9-2022)</f>
        <v>0</v>
      </c>
      <c r="AO9" s="106">
        <f>-'Levy Proposition'!C$11*'Incentive Relocation assumption'!K9/(1+Assumptions!$D$49)^('Incentive Relocation assumption'!$I9-2022)</f>
        <v>33045520.162172906</v>
      </c>
      <c r="AP9" s="106">
        <f>-'Levy Proposition'!D$11*'Incentive Relocation assumption'!L9/(1+Assumptions!$D$49)^('Incentive Relocation assumption'!$I9-2022)</f>
        <v>16382336.238051932</v>
      </c>
      <c r="AQ9" s="106">
        <f>-'Levy Proposition'!E$11*'Incentive Relocation assumption'!M9/(1+Assumptions!$D$49)^('Incentive Relocation assumption'!$I9-2022)</f>
        <v>9387771.7398728728</v>
      </c>
      <c r="AR9" s="106">
        <f>-'Levy Proposition'!F$11*'Incentive Relocation assumption'!N9/(1+Assumptions!$D$49)^('Incentive Relocation assumption'!$I9-2022)</f>
        <v>3643313.7056748886</v>
      </c>
      <c r="AS9" s="106">
        <f>-'Levy Proposition'!G$11*'Incentive Relocation assumption'!O9/(1+Assumptions!$D$49)^('Incentive Relocation assumption'!$I9-2022)</f>
        <v>4196351.9578344505</v>
      </c>
    </row>
    <row r="10" spans="1:45" x14ac:dyDescent="0.35">
      <c r="A10">
        <v>2028</v>
      </c>
      <c r="B10" s="84">
        <f>'Future 95% Cost'!V9</f>
        <v>720758224.17117488</v>
      </c>
      <c r="C10" s="84">
        <f>'Future 95% Cost'!W9</f>
        <v>1286620528.1688583</v>
      </c>
      <c r="D10" s="84">
        <f>'Future 95% Cost'!X9</f>
        <v>955012499.09414423</v>
      </c>
      <c r="E10" s="84">
        <f>'Future 95% Cost'!Y9</f>
        <v>343228126.72671974</v>
      </c>
      <c r="F10" s="84">
        <f>'Future 95% Cost'!Z9</f>
        <v>236677385.6101307</v>
      </c>
      <c r="G10" s="84">
        <f>'Future 95% Cost'!AA9</f>
        <v>132664322.57118751</v>
      </c>
      <c r="H10" s="84"/>
      <c r="I10">
        <v>2028</v>
      </c>
      <c r="J10" s="103">
        <f t="shared" si="1"/>
        <v>42931.608931491588</v>
      </c>
      <c r="K10" s="103">
        <f t="shared" si="10"/>
        <v>-15545.149632879373</v>
      </c>
      <c r="L10" s="103">
        <f t="shared" si="11"/>
        <v>-17742.963717402261</v>
      </c>
      <c r="M10" s="103">
        <f t="shared" si="12"/>
        <v>-3837.7013265704522</v>
      </c>
      <c r="N10" s="103">
        <f t="shared" si="13"/>
        <v>-4759.2106849235524</v>
      </c>
      <c r="O10" s="103">
        <f t="shared" si="14"/>
        <v>-1046.583569715948</v>
      </c>
      <c r="P10" s="106">
        <f t="shared" si="15"/>
        <v>2597431.1068508411</v>
      </c>
      <c r="Q10" s="106">
        <f t="shared" si="16"/>
        <v>1554514.9632879372</v>
      </c>
      <c r="R10" s="106">
        <f t="shared" si="17"/>
        <v>1774296.3717402262</v>
      </c>
      <c r="S10" s="106">
        <f t="shared" si="18"/>
        <v>383770.13265704521</v>
      </c>
      <c r="T10" s="106">
        <f t="shared" si="19"/>
        <v>475921.06849235523</v>
      </c>
      <c r="U10" s="106">
        <f t="shared" si="20"/>
        <v>104658.3569715948</v>
      </c>
      <c r="V10" s="107">
        <f>P10*'Levy Proposition'!B$5/(1+Assumptions!$D$49)^('Incentive Relocation assumption'!$I10-2022)</f>
        <v>1201971309.5357387</v>
      </c>
      <c r="W10" s="107">
        <f>Q10*'Levy Proposition'!C$5/(1+Assumptions!$D$49)^('Incentive Relocation assumption'!$I10-2022)</f>
        <v>1868550688.4028921</v>
      </c>
      <c r="X10" s="107">
        <f>R10*'Levy Proposition'!D$5/(1+Assumptions!$D$49)^('Incentive Relocation assumption'!$I10-2022)</f>
        <v>1390775566.5866954</v>
      </c>
      <c r="Y10" s="107">
        <f>S10*'Levy Proposition'!E$5/(1+Assumptions!$D$49)^('Incentive Relocation assumption'!$I10-2022)</f>
        <v>504060793.35752928</v>
      </c>
      <c r="Z10" s="107">
        <f>T10*'Levy Proposition'!F$5/(1+Assumptions!$D$49)^('Incentive Relocation assumption'!$I10-2022)</f>
        <v>346934400.6960634</v>
      </c>
      <c r="AA10" s="107">
        <f>U10*'Levy Proposition'!G$5/(1+Assumptions!$D$49)^('Incentive Relocation assumption'!$I10-2022)</f>
        <v>194363631.65060309</v>
      </c>
      <c r="AB10" s="81">
        <f>P10*'Levy Proposition'!B$33/(1+Assumptions!$D$49)^('Incentive Relocation assumption'!$I10-2022)</f>
        <v>87787447.384077296</v>
      </c>
      <c r="AC10" s="81">
        <f>Q10*'Levy Proposition'!C$33/(1+Assumptions!$D$49)^('Incentive Relocation assumption'!$I10-2022)</f>
        <v>136471889.08860806</v>
      </c>
      <c r="AD10" s="81">
        <f>R10*'Levy Proposition'!D$33/(1+Assumptions!$D$49)^('Incentive Relocation assumption'!$I10-2022)</f>
        <v>101576997.64227161</v>
      </c>
      <c r="AE10" s="81">
        <f>S10*'Levy Proposition'!E$33/(1+Assumptions!$D$49)^('Incentive Relocation assumption'!$I10-2022)</f>
        <v>36814697.675556004</v>
      </c>
      <c r="AF10" s="81">
        <f>T10*'Levy Proposition'!F$33/(1+Assumptions!$D$49)^('Incentive Relocation assumption'!$I10-2022)</f>
        <v>25338779.058375258</v>
      </c>
      <c r="AG10" s="81">
        <f>U10*'Levy Proposition'!G$33/(1+Assumptions!$D$49)^('Incentive Relocation assumption'!$I10-2022)</f>
        <v>14195585.994058343</v>
      </c>
      <c r="AH10" s="109">
        <f t="shared" si="4"/>
        <v>1114183862.1516614</v>
      </c>
      <c r="AI10" s="109">
        <f t="shared" si="5"/>
        <v>1732078799.3142841</v>
      </c>
      <c r="AJ10" s="109">
        <f t="shared" si="6"/>
        <v>1289198568.9444239</v>
      </c>
      <c r="AK10" s="109">
        <f t="shared" si="7"/>
        <v>467246095.68197328</v>
      </c>
      <c r="AL10" s="109">
        <f t="shared" si="8"/>
        <v>321595621.63768816</v>
      </c>
      <c r="AM10" s="109">
        <f t="shared" si="9"/>
        <v>180168045.65654474</v>
      </c>
      <c r="AN10" s="106">
        <f>'Levy Proposition'!B$11*'Incentive Relocation assumption'!J10/(1+Assumptions!$D$49)^('Incentive Relocation assumption'!$I10-2022)</f>
        <v>0</v>
      </c>
      <c r="AO10" s="106">
        <f>-'Levy Proposition'!C$11*'Incentive Relocation assumption'!K10/(1+Assumptions!$D$49)^('Incentive Relocation assumption'!$I10-2022)</f>
        <v>30993070.894610301</v>
      </c>
      <c r="AP10" s="106">
        <f>-'Levy Proposition'!D$11*'Incentive Relocation assumption'!L10/(1+Assumptions!$D$49)^('Incentive Relocation assumption'!$I10-2022)</f>
        <v>15364833.295209978</v>
      </c>
      <c r="AQ10" s="106">
        <f>-'Levy Proposition'!E$11*'Incentive Relocation assumption'!M10/(1+Assumptions!$D$49)^('Incentive Relocation assumption'!$I10-2022)</f>
        <v>8804699.5068746191</v>
      </c>
      <c r="AR10" s="106">
        <f>-'Levy Proposition'!F$11*'Incentive Relocation assumption'!N10/(1+Assumptions!$D$49)^('Incentive Relocation assumption'!$I10-2022)</f>
        <v>3417028.3722918499</v>
      </c>
      <c r="AS10" s="106">
        <f>-'Levy Proposition'!G$11*'Incentive Relocation assumption'!O10/(1+Assumptions!$D$49)^('Incentive Relocation assumption'!$I10-2022)</f>
        <v>3935717.5523227691</v>
      </c>
    </row>
    <row r="11" spans="1:45" x14ac:dyDescent="0.35">
      <c r="A11">
        <v>2029</v>
      </c>
      <c r="B11" s="84">
        <f>'Future 95% Cost'!V10</f>
        <v>688856412.23204863</v>
      </c>
      <c r="C11" s="84">
        <f>'Future 95% Cost'!W10</f>
        <v>1229751840.0888979</v>
      </c>
      <c r="D11" s="84">
        <f>'Future 95% Cost'!X10</f>
        <v>912897864.96331179</v>
      </c>
      <c r="E11" s="84">
        <f>'Future 95% Cost'!Y10</f>
        <v>328191542.26922196</v>
      </c>
      <c r="F11" s="84">
        <f>'Future 95% Cost'!Z10</f>
        <v>226285957.65226597</v>
      </c>
      <c r="G11" s="84">
        <f>'Future 95% Cost'!AA10</f>
        <v>126837550.17274815</v>
      </c>
      <c r="H11" s="84"/>
      <c r="I11">
        <v>2029</v>
      </c>
      <c r="J11" s="103">
        <f t="shared" si="1"/>
        <v>42502.292842176677</v>
      </c>
      <c r="K11" s="103">
        <f t="shared" si="10"/>
        <v>-15389.69813655058</v>
      </c>
      <c r="L11" s="103">
        <f t="shared" si="11"/>
        <v>-17565.534080228241</v>
      </c>
      <c r="M11" s="103">
        <f t="shared" si="12"/>
        <v>-3799.3243133047472</v>
      </c>
      <c r="N11" s="103">
        <f t="shared" si="13"/>
        <v>-4711.6185780743172</v>
      </c>
      <c r="O11" s="103">
        <f t="shared" si="14"/>
        <v>-1036.1177340187885</v>
      </c>
      <c r="P11" s="106">
        <f t="shared" si="15"/>
        <v>2640362.7157823327</v>
      </c>
      <c r="Q11" s="106">
        <f t="shared" si="16"/>
        <v>1538969.8136550579</v>
      </c>
      <c r="R11" s="106">
        <f t="shared" si="17"/>
        <v>1756553.408022824</v>
      </c>
      <c r="S11" s="106">
        <f t="shared" si="18"/>
        <v>379932.43133047473</v>
      </c>
      <c r="T11" s="106">
        <f t="shared" si="19"/>
        <v>471161.85780743166</v>
      </c>
      <c r="U11" s="106">
        <f t="shared" si="20"/>
        <v>103611.77340187885</v>
      </c>
      <c r="V11" s="107">
        <f>P11*'Levy Proposition'!B$5/(1+Assumptions!$D$49)^('Incentive Relocation assumption'!$I11-2022)</f>
        <v>1157525262.9496157</v>
      </c>
      <c r="W11" s="107">
        <f>Q11*'Levy Proposition'!C$5/(1+Assumptions!$D$49)^('Incentive Relocation assumption'!$I11-2022)</f>
        <v>1752495456.9223435</v>
      </c>
      <c r="X11" s="107">
        <f>R11*'Levy Proposition'!D$5/(1+Assumptions!$D$49)^('Incentive Relocation assumption'!$I11-2022)</f>
        <v>1304394832.4062011</v>
      </c>
      <c r="Y11" s="107">
        <f>S11*'Levy Proposition'!E$5/(1+Assumptions!$D$49)^('Incentive Relocation assumption'!$I11-2022)</f>
        <v>472753699.35336399</v>
      </c>
      <c r="Z11" s="107">
        <f>T11*'Levy Proposition'!F$5/(1+Assumptions!$D$49)^('Incentive Relocation assumption'!$I11-2022)</f>
        <v>325386388.95025331</v>
      </c>
      <c r="AA11" s="107">
        <f>U11*'Levy Proposition'!G$5/(1+Assumptions!$D$49)^('Incentive Relocation assumption'!$I11-2022)</f>
        <v>182291753.48181179</v>
      </c>
      <c r="AB11" s="81">
        <f>P11*'Levy Proposition'!B$33/(1+Assumptions!$D$49)^('Incentive Relocation assumption'!$I11-2022)</f>
        <v>84541275.911301807</v>
      </c>
      <c r="AC11" s="81">
        <f>Q11*'Levy Proposition'!C$33/(1+Assumptions!$D$49)^('Incentive Relocation assumption'!$I11-2022)</f>
        <v>127995653.05333965</v>
      </c>
      <c r="AD11" s="81">
        <f>R11*'Levy Proposition'!D$33/(1+Assumptions!$D$49)^('Incentive Relocation assumption'!$I11-2022)</f>
        <v>95268074.877886251</v>
      </c>
      <c r="AE11" s="81">
        <f>S11*'Levy Proposition'!E$33/(1+Assumptions!$D$49)^('Incentive Relocation assumption'!$I11-2022)</f>
        <v>34528145.703944817</v>
      </c>
      <c r="AF11" s="81">
        <f>T11*'Levy Proposition'!F$33/(1+Assumptions!$D$49)^('Incentive Relocation assumption'!$I11-2022)</f>
        <v>23764993.617442034</v>
      </c>
      <c r="AG11" s="81">
        <f>U11*'Levy Proposition'!G$33/(1+Assumptions!$D$49)^('Incentive Relocation assumption'!$I11-2022)</f>
        <v>13313901.580160735</v>
      </c>
      <c r="AH11" s="109">
        <f t="shared" si="4"/>
        <v>1072983987.0383139</v>
      </c>
      <c r="AI11" s="109">
        <f t="shared" si="5"/>
        <v>1624499803.8690038</v>
      </c>
      <c r="AJ11" s="109">
        <f t="shared" si="6"/>
        <v>1209126757.5283148</v>
      </c>
      <c r="AK11" s="109">
        <f t="shared" si="7"/>
        <v>438225553.64941919</v>
      </c>
      <c r="AL11" s="109">
        <f t="shared" si="8"/>
        <v>301621395.3328113</v>
      </c>
      <c r="AM11" s="109">
        <f t="shared" si="9"/>
        <v>168977851.90165105</v>
      </c>
      <c r="AN11" s="106">
        <f>'Levy Proposition'!B$11*'Incentive Relocation assumption'!J11/(1+Assumptions!$D$49)^('Incentive Relocation assumption'!$I11-2022)</f>
        <v>0</v>
      </c>
      <c r="AO11" s="106">
        <f>-'Levy Proposition'!C$11*'Incentive Relocation assumption'!K11/(1+Assumptions!$D$49)^('Incentive Relocation assumption'!$I11-2022)</f>
        <v>29068098.754817061</v>
      </c>
      <c r="AP11" s="106">
        <f>-'Levy Proposition'!D$11*'Incentive Relocation assumption'!L11/(1+Assumptions!$D$49)^('Incentive Relocation assumption'!$I11-2022)</f>
        <v>14410527.214137187</v>
      </c>
      <c r="AQ11" s="106">
        <f>-'Levy Proposition'!E$11*'Incentive Relocation assumption'!M11/(1+Assumptions!$D$49)^('Incentive Relocation assumption'!$I11-2022)</f>
        <v>8257841.7492933143</v>
      </c>
      <c r="AR11" s="106">
        <f>-'Levy Proposition'!F$11*'Incentive Relocation assumption'!N11/(1+Assumptions!$D$49)^('Incentive Relocation assumption'!$I11-2022)</f>
        <v>3204797.5662542102</v>
      </c>
      <c r="AS11" s="106">
        <f>-'Levy Proposition'!G$11*'Incentive Relocation assumption'!O11/(1+Assumptions!$D$49)^('Incentive Relocation assumption'!$I11-2022)</f>
        <v>3691271.0867215153</v>
      </c>
    </row>
    <row r="12" spans="1:45" x14ac:dyDescent="0.35">
      <c r="A12">
        <v>2030</v>
      </c>
      <c r="B12" s="84">
        <f>'Future 95% Cost'!V11</f>
        <v>761508388.36165011</v>
      </c>
      <c r="C12" s="84">
        <f>'Future 95% Cost'!W11</f>
        <v>1359537253.4000719</v>
      </c>
      <c r="D12" s="84">
        <f>'Future 95% Cost'!X11</f>
        <v>1009350970.2899269</v>
      </c>
      <c r="E12" s="84">
        <f>'Future 95% Cost'!Y11</f>
        <v>362977681.37956738</v>
      </c>
      <c r="F12" s="84">
        <f>'Future 95% Cost'!Z11</f>
        <v>250245736.95618054</v>
      </c>
      <c r="G12" s="84">
        <f>'Future 95% Cost'!AA11</f>
        <v>140265102.70614916</v>
      </c>
      <c r="H12" s="84"/>
      <c r="I12">
        <v>2030</v>
      </c>
      <c r="J12" s="103">
        <f t="shared" si="1"/>
        <v>42077.269913754899</v>
      </c>
      <c r="K12" s="103">
        <f t="shared" si="10"/>
        <v>-15235.801155185074</v>
      </c>
      <c r="L12" s="103">
        <f t="shared" si="11"/>
        <v>-17389.878739425956</v>
      </c>
      <c r="M12" s="103">
        <f t="shared" si="12"/>
        <v>-3761.3310701717</v>
      </c>
      <c r="N12" s="103">
        <f t="shared" si="13"/>
        <v>-4664.5023922935734</v>
      </c>
      <c r="O12" s="103">
        <f t="shared" si="14"/>
        <v>-1025.7565566786006</v>
      </c>
      <c r="P12" s="106">
        <f t="shared" si="15"/>
        <v>2682865.0086245094</v>
      </c>
      <c r="Q12" s="106">
        <f t="shared" si="16"/>
        <v>1523580.1155185073</v>
      </c>
      <c r="R12" s="106">
        <f t="shared" si="17"/>
        <v>1738987.8739425957</v>
      </c>
      <c r="S12" s="106">
        <f t="shared" si="18"/>
        <v>376133.10701717</v>
      </c>
      <c r="T12" s="106">
        <f t="shared" si="19"/>
        <v>466450.23922935734</v>
      </c>
      <c r="U12" s="106">
        <f t="shared" si="20"/>
        <v>102575.65566786006</v>
      </c>
      <c r="V12" s="107">
        <f>P12*'Levy Proposition'!B$5/(1+Assumptions!$D$49)^('Incentive Relocation assumption'!$I12-2022)</f>
        <v>1114249712.3678327</v>
      </c>
      <c r="W12" s="107">
        <f>Q12*'Levy Proposition'!C$5/(1+Assumptions!$D$49)^('Incentive Relocation assumption'!$I12-2022)</f>
        <v>1643648387.8093441</v>
      </c>
      <c r="X12" s="107">
        <f>R12*'Levy Proposition'!D$5/(1+Assumptions!$D$49)^('Incentive Relocation assumption'!$I12-2022)</f>
        <v>1223379184.7406173</v>
      </c>
      <c r="Y12" s="107">
        <f>S12*'Levy Proposition'!E$5/(1+Assumptions!$D$49)^('Incentive Relocation assumption'!$I12-2022)</f>
        <v>443391081.38840234</v>
      </c>
      <c r="Z12" s="107">
        <f>T12*'Levy Proposition'!F$5/(1+Assumptions!$D$49)^('Incentive Relocation assumption'!$I12-2022)</f>
        <v>305176719.00412065</v>
      </c>
      <c r="AA12" s="107">
        <f>U12*'Levy Proposition'!G$5/(1+Assumptions!$D$49)^('Incentive Relocation assumption'!$I12-2022)</f>
        <v>170969656.74735853</v>
      </c>
      <c r="AB12" s="81">
        <f>P12*'Levy Proposition'!B$33/(1+Assumptions!$D$49)^('Incentive Relocation assumption'!$I12-2022)</f>
        <v>81380593.048428297</v>
      </c>
      <c r="AC12" s="81">
        <f>Q12*'Levy Proposition'!C$33/(1+Assumptions!$D$49)^('Incentive Relocation assumption'!$I12-2022)</f>
        <v>120045873.98884664</v>
      </c>
      <c r="AD12" s="81">
        <f>R12*'Levy Proposition'!D$33/(1+Assumptions!$D$49)^('Incentive Relocation assumption'!$I12-2022)</f>
        <v>89350997.781032339</v>
      </c>
      <c r="AE12" s="81">
        <f>S12*'Levy Proposition'!E$33/(1+Assumptions!$D$49)^('Incentive Relocation assumption'!$I12-2022)</f>
        <v>32383610.92245036</v>
      </c>
      <c r="AF12" s="81">
        <f>T12*'Levy Proposition'!F$33/(1+Assumptions!$D$49)^('Incentive Relocation assumption'!$I12-2022)</f>
        <v>22288955.609737046</v>
      </c>
      <c r="AG12" s="81">
        <f>U12*'Levy Proposition'!G$33/(1+Assumptions!$D$49)^('Incentive Relocation assumption'!$I12-2022)</f>
        <v>12486978.372037612</v>
      </c>
      <c r="AH12" s="109">
        <f t="shared" si="4"/>
        <v>1032869119.3194044</v>
      </c>
      <c r="AI12" s="109">
        <f t="shared" si="5"/>
        <v>1523602513.8204975</v>
      </c>
      <c r="AJ12" s="109">
        <f t="shared" si="6"/>
        <v>1134028186.959585</v>
      </c>
      <c r="AK12" s="109">
        <f t="shared" si="7"/>
        <v>411007470.46595198</v>
      </c>
      <c r="AL12" s="109">
        <f t="shared" si="8"/>
        <v>282887763.39438361</v>
      </c>
      <c r="AM12" s="109">
        <f t="shared" si="9"/>
        <v>158482678.37532091</v>
      </c>
      <c r="AN12" s="106">
        <f>'Levy Proposition'!B$11*'Incentive Relocation assumption'!J12/(1+Assumptions!$D$49)^('Incentive Relocation assumption'!$I12-2022)</f>
        <v>0</v>
      </c>
      <c r="AO12" s="106">
        <f>-'Levy Proposition'!C$11*'Incentive Relocation assumption'!K12/(1+Assumptions!$D$49)^('Incentive Relocation assumption'!$I12-2022)</f>
        <v>27262686.169208705</v>
      </c>
      <c r="AP12" s="106">
        <f>-'Levy Proposition'!D$11*'Incentive Relocation assumption'!L12/(1+Assumptions!$D$49)^('Incentive Relocation assumption'!$I12-2022)</f>
        <v>13515492.853028735</v>
      </c>
      <c r="AQ12" s="106">
        <f>-'Levy Proposition'!E$11*'Incentive Relocation assumption'!M12/(1+Assumptions!$D$49)^('Incentive Relocation assumption'!$I12-2022)</f>
        <v>7744949.1948167132</v>
      </c>
      <c r="AR12" s="106">
        <f>-'Levy Proposition'!F$11*'Incentive Relocation assumption'!N12/(1+Assumptions!$D$49)^('Incentive Relocation assumption'!$I12-2022)</f>
        <v>3005748.3642666345</v>
      </c>
      <c r="AS12" s="106">
        <f>-'Levy Proposition'!G$11*'Incentive Relocation assumption'!O12/(1+Assumptions!$D$49)^('Incentive Relocation assumption'!$I12-2022)</f>
        <v>3462007.1319967541</v>
      </c>
    </row>
    <row r="13" spans="1:45" x14ac:dyDescent="0.35">
      <c r="A13">
        <v>2031</v>
      </c>
      <c r="B13" s="84">
        <f>'Future 95% Cost'!V12</f>
        <v>727813224.22071028</v>
      </c>
      <c r="C13" s="84">
        <f>'Future 95% Cost'!W12</f>
        <v>1299462486.0518606</v>
      </c>
      <c r="D13" s="84">
        <f>'Future 95% Cost'!X12</f>
        <v>964853717.82088792</v>
      </c>
      <c r="E13" s="84">
        <f>'Future 95% Cost'!Y12</f>
        <v>347082617.51737386</v>
      </c>
      <c r="F13" s="84">
        <f>'Future 95% Cost'!Z12</f>
        <v>239263470.55630583</v>
      </c>
      <c r="G13" s="84">
        <f>'Future 95% Cost'!AA12</f>
        <v>134107138.78940152</v>
      </c>
      <c r="H13" s="84"/>
      <c r="I13">
        <v>2031</v>
      </c>
      <c r="J13" s="103">
        <f t="shared" si="1"/>
        <v>41656.49721461736</v>
      </c>
      <c r="K13" s="103">
        <f t="shared" si="10"/>
        <v>-15083.443143633223</v>
      </c>
      <c r="L13" s="103">
        <f t="shared" si="11"/>
        <v>-17215.979952031699</v>
      </c>
      <c r="M13" s="103">
        <f t="shared" si="12"/>
        <v>-3723.7177594699829</v>
      </c>
      <c r="N13" s="103">
        <f t="shared" si="13"/>
        <v>-4617.8573683706372</v>
      </c>
      <c r="O13" s="103">
        <f t="shared" si="14"/>
        <v>-1015.4989911118146</v>
      </c>
      <c r="P13" s="106">
        <f t="shared" si="15"/>
        <v>2724942.2785382643</v>
      </c>
      <c r="Q13" s="106">
        <f t="shared" si="16"/>
        <v>1508344.3143633222</v>
      </c>
      <c r="R13" s="106">
        <f t="shared" si="17"/>
        <v>1721597.9952031698</v>
      </c>
      <c r="S13" s="106">
        <f t="shared" si="18"/>
        <v>372371.77594699827</v>
      </c>
      <c r="T13" s="106">
        <f t="shared" si="19"/>
        <v>461785.73683706374</v>
      </c>
      <c r="U13" s="106">
        <f t="shared" si="20"/>
        <v>101549.89911118145</v>
      </c>
      <c r="V13" s="107">
        <f>P13*'Levy Proposition'!B$5/(1+Assumptions!$D$49)^('Incentive Relocation assumption'!$I13-2022)</f>
        <v>1072155651.9546536</v>
      </c>
      <c r="W13" s="107">
        <f>Q13*'Levy Proposition'!C$5/(1+Assumptions!$D$49)^('Incentive Relocation assumption'!$I13-2022)</f>
        <v>1541561783.8420272</v>
      </c>
      <c r="X13" s="107">
        <f>R13*'Levy Proposition'!D$5/(1+Assumptions!$D$49)^('Incentive Relocation assumption'!$I13-2022)</f>
        <v>1147395399.3636677</v>
      </c>
      <c r="Y13" s="107">
        <f>S13*'Levy Proposition'!E$5/(1+Assumptions!$D$49)^('Incentive Relocation assumption'!$I13-2022)</f>
        <v>415852168.52598256</v>
      </c>
      <c r="Z13" s="107">
        <f>T13*'Levy Proposition'!F$5/(1+Assumptions!$D$49)^('Incentive Relocation assumption'!$I13-2022)</f>
        <v>286222266.77207023</v>
      </c>
      <c r="AA13" s="107">
        <f>U13*'Levy Proposition'!G$5/(1+Assumptions!$D$49)^('Incentive Relocation assumption'!$I13-2022)</f>
        <v>160350772.70363793</v>
      </c>
      <c r="AB13" s="81">
        <f>P13*'Levy Proposition'!B$33/(1+Assumptions!$D$49)^('Incentive Relocation assumption'!$I13-2022)</f>
        <v>78306201.767715067</v>
      </c>
      <c r="AC13" s="81">
        <f>Q13*'Levy Proposition'!C$33/(1+Assumptions!$D$49)^('Incentive Relocation assumption'!$I13-2022)</f>
        <v>112589853.77996036</v>
      </c>
      <c r="AD13" s="81">
        <f>R13*'Levy Proposition'!D$33/(1+Assumptions!$D$49)^('Incentive Relocation assumption'!$I13-2022)</f>
        <v>83801428.912039593</v>
      </c>
      <c r="AE13" s="81">
        <f>S13*'Levy Proposition'!E$33/(1+Assumptions!$D$49)^('Incentive Relocation assumption'!$I13-2022)</f>
        <v>30372272.677731231</v>
      </c>
      <c r="AF13" s="81">
        <f>T13*'Levy Proposition'!F$33/(1+Assumptions!$D$49)^('Incentive Relocation assumption'!$I13-2022)</f>
        <v>20904593.965815745</v>
      </c>
      <c r="AG13" s="81">
        <f>U13*'Levy Proposition'!G$33/(1+Assumptions!$D$49)^('Incentive Relocation assumption'!$I13-2022)</f>
        <v>11711415.164438417</v>
      </c>
      <c r="AH13" s="109">
        <f t="shared" si="4"/>
        <v>993849450.18693852</v>
      </c>
      <c r="AI13" s="109">
        <f t="shared" si="5"/>
        <v>1428971930.0620668</v>
      </c>
      <c r="AJ13" s="109">
        <f t="shared" si="6"/>
        <v>1063593970.4516281</v>
      </c>
      <c r="AK13" s="109">
        <f t="shared" si="7"/>
        <v>385479895.84825134</v>
      </c>
      <c r="AL13" s="109">
        <f t="shared" si="8"/>
        <v>265317672.80625448</v>
      </c>
      <c r="AM13" s="109">
        <f t="shared" si="9"/>
        <v>148639357.5391995</v>
      </c>
      <c r="AN13" s="106">
        <f>'Levy Proposition'!B$11*'Incentive Relocation assumption'!J13/(1+Assumptions!$D$49)^('Incentive Relocation assumption'!$I13-2022)</f>
        <v>0</v>
      </c>
      <c r="AO13" s="106">
        <f>-'Levy Proposition'!C$11*'Incentive Relocation assumption'!K13/(1+Assumptions!$D$49)^('Incentive Relocation assumption'!$I13-2022)</f>
        <v>25569407.32278179</v>
      </c>
      <c r="AP13" s="106">
        <f>-'Levy Proposition'!D$11*'Incentive Relocation assumption'!L13/(1+Assumptions!$D$49)^('Incentive Relocation assumption'!$I13-2022)</f>
        <v>12676048.859688299</v>
      </c>
      <c r="AQ13" s="106">
        <f>-'Levy Proposition'!E$11*'Incentive Relocation assumption'!M13/(1+Assumptions!$D$49)^('Incentive Relocation assumption'!$I13-2022)</f>
        <v>7263912.2728920486</v>
      </c>
      <c r="AR13" s="106">
        <f>-'Levy Proposition'!F$11*'Incentive Relocation assumption'!N13/(1+Assumptions!$D$49)^('Incentive Relocation assumption'!$I13-2022)</f>
        <v>2819062.0600886066</v>
      </c>
      <c r="AS13" s="106">
        <f>-'Levy Proposition'!G$11*'Incentive Relocation assumption'!O13/(1+Assumptions!$D$49)^('Incentive Relocation assumption'!$I13-2022)</f>
        <v>3246982.7060687589</v>
      </c>
    </row>
    <row r="14" spans="1:45" x14ac:dyDescent="0.35">
      <c r="A14">
        <v>2032</v>
      </c>
      <c r="B14" s="84">
        <f>'Future 95% Cost'!V13</f>
        <v>695613959.43217802</v>
      </c>
      <c r="C14" s="84">
        <f>'Future 95% Cost'!W13</f>
        <v>1242050383.7763202</v>
      </c>
      <c r="D14" s="84">
        <f>'Future 95% Cost'!X13</f>
        <v>922324687.68740642</v>
      </c>
      <c r="E14" s="84">
        <f>'Future 95% Cost'!Y13</f>
        <v>331886851.03762019</v>
      </c>
      <c r="F14" s="84">
        <f>'Future 95% Cost'!Z13</f>
        <v>228765523.03987083</v>
      </c>
      <c r="G14" s="84">
        <f>'Future 95% Cost'!AA13</f>
        <v>128220797.6339875</v>
      </c>
      <c r="H14" s="84"/>
      <c r="I14">
        <v>2032</v>
      </c>
      <c r="J14" s="103">
        <f t="shared" si="1"/>
        <v>41239.932242471179</v>
      </c>
      <c r="K14" s="103">
        <f t="shared" si="10"/>
        <v>-14932.60871219689</v>
      </c>
      <c r="L14" s="103">
        <f t="shared" si="11"/>
        <v>-17043.82015251138</v>
      </c>
      <c r="M14" s="103">
        <f t="shared" si="12"/>
        <v>-3686.480581875283</v>
      </c>
      <c r="N14" s="103">
        <f t="shared" si="13"/>
        <v>-4571.6787946869308</v>
      </c>
      <c r="O14" s="103">
        <f t="shared" si="14"/>
        <v>-1005.3440012006964</v>
      </c>
      <c r="P14" s="106">
        <f t="shared" si="15"/>
        <v>2766598.7757528815</v>
      </c>
      <c r="Q14" s="106">
        <f t="shared" si="16"/>
        <v>1493260.871219689</v>
      </c>
      <c r="R14" s="106">
        <f t="shared" si="17"/>
        <v>1704382.015251138</v>
      </c>
      <c r="S14" s="106">
        <f t="shared" si="18"/>
        <v>368648.05818752828</v>
      </c>
      <c r="T14" s="106">
        <f t="shared" si="19"/>
        <v>457167.87946869311</v>
      </c>
      <c r="U14" s="106">
        <f t="shared" si="20"/>
        <v>100534.40012006964</v>
      </c>
      <c r="V14" s="107">
        <f>P14*'Levy Proposition'!B$5/(1+Assumptions!$D$49)^('Incentive Relocation assumption'!$I14-2022)</f>
        <v>1031248987.7342877</v>
      </c>
      <c r="W14" s="107">
        <f>Q14*'Levy Proposition'!C$5/(1+Assumptions!$D$49)^('Incentive Relocation assumption'!$I14-2022)</f>
        <v>1445815754.1647315</v>
      </c>
      <c r="X14" s="107">
        <f>R14*'Levy Proposition'!D$5/(1+Assumptions!$D$49)^('Incentive Relocation assumption'!$I14-2022)</f>
        <v>1076130948.525203</v>
      </c>
      <c r="Y14" s="107">
        <f>S14*'Levy Proposition'!E$5/(1+Assumptions!$D$49)^('Incentive Relocation assumption'!$I14-2022)</f>
        <v>390023690.88311917</v>
      </c>
      <c r="Z14" s="107">
        <f>T14*'Levy Proposition'!F$5/(1+Assumptions!$D$49)^('Incentive Relocation assumption'!$I14-2022)</f>
        <v>268445070.98536557</v>
      </c>
      <c r="AA14" s="107">
        <f>U14*'Levy Proposition'!G$5/(1+Assumptions!$D$49)^('Incentive Relocation assumption'!$I14-2022)</f>
        <v>150391424.98045057</v>
      </c>
      <c r="AB14" s="81">
        <f>P14*'Levy Proposition'!B$33/(1+Assumptions!$D$49)^('Incentive Relocation assumption'!$I14-2022)</f>
        <v>75318533.422876999</v>
      </c>
      <c r="AC14" s="81">
        <f>Q14*'Levy Proposition'!C$33/(1+Assumptions!$D$49)^('Incentive Relocation assumption'!$I14-2022)</f>
        <v>105596925.18353954</v>
      </c>
      <c r="AD14" s="81">
        <f>R14*'Levy Proposition'!D$33/(1+Assumptions!$D$49)^('Incentive Relocation assumption'!$I14-2022)</f>
        <v>78596542.423731238</v>
      </c>
      <c r="AE14" s="81">
        <f>S14*'Levy Proposition'!E$33/(1+Assumptions!$D$49)^('Incentive Relocation assumption'!$I14-2022)</f>
        <v>28485858.165092427</v>
      </c>
      <c r="AF14" s="81">
        <f>T14*'Levy Proposition'!F$33/(1+Assumptions!$D$49)^('Incentive Relocation assumption'!$I14-2022)</f>
        <v>19606214.688888945</v>
      </c>
      <c r="AG14" s="81">
        <f>U14*'Levy Proposition'!G$33/(1+Assumptions!$D$49)^('Incentive Relocation assumption'!$I14-2022)</f>
        <v>10984022.00014838</v>
      </c>
      <c r="AH14" s="109">
        <f t="shared" si="4"/>
        <v>955930454.31141078</v>
      </c>
      <c r="AI14" s="109">
        <f t="shared" si="5"/>
        <v>1340218828.9811919</v>
      </c>
      <c r="AJ14" s="109">
        <f t="shared" si="6"/>
        <v>997534406.10147178</v>
      </c>
      <c r="AK14" s="109">
        <f t="shared" si="7"/>
        <v>361537832.71802676</v>
      </c>
      <c r="AL14" s="109">
        <f t="shared" si="8"/>
        <v>248838856.29647663</v>
      </c>
      <c r="AM14" s="109">
        <f t="shared" si="9"/>
        <v>139407402.98030218</v>
      </c>
      <c r="AN14" s="106">
        <f>'Levy Proposition'!B$11*'Incentive Relocation assumption'!J14/(1+Assumptions!$D$49)^('Incentive Relocation assumption'!$I14-2022)</f>
        <v>0</v>
      </c>
      <c r="AO14" s="106">
        <f>-'Levy Proposition'!C$11*'Incentive Relocation assumption'!K14/(1+Assumptions!$D$49)^('Incentive Relocation assumption'!$I14-2022)</f>
        <v>23981297.616107333</v>
      </c>
      <c r="AP14" s="106">
        <f>-'Levy Proposition'!D$11*'Incentive Relocation assumption'!L14/(1+Assumptions!$D$49)^('Incentive Relocation assumption'!$I14-2022)</f>
        <v>11888742.529814377</v>
      </c>
      <c r="AQ14" s="106">
        <f>-'Levy Proposition'!E$11*'Incentive Relocation assumption'!M14/(1+Assumptions!$D$49)^('Incentive Relocation assumption'!$I14-2022)</f>
        <v>6812752.4378835382</v>
      </c>
      <c r="AR14" s="106">
        <f>-'Levy Proposition'!F$11*'Incentive Relocation assumption'!N14/(1+Assumptions!$D$49)^('Incentive Relocation assumption'!$I14-2022)</f>
        <v>2643970.7971262652</v>
      </c>
      <c r="AS14" s="106">
        <f>-'Levy Proposition'!G$11*'Incentive Relocation assumption'!O14/(1+Assumptions!$D$49)^('Incentive Relocation assumption'!$I14-2022)</f>
        <v>3045313.3952467786</v>
      </c>
    </row>
    <row r="15" spans="1:45" x14ac:dyDescent="0.35">
      <c r="A15">
        <v>2033</v>
      </c>
      <c r="B15" s="84">
        <f>'Future 95% Cost'!V14</f>
        <v>664843985.25715923</v>
      </c>
      <c r="C15" s="84">
        <f>'Future 95% Cost'!W14</f>
        <v>1187182607.3561621</v>
      </c>
      <c r="D15" s="84">
        <f>'Future 95% Cost'!X14</f>
        <v>881676562.6294663</v>
      </c>
      <c r="E15" s="84">
        <f>'Future 95% Cost'!Y14</f>
        <v>317359488.79118305</v>
      </c>
      <c r="F15" s="84">
        <f>'Future 95% Cost'!Z14</f>
        <v>218730443.60894361</v>
      </c>
      <c r="G15" s="84">
        <f>'Future 95% Cost'!AA14</f>
        <v>122594049.02943952</v>
      </c>
      <c r="H15" s="84"/>
      <c r="I15">
        <v>2033</v>
      </c>
      <c r="J15" s="103">
        <f t="shared" si="1"/>
        <v>40827.532920046469</v>
      </c>
      <c r="K15" s="103">
        <f t="shared" si="10"/>
        <v>-14783.282625074922</v>
      </c>
      <c r="L15" s="103">
        <f t="shared" si="11"/>
        <v>-16873.381950986266</v>
      </c>
      <c r="M15" s="103">
        <f t="shared" si="12"/>
        <v>-3649.6157760565297</v>
      </c>
      <c r="N15" s="103">
        <f t="shared" si="13"/>
        <v>-4525.962006740062</v>
      </c>
      <c r="O15" s="103">
        <f t="shared" si="14"/>
        <v>-995.29056118868948</v>
      </c>
      <c r="P15" s="106">
        <f t="shared" si="15"/>
        <v>2807838.7079953528</v>
      </c>
      <c r="Q15" s="106">
        <f t="shared" si="16"/>
        <v>1478328.2625074922</v>
      </c>
      <c r="R15" s="106">
        <f t="shared" si="17"/>
        <v>1687338.1950986267</v>
      </c>
      <c r="S15" s="106">
        <f t="shared" si="18"/>
        <v>364961.57760565297</v>
      </c>
      <c r="T15" s="106">
        <f t="shared" si="19"/>
        <v>452596.20067400619</v>
      </c>
      <c r="U15" s="106">
        <f t="shared" si="20"/>
        <v>99529.056118868946</v>
      </c>
      <c r="V15" s="107">
        <f>P15*'Levy Proposition'!B$5/(1+Assumptions!$D$49)^('Incentive Relocation assumption'!$I15-2022)</f>
        <v>991531085.49168241</v>
      </c>
      <c r="W15" s="107">
        <f>Q15*'Levy Proposition'!C$5/(1+Assumptions!$D$49)^('Incentive Relocation assumption'!$I15-2022)</f>
        <v>1356016487.2413225</v>
      </c>
      <c r="X15" s="107">
        <f>R15*'Levy Proposition'!D$5/(1+Assumptions!$D$49)^('Incentive Relocation assumption'!$I15-2022)</f>
        <v>1009292715.4980742</v>
      </c>
      <c r="Y15" s="107">
        <f>S15*'Levy Proposition'!E$5/(1+Assumptions!$D$49)^('Incentive Relocation assumption'!$I15-2022)</f>
        <v>365799413.74187285</v>
      </c>
      <c r="Z15" s="107">
        <f>T15*'Levy Proposition'!F$5/(1+Assumptions!$D$49)^('Incentive Relocation assumption'!$I15-2022)</f>
        <v>251772012.53082213</v>
      </c>
      <c r="AA15" s="107">
        <f>U15*'Levy Proposition'!G$5/(1+Assumptions!$D$49)^('Incentive Relocation assumption'!$I15-2022)</f>
        <v>141050649.9363901</v>
      </c>
      <c r="AB15" s="81">
        <f>P15*'Levy Proposition'!B$33/(1+Assumptions!$D$49)^('Incentive Relocation assumption'!$I15-2022)</f>
        <v>72417687.765691236</v>
      </c>
      <c r="AC15" s="81">
        <f>Q15*'Levy Proposition'!C$33/(1+Assumptions!$D$49)^('Incentive Relocation assumption'!$I15-2022)</f>
        <v>99038325.69149974</v>
      </c>
      <c r="AD15" s="81">
        <f>R15*'Levy Proposition'!D$33/(1+Assumptions!$D$49)^('Incentive Relocation assumption'!$I15-2022)</f>
        <v>73714930.176779926</v>
      </c>
      <c r="AE15" s="81">
        <f>S15*'Levy Proposition'!E$33/(1+Assumptions!$D$49)^('Incentive Relocation assumption'!$I15-2022)</f>
        <v>26716608.401738372</v>
      </c>
      <c r="AF15" s="81">
        <f>T15*'Levy Proposition'!F$33/(1+Assumptions!$D$49)^('Incentive Relocation assumption'!$I15-2022)</f>
        <v>18388477.434931338</v>
      </c>
      <c r="AG15" s="81">
        <f>U15*'Levy Proposition'!G$33/(1+Assumptions!$D$49)^('Incentive Relocation assumption'!$I15-2022)</f>
        <v>10301807.049424069</v>
      </c>
      <c r="AH15" s="109">
        <f t="shared" si="4"/>
        <v>919113397.72599113</v>
      </c>
      <c r="AI15" s="109">
        <f t="shared" si="5"/>
        <v>1256978161.5498228</v>
      </c>
      <c r="AJ15" s="109">
        <f t="shared" si="6"/>
        <v>935577785.32129431</v>
      </c>
      <c r="AK15" s="109">
        <f t="shared" si="7"/>
        <v>339082805.3401345</v>
      </c>
      <c r="AL15" s="109">
        <f t="shared" si="8"/>
        <v>233383535.09589079</v>
      </c>
      <c r="AM15" s="109">
        <f t="shared" si="9"/>
        <v>130748842.88696603</v>
      </c>
      <c r="AN15" s="106">
        <f>'Levy Proposition'!B$11*'Incentive Relocation assumption'!J15/(1+Assumptions!$D$49)^('Incentive Relocation assumption'!$I15-2022)</f>
        <v>0</v>
      </c>
      <c r="AO15" s="106">
        <f>-'Levy Proposition'!C$11*'Incentive Relocation assumption'!K15/(1+Assumptions!$D$49)^('Incentive Relocation assumption'!$I15-2022)</f>
        <v>22491825.019342985</v>
      </c>
      <c r="AP15" s="106">
        <f>-'Levy Proposition'!D$11*'Incentive Relocation assumption'!L15/(1+Assumptions!$D$49)^('Incentive Relocation assumption'!$I15-2022)</f>
        <v>11150335.605734859</v>
      </c>
      <c r="AQ15" s="106">
        <f>-'Levy Proposition'!E$11*'Incentive Relocation assumption'!M15/(1+Assumptions!$D$49)^('Incentive Relocation assumption'!$I15-2022)</f>
        <v>6389614.0311464733</v>
      </c>
      <c r="AR15" s="106">
        <f>-'Levy Proposition'!F$11*'Incentive Relocation assumption'!N15/(1+Assumptions!$D$49)^('Incentive Relocation assumption'!$I15-2022)</f>
        <v>2479754.4101731395</v>
      </c>
      <c r="AS15" s="106">
        <f>-'Levy Proposition'!G$11*'Incentive Relocation assumption'!O15/(1+Assumptions!$D$49)^('Incentive Relocation assumption'!$I15-2022)</f>
        <v>2856169.7165605649</v>
      </c>
    </row>
    <row r="16" spans="1:45" x14ac:dyDescent="0.35">
      <c r="A16">
        <v>2034</v>
      </c>
      <c r="B16" s="84">
        <f>'Future 95% Cost'!V15</f>
        <v>635439666.9508462</v>
      </c>
      <c r="C16" s="84">
        <f>'Future 95% Cost'!W15</f>
        <v>1134746090.0891848</v>
      </c>
      <c r="D16" s="84">
        <f>'Future 95% Cost'!X15</f>
        <v>842825909.36655998</v>
      </c>
      <c r="E16" s="84">
        <f>'Future 95% Cost'!Y15</f>
        <v>303471007.54120886</v>
      </c>
      <c r="F16" s="84">
        <f>'Future 95% Cost'!Z15</f>
        <v>209137735.23695725</v>
      </c>
      <c r="G16" s="84">
        <f>'Future 95% Cost'!AA15</f>
        <v>117215397.52194242</v>
      </c>
      <c r="H16" s="84"/>
      <c r="I16">
        <v>2034</v>
      </c>
      <c r="J16" s="103">
        <f t="shared" si="1"/>
        <v>40419.257590845998</v>
      </c>
      <c r="K16" s="103">
        <f t="shared" si="10"/>
        <v>-14635.449798824173</v>
      </c>
      <c r="L16" s="103">
        <f t="shared" si="11"/>
        <v>-16704.648131476402</v>
      </c>
      <c r="M16" s="103">
        <f t="shared" si="12"/>
        <v>-3613.1196182959643</v>
      </c>
      <c r="N16" s="103">
        <f t="shared" si="13"/>
        <v>-4480.7023866726613</v>
      </c>
      <c r="O16" s="103">
        <f t="shared" si="14"/>
        <v>-985.33765557680249</v>
      </c>
      <c r="P16" s="106">
        <f t="shared" si="15"/>
        <v>2848666.240915399</v>
      </c>
      <c r="Q16" s="106">
        <f t="shared" si="16"/>
        <v>1463544.9798824172</v>
      </c>
      <c r="R16" s="106">
        <f t="shared" si="17"/>
        <v>1670464.8131476403</v>
      </c>
      <c r="S16" s="106">
        <f t="shared" si="18"/>
        <v>361311.96182959643</v>
      </c>
      <c r="T16" s="106">
        <f t="shared" si="19"/>
        <v>448070.23866726615</v>
      </c>
      <c r="U16" s="106">
        <f t="shared" si="20"/>
        <v>98533.76555768025</v>
      </c>
      <c r="V16" s="107">
        <f>P16*'Levy Proposition'!B$5/(1+Assumptions!$D$49)^('Incentive Relocation assumption'!$I16-2022)</f>
        <v>952999272.438187</v>
      </c>
      <c r="W16" s="107">
        <f>Q16*'Levy Proposition'!C$5/(1+Assumptions!$D$49)^('Incentive Relocation assumption'!$I16-2022)</f>
        <v>1271794631.0749569</v>
      </c>
      <c r="X16" s="107">
        <f>R16*'Levy Proposition'!D$5/(1+Assumptions!$D$49)^('Incentive Relocation assumption'!$I16-2022)</f>
        <v>946605788.96418488</v>
      </c>
      <c r="Y16" s="107">
        <f>S16*'Levy Proposition'!E$5/(1+Assumptions!$D$49)^('Incentive Relocation assumption'!$I16-2022)</f>
        <v>343079700.59694993</v>
      </c>
      <c r="Z16" s="107">
        <f>T16*'Levy Proposition'!F$5/(1+Assumptions!$D$49)^('Incentive Relocation assumption'!$I16-2022)</f>
        <v>236134513.70569637</v>
      </c>
      <c r="AA16" s="107">
        <f>U16*'Levy Proposition'!G$5/(1+Assumptions!$D$49)^('Incentive Relocation assumption'!$I16-2022)</f>
        <v>132290028.17191379</v>
      </c>
      <c r="AB16" s="81">
        <f>P16*'Levy Proposition'!B$33/(1+Assumptions!$D$49)^('Incentive Relocation assumption'!$I16-2022)</f>
        <v>69603469.585763663</v>
      </c>
      <c r="AC16" s="81">
        <f>Q16*'Levy Proposition'!C$33/(1+Assumptions!$D$49)^('Incentive Relocation assumption'!$I16-2022)</f>
        <v>92887079.228179455</v>
      </c>
      <c r="AD16" s="81">
        <f>R16*'Levy Proposition'!D$33/(1+Assumptions!$D$49)^('Incentive Relocation assumption'!$I16-2022)</f>
        <v>69136513.686215833</v>
      </c>
      <c r="AE16" s="81">
        <f>S16*'Levy Proposition'!E$33/(1+Assumptions!$D$49)^('Incentive Relocation assumption'!$I16-2022)</f>
        <v>25057246.313418951</v>
      </c>
      <c r="AF16" s="81">
        <f>T16*'Levy Proposition'!F$33/(1+Assumptions!$D$49)^('Incentive Relocation assumption'!$I16-2022)</f>
        <v>17246373.547393847</v>
      </c>
      <c r="AG16" s="81">
        <f>U16*'Levy Proposition'!G$33/(1+Assumptions!$D$49)^('Incentive Relocation assumption'!$I16-2022)</f>
        <v>9661964.3043440543</v>
      </c>
      <c r="AH16" s="109">
        <f t="shared" si="4"/>
        <v>883395802.85242331</v>
      </c>
      <c r="AI16" s="109">
        <f t="shared" si="5"/>
        <v>1178907551.8467774</v>
      </c>
      <c r="AJ16" s="109">
        <f t="shared" si="6"/>
        <v>877469275.277969</v>
      </c>
      <c r="AK16" s="109">
        <f t="shared" si="7"/>
        <v>318022454.28353101</v>
      </c>
      <c r="AL16" s="109">
        <f t="shared" si="8"/>
        <v>218888140.15830252</v>
      </c>
      <c r="AM16" s="109">
        <f t="shared" si="9"/>
        <v>122628063.86756973</v>
      </c>
      <c r="AN16" s="106">
        <f>'Levy Proposition'!B$11*'Incentive Relocation assumption'!J16/(1+Assumptions!$D$49)^('Incentive Relocation assumption'!$I16-2022)</f>
        <v>0</v>
      </c>
      <c r="AO16" s="106">
        <f>-'Levy Proposition'!C$11*'Incentive Relocation assumption'!K16/(1+Assumptions!$D$49)^('Incentive Relocation assumption'!$I16-2022)</f>
        <v>21094863.205440611</v>
      </c>
      <c r="AP16" s="106">
        <f>-'Levy Proposition'!D$11*'Incentive Relocation assumption'!L16/(1+Assumptions!$D$49)^('Incentive Relocation assumption'!$I16-2022)</f>
        <v>10457790.957178691</v>
      </c>
      <c r="AQ16" s="106">
        <f>-'Levy Proposition'!E$11*'Incentive Relocation assumption'!M16/(1+Assumptions!$D$49)^('Incentive Relocation assumption'!$I16-2022)</f>
        <v>5992756.6485459041</v>
      </c>
      <c r="AR16" s="106">
        <f>-'Levy Proposition'!F$11*'Incentive Relocation assumption'!N16/(1+Assumptions!$D$49)^('Incentive Relocation assumption'!$I16-2022)</f>
        <v>2325737.4633096126</v>
      </c>
      <c r="AS16" s="106">
        <f>-'Levy Proposition'!G$11*'Incentive Relocation assumption'!O16/(1+Assumptions!$D$49)^('Incentive Relocation assumption'!$I16-2022)</f>
        <v>2678773.7060265988</v>
      </c>
    </row>
    <row r="17" spans="1:45" x14ac:dyDescent="0.35">
      <c r="A17">
        <v>2035</v>
      </c>
      <c r="B17" s="84">
        <f>'Future 95% Cost'!V16</f>
        <v>607340210.64252996</v>
      </c>
      <c r="C17" s="84">
        <f>'Future 95% Cost'!W16</f>
        <v>1084632802.3405774</v>
      </c>
      <c r="D17" s="84">
        <f>'Future 95% Cost'!X16</f>
        <v>805693005.41836452</v>
      </c>
      <c r="E17" s="84">
        <f>'Future 95% Cost'!Y16</f>
        <v>290193193.00640112</v>
      </c>
      <c r="F17" s="84">
        <f>'Future 95% Cost'!Z16</f>
        <v>199967812.10914472</v>
      </c>
      <c r="G17" s="84">
        <f>'Future 95% Cost'!AA16</f>
        <v>112073858.56576136</v>
      </c>
      <c r="H17" s="84"/>
      <c r="I17">
        <v>2035</v>
      </c>
      <c r="J17" s="103">
        <f t="shared" si="1"/>
        <v>40015.065014937536</v>
      </c>
      <c r="K17" s="103">
        <f t="shared" si="10"/>
        <v>-14489.09530083593</v>
      </c>
      <c r="L17" s="103">
        <f t="shared" si="11"/>
        <v>-16537.60165016164</v>
      </c>
      <c r="M17" s="103">
        <f t="shared" si="12"/>
        <v>-3576.9884221130046</v>
      </c>
      <c r="N17" s="103">
        <f t="shared" si="13"/>
        <v>-4435.8953628059353</v>
      </c>
      <c r="O17" s="103">
        <f t="shared" si="14"/>
        <v>-975.48427902103447</v>
      </c>
      <c r="P17" s="106">
        <f t="shared" si="15"/>
        <v>2889085.4985062452</v>
      </c>
      <c r="Q17" s="106">
        <f t="shared" si="16"/>
        <v>1448909.530083593</v>
      </c>
      <c r="R17" s="106">
        <f t="shared" si="17"/>
        <v>1653760.1650161638</v>
      </c>
      <c r="S17" s="106">
        <f t="shared" si="18"/>
        <v>357698.84221130045</v>
      </c>
      <c r="T17" s="106">
        <f t="shared" si="19"/>
        <v>443589.53628059349</v>
      </c>
      <c r="U17" s="106">
        <f t="shared" si="20"/>
        <v>97548.427902103445</v>
      </c>
      <c r="V17" s="107">
        <f>P17*'Levy Proposition'!B$5/(1+Assumptions!$D$49)^('Incentive Relocation assumption'!$I17-2022)</f>
        <v>915647296.15618014</v>
      </c>
      <c r="W17" s="107">
        <f>Q17*'Levy Proposition'!C$5/(1+Assumptions!$D$49)^('Incentive Relocation assumption'!$I17-2022)</f>
        <v>1192803774.0320151</v>
      </c>
      <c r="X17" s="107">
        <f>R17*'Levy Proposition'!D$5/(1+Assumptions!$D$49)^('Incentive Relocation assumption'!$I17-2022)</f>
        <v>887812332.28093839</v>
      </c>
      <c r="Y17" s="107">
        <f>S17*'Levy Proposition'!E$5/(1+Assumptions!$D$49)^('Incentive Relocation assumption'!$I17-2022)</f>
        <v>321771103.34231061</v>
      </c>
      <c r="Z17" s="107">
        <f>T17*'Levy Proposition'!F$5/(1+Assumptions!$D$49)^('Incentive Relocation assumption'!$I17-2022)</f>
        <v>221468256.15178174</v>
      </c>
      <c r="AA17" s="107">
        <f>U17*'Levy Proposition'!G$5/(1+Assumptions!$D$49)^('Incentive Relocation assumption'!$I17-2022)</f>
        <v>124073526.5070955</v>
      </c>
      <c r="AB17" s="81">
        <f>P17*'Levy Proposition'!B$33/(1+Assumptions!$D$49)^('Incentive Relocation assumption'!$I17-2022)</f>
        <v>66875422.230112121</v>
      </c>
      <c r="AC17" s="81">
        <f>Q17*'Levy Proposition'!C$33/(1+Assumptions!$D$49)^('Incentive Relocation assumption'!$I17-2022)</f>
        <v>87117885.195454314</v>
      </c>
      <c r="AD17" s="81">
        <f>R17*'Levy Proposition'!D$33/(1+Assumptions!$D$49)^('Incentive Relocation assumption'!$I17-2022)</f>
        <v>64842461.536916129</v>
      </c>
      <c r="AE17" s="81">
        <f>S17*'Levy Proposition'!E$33/(1+Assumptions!$D$49)^('Incentive Relocation assumption'!$I17-2022)</f>
        <v>23500946.803206287</v>
      </c>
      <c r="AF17" s="81">
        <f>T17*'Levy Proposition'!F$33/(1+Assumptions!$D$49)^('Incentive Relocation assumption'!$I17-2022)</f>
        <v>16175205.456174672</v>
      </c>
      <c r="AG17" s="81">
        <f>U17*'Levy Proposition'!G$33/(1+Assumptions!$D$49)^('Incentive Relocation assumption'!$I17-2022)</f>
        <v>9061862.037460478</v>
      </c>
      <c r="AH17" s="109">
        <f t="shared" si="4"/>
        <v>848771873.92606807</v>
      </c>
      <c r="AI17" s="109">
        <f t="shared" si="5"/>
        <v>1105685888.8365607</v>
      </c>
      <c r="AJ17" s="109">
        <f t="shared" si="6"/>
        <v>822969870.74402225</v>
      </c>
      <c r="AK17" s="109">
        <f t="shared" si="7"/>
        <v>298270156.53910434</v>
      </c>
      <c r="AL17" s="109">
        <f t="shared" si="8"/>
        <v>205293050.69560707</v>
      </c>
      <c r="AM17" s="109">
        <f t="shared" si="9"/>
        <v>115011664.46963502</v>
      </c>
      <c r="AN17" s="106">
        <f>'Levy Proposition'!B$11*'Incentive Relocation assumption'!J17/(1+Assumptions!$D$49)^('Incentive Relocation assumption'!$I17-2022)</f>
        <v>0</v>
      </c>
      <c r="AO17" s="106">
        <f>-'Levy Proposition'!C$11*'Incentive Relocation assumption'!K17/(1+Assumptions!$D$49)^('Incentive Relocation assumption'!$I17-2022)</f>
        <v>19784666.352043796</v>
      </c>
      <c r="AP17" s="106">
        <f>-'Levy Proposition'!D$11*'Incentive Relocation assumption'!L17/(1+Assumptions!$D$49)^('Incentive Relocation assumption'!$I17-2022)</f>
        <v>9808260.0893016588</v>
      </c>
      <c r="AQ17" s="106">
        <f>-'Levy Proposition'!E$11*'Incentive Relocation assumption'!M17/(1+Assumptions!$D$49)^('Incentive Relocation assumption'!$I17-2022)</f>
        <v>5620547.9820269085</v>
      </c>
      <c r="AR17" s="106">
        <f>-'Levy Proposition'!F$11*'Incentive Relocation assumption'!N17/(1+Assumptions!$D$49)^('Incentive Relocation assumption'!$I17-2022)</f>
        <v>2181286.4717777302</v>
      </c>
      <c r="AS17" s="106">
        <f>-'Levy Proposition'!G$11*'Incentive Relocation assumption'!O17/(1+Assumptions!$D$49)^('Incentive Relocation assumption'!$I17-2022)</f>
        <v>2512395.7188162827</v>
      </c>
    </row>
    <row r="18" spans="1:45" x14ac:dyDescent="0.35">
      <c r="A18">
        <v>2036</v>
      </c>
      <c r="B18" s="84">
        <f>'Future 95% Cost'!V17</f>
        <v>580487536.18842554</v>
      </c>
      <c r="C18" s="84">
        <f>'Future 95% Cost'!W17</f>
        <v>1036739526.6315012</v>
      </c>
      <c r="D18" s="84">
        <f>'Future 95% Cost'!X17</f>
        <v>770201673.66415596</v>
      </c>
      <c r="E18" s="84">
        <f>'Future 95% Cost'!Y17</f>
        <v>277499081.62543464</v>
      </c>
      <c r="F18" s="84">
        <f>'Future 95% Cost'!Z17</f>
        <v>191201958.96845368</v>
      </c>
      <c r="G18" s="84">
        <f>'Future 95% Cost'!AA17</f>
        <v>107158935.74146014</v>
      </c>
      <c r="H18" s="84"/>
      <c r="I18">
        <v>2036</v>
      </c>
      <c r="J18" s="103">
        <f t="shared" si="1"/>
        <v>39614.914364788165</v>
      </c>
      <c r="K18" s="103">
        <f t="shared" si="10"/>
        <v>-14344.20434782757</v>
      </c>
      <c r="L18" s="103">
        <f t="shared" si="11"/>
        <v>-16372.225633660022</v>
      </c>
      <c r="M18" s="103">
        <f t="shared" si="12"/>
        <v>-3541.2185378918743</v>
      </c>
      <c r="N18" s="103">
        <f t="shared" si="13"/>
        <v>-4391.5364091778756</v>
      </c>
      <c r="O18" s="103">
        <f t="shared" si="14"/>
        <v>-965.72943623082404</v>
      </c>
      <c r="P18" s="106">
        <f t="shared" si="15"/>
        <v>2929100.5635211826</v>
      </c>
      <c r="Q18" s="106">
        <f t="shared" si="16"/>
        <v>1434420.434782757</v>
      </c>
      <c r="R18" s="106">
        <f t="shared" si="17"/>
        <v>1637222.5633660022</v>
      </c>
      <c r="S18" s="106">
        <f t="shared" si="18"/>
        <v>354121.85378918744</v>
      </c>
      <c r="T18" s="106">
        <f t="shared" si="19"/>
        <v>439153.64091778756</v>
      </c>
      <c r="U18" s="106">
        <f t="shared" si="20"/>
        <v>96572.943623082407</v>
      </c>
      <c r="V18" s="107">
        <f>P18*'Levy Proposition'!B$5/(1+Assumptions!$D$49)^('Incentive Relocation assumption'!$I18-2022)</f>
        <v>879465744.08466089</v>
      </c>
      <c r="W18" s="107">
        <f>Q18*'Levy Proposition'!C$5/(1+Assumptions!$D$49)^('Incentive Relocation assumption'!$I18-2022)</f>
        <v>1118719020.021687</v>
      </c>
      <c r="X18" s="107">
        <f>R18*'Levy Proposition'!D$5/(1+Assumptions!$D$49)^('Incentive Relocation assumption'!$I18-2022)</f>
        <v>832670522.97727036</v>
      </c>
      <c r="Y18" s="107">
        <f>S18*'Levy Proposition'!E$5/(1+Assumptions!$D$49)^('Incentive Relocation assumption'!$I18-2022)</f>
        <v>301785977.91118741</v>
      </c>
      <c r="Z18" s="107">
        <f>T18*'Levy Proposition'!F$5/(1+Assumptions!$D$49)^('Incentive Relocation assumption'!$I18-2022)</f>
        <v>207712916.3085489</v>
      </c>
      <c r="AA18" s="107">
        <f>U18*'Levy Proposition'!G$5/(1+Assumptions!$D$49)^('Incentive Relocation assumption'!$I18-2022)</f>
        <v>116367349.77410221</v>
      </c>
      <c r="AB18" s="81">
        <f>P18*'Levy Proposition'!B$33/(1+Assumptions!$D$49)^('Incentive Relocation assumption'!$I18-2022)</f>
        <v>64232858.240810595</v>
      </c>
      <c r="AC18" s="81">
        <f>Q18*'Levy Proposition'!C$33/(1+Assumptions!$D$49)^('Incentive Relocation assumption'!$I18-2022)</f>
        <v>81707014.409232274</v>
      </c>
      <c r="AD18" s="81">
        <f>R18*'Levy Proposition'!D$33/(1+Assumptions!$D$49)^('Incentive Relocation assumption'!$I18-2022)</f>
        <v>60815111.928398155</v>
      </c>
      <c r="AE18" s="81">
        <f>S18*'Levy Proposition'!E$33/(1+Assumptions!$D$49)^('Incentive Relocation assumption'!$I18-2022)</f>
        <v>22041308.679292526</v>
      </c>
      <c r="AF18" s="81">
        <f>T18*'Levy Proposition'!F$33/(1+Assumptions!$D$49)^('Incentive Relocation assumption'!$I18-2022)</f>
        <v>15170567.356115263</v>
      </c>
      <c r="AG18" s="81">
        <f>U18*'Levy Proposition'!G$33/(1+Assumptions!$D$49)^('Incentive Relocation assumption'!$I18-2022)</f>
        <v>8499031.9772809632</v>
      </c>
      <c r="AH18" s="109">
        <f t="shared" si="4"/>
        <v>815232885.84385026</v>
      </c>
      <c r="AI18" s="109">
        <f t="shared" si="5"/>
        <v>1037012005.6124548</v>
      </c>
      <c r="AJ18" s="109">
        <f t="shared" si="6"/>
        <v>771855411.04887223</v>
      </c>
      <c r="AK18" s="109">
        <f t="shared" si="7"/>
        <v>279744669.23189491</v>
      </c>
      <c r="AL18" s="109">
        <f t="shared" si="8"/>
        <v>192542348.95243365</v>
      </c>
      <c r="AM18" s="109">
        <f t="shared" si="9"/>
        <v>107868317.79682125</v>
      </c>
      <c r="AN18" s="106">
        <f>'Levy Proposition'!B$11*'Incentive Relocation assumption'!J18/(1+Assumptions!$D$49)^('Incentive Relocation assumption'!$I18-2022)</f>
        <v>0</v>
      </c>
      <c r="AO18" s="106">
        <f>-'Levy Proposition'!C$11*'Incentive Relocation assumption'!K18/(1+Assumptions!$D$49)^('Incentive Relocation assumption'!$I18-2022)</f>
        <v>18555845.508433487</v>
      </c>
      <c r="AP18" s="106">
        <f>-'Levy Proposition'!D$11*'Incentive Relocation assumption'!L18/(1+Assumptions!$D$49)^('Incentive Relocation assumption'!$I18-2022)</f>
        <v>9199071.4265855979</v>
      </c>
      <c r="AQ18" s="106">
        <f>-'Levy Proposition'!E$11*'Incentive Relocation assumption'!M18/(1+Assumptions!$D$49)^('Incentive Relocation assumption'!$I18-2022)</f>
        <v>5271457.1057932014</v>
      </c>
      <c r="AR18" s="106">
        <f>-'Levy Proposition'!F$11*'Incentive Relocation assumption'!N18/(1+Assumptions!$D$49)^('Incentive Relocation assumption'!$I18-2022)</f>
        <v>2045807.2964046879</v>
      </c>
      <c r="AS18" s="106">
        <f>-'Levy Proposition'!G$11*'Incentive Relocation assumption'!O18/(1+Assumptions!$D$49)^('Incentive Relocation assumption'!$I18-2022)</f>
        <v>2356351.4281649101</v>
      </c>
    </row>
    <row r="19" spans="1:45" x14ac:dyDescent="0.35">
      <c r="A19">
        <v>2037</v>
      </c>
      <c r="B19" s="84">
        <f>'Future 95% Cost'!V18</f>
        <v>554826155.72871315</v>
      </c>
      <c r="C19" s="84">
        <f>'Future 95% Cost'!W18</f>
        <v>990967642.79152513</v>
      </c>
      <c r="D19" s="84">
        <f>'Future 95% Cost'!X18</f>
        <v>736279124.2944448</v>
      </c>
      <c r="E19" s="84">
        <f>'Future 95% Cost'!Y18</f>
        <v>265362904.92065123</v>
      </c>
      <c r="F19" s="84">
        <f>'Future 95% Cost'!Z18</f>
        <v>182822292.28135672</v>
      </c>
      <c r="G19" s="84">
        <f>'Future 95% Cost'!AA18</f>
        <v>102460598.99305643</v>
      </c>
      <c r="H19" s="84"/>
      <c r="I19">
        <v>2037</v>
      </c>
      <c r="J19" s="103">
        <f t="shared" si="1"/>
        <v>39218.765221140282</v>
      </c>
      <c r="K19" s="103">
        <f t="shared" si="10"/>
        <v>-14200.762304349295</v>
      </c>
      <c r="L19" s="103">
        <f t="shared" si="11"/>
        <v>-16208.503377323421</v>
      </c>
      <c r="M19" s="103">
        <f t="shared" si="12"/>
        <v>-3505.806352512956</v>
      </c>
      <c r="N19" s="103">
        <f t="shared" si="13"/>
        <v>-4347.6210450860972</v>
      </c>
      <c r="O19" s="103">
        <f t="shared" si="14"/>
        <v>-956.07214186851581</v>
      </c>
      <c r="P19" s="106">
        <f t="shared" si="15"/>
        <v>2968715.4778859708</v>
      </c>
      <c r="Q19" s="106">
        <f t="shared" si="16"/>
        <v>1420076.2304349295</v>
      </c>
      <c r="R19" s="106">
        <f t="shared" si="17"/>
        <v>1620850.3377323421</v>
      </c>
      <c r="S19" s="106">
        <f t="shared" si="18"/>
        <v>350580.63525129558</v>
      </c>
      <c r="T19" s="106">
        <f t="shared" si="19"/>
        <v>434762.10450860969</v>
      </c>
      <c r="U19" s="106">
        <f t="shared" si="20"/>
        <v>95607.214186851576</v>
      </c>
      <c r="V19" s="107">
        <f>P19*'Levy Proposition'!B$5/(1+Assumptions!$D$49)^('Incentive Relocation assumption'!$I19-2022)</f>
        <v>844442426.57318306</v>
      </c>
      <c r="W19" s="107">
        <f>Q19*'Levy Proposition'!C$5/(1+Assumptions!$D$49)^('Incentive Relocation assumption'!$I19-2022)</f>
        <v>1049235652.1708091</v>
      </c>
      <c r="X19" s="107">
        <f>R19*'Levy Proposition'!D$5/(1+Assumptions!$D$49)^('Incentive Relocation assumption'!$I19-2022)</f>
        <v>780953558.11732614</v>
      </c>
      <c r="Y19" s="107">
        <f>S19*'Levy Proposition'!E$5/(1+Assumptions!$D$49)^('Incentive Relocation assumption'!$I19-2022)</f>
        <v>283042123.78860933</v>
      </c>
      <c r="Z19" s="107">
        <f>T19*'Levy Proposition'!F$5/(1+Assumptions!$D$49)^('Incentive Relocation assumption'!$I19-2022)</f>
        <v>194811917.29722813</v>
      </c>
      <c r="AA19" s="107">
        <f>U19*'Levy Proposition'!G$5/(1+Assumptions!$D$49)^('Incentive Relocation assumption'!$I19-2022)</f>
        <v>109139801.81480409</v>
      </c>
      <c r="AB19" s="81">
        <f>P19*'Levy Proposition'!B$33/(1+Assumptions!$D$49)^('Incentive Relocation assumption'!$I19-2022)</f>
        <v>61674887.331802569</v>
      </c>
      <c r="AC19" s="81">
        <f>Q19*'Levy Proposition'!C$33/(1+Assumptions!$D$49)^('Incentive Relocation assumption'!$I19-2022)</f>
        <v>76632211.499308005</v>
      </c>
      <c r="AD19" s="81">
        <f>R19*'Levy Proposition'!D$33/(1+Assumptions!$D$49)^('Incentive Relocation assumption'!$I19-2022)</f>
        <v>57037900.030337021</v>
      </c>
      <c r="AE19" s="81">
        <f>S19*'Levy Proposition'!E$33/(1+Assumptions!$D$49)^('Incentive Relocation assumption'!$I19-2022)</f>
        <v>20672328.326345328</v>
      </c>
      <c r="AF19" s="81">
        <f>T19*'Levy Proposition'!F$33/(1+Assumptions!$D$49)^('Incentive Relocation assumption'!$I19-2022)</f>
        <v>14228327.085550232</v>
      </c>
      <c r="AG19" s="81">
        <f>U19*'Levy Proposition'!G$33/(1+Assumptions!$D$49)^('Incentive Relocation assumption'!$I19-2022)</f>
        <v>7971159.1560587566</v>
      </c>
      <c r="AH19" s="109">
        <f t="shared" si="4"/>
        <v>782767539.24138045</v>
      </c>
      <c r="AI19" s="109">
        <f t="shared" si="5"/>
        <v>972603440.67150116</v>
      </c>
      <c r="AJ19" s="109">
        <f t="shared" si="6"/>
        <v>723915658.08698916</v>
      </c>
      <c r="AK19" s="109">
        <f t="shared" si="7"/>
        <v>262369795.462264</v>
      </c>
      <c r="AL19" s="109">
        <f t="shared" si="8"/>
        <v>180583590.21167791</v>
      </c>
      <c r="AM19" s="109">
        <f t="shared" si="9"/>
        <v>101168642.65874533</v>
      </c>
      <c r="AN19" s="106">
        <f>'Levy Proposition'!B$11*'Incentive Relocation assumption'!J19/(1+Assumptions!$D$49)^('Incentive Relocation assumption'!$I19-2022)</f>
        <v>0</v>
      </c>
      <c r="AO19" s="106">
        <f>-'Levy Proposition'!C$11*'Incentive Relocation assumption'!K19/(1+Assumptions!$D$49)^('Incentive Relocation assumption'!$I19-2022)</f>
        <v>17403346.430316847</v>
      </c>
      <c r="AP19" s="106">
        <f>-'Levy Proposition'!D$11*'Incentive Relocation assumption'!L19/(1+Assumptions!$D$49)^('Incentive Relocation assumption'!$I19-2022)</f>
        <v>8627719.3244218603</v>
      </c>
      <c r="AQ19" s="106">
        <f>-'Levy Proposition'!E$11*'Incentive Relocation assumption'!M19/(1+Assumptions!$D$49)^('Incentive Relocation assumption'!$I19-2022)</f>
        <v>4944048.1794795562</v>
      </c>
      <c r="AR19" s="106">
        <f>-'Levy Proposition'!F$11*'Incentive Relocation assumption'!N19/(1+Assumptions!$D$49)^('Incentive Relocation assumption'!$I19-2022)</f>
        <v>1918742.6998580578</v>
      </c>
      <c r="AS19" s="106">
        <f>-'Levy Proposition'!G$11*'Incentive Relocation assumption'!O19/(1+Assumptions!$D$49)^('Incentive Relocation assumption'!$I19-2022)</f>
        <v>2209999.0106776757</v>
      </c>
    </row>
    <row r="20" spans="1:45" x14ac:dyDescent="0.35">
      <c r="A20">
        <v>2038</v>
      </c>
      <c r="B20" s="84">
        <f>'Future 95% Cost'!V19</f>
        <v>530303057.6922977</v>
      </c>
      <c r="C20" s="84">
        <f>'Future 95% Cost'!W19</f>
        <v>947222922.72369576</v>
      </c>
      <c r="D20" s="84">
        <f>'Future 95% Cost'!X19</f>
        <v>703855803.82385397</v>
      </c>
      <c r="E20" s="84">
        <f>'Future 95% Cost'!Y19</f>
        <v>253760036.34466672</v>
      </c>
      <c r="F20" s="84">
        <f>'Future 95% Cost'!Z19</f>
        <v>174811723.14182594</v>
      </c>
      <c r="G20" s="84">
        <f>'Future 95% Cost'!AA19</f>
        <v>97969263.838409871</v>
      </c>
      <c r="H20" s="84"/>
      <c r="I20">
        <v>2038</v>
      </c>
      <c r="J20" s="103">
        <f t="shared" si="1"/>
        <v>38826.577568928878</v>
      </c>
      <c r="K20" s="103">
        <f t="shared" si="10"/>
        <v>-14058.754681305802</v>
      </c>
      <c r="L20" s="103">
        <f t="shared" si="11"/>
        <v>-16046.418343550185</v>
      </c>
      <c r="M20" s="103">
        <f t="shared" si="12"/>
        <v>-3470.7482889878261</v>
      </c>
      <c r="N20" s="103">
        <f t="shared" si="13"/>
        <v>-4304.1448346352354</v>
      </c>
      <c r="O20" s="103">
        <f t="shared" si="14"/>
        <v>-946.51142044983067</v>
      </c>
      <c r="P20" s="106">
        <f t="shared" si="15"/>
        <v>3007934.2431071112</v>
      </c>
      <c r="Q20" s="106">
        <f t="shared" si="16"/>
        <v>1405875.4681305801</v>
      </c>
      <c r="R20" s="106">
        <f t="shared" si="17"/>
        <v>1604641.8343550186</v>
      </c>
      <c r="S20" s="106">
        <f t="shared" si="18"/>
        <v>347074.82889878261</v>
      </c>
      <c r="T20" s="106">
        <f t="shared" si="19"/>
        <v>430414.48346352356</v>
      </c>
      <c r="U20" s="106">
        <f t="shared" si="20"/>
        <v>94651.142044983062</v>
      </c>
      <c r="V20" s="107">
        <f>P20*'Levy Proposition'!B$5/(1+Assumptions!$D$49)^('Incentive Relocation assumption'!$I20-2022)</f>
        <v>810562726.31312215</v>
      </c>
      <c r="W20" s="107">
        <f>Q20*'Levy Proposition'!C$5/(1+Assumptions!$D$49)^('Incentive Relocation assumption'!$I20-2022)</f>
        <v>984067879.49753594</v>
      </c>
      <c r="X20" s="107">
        <f>R20*'Levy Proposition'!D$5/(1+Assumptions!$D$49)^('Incentive Relocation assumption'!$I20-2022)</f>
        <v>732448721.44076192</v>
      </c>
      <c r="Y20" s="107">
        <f>S20*'Levy Proposition'!E$5/(1+Assumptions!$D$49)^('Incentive Relocation assumption'!$I20-2022)</f>
        <v>265462445.91371599</v>
      </c>
      <c r="Z20" s="107">
        <f>T20*'Levy Proposition'!F$5/(1+Assumptions!$D$49)^('Incentive Relocation assumption'!$I20-2022)</f>
        <v>182712196.21531096</v>
      </c>
      <c r="AA20" s="107">
        <f>U20*'Levy Proposition'!G$5/(1+Assumptions!$D$49)^('Incentive Relocation assumption'!$I20-2022)</f>
        <v>102361155.11178932</v>
      </c>
      <c r="AB20" s="81">
        <f>P20*'Levy Proposition'!B$33/(1+Assumptions!$D$49)^('Incentive Relocation assumption'!$I20-2022)</f>
        <v>59200441.910041884</v>
      </c>
      <c r="AC20" s="81">
        <f>Q20*'Levy Proposition'!C$33/(1+Assumptions!$D$49)^('Incentive Relocation assumption'!$I20-2022)</f>
        <v>71872603.371138826</v>
      </c>
      <c r="AD20" s="81">
        <f>R20*'Levy Proposition'!D$33/(1+Assumptions!$D$49)^('Incentive Relocation assumption'!$I20-2022)</f>
        <v>53495289.850014284</v>
      </c>
      <c r="AE20" s="81">
        <f>S20*'Levy Proposition'!E$33/(1+Assumptions!$D$49)^('Incentive Relocation assumption'!$I20-2022)</f>
        <v>19388375.012129098</v>
      </c>
      <c r="AF20" s="81">
        <f>T20*'Levy Proposition'!F$33/(1+Assumptions!$D$49)^('Incentive Relocation assumption'!$I20-2022)</f>
        <v>13344609.130376171</v>
      </c>
      <c r="AG20" s="81">
        <f>U20*'Levy Proposition'!G$33/(1+Assumptions!$D$49)^('Incentive Relocation assumption'!$I20-2022)</f>
        <v>7476072.388134148</v>
      </c>
      <c r="AH20" s="109">
        <f t="shared" si="4"/>
        <v>751362284.40308022</v>
      </c>
      <c r="AI20" s="109">
        <f t="shared" si="5"/>
        <v>912195276.12639713</v>
      </c>
      <c r="AJ20" s="109">
        <f t="shared" si="6"/>
        <v>678953431.59074759</v>
      </c>
      <c r="AK20" s="109">
        <f t="shared" si="7"/>
        <v>246074070.90158689</v>
      </c>
      <c r="AL20" s="109">
        <f t="shared" si="8"/>
        <v>169367587.0849348</v>
      </c>
      <c r="AM20" s="109">
        <f t="shared" si="9"/>
        <v>94885082.723655164</v>
      </c>
      <c r="AN20" s="106">
        <f>'Levy Proposition'!B$11*'Incentive Relocation assumption'!J20/(1+Assumptions!$D$49)^('Incentive Relocation assumption'!$I20-2022)</f>
        <v>0</v>
      </c>
      <c r="AO20" s="106">
        <f>-'Levy Proposition'!C$11*'Incentive Relocation assumption'!K20/(1+Assumptions!$D$49)^('Incentive Relocation assumption'!$I20-2022)</f>
        <v>16322428.79129206</v>
      </c>
      <c r="AP20" s="106">
        <f>-'Levy Proposition'!D$11*'Incentive Relocation assumption'!L20/(1+Assumptions!$D$49)^('Incentive Relocation assumption'!$I20-2022)</f>
        <v>8091853.7631826214</v>
      </c>
      <c r="AQ20" s="106">
        <f>-'Levy Proposition'!E$11*'Incentive Relocation assumption'!M20/(1+Assumptions!$D$49)^('Incentive Relocation assumption'!$I20-2022)</f>
        <v>4636974.5424186774</v>
      </c>
      <c r="AR20" s="106">
        <f>-'Levy Proposition'!F$11*'Incentive Relocation assumption'!N20/(1+Assumptions!$D$49)^('Incentive Relocation assumption'!$I20-2022)</f>
        <v>1799570.0546813987</v>
      </c>
      <c r="AS20" s="106">
        <f>-'Levy Proposition'!G$11*'Incentive Relocation assumption'!O20/(1+Assumptions!$D$49)^('Incentive Relocation assumption'!$I20-2022)</f>
        <v>2072736.5064556445</v>
      </c>
    </row>
    <row r="21" spans="1:45" x14ac:dyDescent="0.35">
      <c r="A21">
        <v>2039</v>
      </c>
      <c r="B21" s="84">
        <f>'Future 95% Cost'!V20</f>
        <v>506867596.00435215</v>
      </c>
      <c r="C21" s="84">
        <f>'Future 95% Cost'!W20</f>
        <v>905415334.35130358</v>
      </c>
      <c r="D21" s="84">
        <f>'Future 95% Cost'!X20</f>
        <v>672865250.84910965</v>
      </c>
      <c r="E21" s="84">
        <f>'Future 95% Cost'!Y20</f>
        <v>242666940.4987433</v>
      </c>
      <c r="F21" s="84">
        <f>'Future 95% Cost'!Z20</f>
        <v>167153921.83542541</v>
      </c>
      <c r="G21" s="84">
        <f>'Future 95% Cost'!AA20</f>
        <v>93675771.509196997</v>
      </c>
      <c r="H21" s="84"/>
      <c r="I21">
        <v>2039</v>
      </c>
      <c r="J21" s="103">
        <f t="shared" si="1"/>
        <v>38438.311793239598</v>
      </c>
      <c r="K21" s="103">
        <f t="shared" si="10"/>
        <v>-13918.167134492745</v>
      </c>
      <c r="L21" s="103">
        <f t="shared" si="11"/>
        <v>-15885.954160114683</v>
      </c>
      <c r="M21" s="103">
        <f t="shared" si="12"/>
        <v>-3436.0408060979476</v>
      </c>
      <c r="N21" s="103">
        <f t="shared" si="13"/>
        <v>-4261.1033862888835</v>
      </c>
      <c r="O21" s="103">
        <f t="shared" si="14"/>
        <v>-937.0463062453324</v>
      </c>
      <c r="P21" s="106">
        <f t="shared" si="15"/>
        <v>3046760.8206760399</v>
      </c>
      <c r="Q21" s="106">
        <f t="shared" si="16"/>
        <v>1391816.7134492744</v>
      </c>
      <c r="R21" s="106">
        <f t="shared" si="17"/>
        <v>1588595.4160114683</v>
      </c>
      <c r="S21" s="106">
        <f t="shared" si="18"/>
        <v>343604.08060979476</v>
      </c>
      <c r="T21" s="106">
        <f t="shared" si="19"/>
        <v>426110.3386288883</v>
      </c>
      <c r="U21" s="106">
        <f t="shared" si="20"/>
        <v>93704.630624533238</v>
      </c>
      <c r="V21" s="107">
        <f>P21*'Levy Proposition'!B$5/(1+Assumptions!$D$49)^('Incentive Relocation assumption'!$I21-2022)</f>
        <v>777809916.75205112</v>
      </c>
      <c r="W21" s="107">
        <f>Q21*'Levy Proposition'!C$5/(1+Assumptions!$D$49)^('Incentive Relocation assumption'!$I21-2022)</f>
        <v>922947661.42880678</v>
      </c>
      <c r="X21" s="107">
        <f>R21*'Levy Proposition'!D$5/(1+Assumptions!$D$49)^('Incentive Relocation assumption'!$I21-2022)</f>
        <v>686956508.4427321</v>
      </c>
      <c r="Y21" s="107">
        <f>S21*'Levy Proposition'!E$5/(1+Assumptions!$D$49)^('Incentive Relocation assumption'!$I21-2022)</f>
        <v>248974637.58123681</v>
      </c>
      <c r="Z21" s="107">
        <f>T21*'Levy Proposition'!F$5/(1+Assumptions!$D$49)^('Incentive Relocation assumption'!$I21-2022)</f>
        <v>171363985.8843343</v>
      </c>
      <c r="AA21" s="107">
        <f>U21*'Levy Proposition'!G$5/(1+Assumptions!$D$49)^('Incentive Relocation assumption'!$I21-2022)</f>
        <v>96003528.516564965</v>
      </c>
      <c r="AB21" s="81">
        <f>P21*'Levy Proposition'!B$33/(1+Assumptions!$D$49)^('Incentive Relocation assumption'!$I21-2022)</f>
        <v>56808300.331276745</v>
      </c>
      <c r="AC21" s="81">
        <f>Q21*'Levy Proposition'!C$33/(1+Assumptions!$D$49)^('Incentive Relocation assumption'!$I21-2022)</f>
        <v>67408613.353037342</v>
      </c>
      <c r="AD21" s="81">
        <f>R21*'Levy Proposition'!D$33/(1+Assumptions!$D$49)^('Incentive Relocation assumption'!$I21-2022)</f>
        <v>50172710.33146295</v>
      </c>
      <c r="AE21" s="81">
        <f>S21*'Levy Proposition'!E$33/(1+Assumptions!$D$49)^('Incentive Relocation assumption'!$I21-2022)</f>
        <v>18184167.727826007</v>
      </c>
      <c r="AF21" s="81">
        <f>T21*'Levy Proposition'!F$33/(1+Assumptions!$D$49)^('Incentive Relocation assumption'!$I21-2022)</f>
        <v>12515778.683733605</v>
      </c>
      <c r="AG21" s="81">
        <f>U21*'Levy Proposition'!G$33/(1+Assumptions!$D$49)^('Incentive Relocation assumption'!$I21-2022)</f>
        <v>7011735.3396637971</v>
      </c>
      <c r="AH21" s="109">
        <f t="shared" si="4"/>
        <v>721001616.42077434</v>
      </c>
      <c r="AI21" s="109">
        <f t="shared" si="5"/>
        <v>855539048.07576942</v>
      </c>
      <c r="AJ21" s="109">
        <f t="shared" si="6"/>
        <v>636783798.11126912</v>
      </c>
      <c r="AK21" s="109">
        <f t="shared" si="7"/>
        <v>230790469.85341081</v>
      </c>
      <c r="AL21" s="109">
        <f t="shared" si="8"/>
        <v>158848207.20060068</v>
      </c>
      <c r="AM21" s="109">
        <f t="shared" si="9"/>
        <v>88991793.176901162</v>
      </c>
      <c r="AN21" s="106">
        <f>'Levy Proposition'!B$11*'Incentive Relocation assumption'!J21/(1+Assumptions!$D$49)^('Incentive Relocation assumption'!$I21-2022)</f>
        <v>0</v>
      </c>
      <c r="AO21" s="106">
        <f>-'Levy Proposition'!C$11*'Incentive Relocation assumption'!K21/(1+Assumptions!$D$49)^('Incentive Relocation assumption'!$I21-2022)</f>
        <v>15308646.685484011</v>
      </c>
      <c r="AP21" s="106">
        <f>-'Levy Proposition'!D$11*'Incentive Relocation assumption'!L21/(1+Assumptions!$D$49)^('Incentive Relocation assumption'!$I21-2022)</f>
        <v>7589270.6823909599</v>
      </c>
      <c r="AQ21" s="106">
        <f>-'Levy Proposition'!E$11*'Incentive Relocation assumption'!M21/(1+Assumptions!$D$49)^('Incentive Relocation assumption'!$I21-2022)</f>
        <v>4348973.174711721</v>
      </c>
      <c r="AR21" s="106">
        <f>-'Levy Proposition'!F$11*'Incentive Relocation assumption'!N21/(1+Assumptions!$D$49)^('Incentive Relocation assumption'!$I21-2022)</f>
        <v>1687799.1936832299</v>
      </c>
      <c r="AS21" s="106">
        <f>-'Levy Proposition'!G$11*'Incentive Relocation assumption'!O21/(1+Assumptions!$D$49)^('Incentive Relocation assumption'!$I21-2022)</f>
        <v>1943999.3431836651</v>
      </c>
    </row>
    <row r="22" spans="1:45" x14ac:dyDescent="0.35">
      <c r="A22">
        <v>2040</v>
      </c>
      <c r="B22" s="84">
        <f>'Future 95% Cost'!V21</f>
        <v>556247610.54415298</v>
      </c>
      <c r="C22" s="84">
        <f>'Future 95% Cost'!W21</f>
        <v>993679782.51301193</v>
      </c>
      <c r="D22" s="84">
        <f>'Future 95% Cost'!X21</f>
        <v>738542928.22294962</v>
      </c>
      <c r="E22" s="84">
        <f>'Future 95% Cost'!Y21</f>
        <v>266441837.97295144</v>
      </c>
      <c r="F22" s="84">
        <f>'Future 95% Cost'!Z21</f>
        <v>183513175.78765699</v>
      </c>
      <c r="G22" s="84">
        <f>'Future 95% Cost'!AA21</f>
        <v>102841699.51479658</v>
      </c>
      <c r="H22" s="84"/>
      <c r="I22">
        <v>2040</v>
      </c>
      <c r="J22" s="103">
        <f t="shared" si="1"/>
        <v>38053.928675307194</v>
      </c>
      <c r="K22" s="103">
        <f t="shared" si="10"/>
        <v>-13778.985463147817</v>
      </c>
      <c r="L22" s="103">
        <f t="shared" si="11"/>
        <v>-15727.094618513536</v>
      </c>
      <c r="M22" s="103">
        <f t="shared" si="12"/>
        <v>-3401.6803980369682</v>
      </c>
      <c r="N22" s="103">
        <f t="shared" si="13"/>
        <v>-4218.4923524259948</v>
      </c>
      <c r="O22" s="103">
        <f t="shared" si="14"/>
        <v>-927.67584318287902</v>
      </c>
      <c r="P22" s="106">
        <f t="shared" si="15"/>
        <v>3085199.1324692797</v>
      </c>
      <c r="Q22" s="106">
        <f t="shared" si="16"/>
        <v>1377898.5463147818</v>
      </c>
      <c r="R22" s="106">
        <f t="shared" si="17"/>
        <v>1572709.4618513535</v>
      </c>
      <c r="S22" s="106">
        <f t="shared" si="18"/>
        <v>340168.0398036968</v>
      </c>
      <c r="T22" s="106">
        <f t="shared" si="19"/>
        <v>421849.23524259945</v>
      </c>
      <c r="U22" s="106">
        <f t="shared" si="20"/>
        <v>92767.584318287903</v>
      </c>
      <c r="V22" s="107">
        <f>P22*'Levy Proposition'!B$5/(1+Assumptions!$D$49)^('Incentive Relocation assumption'!$I22-2022)</f>
        <v>746165451.90792084</v>
      </c>
      <c r="W22" s="107">
        <f>Q22*'Levy Proposition'!C$5/(1+Assumptions!$D$49)^('Incentive Relocation assumption'!$I22-2022)</f>
        <v>865623605.32674634</v>
      </c>
      <c r="X22" s="107">
        <f>R22*'Levy Proposition'!D$5/(1+Assumptions!$D$49)^('Incentive Relocation assumption'!$I22-2022)</f>
        <v>644289805.79495215</v>
      </c>
      <c r="Y22" s="107">
        <f>S22*'Levy Proposition'!E$5/(1+Assumptions!$D$49)^('Incentive Relocation assumption'!$I22-2022)</f>
        <v>233510883.03788349</v>
      </c>
      <c r="Z22" s="107">
        <f>T22*'Levy Proposition'!F$5/(1+Assumptions!$D$49)^('Incentive Relocation assumption'!$I22-2022)</f>
        <v>160720610.1532566</v>
      </c>
      <c r="AA22" s="107">
        <f>U22*'Levy Proposition'!G$5/(1+Assumptions!$D$49)^('Incentive Relocation assumption'!$I22-2022)</f>
        <v>90040772.572029904</v>
      </c>
      <c r="AB22" s="81">
        <f>P22*'Levy Proposition'!B$33/(1+Assumptions!$D$49)^('Incentive Relocation assumption'!$I22-2022)</f>
        <v>54497108.066983536</v>
      </c>
      <c r="AC22" s="81">
        <f>Q22*'Levy Proposition'!C$33/(1+Assumptions!$D$49)^('Incentive Relocation assumption'!$I22-2022)</f>
        <v>63221880.675661482</v>
      </c>
      <c r="AD22" s="81">
        <f>R22*'Levy Proposition'!D$33/(1+Assumptions!$D$49)^('Incentive Relocation assumption'!$I22-2022)</f>
        <v>47056495.42347917</v>
      </c>
      <c r="AE22" s="81">
        <f>S22*'Levy Proposition'!E$33/(1+Assumptions!$D$49)^('Incentive Relocation assumption'!$I22-2022)</f>
        <v>17054753.466799047</v>
      </c>
      <c r="AF22" s="81">
        <f>T22*'Levy Proposition'!F$33/(1+Assumptions!$D$49)^('Incentive Relocation assumption'!$I22-2022)</f>
        <v>11738426.69573828</v>
      </c>
      <c r="AG22" s="81">
        <f>U22*'Levy Proposition'!G$33/(1+Assumptions!$D$49)^('Incentive Relocation assumption'!$I22-2022)</f>
        <v>6576238.1530070286</v>
      </c>
      <c r="AH22" s="109">
        <f t="shared" si="4"/>
        <v>691668343.84093726</v>
      </c>
      <c r="AI22" s="109">
        <f t="shared" si="5"/>
        <v>802401724.6510849</v>
      </c>
      <c r="AJ22" s="109">
        <f t="shared" si="6"/>
        <v>597233310.37147295</v>
      </c>
      <c r="AK22" s="109">
        <f t="shared" si="7"/>
        <v>216456129.57108444</v>
      </c>
      <c r="AL22" s="109">
        <f t="shared" si="8"/>
        <v>148982183.45751831</v>
      </c>
      <c r="AM22" s="109">
        <f t="shared" si="9"/>
        <v>83464534.419022873</v>
      </c>
      <c r="AN22" s="106">
        <f>'Levy Proposition'!B$11*'Incentive Relocation assumption'!J22/(1+Assumptions!$D$49)^('Incentive Relocation assumption'!$I22-2022)</f>
        <v>0</v>
      </c>
      <c r="AO22" s="106">
        <f>-'Levy Proposition'!C$11*'Incentive Relocation assumption'!K22/(1+Assumptions!$D$49)^('Incentive Relocation assumption'!$I22-2022)</f>
        <v>14357830.341156559</v>
      </c>
      <c r="AP22" s="106">
        <f>-'Levy Proposition'!D$11*'Incentive Relocation assumption'!L22/(1+Assumptions!$D$49)^('Incentive Relocation assumption'!$I22-2022)</f>
        <v>7117902.9152332759</v>
      </c>
      <c r="AQ22" s="106">
        <f>-'Levy Proposition'!E$11*'Incentive Relocation assumption'!M22/(1+Assumptions!$D$49)^('Incentive Relocation assumption'!$I22-2022)</f>
        <v>4078859.5023203841</v>
      </c>
      <c r="AR22" s="106">
        <f>-'Levy Proposition'!F$11*'Incentive Relocation assumption'!N22/(1+Assumptions!$D$49)^('Incentive Relocation assumption'!$I22-2022)</f>
        <v>1582970.3938378196</v>
      </c>
      <c r="AS22" s="106">
        <f>-'Levy Proposition'!G$11*'Incentive Relocation assumption'!O22/(1+Assumptions!$D$49)^('Incentive Relocation assumption'!$I22-2022)</f>
        <v>1823258.0139965764</v>
      </c>
    </row>
    <row r="23" spans="1:45" x14ac:dyDescent="0.35">
      <c r="A23">
        <v>2041</v>
      </c>
      <c r="B23" s="84">
        <f>'Future 95% Cost'!V22</f>
        <v>531673459.29132152</v>
      </c>
      <c r="C23" s="84">
        <f>'Future 95% Cost'!W22</f>
        <v>949834588.41501212</v>
      </c>
      <c r="D23" s="84">
        <f>'Future 95% Cost'!X22</f>
        <v>706035577.88991284</v>
      </c>
      <c r="E23" s="84">
        <f>'Future 95% Cost'!Y22</f>
        <v>254799522.28950936</v>
      </c>
      <c r="F23" s="84">
        <f>'Future 95% Cost'!Z22</f>
        <v>175477953.31644341</v>
      </c>
      <c r="G23" s="84">
        <f>'Future 95% Cost'!AA22</f>
        <v>98336718.547617882</v>
      </c>
      <c r="H23" s="84"/>
      <c r="I23">
        <v>2041</v>
      </c>
      <c r="J23" s="103">
        <f t="shared" si="1"/>
        <v>37673.389388554126</v>
      </c>
      <c r="K23" s="103">
        <f t="shared" si="10"/>
        <v>-13641.19560851634</v>
      </c>
      <c r="L23" s="103">
        <f t="shared" si="11"/>
        <v>-15569.823672328401</v>
      </c>
      <c r="M23" s="103">
        <f t="shared" si="12"/>
        <v>-3367.6635940565984</v>
      </c>
      <c r="N23" s="103">
        <f t="shared" si="13"/>
        <v>-4176.307428901735</v>
      </c>
      <c r="O23" s="103">
        <f t="shared" si="14"/>
        <v>-918.39908475105028</v>
      </c>
      <c r="P23" s="106">
        <f t="shared" si="15"/>
        <v>3123253.0611445867</v>
      </c>
      <c r="Q23" s="106">
        <f t="shared" si="16"/>
        <v>1364119.560851634</v>
      </c>
      <c r="R23" s="106">
        <f t="shared" si="17"/>
        <v>1556982.36723284</v>
      </c>
      <c r="S23" s="106">
        <f t="shared" si="18"/>
        <v>336766.35940565984</v>
      </c>
      <c r="T23" s="106">
        <f t="shared" si="19"/>
        <v>417630.74289017345</v>
      </c>
      <c r="U23" s="106">
        <f t="shared" si="20"/>
        <v>91839.908475105025</v>
      </c>
      <c r="V23" s="107">
        <f>P23*'Levy Proposition'!B$5/(1+Assumptions!$D$49)^('Incentive Relocation assumption'!$I23-2022)</f>
        <v>715609229.82383263</v>
      </c>
      <c r="W23" s="107">
        <f>Q23*'Levy Proposition'!C$5/(1+Assumptions!$D$49)^('Incentive Relocation assumption'!$I23-2022)</f>
        <v>811859932.48943686</v>
      </c>
      <c r="X23" s="107">
        <f>R23*'Levy Proposition'!D$5/(1+Assumptions!$D$49)^('Incentive Relocation assumption'!$I23-2022)</f>
        <v>604273121.73271692</v>
      </c>
      <c r="Y23" s="107">
        <f>S23*'Levy Proposition'!E$5/(1+Assumptions!$D$49)^('Incentive Relocation assumption'!$I23-2022)</f>
        <v>219007578.55040815</v>
      </c>
      <c r="Z23" s="107">
        <f>T23*'Levy Proposition'!F$5/(1+Assumptions!$D$49)^('Incentive Relocation assumption'!$I23-2022)</f>
        <v>150738291.91549233</v>
      </c>
      <c r="AA23" s="107">
        <f>U23*'Levy Proposition'!G$5/(1+Assumptions!$D$49)^('Incentive Relocation assumption'!$I23-2022)</f>
        <v>84448361.957541287</v>
      </c>
      <c r="AB23" s="81">
        <f>P23*'Levy Proposition'!B$33/(1+Assumptions!$D$49)^('Incentive Relocation assumption'!$I23-2022)</f>
        <v>52265396.94610896</v>
      </c>
      <c r="AC23" s="81">
        <f>Q23*'Levy Proposition'!C$33/(1+Assumptions!$D$49)^('Incentive Relocation assumption'!$I23-2022)</f>
        <v>59295184.952613778</v>
      </c>
      <c r="AD23" s="81">
        <f>R23*'Levy Proposition'!D$33/(1+Assumptions!$D$49)^('Incentive Relocation assumption'!$I23-2022)</f>
        <v>44133827.869995214</v>
      </c>
      <c r="AE23" s="81">
        <f>S23*'Levy Proposition'!E$33/(1+Assumptions!$D$49)^('Incentive Relocation assumption'!$I23-2022)</f>
        <v>15995486.85245592</v>
      </c>
      <c r="AF23" s="81">
        <f>T23*'Levy Proposition'!F$33/(1+Assumptions!$D$49)^('Incentive Relocation assumption'!$I23-2022)</f>
        <v>11009355.851770028</v>
      </c>
      <c r="AG23" s="81">
        <f>U23*'Levy Proposition'!G$33/(1+Assumptions!$D$49)^('Incentive Relocation assumption'!$I23-2022)</f>
        <v>6167789.5913194772</v>
      </c>
      <c r="AH23" s="109">
        <f t="shared" si="4"/>
        <v>663343832.87772369</v>
      </c>
      <c r="AI23" s="109">
        <f t="shared" si="5"/>
        <v>752564747.53682303</v>
      </c>
      <c r="AJ23" s="109">
        <f t="shared" si="6"/>
        <v>560139293.86272168</v>
      </c>
      <c r="AK23" s="109">
        <f t="shared" si="7"/>
        <v>203012091.69795224</v>
      </c>
      <c r="AL23" s="109">
        <f t="shared" si="8"/>
        <v>139728936.06372231</v>
      </c>
      <c r="AM23" s="109">
        <f t="shared" si="9"/>
        <v>78280572.366221815</v>
      </c>
      <c r="AN23" s="106">
        <f>'Levy Proposition'!B$11*'Incentive Relocation assumption'!J23/(1+Assumptions!$D$49)^('Incentive Relocation assumption'!$I23-2022)</f>
        <v>0</v>
      </c>
      <c r="AO23" s="106">
        <f>-'Levy Proposition'!C$11*'Incentive Relocation assumption'!K23/(1+Assumptions!$D$49)^('Incentive Relocation assumption'!$I23-2022)</f>
        <v>13466068.970087945</v>
      </c>
      <c r="AP23" s="106">
        <f>-'Levy Proposition'!D$11*'Incentive Relocation assumption'!L23/(1+Assumptions!$D$49)^('Incentive Relocation assumption'!$I23-2022)</f>
        <v>6675811.6861269698</v>
      </c>
      <c r="AQ23" s="106">
        <f>-'Levy Proposition'!E$11*'Incentive Relocation assumption'!M23/(1+Assumptions!$D$49)^('Incentive Relocation assumption'!$I23-2022)</f>
        <v>3825522.5248134835</v>
      </c>
      <c r="AR23" s="106">
        <f>-'Levy Proposition'!F$11*'Incentive Relocation assumption'!N23/(1+Assumptions!$D$49)^('Incentive Relocation assumption'!$I23-2022)</f>
        <v>1484652.4854054144</v>
      </c>
      <c r="AS23" s="106">
        <f>-'Levy Proposition'!G$11*'Incentive Relocation assumption'!O23/(1+Assumptions!$D$49)^('Incentive Relocation assumption'!$I23-2022)</f>
        <v>1710015.8995725906</v>
      </c>
    </row>
    <row r="24" spans="1:45" x14ac:dyDescent="0.35">
      <c r="A24">
        <v>2042</v>
      </c>
      <c r="B24" s="84">
        <f>'Future 95% Cost'!V23</f>
        <v>508188740.99863875</v>
      </c>
      <c r="C24" s="84">
        <f>'Future 95% Cost'!W23</f>
        <v>907930210.66633618</v>
      </c>
      <c r="D24" s="84">
        <f>'Future 95% Cost'!X23</f>
        <v>674964095.12281489</v>
      </c>
      <c r="E24" s="84">
        <f>'Future 95% Cost'!Y23</f>
        <v>243668409.39787763</v>
      </c>
      <c r="F24" s="84">
        <f>'Future 95% Cost'!Z23</f>
        <v>167796365.44466832</v>
      </c>
      <c r="G24" s="84">
        <f>'Future 95% Cost'!AA23</f>
        <v>94030064.235889778</v>
      </c>
      <c r="H24" s="84"/>
      <c r="I24">
        <v>2042</v>
      </c>
      <c r="J24" s="103">
        <f t="shared" si="1"/>
        <v>37296.655494668586</v>
      </c>
      <c r="K24" s="103">
        <f t="shared" si="10"/>
        <v>-13504.783652431179</v>
      </c>
      <c r="L24" s="103">
        <f t="shared" si="11"/>
        <v>-15414.125435605118</v>
      </c>
      <c r="M24" s="103">
        <f t="shared" si="12"/>
        <v>-3333.9869581160324</v>
      </c>
      <c r="N24" s="103">
        <f t="shared" si="13"/>
        <v>-4134.5443546127171</v>
      </c>
      <c r="O24" s="103">
        <f t="shared" si="14"/>
        <v>-909.21509390353981</v>
      </c>
      <c r="P24" s="106">
        <f t="shared" si="15"/>
        <v>3160926.4505331409</v>
      </c>
      <c r="Q24" s="106">
        <f t="shared" si="16"/>
        <v>1350478.3652431178</v>
      </c>
      <c r="R24" s="106">
        <f t="shared" si="17"/>
        <v>1541412.5435605117</v>
      </c>
      <c r="S24" s="106">
        <f t="shared" si="18"/>
        <v>333398.69581160322</v>
      </c>
      <c r="T24" s="106">
        <f t="shared" si="19"/>
        <v>413454.43546127173</v>
      </c>
      <c r="U24" s="106">
        <f t="shared" si="20"/>
        <v>90921.509390353982</v>
      </c>
      <c r="V24" s="107">
        <f>P24*'Levy Proposition'!B$5/(1+Assumptions!$D$49)^('Incentive Relocation assumption'!$I24-2022)</f>
        <v>686119831.74057102</v>
      </c>
      <c r="W24" s="107">
        <f>Q24*'Levy Proposition'!C$5/(1+Assumptions!$D$49)^('Incentive Relocation assumption'!$I24-2022)</f>
        <v>761435508.37313044</v>
      </c>
      <c r="X24" s="107">
        <f>R24*'Levy Proposition'!D$5/(1+Assumptions!$D$49)^('Incentive Relocation assumption'!$I24-2022)</f>
        <v>566741864.24239659</v>
      </c>
      <c r="Y24" s="107">
        <f>S24*'Levy Proposition'!E$5/(1+Assumptions!$D$49)^('Incentive Relocation assumption'!$I24-2022)</f>
        <v>205405070.79805663</v>
      </c>
      <c r="Z24" s="107">
        <f>T24*'Levy Proposition'!F$5/(1+Assumptions!$D$49)^('Incentive Relocation assumption'!$I24-2022)</f>
        <v>141375973.04996151</v>
      </c>
      <c r="AA24" s="107">
        <f>U24*'Levy Proposition'!G$5/(1+Assumptions!$D$49)^('Incentive Relocation assumption'!$I24-2022)</f>
        <v>79203294.614191592</v>
      </c>
      <c r="AB24" s="81">
        <f>P24*'Levy Proposition'!B$33/(1+Assumptions!$D$49)^('Incentive Relocation assumption'!$I24-2022)</f>
        <v>50111602.623329036</v>
      </c>
      <c r="AC24" s="81">
        <f>Q24*'Levy Proposition'!C$33/(1+Assumptions!$D$49)^('Incentive Relocation assumption'!$I24-2022)</f>
        <v>55612375.351532318</v>
      </c>
      <c r="AD24" s="81">
        <f>R24*'Levy Proposition'!D$33/(1+Assumptions!$D$49)^('Incentive Relocation assumption'!$I24-2022)</f>
        <v>41392686.49161876</v>
      </c>
      <c r="AE24" s="81">
        <f>S24*'Levy Proposition'!E$33/(1+Assumptions!$D$49)^('Incentive Relocation assumption'!$I24-2022)</f>
        <v>15002011.031421311</v>
      </c>
      <c r="AF24" s="81">
        <f>T24*'Levy Proposition'!F$33/(1+Assumptions!$D$49)^('Incentive Relocation assumption'!$I24-2022)</f>
        <v>10325567.421646686</v>
      </c>
      <c r="AG24" s="81">
        <f>U24*'Levy Proposition'!G$33/(1+Assumptions!$D$49)^('Incentive Relocation assumption'!$I24-2022)</f>
        <v>5784709.6710440908</v>
      </c>
      <c r="AH24" s="109">
        <f t="shared" si="4"/>
        <v>636008229.11724198</v>
      </c>
      <c r="AI24" s="109">
        <f t="shared" si="5"/>
        <v>705823133.0215981</v>
      </c>
      <c r="AJ24" s="109">
        <f t="shared" si="6"/>
        <v>525349177.75077784</v>
      </c>
      <c r="AK24" s="109">
        <f t="shared" si="7"/>
        <v>190403059.76663533</v>
      </c>
      <c r="AL24" s="109">
        <f t="shared" si="8"/>
        <v>131050405.62831482</v>
      </c>
      <c r="AM24" s="109">
        <f t="shared" si="9"/>
        <v>73418584.943147495</v>
      </c>
      <c r="AN24" s="106">
        <f>'Levy Proposition'!B$11*'Incentive Relocation assumption'!J24/(1+Assumptions!$D$49)^('Incentive Relocation assumption'!$I24-2022)</f>
        <v>0</v>
      </c>
      <c r="AO24" s="106">
        <f>-'Levy Proposition'!C$11*'Incentive Relocation assumption'!K24/(1+Assumptions!$D$49)^('Incentive Relocation assumption'!$I24-2022)</f>
        <v>12629694.682167307</v>
      </c>
      <c r="AP24" s="106">
        <f>-'Levy Proposition'!D$11*'Incentive Relocation assumption'!L24/(1+Assumptions!$D$49)^('Incentive Relocation assumption'!$I24-2022)</f>
        <v>6261178.6363721192</v>
      </c>
      <c r="AQ24" s="106">
        <f>-'Levy Proposition'!E$11*'Incentive Relocation assumption'!M24/(1+Assumptions!$D$49)^('Incentive Relocation assumption'!$I24-2022)</f>
        <v>3587920.2457279973</v>
      </c>
      <c r="AR24" s="106">
        <f>-'Levy Proposition'!F$11*'Incentive Relocation assumption'!N24/(1+Assumptions!$D$49)^('Incentive Relocation assumption'!$I24-2022)</f>
        <v>1392441.0784945488</v>
      </c>
      <c r="AS24" s="106">
        <f>-'Levy Proposition'!G$11*'Incentive Relocation assumption'!O24/(1+Assumptions!$D$49)^('Incentive Relocation assumption'!$I24-2022)</f>
        <v>1603807.2254959231</v>
      </c>
    </row>
    <row r="25" spans="1:45" x14ac:dyDescent="0.35">
      <c r="A25">
        <v>2043</v>
      </c>
      <c r="B25" s="84">
        <f>'Future 95% Cost'!V24</f>
        <v>485745008.25650716</v>
      </c>
      <c r="C25" s="84">
        <f>'Future 95% Cost'!W24</f>
        <v>867880493.05668497</v>
      </c>
      <c r="D25" s="84">
        <f>'Future 95% Cost'!X24</f>
        <v>645264859.71420586</v>
      </c>
      <c r="E25" s="84">
        <f>'Future 95% Cost'!Y24</f>
        <v>233025955.52754617</v>
      </c>
      <c r="F25" s="84">
        <f>'Future 95% Cost'!Z24</f>
        <v>160452778.17219666</v>
      </c>
      <c r="G25" s="84">
        <f>'Future 95% Cost'!AA24</f>
        <v>89912967.737448409</v>
      </c>
      <c r="H25" s="84"/>
      <c r="I25">
        <v>2043</v>
      </c>
      <c r="J25" s="103">
        <f t="shared" si="1"/>
        <v>36923.688939721898</v>
      </c>
      <c r="K25" s="103">
        <f t="shared" si="10"/>
        <v>-13369.735815906868</v>
      </c>
      <c r="L25" s="103">
        <f t="shared" si="11"/>
        <v>-15259.984181249065</v>
      </c>
      <c r="M25" s="103">
        <f t="shared" si="12"/>
        <v>-3300.6470885348717</v>
      </c>
      <c r="N25" s="103">
        <f t="shared" si="13"/>
        <v>-4093.1989110665904</v>
      </c>
      <c r="O25" s="103">
        <f t="shared" si="14"/>
        <v>-900.12294296450455</v>
      </c>
      <c r="P25" s="106">
        <f t="shared" si="15"/>
        <v>3198223.1060278094</v>
      </c>
      <c r="Q25" s="106">
        <f t="shared" si="16"/>
        <v>1336973.5815906867</v>
      </c>
      <c r="R25" s="106">
        <f t="shared" si="17"/>
        <v>1525998.4181249065</v>
      </c>
      <c r="S25" s="106">
        <f t="shared" si="18"/>
        <v>330064.70885348716</v>
      </c>
      <c r="T25" s="106">
        <f t="shared" si="19"/>
        <v>409319.89110665902</v>
      </c>
      <c r="U25" s="106">
        <f t="shared" si="20"/>
        <v>90012.294296450447</v>
      </c>
      <c r="V25" s="107">
        <f>P25*'Levy Proposition'!B$5/(1+Assumptions!$D$49)^('Incentive Relocation assumption'!$I25-2022)</f>
        <v>657674738.91189396</v>
      </c>
      <c r="W25" s="107">
        <f>Q25*'Levy Proposition'!C$5/(1+Assumptions!$D$49)^('Incentive Relocation assumption'!$I25-2022)</f>
        <v>714142933.04712522</v>
      </c>
      <c r="X25" s="107">
        <f>R25*'Levy Proposition'!D$5/(1+Assumptions!$D$49)^('Incentive Relocation assumption'!$I25-2022)</f>
        <v>531541664.08053356</v>
      </c>
      <c r="Y25" s="107">
        <f>S25*'Levy Proposition'!E$5/(1+Assumptions!$D$49)^('Incentive Relocation assumption'!$I25-2022)</f>
        <v>192647411.51340416</v>
      </c>
      <c r="Z25" s="107">
        <f>T25*'Levy Proposition'!F$5/(1+Assumptions!$D$49)^('Incentive Relocation assumption'!$I25-2022)</f>
        <v>132595145.54555757</v>
      </c>
      <c r="AA25" s="107">
        <f>U25*'Levy Proposition'!G$5/(1+Assumptions!$D$49)^('Incentive Relocation assumption'!$I25-2022)</f>
        <v>74283997.135390684</v>
      </c>
      <c r="AB25" s="81">
        <f>P25*'Levy Proposition'!B$33/(1+Assumptions!$D$49)^('Incentive Relocation assumption'!$I25-2022)</f>
        <v>48034080.414419405</v>
      </c>
      <c r="AC25" s="81">
        <f>Q25*'Levy Proposition'!C$33/(1+Assumptions!$D$49)^('Incentive Relocation assumption'!$I25-2022)</f>
        <v>52158304.164348342</v>
      </c>
      <c r="AD25" s="81">
        <f>R25*'Levy Proposition'!D$33/(1+Assumptions!$D$49)^('Incentive Relocation assumption'!$I25-2022)</f>
        <v>38821796.741503082</v>
      </c>
      <c r="AE25" s="81">
        <f>S25*'Levy Proposition'!E$33/(1+Assumptions!$D$49)^('Incentive Relocation assumption'!$I25-2022)</f>
        <v>14070239.753429661</v>
      </c>
      <c r="AF25" s="81">
        <f>T25*'Levy Proposition'!F$33/(1+Assumptions!$D$49)^('Incentive Relocation assumption'!$I25-2022)</f>
        <v>9684248.9255926833</v>
      </c>
      <c r="AG25" s="81">
        <f>U25*'Levy Proposition'!G$33/(1+Assumptions!$D$49)^('Incentive Relocation assumption'!$I25-2022)</f>
        <v>5425422.7519963617</v>
      </c>
      <c r="AH25" s="109">
        <f t="shared" si="4"/>
        <v>609640658.49747455</v>
      </c>
      <c r="AI25" s="109">
        <f t="shared" si="5"/>
        <v>661984628.88277686</v>
      </c>
      <c r="AJ25" s="109">
        <f t="shared" si="6"/>
        <v>492719867.3390305</v>
      </c>
      <c r="AK25" s="109">
        <f t="shared" si="7"/>
        <v>178577171.75997451</v>
      </c>
      <c r="AL25" s="109">
        <f t="shared" si="8"/>
        <v>122910896.6199649</v>
      </c>
      <c r="AM25" s="109">
        <f t="shared" si="9"/>
        <v>68858574.383394316</v>
      </c>
      <c r="AN25" s="106">
        <f>'Levy Proposition'!B$11*'Incentive Relocation assumption'!J25/(1+Assumptions!$D$49)^('Incentive Relocation assumption'!$I25-2022)</f>
        <v>0</v>
      </c>
      <c r="AO25" s="106">
        <f>-'Levy Proposition'!C$11*'Incentive Relocation assumption'!K25/(1+Assumptions!$D$49)^('Incentive Relocation assumption'!$I25-2022)</f>
        <v>11845267.399051756</v>
      </c>
      <c r="AP25" s="106">
        <f>-'Levy Proposition'!D$11*'Incentive Relocation assumption'!L25/(1+Assumptions!$D$49)^('Incentive Relocation assumption'!$I25-2022)</f>
        <v>5872298.3450880144</v>
      </c>
      <c r="AQ25" s="106">
        <f>-'Levy Proposition'!E$11*'Incentive Relocation assumption'!M25/(1+Assumptions!$D$49)^('Incentive Relocation assumption'!$I25-2022)</f>
        <v>3365075.3867492899</v>
      </c>
      <c r="AR25" s="106">
        <f>-'Levy Proposition'!F$11*'Incentive Relocation assumption'!N25/(1+Assumptions!$D$49)^('Incentive Relocation assumption'!$I25-2022)</f>
        <v>1305956.8997721435</v>
      </c>
      <c r="AS25" s="106">
        <f>-'Levy Proposition'!G$11*'Incentive Relocation assumption'!O25/(1+Assumptions!$D$49)^('Incentive Relocation assumption'!$I25-2022)</f>
        <v>1504195.1464871399</v>
      </c>
    </row>
    <row r="26" spans="1:45" x14ac:dyDescent="0.35">
      <c r="A26">
        <v>2044</v>
      </c>
      <c r="B26" s="84">
        <f>'Future 95% Cost'!V25</f>
        <v>464295974.19164318</v>
      </c>
      <c r="C26" s="84">
        <f>'Future 95% Cost'!W25</f>
        <v>829603113.86892748</v>
      </c>
      <c r="D26" s="84">
        <f>'Future 95% Cost'!X25</f>
        <v>616877078.14445007</v>
      </c>
      <c r="E26" s="84">
        <f>'Future 95% Cost'!Y25</f>
        <v>222850614.95652825</v>
      </c>
      <c r="F26" s="84">
        <f>'Future 95% Cost'!Z25</f>
        <v>153432251.46540731</v>
      </c>
      <c r="G26" s="84">
        <f>'Future 95% Cost'!AA25</f>
        <v>85977049.391053468</v>
      </c>
      <c r="H26" s="84"/>
      <c r="I26">
        <v>2044</v>
      </c>
      <c r="J26" s="103">
        <f t="shared" si="1"/>
        <v>36554.452050324675</v>
      </c>
      <c r="K26" s="103">
        <f t="shared" si="10"/>
        <v>-13236.038457747798</v>
      </c>
      <c r="L26" s="103">
        <f t="shared" si="11"/>
        <v>-15107.384339436574</v>
      </c>
      <c r="M26" s="103">
        <f t="shared" si="12"/>
        <v>-3267.6406176495225</v>
      </c>
      <c r="N26" s="103">
        <f t="shared" si="13"/>
        <v>-4052.2669219559248</v>
      </c>
      <c r="O26" s="103">
        <f t="shared" si="14"/>
        <v>-891.12171353485951</v>
      </c>
      <c r="P26" s="106">
        <f t="shared" si="15"/>
        <v>3235146.7949675312</v>
      </c>
      <c r="Q26" s="106">
        <f t="shared" si="16"/>
        <v>1323603.8457747798</v>
      </c>
      <c r="R26" s="106">
        <f t="shared" si="17"/>
        <v>1510738.4339436574</v>
      </c>
      <c r="S26" s="106">
        <f t="shared" si="18"/>
        <v>326764.06176495226</v>
      </c>
      <c r="T26" s="106">
        <f t="shared" si="19"/>
        <v>405226.69219559245</v>
      </c>
      <c r="U26" s="106">
        <f t="shared" si="20"/>
        <v>89112.171353485945</v>
      </c>
      <c r="V26" s="107">
        <f>P26*'Levy Proposition'!B$5/(1+Assumptions!$D$49)^('Incentive Relocation assumption'!$I26-2022)</f>
        <v>630250528.84607279</v>
      </c>
      <c r="W26" s="107">
        <f>Q26*'Levy Proposition'!C$5/(1+Assumptions!$D$49)^('Incentive Relocation assumption'!$I26-2022)</f>
        <v>669787688.14027059</v>
      </c>
      <c r="X26" s="107">
        <f>R26*'Levy Proposition'!D$5/(1+Assumptions!$D$49)^('Incentive Relocation assumption'!$I26-2022)</f>
        <v>498527739.84005749</v>
      </c>
      <c r="Y26" s="107">
        <f>S26*'Levy Proposition'!E$5/(1+Assumptions!$D$49)^('Incentive Relocation assumption'!$I26-2022)</f>
        <v>180682127.36238846</v>
      </c>
      <c r="Z26" s="107">
        <f>T26*'Levy Proposition'!F$5/(1+Assumptions!$D$49)^('Incentive Relocation assumption'!$I26-2022)</f>
        <v>124359693.11443321</v>
      </c>
      <c r="AA26" s="107">
        <f>U26*'Levy Proposition'!G$5/(1+Assumptions!$D$49)^('Incentive Relocation assumption'!$I26-2022)</f>
        <v>69670236.033615679</v>
      </c>
      <c r="AB26" s="81">
        <f>P26*'Levy Proposition'!B$33/(1+Assumptions!$D$49)^('Incentive Relocation assumption'!$I26-2022)</f>
        <v>46031119.628996789</v>
      </c>
      <c r="AC26" s="81">
        <f>Q26*'Levy Proposition'!C$33/(1+Assumptions!$D$49)^('Incentive Relocation assumption'!$I26-2022)</f>
        <v>48918764.503478773</v>
      </c>
      <c r="AD26" s="81">
        <f>R26*'Levy Proposition'!D$33/(1+Assumptions!$D$49)^('Incentive Relocation assumption'!$I26-2022)</f>
        <v>36410584.332180157</v>
      </c>
      <c r="AE26" s="81">
        <f>S26*'Levy Proposition'!E$33/(1+Assumptions!$D$49)^('Incentive Relocation assumption'!$I26-2022)</f>
        <v>13196340.564231422</v>
      </c>
      <c r="AF26" s="81">
        <f>T26*'Levy Proposition'!F$33/(1+Assumptions!$D$49)^('Incentive Relocation assumption'!$I26-2022)</f>
        <v>9082762.5662713032</v>
      </c>
      <c r="AG26" s="81">
        <f>U26*'Levy Proposition'!G$33/(1+Assumptions!$D$49)^('Incentive Relocation assumption'!$I26-2022)</f>
        <v>5088451.0566226859</v>
      </c>
      <c r="AH26" s="109">
        <f t="shared" si="4"/>
        <v>584219409.21707606</v>
      </c>
      <c r="AI26" s="109">
        <f t="shared" si="5"/>
        <v>620868923.63679183</v>
      </c>
      <c r="AJ26" s="109">
        <f t="shared" si="6"/>
        <v>462117155.50787735</v>
      </c>
      <c r="AK26" s="109">
        <f t="shared" si="7"/>
        <v>167485786.79815704</v>
      </c>
      <c r="AL26" s="109">
        <f t="shared" si="8"/>
        <v>115276930.54816191</v>
      </c>
      <c r="AM26" s="109">
        <f t="shared" si="9"/>
        <v>64581784.976992995</v>
      </c>
      <c r="AN26" s="106">
        <f>'Levy Proposition'!B$11*'Incentive Relocation assumption'!J26/(1+Assumptions!$D$49)^('Incentive Relocation assumption'!$I26-2022)</f>
        <v>0</v>
      </c>
      <c r="AO26" s="106">
        <f>-'Levy Proposition'!C$11*'Incentive Relocation assumption'!K26/(1+Assumptions!$D$49)^('Incentive Relocation assumption'!$I26-2022)</f>
        <v>11109560.70483253</v>
      </c>
      <c r="AP26" s="106">
        <f>-'Levy Proposition'!D$11*'Incentive Relocation assumption'!L26/(1+Assumptions!$D$49)^('Incentive Relocation assumption'!$I26-2022)</f>
        <v>5507571.314672512</v>
      </c>
      <c r="AQ26" s="106">
        <f>-'Levy Proposition'!E$11*'Incentive Relocation assumption'!M26/(1+Assumptions!$D$49)^('Incentive Relocation assumption'!$I26-2022)</f>
        <v>3156071.3680825611</v>
      </c>
      <c r="AR26" s="106">
        <f>-'Levy Proposition'!F$11*'Incentive Relocation assumption'!N26/(1+Assumptions!$D$49)^('Incentive Relocation assumption'!$I26-2022)</f>
        <v>1224844.232480136</v>
      </c>
      <c r="AS26" s="106">
        <f>-'Levy Proposition'!G$11*'Incentive Relocation assumption'!O26/(1+Assumptions!$D$49)^('Incentive Relocation assumption'!$I26-2022)</f>
        <v>1410769.9496214918</v>
      </c>
    </row>
    <row r="27" spans="1:45" x14ac:dyDescent="0.35">
      <c r="A27">
        <v>2045</v>
      </c>
      <c r="B27" s="84">
        <f>'Future 95% Cost'!V26</f>
        <v>443797415.86721277</v>
      </c>
      <c r="C27" s="84">
        <f>'Future 95% Cost'!W26</f>
        <v>793019414.81827223</v>
      </c>
      <c r="D27" s="84">
        <f>'Future 95% Cost'!X26</f>
        <v>589742657.67638481</v>
      </c>
      <c r="E27" s="84">
        <f>'Future 95% Cost'!Y26</f>
        <v>213121795.6687063</v>
      </c>
      <c r="F27" s="84">
        <f>'Future 95% Cost'!Z26</f>
        <v>146720508.33963642</v>
      </c>
      <c r="G27" s="84">
        <f>'Future 95% Cost'!AA26</f>
        <v>82214301.384832218</v>
      </c>
      <c r="H27" s="84"/>
      <c r="I27">
        <v>2045</v>
      </c>
      <c r="J27" s="103">
        <f t="shared" si="1"/>
        <v>36188.90752982143</v>
      </c>
      <c r="K27" s="103">
        <f t="shared" si="10"/>
        <v>-13103.67807317032</v>
      </c>
      <c r="L27" s="103">
        <f t="shared" si="11"/>
        <v>-14956.310496042208</v>
      </c>
      <c r="M27" s="103">
        <f t="shared" si="12"/>
        <v>-3234.9642114730273</v>
      </c>
      <c r="N27" s="103">
        <f t="shared" si="13"/>
        <v>-4011.7442527363655</v>
      </c>
      <c r="O27" s="103">
        <f t="shared" si="14"/>
        <v>-882.21049639951093</v>
      </c>
      <c r="P27" s="106">
        <f t="shared" si="15"/>
        <v>3271701.2470178558</v>
      </c>
      <c r="Q27" s="106">
        <f t="shared" si="16"/>
        <v>1310367.807317032</v>
      </c>
      <c r="R27" s="106">
        <f t="shared" si="17"/>
        <v>1495631.0496042208</v>
      </c>
      <c r="S27" s="106">
        <f t="shared" si="18"/>
        <v>323496.42114730272</v>
      </c>
      <c r="T27" s="106">
        <f t="shared" si="19"/>
        <v>401174.42527363653</v>
      </c>
      <c r="U27" s="106">
        <f t="shared" si="20"/>
        <v>88221.049639951088</v>
      </c>
      <c r="V27" s="107">
        <f>P27*'Levy Proposition'!B$5/(1+Assumptions!$D$49)^('Incentive Relocation assumption'!$I27-2022)</f>
        <v>603823052.62562287</v>
      </c>
      <c r="W27" s="107">
        <f>Q27*'Levy Proposition'!C$5/(1+Assumptions!$D$49)^('Incentive Relocation assumption'!$I27-2022)</f>
        <v>628187336.77041781</v>
      </c>
      <c r="X27" s="107">
        <f>R27*'Levy Proposition'!D$5/(1+Assumptions!$D$49)^('Incentive Relocation assumption'!$I27-2022)</f>
        <v>467564302.45208675</v>
      </c>
      <c r="Y27" s="107">
        <f>S27*'Levy Proposition'!E$5/(1+Assumptions!$D$49)^('Incentive Relocation assumption'!$I27-2022)</f>
        <v>169460004.11703891</v>
      </c>
      <c r="Z27" s="107">
        <f>T27*'Levy Proposition'!F$5/(1+Assumptions!$D$49)^('Incentive Relocation assumption'!$I27-2022)</f>
        <v>116635742.64264724</v>
      </c>
      <c r="AA27" s="107">
        <f>U27*'Levy Proposition'!G$5/(1+Assumptions!$D$49)^('Incentive Relocation assumption'!$I27-2022)</f>
        <v>65343034.51836177</v>
      </c>
      <c r="AB27" s="81">
        <f>P27*'Levy Proposition'!B$33/(1+Assumptions!$D$49)^('Incentive Relocation assumption'!$I27-2022)</f>
        <v>44100956.521282673</v>
      </c>
      <c r="AC27" s="81">
        <f>Q27*'Levy Proposition'!C$33/(1+Assumptions!$D$49)^('Incentive Relocation assumption'!$I27-2022)</f>
        <v>45880431.867693432</v>
      </c>
      <c r="AD27" s="81">
        <f>R27*'Levy Proposition'!D$33/(1+Assumptions!$D$49)^('Incentive Relocation assumption'!$I27-2022)</f>
        <v>34149131.742619962</v>
      </c>
      <c r="AE27" s="81">
        <f>S27*'Levy Proposition'!E$33/(1+Assumptions!$D$49)^('Incentive Relocation assumption'!$I27-2022)</f>
        <v>12376719.042383891</v>
      </c>
      <c r="AF27" s="81">
        <f>T27*'Levy Proposition'!F$33/(1+Assumptions!$D$49)^('Incentive Relocation assumption'!$I27-2022)</f>
        <v>8518634.3793006577</v>
      </c>
      <c r="AG27" s="81">
        <f>U27*'Levy Proposition'!G$33/(1+Assumptions!$D$49)^('Incentive Relocation assumption'!$I27-2022)</f>
        <v>4772408.5917760171</v>
      </c>
      <c r="AH27" s="109">
        <f t="shared" si="4"/>
        <v>559722096.1043402</v>
      </c>
      <c r="AI27" s="109">
        <f t="shared" si="5"/>
        <v>582306904.90272439</v>
      </c>
      <c r="AJ27" s="109">
        <f t="shared" si="6"/>
        <v>433415170.70946681</v>
      </c>
      <c r="AK27" s="109">
        <f t="shared" si="7"/>
        <v>157083285.07465503</v>
      </c>
      <c r="AL27" s="109">
        <f t="shared" si="8"/>
        <v>108117108.26334658</v>
      </c>
      <c r="AM27" s="109">
        <f t="shared" si="9"/>
        <v>60570625.926585749</v>
      </c>
      <c r="AN27" s="106">
        <f>'Levy Proposition'!B$11*'Incentive Relocation assumption'!J27/(1+Assumptions!$D$49)^('Incentive Relocation assumption'!$I27-2022)</f>
        <v>0</v>
      </c>
      <c r="AO27" s="106">
        <f>-'Levy Proposition'!C$11*'Incentive Relocation assumption'!K27/(1+Assumptions!$D$49)^('Incentive Relocation assumption'!$I27-2022)</f>
        <v>10419548.575512895</v>
      </c>
      <c r="AP27" s="106">
        <f>-'Levy Proposition'!D$11*'Incentive Relocation assumption'!L27/(1+Assumptions!$D$49)^('Incentive Relocation assumption'!$I27-2022)</f>
        <v>5165497.3919328088</v>
      </c>
      <c r="AQ27" s="106">
        <f>-'Levy Proposition'!E$11*'Incentive Relocation assumption'!M27/(1+Assumptions!$D$49)^('Incentive Relocation assumption'!$I27-2022)</f>
        <v>2960048.5384824588</v>
      </c>
      <c r="AR27" s="106">
        <f>-'Levy Proposition'!F$11*'Incentive Relocation assumption'!N27/(1+Assumptions!$D$49)^('Incentive Relocation assumption'!$I27-2022)</f>
        <v>1148769.4533423022</v>
      </c>
      <c r="AS27" s="106">
        <f>-'Levy Proposition'!G$11*'Incentive Relocation assumption'!O27/(1+Assumptions!$D$49)^('Incentive Relocation assumption'!$I27-2022)</f>
        <v>1323147.3691449263</v>
      </c>
    </row>
    <row r="28" spans="1:45" x14ac:dyDescent="0.35">
      <c r="A28">
        <v>2046</v>
      </c>
      <c r="B28" s="84">
        <f>'Future 95% Cost'!V27</f>
        <v>424207082.01252496</v>
      </c>
      <c r="C28" s="84">
        <f>'Future 95% Cost'!W27</f>
        <v>758054237.6392206</v>
      </c>
      <c r="D28" s="84">
        <f>'Future 95% Cost'!X27</f>
        <v>563806086.07077801</v>
      </c>
      <c r="E28" s="84">
        <f>'Future 95% Cost'!Y27</f>
        <v>203819816.98780063</v>
      </c>
      <c r="F28" s="84">
        <f>'Future 95% Cost'!Z27</f>
        <v>140303905.32377541</v>
      </c>
      <c r="G28" s="84">
        <f>'Future 95% Cost'!AA27</f>
        <v>78617071.198957294</v>
      </c>
      <c r="H28" s="84"/>
      <c r="I28">
        <v>2046</v>
      </c>
      <c r="J28" s="103">
        <f t="shared" si="1"/>
        <v>35827.018454523219</v>
      </c>
      <c r="K28" s="103">
        <f t="shared" si="10"/>
        <v>-12972.641292438617</v>
      </c>
      <c r="L28" s="103">
        <f t="shared" si="11"/>
        <v>-14806.747391081786</v>
      </c>
      <c r="M28" s="103">
        <f t="shared" si="12"/>
        <v>-3202.6145693582971</v>
      </c>
      <c r="N28" s="103">
        <f t="shared" si="13"/>
        <v>-3971.6268102090016</v>
      </c>
      <c r="O28" s="103">
        <f t="shared" si="14"/>
        <v>-873.38839143551581</v>
      </c>
      <c r="P28" s="106">
        <f t="shared" si="15"/>
        <v>3307890.1545476774</v>
      </c>
      <c r="Q28" s="106">
        <f t="shared" si="16"/>
        <v>1297264.1292438617</v>
      </c>
      <c r="R28" s="106">
        <f t="shared" si="17"/>
        <v>1480674.7391081785</v>
      </c>
      <c r="S28" s="106">
        <f t="shared" si="18"/>
        <v>320261.45693582972</v>
      </c>
      <c r="T28" s="106">
        <f t="shared" si="19"/>
        <v>397162.68102090014</v>
      </c>
      <c r="U28" s="106">
        <f t="shared" si="20"/>
        <v>87338.83914355158</v>
      </c>
      <c r="V28" s="107">
        <f>P28*'Levy Proposition'!B$5/(1+Assumptions!$D$49)^('Incentive Relocation assumption'!$I28-2022)</f>
        <v>578367594.83486331</v>
      </c>
      <c r="W28" s="107">
        <f>Q28*'Levy Proposition'!C$5/(1+Assumptions!$D$49)^('Incentive Relocation assumption'!$I28-2022)</f>
        <v>589170773.1660589</v>
      </c>
      <c r="X28" s="107">
        <f>R28*'Levy Proposition'!D$5/(1+Assumptions!$D$49)^('Incentive Relocation assumption'!$I28-2022)</f>
        <v>438523996.67397666</v>
      </c>
      <c r="Y28" s="107">
        <f>S28*'Levy Proposition'!E$5/(1+Assumptions!$D$49)^('Incentive Relocation assumption'!$I28-2022)</f>
        <v>158934884.23318529</v>
      </c>
      <c r="Z28" s="107">
        <f>T28*'Levy Proposition'!F$5/(1+Assumptions!$D$49)^('Incentive Relocation assumption'!$I28-2022)</f>
        <v>109391524.86717553</v>
      </c>
      <c r="AA28" s="107">
        <f>U28*'Levy Proposition'!G$5/(1+Assumptions!$D$49)^('Incentive Relocation assumption'!$I28-2022)</f>
        <v>61284594.442994207</v>
      </c>
      <c r="AB28" s="81">
        <f>P28*'Levy Proposition'!B$33/(1+Assumptions!$D$49)^('Incentive Relocation assumption'!$I28-2022)</f>
        <v>42241785.970608667</v>
      </c>
      <c r="AC28" s="81">
        <f>Q28*'Levy Proposition'!C$33/(1+Assumptions!$D$49)^('Incentive Relocation assumption'!$I28-2022)</f>
        <v>43030809.337311953</v>
      </c>
      <c r="AD28" s="81">
        <f>R28*'Levy Proposition'!D$33/(1+Assumptions!$D$49)^('Incentive Relocation assumption'!$I28-2022)</f>
        <v>32028137.426625803</v>
      </c>
      <c r="AE28" s="81">
        <f>S28*'Levy Proposition'!E$33/(1+Assumptions!$D$49)^('Incentive Relocation assumption'!$I28-2022)</f>
        <v>11608004.01509111</v>
      </c>
      <c r="AF28" s="81">
        <f>T28*'Levy Proposition'!F$33/(1+Assumptions!$D$49)^('Incentive Relocation assumption'!$I28-2022)</f>
        <v>7989544.0576284574</v>
      </c>
      <c r="AG28" s="81">
        <f>U28*'Levy Proposition'!G$33/(1+Assumptions!$D$49)^('Incentive Relocation assumption'!$I28-2022)</f>
        <v>4475995.4480085727</v>
      </c>
      <c r="AH28" s="109">
        <f t="shared" si="4"/>
        <v>536125808.86425465</v>
      </c>
      <c r="AI28" s="109">
        <f t="shared" si="5"/>
        <v>546139963.82874691</v>
      </c>
      <c r="AJ28" s="109">
        <f t="shared" si="6"/>
        <v>406495859.24735087</v>
      </c>
      <c r="AK28" s="109">
        <f t="shared" si="7"/>
        <v>147326880.21809417</v>
      </c>
      <c r="AL28" s="109">
        <f t="shared" si="8"/>
        <v>101401980.80954708</v>
      </c>
      <c r="AM28" s="109">
        <f t="shared" si="9"/>
        <v>56808598.994985633</v>
      </c>
      <c r="AN28" s="106">
        <f>'Levy Proposition'!B$11*'Incentive Relocation assumption'!J28/(1+Assumptions!$D$49)^('Incentive Relocation assumption'!$I28-2022)</f>
        <v>0</v>
      </c>
      <c r="AO28" s="106">
        <f>-'Levy Proposition'!C$11*'Incentive Relocation assumption'!K28/(1+Assumptions!$D$49)^('Incentive Relocation assumption'!$I28-2022)</f>
        <v>9772392.9327149242</v>
      </c>
      <c r="AP28" s="106">
        <f>-'Levy Proposition'!D$11*'Incentive Relocation assumption'!L28/(1+Assumptions!$D$49)^('Incentive Relocation assumption'!$I28-2022)</f>
        <v>4844669.5978282094</v>
      </c>
      <c r="AQ28" s="106">
        <f>-'Levy Proposition'!E$11*'Incentive Relocation assumption'!M28/(1+Assumptions!$D$49)^('Incentive Relocation assumption'!$I28-2022)</f>
        <v>2776200.6394346333</v>
      </c>
      <c r="AR28" s="106">
        <f>-'Levy Proposition'!F$11*'Incentive Relocation assumption'!N28/(1+Assumptions!$D$49)^('Incentive Relocation assumption'!$I28-2022)</f>
        <v>1077419.6603434419</v>
      </c>
      <c r="AS28" s="106">
        <f>-'Levy Proposition'!G$11*'Incentive Relocation assumption'!O28/(1+Assumptions!$D$49)^('Incentive Relocation assumption'!$I28-2022)</f>
        <v>1240967.0059564682</v>
      </c>
    </row>
    <row r="29" spans="1:45" x14ac:dyDescent="0.35">
      <c r="A29">
        <v>2047</v>
      </c>
      <c r="B29" s="84">
        <f>'Future 95% Cost'!V28</f>
        <v>405484604.88779068</v>
      </c>
      <c r="C29" s="84">
        <f>'Future 95% Cost'!W28</f>
        <v>724635767.97769666</v>
      </c>
      <c r="D29" s="84">
        <f>'Future 95% Cost'!X28</f>
        <v>539014316.67113245</v>
      </c>
      <c r="E29" s="84">
        <f>'Future 95% Cost'!Y28</f>
        <v>194925869.09957772</v>
      </c>
      <c r="F29" s="84">
        <f>'Future 95% Cost'!Z28</f>
        <v>134169404.2450362</v>
      </c>
      <c r="G29" s="84">
        <f>'Future 95% Cost'!AA28</f>
        <v>75178045.787871838</v>
      </c>
      <c r="H29" s="84"/>
      <c r="I29">
        <v>2047</v>
      </c>
      <c r="J29" s="103">
        <f t="shared" si="1"/>
        <v>35468.748269977987</v>
      </c>
      <c r="K29" s="103">
        <f t="shared" si="10"/>
        <v>-12842.91487951423</v>
      </c>
      <c r="L29" s="103">
        <f t="shared" si="11"/>
        <v>-14658.679917170966</v>
      </c>
      <c r="M29" s="103">
        <f t="shared" si="12"/>
        <v>-3170.5884236647144</v>
      </c>
      <c r="N29" s="103">
        <f t="shared" si="13"/>
        <v>-3931.9105421069112</v>
      </c>
      <c r="O29" s="103">
        <f t="shared" si="14"/>
        <v>-864.65450752116067</v>
      </c>
      <c r="P29" s="106">
        <f t="shared" si="15"/>
        <v>3343717.1730022007</v>
      </c>
      <c r="Q29" s="106">
        <f t="shared" si="16"/>
        <v>1284291.487951423</v>
      </c>
      <c r="R29" s="106">
        <f t="shared" si="17"/>
        <v>1465867.9917170967</v>
      </c>
      <c r="S29" s="106">
        <f t="shared" si="18"/>
        <v>317058.84236647142</v>
      </c>
      <c r="T29" s="106">
        <f t="shared" si="19"/>
        <v>393191.05421069113</v>
      </c>
      <c r="U29" s="106">
        <f t="shared" si="20"/>
        <v>86465.45075211607</v>
      </c>
      <c r="V29" s="107">
        <f>P29*'Levy Proposition'!B$5/(1+Assumptions!$D$49)^('Incentive Relocation assumption'!$I29-2022)</f>
        <v>553859017.51129305</v>
      </c>
      <c r="W29" s="107">
        <f>Q29*'Levy Proposition'!C$5/(1+Assumptions!$D$49)^('Incentive Relocation assumption'!$I29-2022)</f>
        <v>552577518.8937844</v>
      </c>
      <c r="X29" s="107">
        <f>R29*'Levy Proposition'!D$5/(1+Assumptions!$D$49)^('Incentive Relocation assumption'!$I29-2022)</f>
        <v>411287377.26641142</v>
      </c>
      <c r="Y29" s="107">
        <f>S29*'Levy Proposition'!E$5/(1+Assumptions!$D$49)^('Incentive Relocation assumption'!$I29-2022)</f>
        <v>149063477.0005658</v>
      </c>
      <c r="Z29" s="107">
        <f>T29*'Levy Proposition'!F$5/(1+Assumptions!$D$49)^('Incentive Relocation assumption'!$I29-2022)</f>
        <v>102597243.70623928</v>
      </c>
      <c r="AA29" s="107">
        <f>U29*'Levy Proposition'!G$5/(1+Assumptions!$D$49)^('Incentive Relocation assumption'!$I29-2022)</f>
        <v>57478223.099462502</v>
      </c>
      <c r="AB29" s="81">
        <f>P29*'Levy Proposition'!B$33/(1+Assumptions!$D$49)^('Incentive Relocation assumption'!$I29-2022)</f>
        <v>40451771.995081633</v>
      </c>
      <c r="AC29" s="81">
        <f>Q29*'Levy Proposition'!C$33/(1+Assumptions!$D$49)^('Incentive Relocation assumption'!$I29-2022)</f>
        <v>40358176.173313841</v>
      </c>
      <c r="AD29" s="81">
        <f>R29*'Levy Proposition'!D$33/(1+Assumptions!$D$49)^('Incentive Relocation assumption'!$I29-2022)</f>
        <v>30038877.554786343</v>
      </c>
      <c r="AE29" s="81">
        <f>S29*'Levy Proposition'!E$33/(1+Assumptions!$D$49)^('Incentive Relocation assumption'!$I29-2022)</f>
        <v>10887033.6922844</v>
      </c>
      <c r="AF29" s="81">
        <f>T29*'Levy Proposition'!F$33/(1+Assumptions!$D$49)^('Incentive Relocation assumption'!$I29-2022)</f>
        <v>7493315.407912435</v>
      </c>
      <c r="AG29" s="81">
        <f>U29*'Levy Proposition'!G$33/(1+Assumptions!$D$49)^('Incentive Relocation assumption'!$I29-2022)</f>
        <v>4197992.452934077</v>
      </c>
      <c r="AH29" s="109">
        <f t="shared" si="4"/>
        <v>513407245.51621139</v>
      </c>
      <c r="AI29" s="109">
        <f t="shared" si="5"/>
        <v>512219342.72047055</v>
      </c>
      <c r="AJ29" s="109">
        <f t="shared" si="6"/>
        <v>381248499.7116251</v>
      </c>
      <c r="AK29" s="109">
        <f t="shared" si="7"/>
        <v>138176443.30828139</v>
      </c>
      <c r="AL29" s="109">
        <f t="shared" si="8"/>
        <v>95103928.29832685</v>
      </c>
      <c r="AM29" s="109">
        <f t="shared" si="9"/>
        <v>53280230.646528423</v>
      </c>
      <c r="AN29" s="106">
        <f>'Levy Proposition'!B$11*'Incentive Relocation assumption'!J29/(1+Assumptions!$D$49)^('Incentive Relocation assumption'!$I29-2022)</f>
        <v>0</v>
      </c>
      <c r="AO29" s="106">
        <f>-'Levy Proposition'!C$11*'Incentive Relocation assumption'!K29/(1+Assumptions!$D$49)^('Incentive Relocation assumption'!$I29-2022)</f>
        <v>9165431.9704225454</v>
      </c>
      <c r="AP29" s="106">
        <f>-'Levy Proposition'!D$11*'Incentive Relocation assumption'!L29/(1+Assumptions!$D$49)^('Incentive Relocation assumption'!$I29-2022)</f>
        <v>4543768.3404460503</v>
      </c>
      <c r="AQ29" s="106">
        <f>-'Levy Proposition'!E$11*'Incentive Relocation assumption'!M29/(1+Assumptions!$D$49)^('Incentive Relocation assumption'!$I29-2022)</f>
        <v>2603771.4889461226</v>
      </c>
      <c r="AR29" s="106">
        <f>-'Levy Proposition'!F$11*'Incentive Relocation assumption'!N29/(1+Assumptions!$D$49)^('Incentive Relocation assumption'!$I29-2022)</f>
        <v>1010501.3857368656</v>
      </c>
      <c r="AS29" s="106">
        <f>-'Levy Proposition'!G$11*'Incentive Relocation assumption'!O29/(1+Assumptions!$D$49)^('Incentive Relocation assumption'!$I29-2022)</f>
        <v>1163890.8452561663</v>
      </c>
    </row>
    <row r="30" spans="1:45" x14ac:dyDescent="0.35">
      <c r="A30">
        <v>2048</v>
      </c>
      <c r="B30" s="84">
        <f>'Future 95% Cost'!V29</f>
        <v>387591416.09820241</v>
      </c>
      <c r="C30" s="84">
        <f>'Future 95% Cost'!W29</f>
        <v>692695386.26111889</v>
      </c>
      <c r="D30" s="84">
        <f>'Future 95% Cost'!X29</f>
        <v>515316658.61765039</v>
      </c>
      <c r="E30" s="84">
        <f>'Future 95% Cost'!Y29</f>
        <v>186421974.37787786</v>
      </c>
      <c r="F30" s="84">
        <f>'Future 95% Cost'!Z29</f>
        <v>128304545.274683</v>
      </c>
      <c r="G30" s="84">
        <f>'Future 95% Cost'!AA29</f>
        <v>71890236.468933791</v>
      </c>
      <c r="H30" s="84"/>
      <c r="I30">
        <v>2048</v>
      </c>
      <c r="J30" s="103">
        <f t="shared" si="1"/>
        <v>35114.060787278206</v>
      </c>
      <c r="K30" s="103">
        <f t="shared" si="10"/>
        <v>-12714.485730719089</v>
      </c>
      <c r="L30" s="103">
        <f t="shared" si="11"/>
        <v>-14512.093117999259</v>
      </c>
      <c r="M30" s="103">
        <f t="shared" si="12"/>
        <v>-3138.882539428067</v>
      </c>
      <c r="N30" s="103">
        <f t="shared" si="13"/>
        <v>-3892.5914366858424</v>
      </c>
      <c r="O30" s="103">
        <f t="shared" si="14"/>
        <v>-856.00796244594915</v>
      </c>
      <c r="P30" s="106">
        <f t="shared" si="15"/>
        <v>3379185.9212721786</v>
      </c>
      <c r="Q30" s="106">
        <f t="shared" si="16"/>
        <v>1271448.5730719089</v>
      </c>
      <c r="R30" s="106">
        <f t="shared" si="17"/>
        <v>1451209.3117999258</v>
      </c>
      <c r="S30" s="106">
        <f t="shared" si="18"/>
        <v>313888.25394280668</v>
      </c>
      <c r="T30" s="106">
        <f t="shared" si="19"/>
        <v>389259.14366858423</v>
      </c>
      <c r="U30" s="106">
        <f t="shared" si="20"/>
        <v>85600.796244594909</v>
      </c>
      <c r="V30" s="107">
        <f>P30*'Levy Proposition'!B$5/(1+Assumptions!$D$49)^('Incentive Relocation assumption'!$I30-2022)</f>
        <v>530271889.43114543</v>
      </c>
      <c r="W30" s="107">
        <f>Q30*'Levy Proposition'!C$5/(1+Assumptions!$D$49)^('Incentive Relocation assumption'!$I30-2022)</f>
        <v>518257062.79688352</v>
      </c>
      <c r="X30" s="107">
        <f>R30*'Levy Proposition'!D$5/(1+Assumptions!$D$49)^('Incentive Relocation assumption'!$I30-2022)</f>
        <v>385742417.70500976</v>
      </c>
      <c r="Y30" s="107">
        <f>S30*'Levy Proposition'!E$5/(1+Assumptions!$D$49)^('Incentive Relocation assumption'!$I30-2022)</f>
        <v>139805180.48446614</v>
      </c>
      <c r="Z30" s="107">
        <f>T30*'Levy Proposition'!F$5/(1+Assumptions!$D$49)^('Incentive Relocation assumption'!$I30-2022)</f>
        <v>96224953.705494866</v>
      </c>
      <c r="AA30" s="107">
        <f>U30*'Levy Proposition'!G$5/(1+Assumptions!$D$49)^('Incentive Relocation assumption'!$I30-2022)</f>
        <v>53908264.559777208</v>
      </c>
      <c r="AB30" s="81">
        <f>P30*'Levy Proposition'!B$33/(1+Assumptions!$D$49)^('Incentive Relocation assumption'!$I30-2022)</f>
        <v>38729057.194112517</v>
      </c>
      <c r="AC30" s="81">
        <f>Q30*'Levy Proposition'!C$33/(1+Assumptions!$D$49)^('Incentive Relocation assumption'!$I30-2022)</f>
        <v>37851539.608945295</v>
      </c>
      <c r="AD30" s="81">
        <f>R30*'Levy Proposition'!D$33/(1+Assumptions!$D$49)^('Incentive Relocation assumption'!$I30-2022)</f>
        <v>28173170.132625733</v>
      </c>
      <c r="AE30" s="81">
        <f>S30*'Levy Proposition'!E$33/(1+Assumptions!$D$49)^('Incentive Relocation assumption'!$I30-2022)</f>
        <v>10210842.661911789</v>
      </c>
      <c r="AF30" s="81">
        <f>T30*'Levy Proposition'!F$33/(1+Assumptions!$D$49)^('Incentive Relocation assumption'!$I30-2022)</f>
        <v>7027907.3996526506</v>
      </c>
      <c r="AG30" s="81">
        <f>U30*'Levy Proposition'!G$33/(1+Assumptions!$D$49)^('Incentive Relocation assumption'!$I30-2022)</f>
        <v>3937256.1566683953</v>
      </c>
      <c r="AH30" s="109">
        <f t="shared" si="4"/>
        <v>491542832.23703289</v>
      </c>
      <c r="AI30" s="109">
        <f t="shared" si="5"/>
        <v>480405523.18793821</v>
      </c>
      <c r="AJ30" s="109">
        <f t="shared" si="6"/>
        <v>357569247.572384</v>
      </c>
      <c r="AK30" s="109">
        <f t="shared" si="7"/>
        <v>129594337.82255435</v>
      </c>
      <c r="AL30" s="109">
        <f t="shared" si="8"/>
        <v>89197046.305842221</v>
      </c>
      <c r="AM30" s="109">
        <f t="shared" si="9"/>
        <v>49971008.403108813</v>
      </c>
      <c r="AN30" s="106">
        <f>'Levy Proposition'!B$11*'Incentive Relocation assumption'!J30/(1+Assumptions!$D$49)^('Incentive Relocation assumption'!$I30-2022)</f>
        <v>0</v>
      </c>
      <c r="AO30" s="106">
        <f>-'Levy Proposition'!C$11*'Incentive Relocation assumption'!K30/(1+Assumptions!$D$49)^('Incentive Relocation assumption'!$I30-2022)</f>
        <v>8596169.2067477833</v>
      </c>
      <c r="AP30" s="106">
        <f>-'Levy Proposition'!D$11*'Incentive Relocation assumption'!L30/(1+Assumptions!$D$49)^('Incentive Relocation assumption'!$I30-2022)</f>
        <v>4261555.9874083186</v>
      </c>
      <c r="AQ30" s="106">
        <f>-'Levy Proposition'!E$11*'Incentive Relocation assumption'!M30/(1+Assumptions!$D$49)^('Incentive Relocation assumption'!$I30-2022)</f>
        <v>2442051.8713047197</v>
      </c>
      <c r="AR30" s="106">
        <f>-'Levy Proposition'!F$11*'Incentive Relocation assumption'!N30/(1+Assumptions!$D$49)^('Incentive Relocation assumption'!$I30-2022)</f>
        <v>947739.38898667588</v>
      </c>
      <c r="AS30" s="106">
        <f>-'Levy Proposition'!G$11*'Incentive Relocation assumption'!O30/(1+Assumptions!$D$49)^('Incentive Relocation assumption'!$I30-2022)</f>
        <v>1091601.86626157</v>
      </c>
    </row>
    <row r="31" spans="1:45" x14ac:dyDescent="0.35">
      <c r="A31">
        <v>2049</v>
      </c>
      <c r="B31" s="84">
        <f>'Future 95% Cost'!V30</f>
        <v>370490666.17996049</v>
      </c>
      <c r="C31" s="84">
        <f>'Future 95% Cost'!W30</f>
        <v>662167525.23386657</v>
      </c>
      <c r="D31" s="84">
        <f>'Future 95% Cost'!X30</f>
        <v>492664671.96093571</v>
      </c>
      <c r="E31" s="84">
        <f>'Future 95% Cost'!Y30</f>
        <v>178290950.43382621</v>
      </c>
      <c r="F31" s="84">
        <f>'Future 95% Cost'!Z30</f>
        <v>122697421.17819315</v>
      </c>
      <c r="G31" s="84">
        <f>'Future 95% Cost'!AA30</f>
        <v>68746964.485838592</v>
      </c>
      <c r="H31" s="84"/>
      <c r="I31">
        <v>2049</v>
      </c>
      <c r="J31" s="103">
        <f t="shared" si="1"/>
        <v>34762.920179405424</v>
      </c>
      <c r="K31" s="103">
        <f t="shared" si="10"/>
        <v>-12587.340873411898</v>
      </c>
      <c r="L31" s="103">
        <f t="shared" si="11"/>
        <v>-14366.972186819266</v>
      </c>
      <c r="M31" s="103">
        <f t="shared" si="12"/>
        <v>-3107.4937140337861</v>
      </c>
      <c r="N31" s="103">
        <f t="shared" si="13"/>
        <v>-3853.6655223189841</v>
      </c>
      <c r="O31" s="103">
        <f t="shared" si="14"/>
        <v>-847.44788282148966</v>
      </c>
      <c r="P31" s="106">
        <f t="shared" si="15"/>
        <v>3414299.9820594569</v>
      </c>
      <c r="Q31" s="106">
        <f t="shared" si="16"/>
        <v>1258734.0873411899</v>
      </c>
      <c r="R31" s="106">
        <f t="shared" si="17"/>
        <v>1436697.2186819266</v>
      </c>
      <c r="S31" s="106">
        <f t="shared" si="18"/>
        <v>310749.37140337861</v>
      </c>
      <c r="T31" s="106">
        <f t="shared" si="19"/>
        <v>385366.55223189841</v>
      </c>
      <c r="U31" s="106">
        <f t="shared" si="20"/>
        <v>84744.788282148962</v>
      </c>
      <c r="V31" s="107">
        <f>P31*'Levy Proposition'!B$5/(1+Assumptions!$D$49)^('Incentive Relocation assumption'!$I31-2022)</f>
        <v>507580601.94135493</v>
      </c>
      <c r="W31" s="107">
        <f>Q31*'Levy Proposition'!C$5/(1+Assumptions!$D$49)^('Incentive Relocation assumption'!$I31-2022)</f>
        <v>486068241.93019873</v>
      </c>
      <c r="X31" s="107">
        <f>R31*'Levy Proposition'!D$5/(1+Assumptions!$D$49)^('Incentive Relocation assumption'!$I31-2022)</f>
        <v>361784049.4057343</v>
      </c>
      <c r="Y31" s="107">
        <f>S31*'Levy Proposition'!E$5/(1+Assumptions!$D$49)^('Incentive Relocation assumption'!$I31-2022)</f>
        <v>131121914.52652058</v>
      </c>
      <c r="Z31" s="107">
        <f>T31*'Levy Proposition'!F$5/(1+Assumptions!$D$49)^('Incentive Relocation assumption'!$I31-2022)</f>
        <v>90248445.096011341</v>
      </c>
      <c r="AA31" s="107">
        <f>U31*'Levy Proposition'!G$5/(1+Assumptions!$D$49)^('Incentive Relocation assumption'!$I31-2022)</f>
        <v>50560035.281851083</v>
      </c>
      <c r="AB31" s="81">
        <f>P31*'Levy Proposition'!B$33/(1+Assumptions!$D$49)^('Incentive Relocation assumption'!$I31-2022)</f>
        <v>37071771.208346039</v>
      </c>
      <c r="AC31" s="81">
        <f>Q31*'Levy Proposition'!C$33/(1+Assumptions!$D$49)^('Incentive Relocation assumption'!$I31-2022)</f>
        <v>35500589.635537833</v>
      </c>
      <c r="AD31" s="81">
        <f>R31*'Levy Proposition'!D$33/(1+Assumptions!$D$49)^('Incentive Relocation assumption'!$I31-2022)</f>
        <v>26423341.347366817</v>
      </c>
      <c r="AE31" s="81">
        <f>S31*'Levy Proposition'!E$33/(1+Assumptions!$D$49)^('Incentive Relocation assumption'!$I31-2022)</f>
        <v>9576649.6929468941</v>
      </c>
      <c r="AF31" s="81">
        <f>T31*'Levy Proposition'!F$33/(1+Assumptions!$D$49)^('Incentive Relocation assumption'!$I31-2022)</f>
        <v>6591405.7702600406</v>
      </c>
      <c r="AG31" s="81">
        <f>U31*'Levy Proposition'!G$33/(1+Assumptions!$D$49)^('Incentive Relocation assumption'!$I31-2022)</f>
        <v>3692714.1287232372</v>
      </c>
      <c r="AH31" s="109">
        <f t="shared" si="4"/>
        <v>470508830.73300886</v>
      </c>
      <c r="AI31" s="109">
        <f t="shared" si="5"/>
        <v>450567652.29466093</v>
      </c>
      <c r="AJ31" s="109">
        <f t="shared" si="6"/>
        <v>335360708.05836749</v>
      </c>
      <c r="AK31" s="109">
        <f t="shared" si="7"/>
        <v>121545264.83357368</v>
      </c>
      <c r="AL31" s="109">
        <f t="shared" si="8"/>
        <v>83657039.325751305</v>
      </c>
      <c r="AM31" s="109">
        <f t="shared" si="9"/>
        <v>46867321.153127849</v>
      </c>
      <c r="AN31" s="106">
        <f>'Levy Proposition'!B$11*'Incentive Relocation assumption'!J31/(1+Assumptions!$D$49)^('Incentive Relocation assumption'!$I31-2022)</f>
        <v>0</v>
      </c>
      <c r="AO31" s="106">
        <f>-'Levy Proposition'!C$11*'Incentive Relocation assumption'!K31/(1+Assumptions!$D$49)^('Incentive Relocation assumption'!$I31-2022)</f>
        <v>8062263.2156891311</v>
      </c>
      <c r="AP31" s="106">
        <f>-'Levy Proposition'!D$11*'Incentive Relocation assumption'!L31/(1+Assumptions!$D$49)^('Incentive Relocation assumption'!$I31-2022)</f>
        <v>3996871.7753847647</v>
      </c>
      <c r="AQ31" s="106">
        <f>-'Levy Proposition'!E$11*'Incentive Relocation assumption'!M31/(1+Assumptions!$D$49)^('Incentive Relocation assumption'!$I31-2022)</f>
        <v>2290376.6200146321</v>
      </c>
      <c r="AR31" s="106">
        <f>-'Levy Proposition'!F$11*'Incentive Relocation assumption'!N31/(1+Assumptions!$D$49)^('Incentive Relocation assumption'!$I31-2022)</f>
        <v>888875.5246801133</v>
      </c>
      <c r="AS31" s="106">
        <f>-'Levy Proposition'!G$11*'Incentive Relocation assumption'!O31/(1+Assumptions!$D$49)^('Incentive Relocation assumption'!$I31-2022)</f>
        <v>1023802.7382743771</v>
      </c>
    </row>
    <row r="32" spans="1:45" x14ac:dyDescent="0.35">
      <c r="A32">
        <v>2050</v>
      </c>
      <c r="B32" s="84">
        <f>'Future 95% Cost'!V31</f>
        <v>400990789.85329247</v>
      </c>
      <c r="C32" s="84">
        <f>'Future 95% Cost'!W31</f>
        <v>716716129.82344937</v>
      </c>
      <c r="D32" s="84">
        <f>'Future 95% Cost'!X31</f>
        <v>533313630.0517202</v>
      </c>
      <c r="E32" s="84">
        <f>'Future 95% Cost'!Y31</f>
        <v>193070864.03314504</v>
      </c>
      <c r="F32" s="84">
        <f>'Future 95% Cost'!Z31</f>
        <v>132856970.1747943</v>
      </c>
      <c r="G32" s="84">
        <f>'Future 95% Cost'!AA31</f>
        <v>74437632.510645136</v>
      </c>
      <c r="H32" s="84"/>
      <c r="I32">
        <v>2050</v>
      </c>
      <c r="J32" s="103">
        <f t="shared" si="1"/>
        <v>34415.290977611374</v>
      </c>
      <c r="K32" s="103">
        <f t="shared" si="10"/>
        <v>-12461.46746467778</v>
      </c>
      <c r="L32" s="103">
        <f t="shared" si="11"/>
        <v>-14223.302464951075</v>
      </c>
      <c r="M32" s="103">
        <f t="shared" si="12"/>
        <v>-3076.418776893448</v>
      </c>
      <c r="N32" s="103">
        <f t="shared" si="13"/>
        <v>-3815.1288670957947</v>
      </c>
      <c r="O32" s="103">
        <f t="shared" si="14"/>
        <v>-838.9734039932747</v>
      </c>
      <c r="P32" s="106">
        <f t="shared" si="15"/>
        <v>3449062.9022388621</v>
      </c>
      <c r="Q32" s="106">
        <f t="shared" si="16"/>
        <v>1246146.746467778</v>
      </c>
      <c r="R32" s="106">
        <f t="shared" si="17"/>
        <v>1422330.2464951074</v>
      </c>
      <c r="S32" s="106">
        <f t="shared" si="18"/>
        <v>307641.87768934481</v>
      </c>
      <c r="T32" s="106">
        <f t="shared" si="19"/>
        <v>381512.88670957944</v>
      </c>
      <c r="U32" s="106">
        <f t="shared" si="20"/>
        <v>83897.34039932747</v>
      </c>
      <c r="V32" s="107">
        <f>P32*'Levy Proposition'!B$5/(1+Assumptions!$D$49)^('Incentive Relocation assumption'!$I32-2022)</f>
        <v>485759472.45901734</v>
      </c>
      <c r="W32" s="107">
        <f>Q32*'Levy Proposition'!C$5/(1+Assumptions!$D$49)^('Incentive Relocation assumption'!$I32-2022)</f>
        <v>455878660.94496548</v>
      </c>
      <c r="X32" s="107">
        <f>R32*'Levy Proposition'!D$5/(1+Assumptions!$D$49)^('Incentive Relocation assumption'!$I32-2022)</f>
        <v>339313729.56889856</v>
      </c>
      <c r="Y32" s="107">
        <f>S32*'Levy Proposition'!E$5/(1+Assumptions!$D$49)^('Incentive Relocation assumption'!$I32-2022)</f>
        <v>122977964.11779241</v>
      </c>
      <c r="Z32" s="107">
        <f>T32*'Levy Proposition'!F$5/(1+Assumptions!$D$49)^('Incentive Relocation assumption'!$I32-2022)</f>
        <v>84643135.991269082</v>
      </c>
      <c r="AA32" s="107">
        <f>U32*'Levy Proposition'!G$5/(1+Assumptions!$D$49)^('Incentive Relocation assumption'!$I32-2022)</f>
        <v>47419763.71484571</v>
      </c>
      <c r="AB32" s="81">
        <f>P32*'Levy Proposition'!B$33/(1+Assumptions!$D$49)^('Incentive Relocation assumption'!$I32-2022)</f>
        <v>35478038.278870583</v>
      </c>
      <c r="AC32" s="81">
        <f>Q32*'Levy Proposition'!C$33/(1+Assumptions!$D$49)^('Incentive Relocation assumption'!$I32-2022)</f>
        <v>33295656.596568566</v>
      </c>
      <c r="AD32" s="81">
        <f>R32*'Levy Proposition'!D$33/(1+Assumptions!$D$49)^('Incentive Relocation assumption'!$I32-2022)</f>
        <v>24782194.004888628</v>
      </c>
      <c r="AE32" s="81">
        <f>S32*'Levy Proposition'!E$33/(1+Assumptions!$D$49)^('Incentive Relocation assumption'!$I32-2022)</f>
        <v>8981846.2959499191</v>
      </c>
      <c r="AF32" s="81">
        <f>T32*'Levy Proposition'!F$33/(1+Assumptions!$D$49)^('Incentive Relocation assumption'!$I32-2022)</f>
        <v>6182015.1515321154</v>
      </c>
      <c r="AG32" s="81">
        <f>U32*'Levy Proposition'!G$33/(1+Assumptions!$D$49)^('Incentive Relocation assumption'!$I32-2022)</f>
        <v>3463360.5470086467</v>
      </c>
      <c r="AH32" s="109">
        <f t="shared" si="4"/>
        <v>450281434.18014675</v>
      </c>
      <c r="AI32" s="109">
        <f t="shared" si="5"/>
        <v>422583004.3483969</v>
      </c>
      <c r="AJ32" s="109">
        <f t="shared" si="6"/>
        <v>314531535.5640099</v>
      </c>
      <c r="AK32" s="109">
        <f t="shared" si="7"/>
        <v>113996117.82184249</v>
      </c>
      <c r="AL32" s="109">
        <f t="shared" si="8"/>
        <v>78461120.839736968</v>
      </c>
      <c r="AM32" s="109">
        <f t="shared" si="9"/>
        <v>43956403.167837061</v>
      </c>
      <c r="AN32" s="106">
        <f>'Levy Proposition'!B$11*'Incentive Relocation assumption'!J32/(1+Assumptions!$D$49)^('Incentive Relocation assumption'!$I32-2022)</f>
        <v>0</v>
      </c>
      <c r="AO32" s="106">
        <f>-'Levy Proposition'!C$11*'Incentive Relocation assumption'!K32/(1+Assumptions!$D$49)^('Incentive Relocation assumption'!$I32-2022)</f>
        <v>7561517.9966479195</v>
      </c>
      <c r="AP32" s="106">
        <f>-'Levy Proposition'!D$11*'Incentive Relocation assumption'!L32/(1+Assumptions!$D$49)^('Incentive Relocation assumption'!$I32-2022)</f>
        <v>3748627.0357749322</v>
      </c>
      <c r="AQ32" s="106">
        <f>-'Levy Proposition'!E$11*'Incentive Relocation assumption'!M32/(1+Assumptions!$D$49)^('Incentive Relocation assumption'!$I32-2022)</f>
        <v>2148121.8819102934</v>
      </c>
      <c r="AR32" s="106">
        <f>-'Levy Proposition'!F$11*'Incentive Relocation assumption'!N32/(1+Assumptions!$D$49)^('Incentive Relocation assumption'!$I32-2022)</f>
        <v>833667.68075359007</v>
      </c>
      <c r="AS32" s="106">
        <f>-'Levy Proposition'!G$11*'Incentive Relocation assumption'!O32/(1+Assumptions!$D$49)^('Incentive Relocation assumption'!$I32-2022)</f>
        <v>960214.5977340691</v>
      </c>
    </row>
    <row r="33" spans="1:45" x14ac:dyDescent="0.35">
      <c r="A33">
        <v>2051</v>
      </c>
      <c r="B33" s="84">
        <f>'Future 95% Cost'!V32</f>
        <v>383304790.44184196</v>
      </c>
      <c r="C33" s="84">
        <f>'Future 95% Cost'!W32</f>
        <v>685139352.1320318</v>
      </c>
      <c r="D33" s="84">
        <f>'Future 95% Cost'!X32</f>
        <v>509878485.83943713</v>
      </c>
      <c r="E33" s="84">
        <f>'Future 95% Cost'!Y32</f>
        <v>184653756.06469718</v>
      </c>
      <c r="F33" s="84">
        <f>'Future 95% Cost'!Z32</f>
        <v>127053752.14746417</v>
      </c>
      <c r="G33" s="84">
        <f>'Future 95% Cost'!AA32</f>
        <v>71184545.493469909</v>
      </c>
      <c r="H33" s="84"/>
      <c r="I33">
        <v>2051</v>
      </c>
      <c r="J33" s="103">
        <f t="shared" si="1"/>
        <v>34071.138067835258</v>
      </c>
      <c r="K33" s="103">
        <f t="shared" si="10"/>
        <v>-12336.852790031002</v>
      </c>
      <c r="L33" s="103">
        <f t="shared" si="11"/>
        <v>-14081.069440301564</v>
      </c>
      <c r="M33" s="103">
        <f t="shared" si="12"/>
        <v>-3045.6545891245137</v>
      </c>
      <c r="N33" s="103">
        <f t="shared" si="13"/>
        <v>-3776.9775784248363</v>
      </c>
      <c r="O33" s="103">
        <f t="shared" si="14"/>
        <v>-830.58366995334188</v>
      </c>
      <c r="P33" s="106">
        <f t="shared" si="15"/>
        <v>3483478.1932164733</v>
      </c>
      <c r="Q33" s="106">
        <f t="shared" si="16"/>
        <v>1233685.2790031002</v>
      </c>
      <c r="R33" s="106">
        <f t="shared" si="17"/>
        <v>1408106.9440301564</v>
      </c>
      <c r="S33" s="106">
        <f t="shared" si="18"/>
        <v>304565.45891245134</v>
      </c>
      <c r="T33" s="106">
        <f t="shared" si="19"/>
        <v>377697.75784248364</v>
      </c>
      <c r="U33" s="106">
        <f t="shared" si="20"/>
        <v>83058.366995334189</v>
      </c>
      <c r="V33" s="107">
        <f>P33*'Levy Proposition'!B$5/(1+Assumptions!$D$49)^('Incentive Relocation assumption'!$I33-2022)</f>
        <v>464782836.67477006</v>
      </c>
      <c r="W33" s="107">
        <f>Q33*'Levy Proposition'!C$5/(1+Assumptions!$D$49)^('Incentive Relocation assumption'!$I33-2022)</f>
        <v>427564147.53552091</v>
      </c>
      <c r="X33" s="107">
        <f>R33*'Levy Proposition'!D$5/(1+Assumptions!$D$49)^('Incentive Relocation assumption'!$I33-2022)</f>
        <v>318239035.86427903</v>
      </c>
      <c r="Y33" s="107">
        <f>S33*'Levy Proposition'!E$5/(1+Assumptions!$D$49)^('Incentive Relocation assumption'!$I33-2022)</f>
        <v>115339832.49991485</v>
      </c>
      <c r="Z33" s="107">
        <f>T33*'Levy Proposition'!F$5/(1+Assumptions!$D$49)^('Incentive Relocation assumption'!$I33-2022)</f>
        <v>79385971.279776797</v>
      </c>
      <c r="AA33" s="107">
        <f>U33*'Levy Proposition'!G$5/(1+Assumptions!$D$49)^('Incentive Relocation assumption'!$I33-2022)</f>
        <v>44474533.655615576</v>
      </c>
      <c r="AB33" s="81">
        <f>P33*'Levy Proposition'!B$33/(1+Assumptions!$D$49)^('Incentive Relocation assumption'!$I33-2022)</f>
        <v>33945983.981405005</v>
      </c>
      <c r="AC33" s="81">
        <f>Q33*'Levy Proposition'!C$33/(1+Assumptions!$D$49)^('Incentive Relocation assumption'!$I33-2022)</f>
        <v>31227671.415543366</v>
      </c>
      <c r="AD33" s="81">
        <f>R33*'Levy Proposition'!D$33/(1+Assumptions!$D$49)^('Incentive Relocation assumption'!$I33-2022)</f>
        <v>23242977.927056935</v>
      </c>
      <c r="AE33" s="81">
        <f>S33*'Levy Proposition'!E$33/(1+Assumptions!$D$49)^('Incentive Relocation assumption'!$I33-2022)</f>
        <v>8423985.9941295069</v>
      </c>
      <c r="AF33" s="81">
        <f>T33*'Levy Proposition'!F$33/(1+Assumptions!$D$49)^('Incentive Relocation assumption'!$I33-2022)</f>
        <v>5798051.6851513609</v>
      </c>
      <c r="AG33" s="81">
        <f>U33*'Levy Proposition'!G$33/(1+Assumptions!$D$49)^('Incentive Relocation assumption'!$I33-2022)</f>
        <v>3248252.0608014888</v>
      </c>
      <c r="AH33" s="109">
        <f t="shared" si="4"/>
        <v>430836852.69336504</v>
      </c>
      <c r="AI33" s="109">
        <f t="shared" si="5"/>
        <v>396336476.11997753</v>
      </c>
      <c r="AJ33" s="109">
        <f t="shared" si="6"/>
        <v>294996057.93722212</v>
      </c>
      <c r="AK33" s="109">
        <f t="shared" si="7"/>
        <v>106915846.50578535</v>
      </c>
      <c r="AL33" s="109">
        <f t="shared" si="8"/>
        <v>73587919.594625443</v>
      </c>
      <c r="AM33" s="109">
        <f t="shared" si="9"/>
        <v>41226281.594814084</v>
      </c>
      <c r="AN33" s="106">
        <f>'Levy Proposition'!B$11*'Incentive Relocation assumption'!J33/(1+Assumptions!$D$49)^('Incentive Relocation assumption'!$I33-2022)</f>
        <v>0</v>
      </c>
      <c r="AO33" s="106">
        <f>-'Levy Proposition'!C$11*'Incentive Relocation assumption'!K33/(1+Assumptions!$D$49)^('Incentive Relocation assumption'!$I33-2022)</f>
        <v>7091873.942091722</v>
      </c>
      <c r="AP33" s="106">
        <f>-'Levy Proposition'!D$11*'Incentive Relocation assumption'!L33/(1+Assumptions!$D$49)^('Incentive Relocation assumption'!$I33-2022)</f>
        <v>3515800.7169219223</v>
      </c>
      <c r="AQ33" s="106">
        <f>-'Levy Proposition'!E$11*'Incentive Relocation assumption'!M33/(1+Assumptions!$D$49)^('Incentive Relocation assumption'!$I33-2022)</f>
        <v>2014702.5511954196</v>
      </c>
      <c r="AR33" s="106">
        <f>-'Levy Proposition'!F$11*'Incentive Relocation assumption'!N33/(1+Assumptions!$D$49)^('Incentive Relocation assumption'!$I33-2022)</f>
        <v>781888.78266525047</v>
      </c>
      <c r="AS33" s="106">
        <f>-'Levy Proposition'!G$11*'Incentive Relocation assumption'!O33/(1+Assumptions!$D$49)^('Incentive Relocation assumption'!$I33-2022)</f>
        <v>900575.90122844791</v>
      </c>
    </row>
    <row r="34" spans="1:45" x14ac:dyDescent="0.35">
      <c r="A34">
        <v>2052</v>
      </c>
      <c r="B34" s="84">
        <f>'Future 95% Cost'!V33</f>
        <v>366401703.68918371</v>
      </c>
      <c r="C34" s="84">
        <f>'Future 95% Cost'!W33</f>
        <v>654958441.22761738</v>
      </c>
      <c r="D34" s="84">
        <f>'Future 95% Cost'!X33</f>
        <v>487476966.53663445</v>
      </c>
      <c r="E34" s="84">
        <f>'Future 95% Cost'!Y33</f>
        <v>176605485.35183018</v>
      </c>
      <c r="F34" s="84">
        <f>'Future 95% Cost'!Z33</f>
        <v>121505395.1018068</v>
      </c>
      <c r="G34" s="84">
        <f>'Future 95% Cost'!AA33</f>
        <v>68074380.32612747</v>
      </c>
      <c r="H34" s="84"/>
      <c r="I34">
        <v>2052</v>
      </c>
      <c r="J34" s="103">
        <f t="shared" si="1"/>
        <v>33730.426687156905</v>
      </c>
      <c r="K34" s="103">
        <f t="shared" si="10"/>
        <v>-12213.484262130691</v>
      </c>
      <c r="L34" s="103">
        <f t="shared" si="11"/>
        <v>-13940.258745898549</v>
      </c>
      <c r="M34" s="103">
        <f t="shared" si="12"/>
        <v>-3015.1980432332684</v>
      </c>
      <c r="N34" s="103">
        <f t="shared" si="13"/>
        <v>-3739.2078026405879</v>
      </c>
      <c r="O34" s="103">
        <f t="shared" si="14"/>
        <v>-822.27783325380847</v>
      </c>
      <c r="P34" s="106">
        <f t="shared" si="15"/>
        <v>3517549.3312843088</v>
      </c>
      <c r="Q34" s="106">
        <f t="shared" si="16"/>
        <v>1221348.4262130691</v>
      </c>
      <c r="R34" s="106">
        <f t="shared" si="17"/>
        <v>1394025.8745898549</v>
      </c>
      <c r="S34" s="106">
        <f t="shared" si="18"/>
        <v>301519.80432332685</v>
      </c>
      <c r="T34" s="106">
        <f t="shared" si="19"/>
        <v>373920.78026405879</v>
      </c>
      <c r="U34" s="106">
        <f t="shared" si="20"/>
        <v>82227.783325380849</v>
      </c>
      <c r="V34" s="107">
        <f>P34*'Levy Proposition'!B$5/(1+Assumptions!$D$49)^('Incentive Relocation assumption'!$I34-2022)</f>
        <v>444625130.41790545</v>
      </c>
      <c r="W34" s="107">
        <f>Q34*'Levy Proposition'!C$5/(1+Assumptions!$D$49)^('Incentive Relocation assumption'!$I34-2022)</f>
        <v>401008241.70808464</v>
      </c>
      <c r="X34" s="107">
        <f>R34*'Levy Proposition'!D$5/(1+Assumptions!$D$49)^('Incentive Relocation assumption'!$I34-2022)</f>
        <v>298473286.29023695</v>
      </c>
      <c r="Y34" s="107">
        <f>S34*'Levy Proposition'!E$5/(1+Assumptions!$D$49)^('Incentive Relocation assumption'!$I34-2022)</f>
        <v>108176103.39008452</v>
      </c>
      <c r="Z34" s="107">
        <f>T34*'Levy Proposition'!F$5/(1+Assumptions!$D$49)^('Incentive Relocation assumption'!$I34-2022)</f>
        <v>74455327.797443718</v>
      </c>
      <c r="AA34" s="107">
        <f>U34*'Levy Proposition'!G$5/(1+Assumptions!$D$49)^('Incentive Relocation assumption'!$I34-2022)</f>
        <v>41712231.123269714</v>
      </c>
      <c r="AB34" s="81">
        <f>P34*'Levy Proposition'!B$33/(1+Assumptions!$D$49)^('Incentive Relocation assumption'!$I34-2022)</f>
        <v>32473741.205417532</v>
      </c>
      <c r="AC34" s="81">
        <f>Q34*'Levy Proposition'!C$33/(1+Assumptions!$D$49)^('Incentive Relocation assumption'!$I34-2022)</f>
        <v>29288128.294116423</v>
      </c>
      <c r="AD34" s="81">
        <f>R34*'Levy Proposition'!D$33/(1+Assumptions!$D$49)^('Incentive Relocation assumption'!$I34-2022)</f>
        <v>21799362.18766937</v>
      </c>
      <c r="AE34" s="81">
        <f>S34*'Levy Proposition'!E$33/(1+Assumptions!$D$49)^('Incentive Relocation assumption'!$I34-2022)</f>
        <v>7900774.2607763037</v>
      </c>
      <c r="AF34" s="81">
        <f>T34*'Levy Proposition'!F$33/(1+Assumptions!$D$49)^('Incentive Relocation assumption'!$I34-2022)</f>
        <v>5437936.0968332449</v>
      </c>
      <c r="AG34" s="81">
        <f>U34*'Levy Proposition'!G$33/(1+Assumptions!$D$49)^('Incentive Relocation assumption'!$I34-2022)</f>
        <v>3046503.9106639624</v>
      </c>
      <c r="AH34" s="109">
        <f t="shared" si="4"/>
        <v>412151389.21248794</v>
      </c>
      <c r="AI34" s="109">
        <f t="shared" si="5"/>
        <v>371720113.41396821</v>
      </c>
      <c r="AJ34" s="109">
        <f t="shared" si="6"/>
        <v>276673924.10256755</v>
      </c>
      <c r="AK34" s="109">
        <f t="shared" si="7"/>
        <v>100275329.12930822</v>
      </c>
      <c r="AL34" s="109">
        <f t="shared" si="8"/>
        <v>69017391.700610474</v>
      </c>
      <c r="AM34" s="109">
        <f t="shared" si="9"/>
        <v>38665727.212605752</v>
      </c>
      <c r="AN34" s="106">
        <f>'Levy Proposition'!B$11*'Incentive Relocation assumption'!J34/(1+Assumptions!$D$49)^('Incentive Relocation assumption'!$I34-2022)</f>
        <v>0</v>
      </c>
      <c r="AO34" s="106">
        <f>-'Levy Proposition'!C$11*'Incentive Relocation assumption'!K34/(1+Assumptions!$D$49)^('Incentive Relocation assumption'!$I34-2022)</f>
        <v>6651399.3662139792</v>
      </c>
      <c r="AP34" s="106">
        <f>-'Levy Proposition'!D$11*'Incentive Relocation assumption'!L34/(1+Assumptions!$D$49)^('Incentive Relocation assumption'!$I34-2022)</f>
        <v>3297435.184440379</v>
      </c>
      <c r="AQ34" s="106">
        <f>-'Levy Proposition'!E$11*'Incentive Relocation assumption'!M34/(1+Assumptions!$D$49)^('Incentive Relocation assumption'!$I34-2022)</f>
        <v>1889569.8628532654</v>
      </c>
      <c r="AR34" s="106">
        <f>-'Levy Proposition'!F$11*'Incentive Relocation assumption'!N34/(1+Assumptions!$D$49)^('Incentive Relocation assumption'!$I34-2022)</f>
        <v>733325.85941813199</v>
      </c>
      <c r="AS34" s="106">
        <f>-'Levy Proposition'!G$11*'Incentive Relocation assumption'!O34/(1+Assumptions!$D$49)^('Incentive Relocation assumption'!$I34-2022)</f>
        <v>844641.34974341176</v>
      </c>
    </row>
    <row r="35" spans="1:45" x14ac:dyDescent="0.35">
      <c r="A35">
        <v>2053</v>
      </c>
      <c r="B35" s="84">
        <f>'Future 95% Cost'!V34</f>
        <v>350246759.55652398</v>
      </c>
      <c r="C35" s="84">
        <f>'Future 95% Cost'!W34</f>
        <v>626111507.70987213</v>
      </c>
      <c r="D35" s="84">
        <f>'Future 95% Cost'!X34</f>
        <v>466063334.43295389</v>
      </c>
      <c r="E35" s="84">
        <f>'Future 95% Cost'!Y34</f>
        <v>168909816.12825993</v>
      </c>
      <c r="F35" s="84">
        <f>'Future 95% Cost'!Z34</f>
        <v>116200653.19417782</v>
      </c>
      <c r="G35" s="84">
        <f>'Future 95% Cost'!AA34</f>
        <v>65100829.178783566</v>
      </c>
      <c r="H35" s="84"/>
      <c r="I35">
        <v>2053</v>
      </c>
      <c r="J35" s="103">
        <f t="shared" si="1"/>
        <v>33393.122420285334</v>
      </c>
      <c r="K35" s="103">
        <f t="shared" si="10"/>
        <v>-12091.349419509384</v>
      </c>
      <c r="L35" s="103">
        <f t="shared" si="11"/>
        <v>-13800.856158439565</v>
      </c>
      <c r="M35" s="103">
        <f t="shared" si="12"/>
        <v>-2985.0460628009359</v>
      </c>
      <c r="N35" s="103">
        <f t="shared" si="13"/>
        <v>-3701.8157246141823</v>
      </c>
      <c r="O35" s="103">
        <f t="shared" si="14"/>
        <v>-814.05505492127031</v>
      </c>
      <c r="P35" s="106">
        <f t="shared" si="15"/>
        <v>3551279.7579714656</v>
      </c>
      <c r="Q35" s="106">
        <f t="shared" si="16"/>
        <v>1209134.9419509384</v>
      </c>
      <c r="R35" s="106">
        <f t="shared" si="17"/>
        <v>1380085.6158439564</v>
      </c>
      <c r="S35" s="106">
        <f t="shared" si="18"/>
        <v>298504.60628009361</v>
      </c>
      <c r="T35" s="106">
        <f t="shared" si="19"/>
        <v>370181.57246141823</v>
      </c>
      <c r="U35" s="106">
        <f t="shared" si="20"/>
        <v>81405.505492127035</v>
      </c>
      <c r="V35" s="107">
        <f>P35*'Levy Proposition'!B$5/(1+Assumptions!$D$49)^('Incentive Relocation assumption'!$I35-2022)</f>
        <v>425260962.06806058</v>
      </c>
      <c r="W35" s="107">
        <f>Q35*'Levy Proposition'!C$5/(1+Assumptions!$D$49)^('Incentive Relocation assumption'!$I35-2022)</f>
        <v>376101716.7709325</v>
      </c>
      <c r="X35" s="107">
        <f>R35*'Levy Proposition'!D$5/(1+Assumptions!$D$49)^('Incentive Relocation assumption'!$I35-2022)</f>
        <v>279935182.6432972</v>
      </c>
      <c r="Y35" s="107">
        <f>S35*'Levy Proposition'!E$5/(1+Assumptions!$D$49)^('Incentive Relocation assumption'!$I35-2022)</f>
        <v>101457311.76322711</v>
      </c>
      <c r="Z35" s="107">
        <f>T35*'Levy Proposition'!F$5/(1+Assumptions!$D$49)^('Incentive Relocation assumption'!$I35-2022)</f>
        <v>69830925.389672756</v>
      </c>
      <c r="AA35" s="107">
        <f>U35*'Levy Proposition'!G$5/(1+Assumptions!$D$49)^('Incentive Relocation assumption'!$I35-2022)</f>
        <v>39121494.533341348</v>
      </c>
      <c r="AB35" s="81">
        <f>P35*'Levy Proposition'!B$33/(1+Assumptions!$D$49)^('Incentive Relocation assumption'!$I35-2022)</f>
        <v>31059455.442802265</v>
      </c>
      <c r="AC35" s="81">
        <f>Q35*'Levy Proposition'!C$33/(1+Assumptions!$D$49)^('Incentive Relocation assumption'!$I35-2022)</f>
        <v>27469049.727020688</v>
      </c>
      <c r="AD35" s="81">
        <f>R35*'Levy Proposition'!D$33/(1+Assumptions!$D$49)^('Incentive Relocation assumption'!$I35-2022)</f>
        <v>20445409.072819334</v>
      </c>
      <c r="AE35" s="81">
        <f>S35*'Levy Proposition'!E$33/(1+Assumptions!$D$49)^('Incentive Relocation assumption'!$I35-2022)</f>
        <v>7410059.0816801041</v>
      </c>
      <c r="AF35" s="81">
        <f>T35*'Levy Proposition'!F$33/(1+Assumptions!$D$49)^('Incentive Relocation assumption'!$I35-2022)</f>
        <v>5100187.2006372139</v>
      </c>
      <c r="AG35" s="81">
        <f>U35*'Levy Proposition'!G$33/(1+Assumptions!$D$49)^('Incentive Relocation assumption'!$I35-2022)</f>
        <v>2857286.2893530284</v>
      </c>
      <c r="AH35" s="109">
        <f t="shared" si="4"/>
        <v>394201506.62525833</v>
      </c>
      <c r="AI35" s="109">
        <f t="shared" si="5"/>
        <v>348632667.04391181</v>
      </c>
      <c r="AJ35" s="109">
        <f t="shared" si="6"/>
        <v>259489773.57047787</v>
      </c>
      <c r="AK35" s="109">
        <f t="shared" si="7"/>
        <v>94047252.681547001</v>
      </c>
      <c r="AL35" s="109">
        <f t="shared" si="8"/>
        <v>64730738.189035542</v>
      </c>
      <c r="AM35" s="109">
        <f t="shared" si="9"/>
        <v>36264208.24398832</v>
      </c>
      <c r="AN35" s="106">
        <f>'Levy Proposition'!B$11*'Incentive Relocation assumption'!J35/(1+Assumptions!$D$49)^('Incentive Relocation assumption'!$I35-2022)</f>
        <v>0</v>
      </c>
      <c r="AO35" s="106">
        <f>-'Levy Proposition'!C$11*'Incentive Relocation assumption'!K35/(1+Assumptions!$D$49)^('Incentive Relocation assumption'!$I35-2022)</f>
        <v>6238282.5597465411</v>
      </c>
      <c r="AP35" s="106">
        <f>-'Levy Proposition'!D$11*'Incentive Relocation assumption'!L35/(1+Assumptions!$D$49)^('Incentive Relocation assumption'!$I35-2022)</f>
        <v>3092632.2823850834</v>
      </c>
      <c r="AQ35" s="106">
        <f>-'Levy Proposition'!E$11*'Incentive Relocation assumption'!M35/(1+Assumptions!$D$49)^('Incentive Relocation assumption'!$I35-2022)</f>
        <v>1772209.1355295978</v>
      </c>
      <c r="AR35" s="106">
        <f>-'Levy Proposition'!F$11*'Incentive Relocation assumption'!N35/(1+Assumptions!$D$49)^('Incentive Relocation assumption'!$I35-2022)</f>
        <v>687779.16759240138</v>
      </c>
      <c r="AS35" s="106">
        <f>-'Levy Proposition'!G$11*'Incentive Relocation assumption'!O35/(1+Assumptions!$D$49)^('Incentive Relocation assumption'!$I35-2022)</f>
        <v>792180.87972731621</v>
      </c>
    </row>
    <row r="36" spans="1:45" x14ac:dyDescent="0.35">
      <c r="A36">
        <v>2054</v>
      </c>
      <c r="B36" s="84">
        <f>'Future 95% Cost'!V35</f>
        <v>334806736.69372946</v>
      </c>
      <c r="C36" s="84">
        <f>'Future 95% Cost'!W35</f>
        <v>598539413.57985008</v>
      </c>
      <c r="D36" s="84">
        <f>'Future 95% Cost'!X35</f>
        <v>445593881.57326949</v>
      </c>
      <c r="E36" s="84">
        <f>'Future 95% Cost'!Y35</f>
        <v>161551230.20834363</v>
      </c>
      <c r="F36" s="84">
        <f>'Future 95% Cost'!Z35</f>
        <v>111128778.89865513</v>
      </c>
      <c r="G36" s="84">
        <f>'Future 95% Cost'!AA35</f>
        <v>62257863.727047361</v>
      </c>
      <c r="H36" s="84"/>
      <c r="I36">
        <v>2054</v>
      </c>
      <c r="J36" s="103">
        <f t="shared" si="1"/>
        <v>33059.191196082487</v>
      </c>
      <c r="K36" s="103">
        <f t="shared" si="10"/>
        <v>-11970.435925314292</v>
      </c>
      <c r="L36" s="103">
        <f t="shared" si="11"/>
        <v>-13662.847596855168</v>
      </c>
      <c r="M36" s="103">
        <f t="shared" si="12"/>
        <v>-2955.195602172927</v>
      </c>
      <c r="N36" s="103">
        <f t="shared" si="13"/>
        <v>-3664.7975673680403</v>
      </c>
      <c r="O36" s="103">
        <f t="shared" si="14"/>
        <v>-805.91450437205776</v>
      </c>
      <c r="P36" s="106">
        <f t="shared" si="15"/>
        <v>3584672.880391751</v>
      </c>
      <c r="Q36" s="106">
        <f t="shared" si="16"/>
        <v>1197043.5925314291</v>
      </c>
      <c r="R36" s="106">
        <f t="shared" si="17"/>
        <v>1366284.7596855168</v>
      </c>
      <c r="S36" s="106">
        <f t="shared" si="18"/>
        <v>295519.56021729269</v>
      </c>
      <c r="T36" s="106">
        <f t="shared" si="19"/>
        <v>366479.75673680403</v>
      </c>
      <c r="U36" s="106">
        <f t="shared" si="20"/>
        <v>80591.450437205771</v>
      </c>
      <c r="V36" s="107">
        <f>P36*'Levy Proposition'!B$5/(1+Assumptions!$D$49)^('Incentive Relocation assumption'!$I36-2022)</f>
        <v>406665176.33058918</v>
      </c>
      <c r="W36" s="107">
        <f>Q36*'Levy Proposition'!C$5/(1+Assumptions!$D$49)^('Incentive Relocation assumption'!$I36-2022)</f>
        <v>352742130.07575428</v>
      </c>
      <c r="X36" s="107">
        <f>R36*'Levy Proposition'!D$5/(1+Assumptions!$D$49)^('Incentive Relocation assumption'!$I36-2022)</f>
        <v>262548476.13174632</v>
      </c>
      <c r="Y36" s="107">
        <f>S36*'Levy Proposition'!E$5/(1+Assumptions!$D$49)^('Incentive Relocation assumption'!$I36-2022)</f>
        <v>95155822.65985167</v>
      </c>
      <c r="Z36" s="107">
        <f>T36*'Levy Proposition'!F$5/(1+Assumptions!$D$49)^('Incentive Relocation assumption'!$I36-2022)</f>
        <v>65493743.497365437</v>
      </c>
      <c r="AA36" s="107">
        <f>U36*'Levy Proposition'!G$5/(1+Assumptions!$D$49)^('Incentive Relocation assumption'!$I36-2022)</f>
        <v>36691667.966627955</v>
      </c>
      <c r="AB36" s="81">
        <f>P36*'Levy Proposition'!B$33/(1+Assumptions!$D$49)^('Incentive Relocation assumption'!$I36-2022)</f>
        <v>29701289.445791576</v>
      </c>
      <c r="AC36" s="81">
        <f>Q36*'Levy Proposition'!C$33/(1+Assumptions!$D$49)^('Incentive Relocation assumption'!$I36-2022)</f>
        <v>25762953.689912431</v>
      </c>
      <c r="AD36" s="81">
        <f>R36*'Levy Proposition'!D$33/(1+Assumptions!$D$49)^('Incentive Relocation assumption'!$I36-2022)</f>
        <v>19175549.658575315</v>
      </c>
      <c r="AE36" s="81">
        <f>S36*'Levy Proposition'!E$33/(1+Assumptions!$D$49)^('Incentive Relocation assumption'!$I36-2022)</f>
        <v>6949822.1037129853</v>
      </c>
      <c r="AF36" s="81">
        <f>T36*'Levy Proposition'!F$33/(1+Assumptions!$D$49)^('Incentive Relocation assumption'!$I36-2022)</f>
        <v>4783415.8067233553</v>
      </c>
      <c r="AG36" s="81">
        <f>U36*'Levy Proposition'!G$33/(1+Assumptions!$D$49)^('Incentive Relocation assumption'!$I36-2022)</f>
        <v>2679820.9287528861</v>
      </c>
      <c r="AH36" s="109">
        <f t="shared" si="4"/>
        <v>376963886.88479757</v>
      </c>
      <c r="AI36" s="109">
        <f t="shared" si="5"/>
        <v>326979176.38584185</v>
      </c>
      <c r="AJ36" s="109">
        <f t="shared" si="6"/>
        <v>243372926.473171</v>
      </c>
      <c r="AK36" s="109">
        <f t="shared" si="7"/>
        <v>88206000.556138679</v>
      </c>
      <c r="AL36" s="109">
        <f t="shared" si="8"/>
        <v>60710327.690642081</v>
      </c>
      <c r="AM36" s="109">
        <f t="shared" si="9"/>
        <v>34011847.037875071</v>
      </c>
      <c r="AN36" s="106">
        <f>'Levy Proposition'!B$11*'Incentive Relocation assumption'!J36/(1+Assumptions!$D$49)^('Incentive Relocation assumption'!$I36-2022)</f>
        <v>0</v>
      </c>
      <c r="AO36" s="106">
        <f>-'Levy Proposition'!C$11*'Incentive Relocation assumption'!K36/(1+Assumptions!$D$49)^('Incentive Relocation assumption'!$I36-2022)</f>
        <v>5850824.3382458631</v>
      </c>
      <c r="AP36" s="106">
        <f>-'Levy Proposition'!D$11*'Incentive Relocation assumption'!L36/(1+Assumptions!$D$49)^('Incentive Relocation assumption'!$I36-2022)</f>
        <v>2900549.6390594183</v>
      </c>
      <c r="AQ36" s="106">
        <f>-'Levy Proposition'!E$11*'Incentive Relocation assumption'!M36/(1+Assumptions!$D$49)^('Incentive Relocation assumption'!$I36-2022)</f>
        <v>1662137.6546046538</v>
      </c>
      <c r="AR36" s="106">
        <f>-'Levy Proposition'!F$11*'Incentive Relocation assumption'!N36/(1+Assumptions!$D$49)^('Incentive Relocation assumption'!$I36-2022)</f>
        <v>645061.36978373711</v>
      </c>
      <c r="AS36" s="106">
        <f>-'Levy Proposition'!G$11*'Incentive Relocation assumption'!O36/(1+Assumptions!$D$49)^('Incentive Relocation assumption'!$I36-2022)</f>
        <v>742978.71682008507</v>
      </c>
    </row>
    <row r="37" spans="1:45" x14ac:dyDescent="0.35">
      <c r="A37">
        <v>2055</v>
      </c>
      <c r="B37" s="84">
        <f>'Future 95% Cost'!V36</f>
        <v>320049893.27514011</v>
      </c>
      <c r="C37" s="84">
        <f>'Future 95% Cost'!W36</f>
        <v>572185649.62315679</v>
      </c>
      <c r="D37" s="84">
        <f>'Future 95% Cost'!X36</f>
        <v>426026839.44647175</v>
      </c>
      <c r="E37" s="84">
        <f>'Future 95% Cost'!Y36</f>
        <v>154514895.15491736</v>
      </c>
      <c r="F37" s="84">
        <f>'Future 95% Cost'!Z36</f>
        <v>106279500.84181148</v>
      </c>
      <c r="G37" s="84">
        <f>'Future 95% Cost'!AA36</f>
        <v>59539722.722918056</v>
      </c>
      <c r="H37" s="84"/>
      <c r="I37">
        <v>2055</v>
      </c>
      <c r="J37" s="103">
        <f t="shared" si="1"/>
        <v>32728.599284121661</v>
      </c>
      <c r="K37" s="103">
        <f t="shared" si="10"/>
        <v>-11850.731566061149</v>
      </c>
      <c r="L37" s="103">
        <f t="shared" si="11"/>
        <v>-13526.219120886617</v>
      </c>
      <c r="M37" s="103">
        <f t="shared" si="12"/>
        <v>-2925.6436461511976</v>
      </c>
      <c r="N37" s="103">
        <f t="shared" si="13"/>
        <v>-3628.1495916943604</v>
      </c>
      <c r="O37" s="103">
        <f t="shared" si="14"/>
        <v>-797.85535932833704</v>
      </c>
      <c r="P37" s="106">
        <f t="shared" si="15"/>
        <v>3617732.0715878336</v>
      </c>
      <c r="Q37" s="106">
        <f t="shared" si="16"/>
        <v>1185073.1566061149</v>
      </c>
      <c r="R37" s="106">
        <f t="shared" si="17"/>
        <v>1352621.9120886617</v>
      </c>
      <c r="S37" s="106">
        <f t="shared" si="18"/>
        <v>292564.36461511976</v>
      </c>
      <c r="T37" s="106">
        <f t="shared" si="19"/>
        <v>362814.95916943601</v>
      </c>
      <c r="U37" s="106">
        <f t="shared" si="20"/>
        <v>79785.535932833707</v>
      </c>
      <c r="V37" s="107">
        <f>P37*'Levy Proposition'!B$5/(1+Assumptions!$D$49)^('Incentive Relocation assumption'!$I37-2022)</f>
        <v>388812910.12986773</v>
      </c>
      <c r="W37" s="107">
        <f>Q37*'Levy Proposition'!C$5/(1+Assumptions!$D$49)^('Incentive Relocation assumption'!$I37-2022)</f>
        <v>330833401.66235816</v>
      </c>
      <c r="X37" s="107">
        <f>R37*'Levy Proposition'!D$5/(1+Assumptions!$D$49)^('Incentive Relocation assumption'!$I37-2022)</f>
        <v>246241653.75788882</v>
      </c>
      <c r="Y37" s="107">
        <f>S37*'Levy Proposition'!E$5/(1+Assumptions!$D$49)^('Incentive Relocation assumption'!$I37-2022)</f>
        <v>89245717.521119699</v>
      </c>
      <c r="Z37" s="107">
        <f>T37*'Levy Proposition'!F$5/(1+Assumptions!$D$49)^('Incentive Relocation assumption'!$I37-2022)</f>
        <v>61425942.923750222</v>
      </c>
      <c r="AA37" s="107">
        <f>U37*'Levy Proposition'!G$5/(1+Assumptions!$D$49)^('Incentive Relocation assumption'!$I37-2022)</f>
        <v>34412757.340492308</v>
      </c>
      <c r="AB37" s="81">
        <f>P37*'Levy Proposition'!B$33/(1+Assumptions!$D$49)^('Incentive Relocation assumption'!$I37-2022)</f>
        <v>28397427.309192237</v>
      </c>
      <c r="AC37" s="81">
        <f>Q37*'Levy Proposition'!C$33/(1+Assumptions!$D$49)^('Incentive Relocation assumption'!$I37-2022)</f>
        <v>24162822.865170918</v>
      </c>
      <c r="AD37" s="81">
        <f>R37*'Levy Proposition'!D$33/(1+Assumptions!$D$49)^('Incentive Relocation assumption'!$I37-2022)</f>
        <v>17984560.90552476</v>
      </c>
      <c r="AE37" s="81">
        <f>S37*'Levy Proposition'!E$33/(1+Assumptions!$D$49)^('Incentive Relocation assumption'!$I37-2022)</f>
        <v>6518170.3331718082</v>
      </c>
      <c r="AF37" s="81">
        <f>T37*'Levy Proposition'!F$33/(1+Assumptions!$D$49)^('Incentive Relocation assumption'!$I37-2022)</f>
        <v>4486319.007496845</v>
      </c>
      <c r="AG37" s="81">
        <f>U37*'Levy Proposition'!G$33/(1+Assumptions!$D$49)^('Incentive Relocation assumption'!$I37-2022)</f>
        <v>2513377.898792237</v>
      </c>
      <c r="AH37" s="109">
        <f t="shared" si="4"/>
        <v>360415482.82067549</v>
      </c>
      <c r="AI37" s="109">
        <f t="shared" si="5"/>
        <v>306670578.79718727</v>
      </c>
      <c r="AJ37" s="109">
        <f t="shared" si="6"/>
        <v>228257092.85236406</v>
      </c>
      <c r="AK37" s="109">
        <f t="shared" si="7"/>
        <v>82727547.187947884</v>
      </c>
      <c r="AL37" s="109">
        <f t="shared" si="8"/>
        <v>56939623.916253373</v>
      </c>
      <c r="AM37" s="109">
        <f t="shared" si="9"/>
        <v>31899379.441700071</v>
      </c>
      <c r="AN37" s="106">
        <f>'Levy Proposition'!B$11*'Incentive Relocation assumption'!J37/(1+Assumptions!$D$49)^('Incentive Relocation assumption'!$I37-2022)</f>
        <v>0</v>
      </c>
      <c r="AO37" s="106">
        <f>-'Levy Proposition'!C$11*'Incentive Relocation assumption'!K37/(1+Assumptions!$D$49)^('Incentive Relocation assumption'!$I37-2022)</f>
        <v>5487431.053203363</v>
      </c>
      <c r="AP37" s="106">
        <f>-'Levy Proposition'!D$11*'Incentive Relocation assumption'!L37/(1+Assumptions!$D$49)^('Incentive Relocation assumption'!$I37-2022)</f>
        <v>2720397.2022691779</v>
      </c>
      <c r="AQ37" s="106">
        <f>-'Levy Proposition'!E$11*'Incentive Relocation assumption'!M37/(1+Assumptions!$D$49)^('Incentive Relocation assumption'!$I37-2022)</f>
        <v>1558902.6867469945</v>
      </c>
      <c r="AR37" s="106">
        <f>-'Levy Proposition'!F$11*'Incentive Relocation assumption'!N37/(1+Assumptions!$D$49)^('Incentive Relocation assumption'!$I37-2022)</f>
        <v>604996.76406870631</v>
      </c>
      <c r="AS37" s="106">
        <f>-'Levy Proposition'!G$11*'Incentive Relocation assumption'!O37/(1+Assumptions!$D$49)^('Incentive Relocation assumption'!$I37-2022)</f>
        <v>696832.48835497629</v>
      </c>
    </row>
    <row r="38" spans="1:45" x14ac:dyDescent="0.35">
      <c r="A38">
        <v>2056</v>
      </c>
      <c r="B38" s="84">
        <f>'Future 95% Cost'!V37</f>
        <v>305945900.931907</v>
      </c>
      <c r="C38" s="84">
        <f>'Future 95% Cost'!W37</f>
        <v>546996218.26980412</v>
      </c>
      <c r="D38" s="84">
        <f>'Future 95% Cost'!X37</f>
        <v>407322292.70201325</v>
      </c>
      <c r="E38" s="84">
        <f>'Future 95% Cost'!Y37</f>
        <v>147786633.86401427</v>
      </c>
      <c r="F38" s="84">
        <f>'Future 95% Cost'!Z37</f>
        <v>101643002.62686083</v>
      </c>
      <c r="G38" s="84">
        <f>'Future 95% Cost'!AA37</f>
        <v>56940900.120202407</v>
      </c>
      <c r="H38" s="84"/>
      <c r="I38">
        <v>2056</v>
      </c>
      <c r="J38" s="103">
        <f t="shared" si="1"/>
        <v>32401.313291280443</v>
      </c>
      <c r="K38" s="103">
        <f t="shared" si="10"/>
        <v>-11732.224250400537</v>
      </c>
      <c r="L38" s="103">
        <f t="shared" si="11"/>
        <v>-13390.95692967775</v>
      </c>
      <c r="M38" s="103">
        <f t="shared" si="12"/>
        <v>-2896.3872096896857</v>
      </c>
      <c r="N38" s="103">
        <f t="shared" si="13"/>
        <v>-3591.8680957774168</v>
      </c>
      <c r="O38" s="103">
        <f t="shared" si="14"/>
        <v>-789.87680573505361</v>
      </c>
      <c r="P38" s="106">
        <f t="shared" si="15"/>
        <v>3650460.6708719553</v>
      </c>
      <c r="Q38" s="106">
        <f t="shared" si="16"/>
        <v>1173222.4250400537</v>
      </c>
      <c r="R38" s="106">
        <f t="shared" si="17"/>
        <v>1339095.692967775</v>
      </c>
      <c r="S38" s="106">
        <f t="shared" si="18"/>
        <v>289638.72096896858</v>
      </c>
      <c r="T38" s="106">
        <f t="shared" si="19"/>
        <v>359186.80957774166</v>
      </c>
      <c r="U38" s="106">
        <f t="shared" si="20"/>
        <v>78987.680573505364</v>
      </c>
      <c r="V38" s="107">
        <f>P38*'Levy Proposition'!B$5/(1+Assumptions!$D$49)^('Incentive Relocation assumption'!$I38-2022)</f>
        <v>371679641.31647575</v>
      </c>
      <c r="W38" s="107">
        <f>Q38*'Levy Proposition'!C$5/(1+Assumptions!$D$49)^('Incentive Relocation assumption'!$I38-2022)</f>
        <v>310285419.07364947</v>
      </c>
      <c r="X38" s="107">
        <f>R38*'Levy Proposition'!D$5/(1+Assumptions!$D$49)^('Incentive Relocation assumption'!$I38-2022)</f>
        <v>230947644.17902583</v>
      </c>
      <c r="Y38" s="107">
        <f>S38*'Levy Proposition'!E$5/(1+Assumptions!$D$49)^('Incentive Relocation assumption'!$I38-2022)</f>
        <v>83702687.583615571</v>
      </c>
      <c r="Z38" s="107">
        <f>T38*'Levy Proposition'!F$5/(1+Assumptions!$D$49)^('Incentive Relocation assumption'!$I38-2022)</f>
        <v>57610792.460253827</v>
      </c>
      <c r="AA38" s="107">
        <f>U38*'Levy Proposition'!G$5/(1+Assumptions!$D$49)^('Incentive Relocation assumption'!$I38-2022)</f>
        <v>32275389.302353404</v>
      </c>
      <c r="AB38" s="81">
        <f>P38*'Levy Proposition'!B$33/(1+Assumptions!$D$49)^('Incentive Relocation assumption'!$I38-2022)</f>
        <v>27146078.027773984</v>
      </c>
      <c r="AC38" s="81">
        <f>Q38*'Levy Proposition'!C$33/(1+Assumptions!$D$49)^('Incentive Relocation assumption'!$I38-2022)</f>
        <v>22662075.779076207</v>
      </c>
      <c r="AD38" s="81">
        <f>R38*'Levy Proposition'!D$33/(1+Assumptions!$D$49)^('Incentive Relocation assumption'!$I38-2022)</f>
        <v>16867544.175970215</v>
      </c>
      <c r="AE38" s="81">
        <f>S38*'Levy Proposition'!E$33/(1+Assumptions!$D$49)^('Incentive Relocation assumption'!$I38-2022)</f>
        <v>6113328.3497346491</v>
      </c>
      <c r="AF38" s="81">
        <f>T38*'Levy Proposition'!F$33/(1+Assumptions!$D$49)^('Incentive Relocation assumption'!$I38-2022)</f>
        <v>4207674.818638551</v>
      </c>
      <c r="AG38" s="81">
        <f>U38*'Levy Proposition'!G$33/(1+Assumptions!$D$49)^('Incentive Relocation assumption'!$I38-2022)</f>
        <v>2357272.6051800284</v>
      </c>
      <c r="AH38" s="109">
        <f t="shared" si="4"/>
        <v>344533563.28870177</v>
      </c>
      <c r="AI38" s="109">
        <f t="shared" si="5"/>
        <v>287623343.29457325</v>
      </c>
      <c r="AJ38" s="109">
        <f t="shared" si="6"/>
        <v>214080100.0030556</v>
      </c>
      <c r="AK38" s="109">
        <f t="shared" si="7"/>
        <v>77589359.233880922</v>
      </c>
      <c r="AL38" s="109">
        <f t="shared" si="8"/>
        <v>53403117.641615279</v>
      </c>
      <c r="AM38" s="109">
        <f t="shared" si="9"/>
        <v>29918116.697173376</v>
      </c>
      <c r="AN38" s="106">
        <f>'Levy Proposition'!B$11*'Incentive Relocation assumption'!J38/(1+Assumptions!$D$49)^('Incentive Relocation assumption'!$I38-2022)</f>
        <v>0</v>
      </c>
      <c r="AO38" s="106">
        <f>-'Levy Proposition'!C$11*'Incentive Relocation assumption'!K38/(1+Assumptions!$D$49)^('Incentive Relocation assumption'!$I38-2022)</f>
        <v>5146608.0372340204</v>
      </c>
      <c r="AP38" s="106">
        <f>-'Levy Proposition'!D$11*'Incentive Relocation assumption'!L38/(1+Assumptions!$D$49)^('Incentive Relocation assumption'!$I38-2022)</f>
        <v>2551433.9897709186</v>
      </c>
      <c r="AQ38" s="106">
        <f>-'Levy Proposition'!E$11*'Incentive Relocation assumption'!M38/(1+Assumptions!$D$49)^('Incentive Relocation assumption'!$I38-2022)</f>
        <v>1462079.6177829367</v>
      </c>
      <c r="AR38" s="106">
        <f>-'Levy Proposition'!F$11*'Incentive Relocation assumption'!N38/(1+Assumptions!$D$49)^('Incentive Relocation assumption'!$I38-2022)</f>
        <v>567420.56132785918</v>
      </c>
      <c r="AS38" s="106">
        <f>-'Levy Proposition'!G$11*'Incentive Relocation assumption'!O38/(1+Assumptions!$D$49)^('Incentive Relocation assumption'!$I38-2022)</f>
        <v>653552.39098265057</v>
      </c>
    </row>
    <row r="39" spans="1:45" x14ac:dyDescent="0.35">
      <c r="A39">
        <v>2057</v>
      </c>
      <c r="B39" s="84">
        <f>'Future 95% Cost'!V38</f>
        <v>292465781.64189792</v>
      </c>
      <c r="C39" s="84">
        <f>'Future 95% Cost'!W38</f>
        <v>522919521.68562692</v>
      </c>
      <c r="D39" s="84">
        <f>'Future 95% Cost'!X38</f>
        <v>389442096.71419305</v>
      </c>
      <c r="E39" s="84">
        <f>'Future 95% Cost'!Y38</f>
        <v>141352895.50319478</v>
      </c>
      <c r="F39" s="84">
        <f>'Future 95% Cost'!Z38</f>
        <v>97209902.602870598</v>
      </c>
      <c r="G39" s="84">
        <f>'Future 95% Cost'!AA38</f>
        <v>54456133.729594067</v>
      </c>
      <c r="H39" s="84"/>
      <c r="I39">
        <v>2057</v>
      </c>
      <c r="J39" s="103">
        <f t="shared" si="1"/>
        <v>32077.300158367638</v>
      </c>
      <c r="K39" s="103">
        <f t="shared" si="10"/>
        <v>-11614.902007896533</v>
      </c>
      <c r="L39" s="103">
        <f t="shared" si="11"/>
        <v>-13257.047360380971</v>
      </c>
      <c r="M39" s="103">
        <f t="shared" si="12"/>
        <v>-2867.4233375927888</v>
      </c>
      <c r="N39" s="103">
        <f t="shared" si="13"/>
        <v>-3555.9494148196427</v>
      </c>
      <c r="O39" s="103">
        <f t="shared" si="14"/>
        <v>-781.97803767770313</v>
      </c>
      <c r="P39" s="106">
        <f t="shared" si="15"/>
        <v>3682861.9841632359</v>
      </c>
      <c r="Q39" s="106">
        <f t="shared" si="16"/>
        <v>1161490.2007896532</v>
      </c>
      <c r="R39" s="106">
        <f t="shared" si="17"/>
        <v>1325704.7360380972</v>
      </c>
      <c r="S39" s="106">
        <f t="shared" si="18"/>
        <v>286742.33375927887</v>
      </c>
      <c r="T39" s="106">
        <f t="shared" si="19"/>
        <v>355594.94148196426</v>
      </c>
      <c r="U39" s="106">
        <f t="shared" si="20"/>
        <v>78197.803767770311</v>
      </c>
      <c r="V39" s="107">
        <f>P39*'Levy Proposition'!B$5/(1+Assumptions!$D$49)^('Incentive Relocation assumption'!$I39-2022)</f>
        <v>355241230.8300997</v>
      </c>
      <c r="W39" s="107">
        <f>Q39*'Levy Proposition'!C$5/(1+Assumptions!$D$49)^('Incentive Relocation assumption'!$I39-2022)</f>
        <v>291013666.71545655</v>
      </c>
      <c r="X39" s="107">
        <f>R39*'Levy Proposition'!D$5/(1+Assumptions!$D$49)^('Incentive Relocation assumption'!$I39-2022)</f>
        <v>216603541.83733699</v>
      </c>
      <c r="Y39" s="107">
        <f>S39*'Levy Proposition'!E$5/(1+Assumptions!$D$49)^('Incentive Relocation assumption'!$I39-2022)</f>
        <v>78503933.895342052</v>
      </c>
      <c r="Z39" s="107">
        <f>T39*'Levy Proposition'!F$5/(1+Assumptions!$D$49)^('Incentive Relocation assumption'!$I39-2022)</f>
        <v>54032600.069622263</v>
      </c>
      <c r="AA39" s="107">
        <f>U39*'Levy Proposition'!G$5/(1+Assumptions!$D$49)^('Incentive Relocation assumption'!$I39-2022)</f>
        <v>30270772.676292788</v>
      </c>
      <c r="AB39" s="81">
        <f>P39*'Levy Proposition'!B$33/(1+Assumptions!$D$49)^('Incentive Relocation assumption'!$I39-2022)</f>
        <v>25945478.575688902</v>
      </c>
      <c r="AC39" s="81">
        <f>Q39*'Levy Proposition'!C$33/(1+Assumptions!$D$49)^('Incentive Relocation assumption'!$I39-2022)</f>
        <v>21254539.731649846</v>
      </c>
      <c r="AD39" s="81">
        <f>R39*'Levy Proposition'!D$33/(1+Assumptions!$D$49)^('Incentive Relocation assumption'!$I39-2022)</f>
        <v>15819905.085417205</v>
      </c>
      <c r="AE39" s="81">
        <f>S39*'Levy Proposition'!E$33/(1+Assumptions!$D$49)^('Incentive Relocation assumption'!$I39-2022)</f>
        <v>5733631.0040065143</v>
      </c>
      <c r="AF39" s="81">
        <f>T39*'Levy Proposition'!F$33/(1+Assumptions!$D$49)^('Incentive Relocation assumption'!$I39-2022)</f>
        <v>3946337.152979956</v>
      </c>
      <c r="AG39" s="81">
        <f>U39*'Levy Proposition'!G$33/(1+Assumptions!$D$49)^('Incentive Relocation assumption'!$I39-2022)</f>
        <v>2210862.9736111057</v>
      </c>
      <c r="AH39" s="109">
        <f t="shared" si="4"/>
        <v>329295752.2544108</v>
      </c>
      <c r="AI39" s="109">
        <f t="shared" si="5"/>
        <v>269759126.98380673</v>
      </c>
      <c r="AJ39" s="109">
        <f t="shared" si="6"/>
        <v>200783636.75191978</v>
      </c>
      <c r="AK39" s="109">
        <f t="shared" si="7"/>
        <v>72770302.891335532</v>
      </c>
      <c r="AL39" s="109">
        <f t="shared" si="8"/>
        <v>50086262.916642308</v>
      </c>
      <c r="AM39" s="109">
        <f t="shared" si="9"/>
        <v>28059909.702681683</v>
      </c>
      <c r="AN39" s="106">
        <f>'Levy Proposition'!B$11*'Incentive Relocation assumption'!J39/(1+Assumptions!$D$49)^('Incentive Relocation assumption'!$I39-2022)</f>
        <v>0</v>
      </c>
      <c r="AO39" s="106">
        <f>-'Levy Proposition'!C$11*'Incentive Relocation assumption'!K39/(1+Assumptions!$D$49)^('Incentive Relocation assumption'!$I39-2022)</f>
        <v>4826953.4563827142</v>
      </c>
      <c r="AP39" s="106">
        <f>-'Levy Proposition'!D$11*'Incentive Relocation assumption'!L39/(1+Assumptions!$D$49)^('Incentive Relocation assumption'!$I39-2022)</f>
        <v>2392965.0415491844</v>
      </c>
      <c r="AQ39" s="106">
        <f>-'Levy Proposition'!E$11*'Incentive Relocation assumption'!M39/(1+Assumptions!$D$49)^('Incentive Relocation assumption'!$I39-2022)</f>
        <v>1371270.2062224597</v>
      </c>
      <c r="AR39" s="106">
        <f>-'Levy Proposition'!F$11*'Incentive Relocation assumption'!N39/(1+Assumptions!$D$49)^('Incentive Relocation assumption'!$I39-2022)</f>
        <v>532178.20745411271</v>
      </c>
      <c r="AS39" s="106">
        <f>-'Levy Proposition'!G$11*'Incentive Relocation assumption'!O39/(1+Assumptions!$D$49)^('Incentive Relocation assumption'!$I39-2022)</f>
        <v>612960.40999390511</v>
      </c>
    </row>
    <row r="40" spans="1:45" x14ac:dyDescent="0.35">
      <c r="A40">
        <v>2058</v>
      </c>
      <c r="B40" s="84">
        <f>'Future 95% Cost'!V39</f>
        <v>279581847.44446218</v>
      </c>
      <c r="C40" s="84">
        <f>'Future 95% Cost'!W39</f>
        <v>499906254.86113429</v>
      </c>
      <c r="D40" s="84">
        <f>'Future 95% Cost'!X39</f>
        <v>372349798.82222122</v>
      </c>
      <c r="E40" s="84">
        <f>'Future 95% Cost'!Y39</f>
        <v>135200727.74305725</v>
      </c>
      <c r="F40" s="84">
        <f>'Future 95% Cost'!Z39</f>
        <v>92971234.536722615</v>
      </c>
      <c r="G40" s="84">
        <f>'Future 95% Cost'!AA39</f>
        <v>52080394.379719369</v>
      </c>
      <c r="H40" s="84"/>
      <c r="I40">
        <v>2058</v>
      </c>
      <c r="J40" s="103">
        <f t="shared" si="1"/>
        <v>31756.527156783966</v>
      </c>
      <c r="K40" s="103">
        <f t="shared" si="10"/>
        <v>-11498.752987817568</v>
      </c>
      <c r="L40" s="103">
        <f t="shared" si="11"/>
        <v>-13124.476886777164</v>
      </c>
      <c r="M40" s="103">
        <f t="shared" si="12"/>
        <v>-2838.7491042168608</v>
      </c>
      <c r="N40" s="103">
        <f t="shared" si="13"/>
        <v>-3520.3899206714459</v>
      </c>
      <c r="O40" s="103">
        <f t="shared" si="14"/>
        <v>-774.15825730092604</v>
      </c>
      <c r="P40" s="106">
        <f t="shared" si="15"/>
        <v>3714939.2843216034</v>
      </c>
      <c r="Q40" s="106">
        <f t="shared" si="16"/>
        <v>1149875.2987817568</v>
      </c>
      <c r="R40" s="106">
        <f t="shared" si="17"/>
        <v>1312447.6886777163</v>
      </c>
      <c r="S40" s="106">
        <f t="shared" si="18"/>
        <v>283874.91042168607</v>
      </c>
      <c r="T40" s="106">
        <f t="shared" si="19"/>
        <v>352038.9920671446</v>
      </c>
      <c r="U40" s="106">
        <f t="shared" si="20"/>
        <v>77415.825730092605</v>
      </c>
      <c r="V40" s="107">
        <f>P40*'Levy Proposition'!B$5/(1+Assumptions!$D$49)^('Incentive Relocation assumption'!$I40-2022)</f>
        <v>339473958.90985692</v>
      </c>
      <c r="W40" s="107">
        <f>Q40*'Levy Proposition'!C$5/(1+Assumptions!$D$49)^('Incentive Relocation assumption'!$I40-2022)</f>
        <v>272938878.23672771</v>
      </c>
      <c r="X40" s="107">
        <f>R40*'Levy Proposition'!D$5/(1+Assumptions!$D$49)^('Incentive Relocation assumption'!$I40-2022)</f>
        <v>203150348.22398898</v>
      </c>
      <c r="Y40" s="107">
        <f>S40*'Levy Proposition'!E$5/(1+Assumptions!$D$49)^('Incentive Relocation assumption'!$I40-2022)</f>
        <v>73628073.541698188</v>
      </c>
      <c r="Z40" s="107">
        <f>T40*'Levy Proposition'!F$5/(1+Assumptions!$D$49)^('Incentive Relocation assumption'!$I40-2022)</f>
        <v>50676648.343241356</v>
      </c>
      <c r="AA40" s="107">
        <f>U40*'Levy Proposition'!G$5/(1+Assumptions!$D$49)^('Incentive Relocation assumption'!$I40-2022)</f>
        <v>28390662.304202765</v>
      </c>
      <c r="AB40" s="81">
        <f>P40*'Levy Proposition'!B$33/(1+Assumptions!$D$49)^('Incentive Relocation assumption'!$I40-2022)</f>
        <v>24793896.551136758</v>
      </c>
      <c r="AC40" s="81">
        <f>Q40*'Levy Proposition'!C$33/(1+Assumptions!$D$49)^('Incentive Relocation assumption'!$I40-2022)</f>
        <v>19934425.4078166</v>
      </c>
      <c r="AD40" s="81">
        <f>R40*'Levy Proposition'!D$33/(1+Assumptions!$D$49)^('Incentive Relocation assumption'!$I40-2022)</f>
        <v>14837334.605481405</v>
      </c>
      <c r="AE40" s="81">
        <f>S40*'Levy Proposition'!E$33/(1+Assumptions!$D$49)^('Incentive Relocation assumption'!$I40-2022)</f>
        <v>5377516.5686187437</v>
      </c>
      <c r="AF40" s="81">
        <f>T40*'Levy Proposition'!F$33/(1+Assumptions!$D$49)^('Incentive Relocation assumption'!$I40-2022)</f>
        <v>3701231.1065494795</v>
      </c>
      <c r="AG40" s="81">
        <f>U40*'Levy Proposition'!G$33/(1+Assumptions!$D$49)^('Incentive Relocation assumption'!$I40-2022)</f>
        <v>2073546.8088601674</v>
      </c>
      <c r="AH40" s="109">
        <f t="shared" si="4"/>
        <v>314680062.35872018</v>
      </c>
      <c r="AI40" s="109">
        <f t="shared" si="5"/>
        <v>253004452.82891113</v>
      </c>
      <c r="AJ40" s="109">
        <f t="shared" si="6"/>
        <v>188313013.61850756</v>
      </c>
      <c r="AK40" s="109">
        <f t="shared" si="7"/>
        <v>68250556.973079443</v>
      </c>
      <c r="AL40" s="109">
        <f t="shared" si="8"/>
        <v>46975417.236691877</v>
      </c>
      <c r="AM40" s="109">
        <f t="shared" si="9"/>
        <v>26317115.495342597</v>
      </c>
      <c r="AN40" s="106">
        <f>'Levy Proposition'!B$11*'Incentive Relocation assumption'!J40/(1+Assumptions!$D$49)^('Incentive Relocation assumption'!$I40-2022)</f>
        <v>0</v>
      </c>
      <c r="AO40" s="106">
        <f>-'Levy Proposition'!C$11*'Incentive Relocation assumption'!K40/(1+Assumptions!$D$49)^('Incentive Relocation assumption'!$I40-2022)</f>
        <v>4527152.5442623459</v>
      </c>
      <c r="AP40" s="106">
        <f>-'Levy Proposition'!D$11*'Incentive Relocation assumption'!L40/(1+Assumptions!$D$49)^('Incentive Relocation assumption'!$I40-2022)</f>
        <v>2244338.5613870528</v>
      </c>
      <c r="AQ40" s="106">
        <f>-'Levy Proposition'!E$11*'Incentive Relocation assumption'!M40/(1+Assumptions!$D$49)^('Incentive Relocation assumption'!$I40-2022)</f>
        <v>1286100.945258203</v>
      </c>
      <c r="AR40" s="106">
        <f>-'Levy Proposition'!F$11*'Incentive Relocation assumption'!N40/(1+Assumptions!$D$49)^('Incentive Relocation assumption'!$I40-2022)</f>
        <v>499124.74765860639</v>
      </c>
      <c r="AS40" s="106">
        <f>-'Levy Proposition'!G$11*'Incentive Relocation assumption'!O40/(1+Assumptions!$D$49)^('Incentive Relocation assumption'!$I40-2022)</f>
        <v>574889.58713008557</v>
      </c>
    </row>
    <row r="41" spans="1:45" x14ac:dyDescent="0.35">
      <c r="A41">
        <v>2059</v>
      </c>
      <c r="B41" s="84">
        <f>'Future 95% Cost'!V40</f>
        <v>267267642.8533124</v>
      </c>
      <c r="C41" s="84">
        <f>'Future 95% Cost'!W40</f>
        <v>477909303.47415411</v>
      </c>
      <c r="D41" s="84">
        <f>'Future 95% Cost'!X40</f>
        <v>356010563.08180469</v>
      </c>
      <c r="E41" s="84">
        <f>'Future 95% Cost'!Y40</f>
        <v>129317750.22420071</v>
      </c>
      <c r="F41" s="84">
        <f>'Future 95% Cost'!Z40</f>
        <v>88918429.147406608</v>
      </c>
      <c r="G41" s="84">
        <f>'Future 95% Cost'!AA40</f>
        <v>49808875.561516613</v>
      </c>
      <c r="H41" s="84"/>
      <c r="I41">
        <v>2059</v>
      </c>
      <c r="J41" s="103">
        <f t="shared" si="1"/>
        <v>31438.961885216122</v>
      </c>
      <c r="K41" s="103">
        <f t="shared" si="10"/>
        <v>-11383.765457939391</v>
      </c>
      <c r="L41" s="103">
        <f t="shared" si="11"/>
        <v>-12993.232117909391</v>
      </c>
      <c r="M41" s="103">
        <f t="shared" si="12"/>
        <v>-2810.3616131746921</v>
      </c>
      <c r="N41" s="103">
        <f t="shared" si="13"/>
        <v>-3485.1860214647313</v>
      </c>
      <c r="O41" s="103">
        <f t="shared" si="14"/>
        <v>-766.41667472791687</v>
      </c>
      <c r="P41" s="106">
        <f t="shared" si="15"/>
        <v>3746695.8114783876</v>
      </c>
      <c r="Q41" s="106">
        <f t="shared" si="16"/>
        <v>1138376.5457939391</v>
      </c>
      <c r="R41" s="106">
        <f t="shared" si="17"/>
        <v>1299323.2117909391</v>
      </c>
      <c r="S41" s="106">
        <f t="shared" si="18"/>
        <v>281036.1613174692</v>
      </c>
      <c r="T41" s="106">
        <f t="shared" si="19"/>
        <v>348518.60214647313</v>
      </c>
      <c r="U41" s="106">
        <f t="shared" si="20"/>
        <v>76641.667472791683</v>
      </c>
      <c r="V41" s="107">
        <f>P41*'Levy Proposition'!B$5/(1+Assumptions!$D$49)^('Incentive Relocation assumption'!$I41-2022)</f>
        <v>324354555.89723188</v>
      </c>
      <c r="W41" s="107">
        <f>Q41*'Levy Proposition'!C$5/(1+Assumptions!$D$49)^('Incentive Relocation assumption'!$I41-2022)</f>
        <v>255986710.50030997</v>
      </c>
      <c r="X41" s="107">
        <f>R41*'Levy Proposition'!D$5/(1+Assumptions!$D$49)^('Incentive Relocation assumption'!$I41-2022)</f>
        <v>190532729.21326751</v>
      </c>
      <c r="Y41" s="107">
        <f>S41*'Levy Proposition'!E$5/(1+Assumptions!$D$49)^('Incentive Relocation assumption'!$I41-2022)</f>
        <v>69055051.695738941</v>
      </c>
      <c r="Z41" s="107">
        <f>T41*'Levy Proposition'!F$5/(1+Assumptions!$D$49)^('Incentive Relocation assumption'!$I41-2022)</f>
        <v>47529133.967187613</v>
      </c>
      <c r="AA41" s="107">
        <f>U41*'Levy Proposition'!G$5/(1+Assumptions!$D$49)^('Incentive Relocation assumption'!$I41-2022)</f>
        <v>26627325.132752225</v>
      </c>
      <c r="AB41" s="81">
        <f>P41*'Levy Proposition'!B$33/(1+Assumptions!$D$49)^('Incentive Relocation assumption'!$I41-2022)</f>
        <v>23689632.426095251</v>
      </c>
      <c r="AC41" s="81">
        <f>Q41*'Levy Proposition'!C$33/(1+Assumptions!$D$49)^('Incentive Relocation assumption'!$I41-2022)</f>
        <v>18696303.065460827</v>
      </c>
      <c r="AD41" s="81">
        <f>R41*'Levy Proposition'!D$33/(1+Assumptions!$D$49)^('Incentive Relocation assumption'!$I41-2022)</f>
        <v>13915791.340489594</v>
      </c>
      <c r="AE41" s="81">
        <f>S41*'Levy Proposition'!E$33/(1+Assumptions!$D$49)^('Incentive Relocation assumption'!$I41-2022)</f>
        <v>5043520.3147119479</v>
      </c>
      <c r="AF41" s="81">
        <f>T41*'Levy Proposition'!F$33/(1+Assumptions!$D$49)^('Incentive Relocation assumption'!$I41-2022)</f>
        <v>3471348.5374013274</v>
      </c>
      <c r="AG41" s="81">
        <f>U41*'Levy Proposition'!G$33/(1+Assumptions!$D$49)^('Incentive Relocation assumption'!$I41-2022)</f>
        <v>1944759.3179017571</v>
      </c>
      <c r="AH41" s="109">
        <f t="shared" si="4"/>
        <v>300664923.47113663</v>
      </c>
      <c r="AI41" s="109">
        <f t="shared" si="5"/>
        <v>237290407.43484914</v>
      </c>
      <c r="AJ41" s="109">
        <f t="shared" si="6"/>
        <v>176616937.87277791</v>
      </c>
      <c r="AK41" s="109">
        <f t="shared" si="7"/>
        <v>64011531.381026991</v>
      </c>
      <c r="AL41" s="109">
        <f t="shared" si="8"/>
        <v>44057785.429786287</v>
      </c>
      <c r="AM41" s="109">
        <f t="shared" si="9"/>
        <v>24682565.814850468</v>
      </c>
      <c r="AN41" s="106">
        <f>'Levy Proposition'!B$11*'Incentive Relocation assumption'!J41/(1+Assumptions!$D$49)^('Incentive Relocation assumption'!$I41-2022)</f>
        <v>0</v>
      </c>
      <c r="AO41" s="106">
        <f>-'Levy Proposition'!C$11*'Incentive Relocation assumption'!K41/(1+Assumptions!$D$49)^('Incentive Relocation assumption'!$I41-2022)</f>
        <v>4245972.1943082344</v>
      </c>
      <c r="AP41" s="106">
        <f>-'Levy Proposition'!D$11*'Incentive Relocation assumption'!L41/(1+Assumptions!$D$49)^('Incentive Relocation assumption'!$I41-2022)</f>
        <v>2104943.2359730415</v>
      </c>
      <c r="AQ41" s="106">
        <f>-'Levy Proposition'!E$11*'Incentive Relocation assumption'!M41/(1+Assumptions!$D$49)^('Incentive Relocation assumption'!$I41-2022)</f>
        <v>1206221.5265003052</v>
      </c>
      <c r="AR41" s="106">
        <f>-'Levy Proposition'!F$11*'Incentive Relocation assumption'!N41/(1+Assumptions!$D$49)^('Incentive Relocation assumption'!$I41-2022)</f>
        <v>468124.23025936953</v>
      </c>
      <c r="AS41" s="106">
        <f>-'Levy Proposition'!G$11*'Incentive Relocation assumption'!O41/(1+Assumptions!$D$49)^('Incentive Relocation assumption'!$I41-2022)</f>
        <v>539183.3338696158</v>
      </c>
    </row>
    <row r="42" spans="1:45" x14ac:dyDescent="0.35">
      <c r="A42">
        <v>2060</v>
      </c>
      <c r="B42" s="84">
        <f>'Future 95% Cost'!V41</f>
        <v>287961610.03299379</v>
      </c>
      <c r="C42" s="84">
        <f>'Future 95% Cost'!W41</f>
        <v>514935565.49133086</v>
      </c>
      <c r="D42" s="84">
        <f>'Future 95% Cost'!X41</f>
        <v>383641402.23156983</v>
      </c>
      <c r="E42" s="84">
        <f>'Future 95% Cost'!Y41</f>
        <v>139408527.77898782</v>
      </c>
      <c r="F42" s="84">
        <f>'Future 95% Cost'!Z41</f>
        <v>95848950.404302657</v>
      </c>
      <c r="G42" s="84">
        <f>'Future 95% Cost'!AA41</f>
        <v>53689768.177355982</v>
      </c>
      <c r="H42" s="84"/>
      <c r="I42">
        <v>2060</v>
      </c>
      <c r="J42" s="103">
        <f t="shared" si="1"/>
        <v>31124.572266363961</v>
      </c>
      <c r="K42" s="103">
        <f t="shared" si="10"/>
        <v>-11269.927803359999</v>
      </c>
      <c r="L42" s="103">
        <f t="shared" si="11"/>
        <v>-12863.299796730296</v>
      </c>
      <c r="M42" s="103">
        <f t="shared" si="12"/>
        <v>-2782.2579970429456</v>
      </c>
      <c r="N42" s="103">
        <f t="shared" si="13"/>
        <v>-3450.334161250084</v>
      </c>
      <c r="O42" s="103">
        <f t="shared" si="14"/>
        <v>-758.75250798063757</v>
      </c>
      <c r="P42" s="106">
        <f t="shared" si="15"/>
        <v>3778134.7733636037</v>
      </c>
      <c r="Q42" s="106">
        <f t="shared" si="16"/>
        <v>1126992.7803359998</v>
      </c>
      <c r="R42" s="106">
        <f t="shared" si="17"/>
        <v>1286329.9796730296</v>
      </c>
      <c r="S42" s="106">
        <f t="shared" si="18"/>
        <v>278225.79970429454</v>
      </c>
      <c r="T42" s="106">
        <f t="shared" si="19"/>
        <v>345033.41612500837</v>
      </c>
      <c r="U42" s="106">
        <f t="shared" si="20"/>
        <v>75875.25079806376</v>
      </c>
      <c r="V42" s="107">
        <f>P42*'Levy Proposition'!B$5/(1+Assumptions!$D$49)^('Incentive Relocation assumption'!$I42-2022)</f>
        <v>309860228.13372242</v>
      </c>
      <c r="W42" s="107">
        <f>Q42*'Levy Proposition'!C$5/(1+Assumptions!$D$49)^('Incentive Relocation assumption'!$I42-2022)</f>
        <v>240087437.80332446</v>
      </c>
      <c r="X42" s="107">
        <f>R42*'Levy Proposition'!D$5/(1+Assumptions!$D$49)^('Incentive Relocation assumption'!$I42-2022)</f>
        <v>178698787.46862769</v>
      </c>
      <c r="Y42" s="107">
        <f>S42*'Levy Proposition'!E$5/(1+Assumptions!$D$49)^('Incentive Relocation assumption'!$I42-2022)</f>
        <v>64766059.130971968</v>
      </c>
      <c r="Z42" s="107">
        <f>T42*'Levy Proposition'!F$5/(1+Assumptions!$D$49)^('Incentive Relocation assumption'!$I42-2022)</f>
        <v>44577110.948027954</v>
      </c>
      <c r="AA42" s="107">
        <f>U42*'Levy Proposition'!G$5/(1+Assumptions!$D$49)^('Incentive Relocation assumption'!$I42-2022)</f>
        <v>24973508.406682719</v>
      </c>
      <c r="AB42" s="81">
        <f>P42*'Levy Proposition'!B$33/(1+Assumptions!$D$49)^('Incentive Relocation assumption'!$I42-2022)</f>
        <v>22631021.437786281</v>
      </c>
      <c r="AC42" s="81">
        <f>Q42*'Levy Proposition'!C$33/(1+Assumptions!$D$49)^('Incentive Relocation assumption'!$I42-2022)</f>
        <v>17535080.20243689</v>
      </c>
      <c r="AD42" s="81">
        <f>R42*'Levy Proposition'!D$33/(1+Assumptions!$D$49)^('Incentive Relocation assumption'!$I42-2022)</f>
        <v>13051484.904876696</v>
      </c>
      <c r="AE42" s="81">
        <f>S42*'Levy Proposition'!E$33/(1+Assumptions!$D$49)^('Incentive Relocation assumption'!$I42-2022)</f>
        <v>4730268.4873820506</v>
      </c>
      <c r="AF42" s="81">
        <f>T42*'Levy Proposition'!F$33/(1+Assumptions!$D$49)^('Incentive Relocation assumption'!$I42-2022)</f>
        <v>3255743.9190422078</v>
      </c>
      <c r="AG42" s="81">
        <f>U42*'Levy Proposition'!G$33/(1+Assumptions!$D$49)^('Incentive Relocation assumption'!$I42-2022)</f>
        <v>1823970.7868686735</v>
      </c>
      <c r="AH42" s="109">
        <f t="shared" si="4"/>
        <v>287229206.69593614</v>
      </c>
      <c r="AI42" s="109">
        <f t="shared" si="5"/>
        <v>222552357.60088757</v>
      </c>
      <c r="AJ42" s="109">
        <f t="shared" si="6"/>
        <v>165647302.56375098</v>
      </c>
      <c r="AK42" s="109">
        <f t="shared" si="7"/>
        <v>60035790.643589914</v>
      </c>
      <c r="AL42" s="109">
        <f t="shared" si="8"/>
        <v>41321367.028985746</v>
      </c>
      <c r="AM42" s="109">
        <f t="shared" si="9"/>
        <v>23149537.619814046</v>
      </c>
      <c r="AN42" s="106">
        <f>'Levy Proposition'!B$11*'Incentive Relocation assumption'!J42/(1+Assumptions!$D$49)^('Incentive Relocation assumption'!$I42-2022)</f>
        <v>0</v>
      </c>
      <c r="AO42" s="106">
        <f>-'Levy Proposition'!C$11*'Incentive Relocation assumption'!K42/(1+Assumptions!$D$49)^('Incentive Relocation assumption'!$I42-2022)</f>
        <v>3982255.8879062943</v>
      </c>
      <c r="AP42" s="106">
        <f>-'Levy Proposition'!D$11*'Incentive Relocation assumption'!L42/(1+Assumptions!$D$49)^('Incentive Relocation assumption'!$I42-2022)</f>
        <v>1974205.7205176442</v>
      </c>
      <c r="AQ42" s="106">
        <f>-'Levy Proposition'!E$11*'Incentive Relocation assumption'!M42/(1+Assumptions!$D$49)^('Incentive Relocation assumption'!$I42-2022)</f>
        <v>1131303.3991283015</v>
      </c>
      <c r="AR42" s="106">
        <f>-'Levy Proposition'!F$11*'Incentive Relocation assumption'!N42/(1+Assumptions!$D$49)^('Incentive Relocation assumption'!$I42-2022)</f>
        <v>439049.14750052785</v>
      </c>
      <c r="AS42" s="106">
        <f>-'Levy Proposition'!G$11*'Incentive Relocation assumption'!O42/(1+Assumptions!$D$49)^('Incentive Relocation assumption'!$I42-2022)</f>
        <v>505694.78736613441</v>
      </c>
    </row>
    <row r="43" spans="1:45" x14ac:dyDescent="0.35">
      <c r="A43">
        <v>2061</v>
      </c>
      <c r="B43" s="84">
        <f>'Future 95% Cost'!V42</f>
        <v>275282792.84187472</v>
      </c>
      <c r="C43" s="84">
        <f>'Future 95% Cost'!W42</f>
        <v>492284595.13651252</v>
      </c>
      <c r="D43" s="84">
        <f>'Future 95% Cost'!X42</f>
        <v>366812686.82036501</v>
      </c>
      <c r="E43" s="84">
        <f>'Future 95% Cost'!Y42</f>
        <v>133345419.66528785</v>
      </c>
      <c r="F43" s="84">
        <f>'Future 95% Cost'!Z42</f>
        <v>91672866.786406174</v>
      </c>
      <c r="G43" s="84">
        <f>'Future 95% Cost'!AA42</f>
        <v>51349251.361124098</v>
      </c>
      <c r="H43" s="84"/>
      <c r="I43">
        <v>2061</v>
      </c>
      <c r="J43" s="103">
        <f t="shared" si="1"/>
        <v>30813.326543700321</v>
      </c>
      <c r="K43" s="103">
        <f t="shared" si="10"/>
        <v>-11157.228525326398</v>
      </c>
      <c r="L43" s="103">
        <f t="shared" si="11"/>
        <v>-12734.666798762993</v>
      </c>
      <c r="M43" s="103">
        <f t="shared" si="12"/>
        <v>-2754.435417072516</v>
      </c>
      <c r="N43" s="103">
        <f t="shared" si="13"/>
        <v>-3415.8308196375829</v>
      </c>
      <c r="O43" s="103">
        <f t="shared" si="14"/>
        <v>-751.16498290083121</v>
      </c>
      <c r="P43" s="106">
        <f t="shared" si="15"/>
        <v>3809259.3456299677</v>
      </c>
      <c r="Q43" s="106">
        <f t="shared" si="16"/>
        <v>1115722.8525326399</v>
      </c>
      <c r="R43" s="106">
        <f t="shared" si="17"/>
        <v>1273466.6798762993</v>
      </c>
      <c r="S43" s="106">
        <f t="shared" si="18"/>
        <v>275443.54170725157</v>
      </c>
      <c r="T43" s="106">
        <f t="shared" si="19"/>
        <v>341583.08196375828</v>
      </c>
      <c r="U43" s="106">
        <f t="shared" si="20"/>
        <v>75116.498290083124</v>
      </c>
      <c r="V43" s="107">
        <f>P43*'Levy Proposition'!B$5/(1+Assumptions!$D$49)^('Incentive Relocation assumption'!$I43-2022)</f>
        <v>295968679.41535574</v>
      </c>
      <c r="W43" s="107">
        <f>Q43*'Levy Proposition'!C$5/(1+Assumptions!$D$49)^('Incentive Relocation assumption'!$I43-2022)</f>
        <v>225175665.08943978</v>
      </c>
      <c r="X43" s="107">
        <f>R43*'Levy Proposition'!D$5/(1+Assumptions!$D$49)^('Incentive Relocation assumption'!$I43-2022)</f>
        <v>167599848.98454988</v>
      </c>
      <c r="Y43" s="107">
        <f>S43*'Levy Proposition'!E$5/(1+Assumptions!$D$49)^('Incentive Relocation assumption'!$I43-2022)</f>
        <v>60743454.857414685</v>
      </c>
      <c r="Z43" s="107">
        <f>T43*'Levy Proposition'!F$5/(1+Assumptions!$D$49)^('Incentive Relocation assumption'!$I43-2022)</f>
        <v>41808437.364851378</v>
      </c>
      <c r="AA43" s="107">
        <f>U43*'Levy Proposition'!G$5/(1+Assumptions!$D$49)^('Incentive Relocation assumption'!$I43-2022)</f>
        <v>23422409.837611377</v>
      </c>
      <c r="AB43" s="81">
        <f>P43*'Levy Proposition'!B$33/(1+Assumptions!$D$49)^('Incentive Relocation assumption'!$I43-2022)</f>
        <v>21616435.155632842</v>
      </c>
      <c r="AC43" s="81">
        <f>Q43*'Levy Proposition'!C$33/(1+Assumptions!$D$49)^('Incentive Relocation assumption'!$I43-2022)</f>
        <v>16445980.610676175</v>
      </c>
      <c r="AD43" s="81">
        <f>R43*'Levy Proposition'!D$33/(1+Assumptions!$D$49)^('Incentive Relocation assumption'!$I43-2022)</f>
        <v>12240860.333008641</v>
      </c>
      <c r="AE43" s="81">
        <f>S43*'Levy Proposition'!E$33/(1+Assumptions!$D$49)^('Incentive Relocation assumption'!$I43-2022)</f>
        <v>4436472.6553099249</v>
      </c>
      <c r="AF43" s="81">
        <f>T43*'Levy Proposition'!F$33/(1+Assumptions!$D$49)^('Incentive Relocation assumption'!$I43-2022)</f>
        <v>3053530.4514007228</v>
      </c>
      <c r="AG43" s="81">
        <f>U43*'Levy Proposition'!G$33/(1+Assumptions!$D$49)^('Incentive Relocation assumption'!$I43-2022)</f>
        <v>1710684.402293935</v>
      </c>
      <c r="AH43" s="109">
        <f t="shared" si="4"/>
        <v>274352244.25972289</v>
      </c>
      <c r="AI43" s="109">
        <f t="shared" si="5"/>
        <v>208729684.47876361</v>
      </c>
      <c r="AJ43" s="109">
        <f t="shared" si="6"/>
        <v>155358988.65154123</v>
      </c>
      <c r="AK43" s="109">
        <f t="shared" si="7"/>
        <v>56306982.202104762</v>
      </c>
      <c r="AL43" s="109">
        <f t="shared" si="8"/>
        <v>38754906.913450658</v>
      </c>
      <c r="AM43" s="109">
        <f t="shared" si="9"/>
        <v>21711725.435317442</v>
      </c>
      <c r="AN43" s="106">
        <f>'Levy Proposition'!B$11*'Incentive Relocation assumption'!J43/(1+Assumptions!$D$49)^('Incentive Relocation assumption'!$I43-2022)</f>
        <v>0</v>
      </c>
      <c r="AO43" s="106">
        <f>-'Levy Proposition'!C$11*'Incentive Relocation assumption'!K43/(1+Assumptions!$D$49)^('Incentive Relocation assumption'!$I43-2022)</f>
        <v>3734918.9375339351</v>
      </c>
      <c r="AP43" s="106">
        <f>-'Levy Proposition'!D$11*'Incentive Relocation assumption'!L43/(1+Assumptions!$D$49)^('Incentive Relocation assumption'!$I43-2022)</f>
        <v>1851588.2805376069</v>
      </c>
      <c r="AQ43" s="106">
        <f>-'Levy Proposition'!E$11*'Incentive Relocation assumption'!M43/(1+Assumptions!$D$49)^('Incentive Relocation assumption'!$I43-2022)</f>
        <v>1061038.4185337492</v>
      </c>
      <c r="AR43" s="106">
        <f>-'Levy Proposition'!F$11*'Incentive Relocation assumption'!N43/(1+Assumptions!$D$49)^('Incentive Relocation assumption'!$I43-2022)</f>
        <v>411779.91110209579</v>
      </c>
      <c r="AS43" s="106">
        <f>-'Levy Proposition'!G$11*'Incentive Relocation assumption'!O43/(1+Assumptions!$D$49)^('Incentive Relocation assumption'!$I43-2022)</f>
        <v>474286.20638916001</v>
      </c>
    </row>
    <row r="44" spans="1:45" x14ac:dyDescent="0.35">
      <c r="A44">
        <v>2062</v>
      </c>
      <c r="B44" s="84">
        <f>'Future 95% Cost'!V43</f>
        <v>263164372.83367285</v>
      </c>
      <c r="C44" s="84">
        <f>'Future 95% Cost'!W43</f>
        <v>470633510.59626734</v>
      </c>
      <c r="D44" s="84">
        <f>'Future 95% Cost'!X43</f>
        <v>350725071.87799716</v>
      </c>
      <c r="E44" s="84">
        <f>'Future 95% Cost'!Y43</f>
        <v>127547433.45154677</v>
      </c>
      <c r="F44" s="84">
        <f>'Future 95% Cost'!Z43</f>
        <v>87679777.268030986</v>
      </c>
      <c r="G44" s="84">
        <f>'Future 95% Cost'!AA43</f>
        <v>49111342.397215582</v>
      </c>
      <c r="H44" s="84"/>
      <c r="I44">
        <v>2062</v>
      </c>
      <c r="J44" s="103">
        <f t="shared" si="1"/>
        <v>30505.193278263319</v>
      </c>
      <c r="K44" s="103">
        <f t="shared" si="10"/>
        <v>-11045.656240073135</v>
      </c>
      <c r="L44" s="103">
        <f t="shared" si="11"/>
        <v>-12607.320130775364</v>
      </c>
      <c r="M44" s="103">
        <f t="shared" si="12"/>
        <v>-2726.891062901791</v>
      </c>
      <c r="N44" s="103">
        <f t="shared" si="13"/>
        <v>-3381.672511441207</v>
      </c>
      <c r="O44" s="103">
        <f t="shared" si="14"/>
        <v>-743.65333307182289</v>
      </c>
      <c r="P44" s="106">
        <f t="shared" si="15"/>
        <v>3840072.6721736682</v>
      </c>
      <c r="Q44" s="106">
        <f t="shared" si="16"/>
        <v>1104565.6240073135</v>
      </c>
      <c r="R44" s="106">
        <f t="shared" si="17"/>
        <v>1260732.0130775364</v>
      </c>
      <c r="S44" s="106">
        <f t="shared" si="18"/>
        <v>272689.10629017907</v>
      </c>
      <c r="T44" s="106">
        <f t="shared" si="19"/>
        <v>338167.2511441207</v>
      </c>
      <c r="U44" s="106">
        <f t="shared" si="20"/>
        <v>74365.333307182285</v>
      </c>
      <c r="V44" s="107">
        <f>P44*'Levy Proposition'!B$5/(1+Assumptions!$D$49)^('Incentive Relocation assumption'!$I44-2022)</f>
        <v>282658128.42923963</v>
      </c>
      <c r="W44" s="107">
        <f>Q44*'Levy Proposition'!C$5/(1+Assumptions!$D$49)^('Incentive Relocation assumption'!$I44-2022)</f>
        <v>211190058.97346234</v>
      </c>
      <c r="X44" s="107">
        <f>R44*'Levy Proposition'!D$5/(1+Assumptions!$D$49)^('Incentive Relocation assumption'!$I44-2022)</f>
        <v>157190262.88622886</v>
      </c>
      <c r="Y44" s="107">
        <f>S44*'Levy Proposition'!E$5/(1+Assumptions!$D$49)^('Incentive Relocation assumption'!$I44-2022)</f>
        <v>56970693.562707186</v>
      </c>
      <c r="Z44" s="107">
        <f>T44*'Levy Proposition'!F$5/(1+Assumptions!$D$49)^('Incentive Relocation assumption'!$I44-2022)</f>
        <v>39211725.428519025</v>
      </c>
      <c r="AA44" s="107">
        <f>U44*'Levy Proposition'!G$5/(1+Assumptions!$D$49)^('Incentive Relocation assumption'!$I44-2022)</f>
        <v>21967649.625642136</v>
      </c>
      <c r="AB44" s="81">
        <f>P44*'Levy Proposition'!B$33/(1+Assumptions!$D$49)^('Incentive Relocation assumption'!$I44-2022)</f>
        <v>20644282.754758913</v>
      </c>
      <c r="AC44" s="81">
        <f>Q44*'Levy Proposition'!C$33/(1+Assumptions!$D$49)^('Incentive Relocation assumption'!$I44-2022)</f>
        <v>15424524.731238402</v>
      </c>
      <c r="AD44" s="81">
        <f>R44*'Levy Proposition'!D$33/(1+Assumptions!$D$49)^('Incentive Relocation assumption'!$I44-2022)</f>
        <v>11480583.457307387</v>
      </c>
      <c r="AE44" s="81">
        <f>S44*'Levy Proposition'!E$33/(1+Assumptions!$D$49)^('Incentive Relocation assumption'!$I44-2022)</f>
        <v>4160924.4113341649</v>
      </c>
      <c r="AF44" s="81">
        <f>T44*'Levy Proposition'!F$33/(1+Assumptions!$D$49)^('Incentive Relocation assumption'!$I44-2022)</f>
        <v>2863876.4133434989</v>
      </c>
      <c r="AG44" s="81">
        <f>U44*'Levy Proposition'!G$33/(1+Assumptions!$D$49)^('Incentive Relocation assumption'!$I44-2022)</f>
        <v>1604434.2076748747</v>
      </c>
      <c r="AH44" s="109">
        <f t="shared" si="4"/>
        <v>262013845.67448071</v>
      </c>
      <c r="AI44" s="109">
        <f t="shared" si="5"/>
        <v>195765534.24222395</v>
      </c>
      <c r="AJ44" s="109">
        <f t="shared" si="6"/>
        <v>145709679.42892146</v>
      </c>
      <c r="AK44" s="109">
        <f t="shared" si="7"/>
        <v>52809769.151373021</v>
      </c>
      <c r="AL44" s="109">
        <f t="shared" si="8"/>
        <v>36347849.015175529</v>
      </c>
      <c r="AM44" s="109">
        <f t="shared" si="9"/>
        <v>20363215.41796726</v>
      </c>
      <c r="AN44" s="106">
        <f>'Levy Proposition'!B$11*'Incentive Relocation assumption'!J44/(1+Assumptions!$D$49)^('Incentive Relocation assumption'!$I44-2022)</f>
        <v>0</v>
      </c>
      <c r="AO44" s="106">
        <f>-'Levy Proposition'!C$11*'Incentive Relocation assumption'!K44/(1+Assumptions!$D$49)^('Incentive Relocation assumption'!$I44-2022)</f>
        <v>3502944.0253483453</v>
      </c>
      <c r="AP44" s="106">
        <f>-'Levy Proposition'!D$11*'Incentive Relocation assumption'!L44/(1+Assumptions!$D$49)^('Incentive Relocation assumption'!$I44-2022)</f>
        <v>1736586.5801084193</v>
      </c>
      <c r="AQ44" s="106">
        <f>-'Levy Proposition'!E$11*'Incentive Relocation assumption'!M44/(1+Assumptions!$D$49)^('Incentive Relocation assumption'!$I44-2022)</f>
        <v>995137.57889533404</v>
      </c>
      <c r="AR44" s="106">
        <f>-'Levy Proposition'!F$11*'Incentive Relocation assumption'!N44/(1+Assumptions!$D$49)^('Incentive Relocation assumption'!$I44-2022)</f>
        <v>386204.36038324417</v>
      </c>
      <c r="AS44" s="106">
        <f>-'Levy Proposition'!G$11*'Incentive Relocation assumption'!O44/(1+Assumptions!$D$49)^('Incentive Relocation assumption'!$I44-2022)</f>
        <v>444828.40478273289</v>
      </c>
    </row>
    <row r="45" spans="1:45" x14ac:dyDescent="0.35">
      <c r="A45">
        <v>2063</v>
      </c>
      <c r="B45" s="84">
        <f>'Future 95% Cost'!V44</f>
        <v>251581496.49419045</v>
      </c>
      <c r="C45" s="84">
        <f>'Future 95% Cost'!W44</f>
        <v>449938035.57747954</v>
      </c>
      <c r="D45" s="84">
        <f>'Future 95% Cost'!X44</f>
        <v>335345808.76656264</v>
      </c>
      <c r="E45" s="84">
        <f>'Future 95% Cost'!Y44</f>
        <v>122002920.98922187</v>
      </c>
      <c r="F45" s="84">
        <f>'Future 95% Cost'!Z44</f>
        <v>83861623.14239344</v>
      </c>
      <c r="G45" s="84">
        <f>'Future 95% Cost'!AA44</f>
        <v>46971521.224909849</v>
      </c>
      <c r="H45" s="84"/>
      <c r="I45">
        <v>2063</v>
      </c>
      <c r="J45" s="103">
        <f t="shared" si="1"/>
        <v>30200.14134548069</v>
      </c>
      <c r="K45" s="103">
        <f t="shared" si="10"/>
        <v>-10935.199677672405</v>
      </c>
      <c r="L45" s="103">
        <f t="shared" si="11"/>
        <v>-12481.24692946761</v>
      </c>
      <c r="M45" s="103">
        <f t="shared" si="12"/>
        <v>-2699.6221522727733</v>
      </c>
      <c r="N45" s="103">
        <f t="shared" si="13"/>
        <v>-3347.8557863267947</v>
      </c>
      <c r="O45" s="103">
        <f t="shared" si="14"/>
        <v>-736.21679974110464</v>
      </c>
      <c r="P45" s="106">
        <f t="shared" si="15"/>
        <v>3870577.8654519315</v>
      </c>
      <c r="Q45" s="106">
        <f t="shared" si="16"/>
        <v>1093519.9677672405</v>
      </c>
      <c r="R45" s="106">
        <f t="shared" si="17"/>
        <v>1248124.6929467609</v>
      </c>
      <c r="S45" s="106">
        <f t="shared" si="18"/>
        <v>269962.21522727731</v>
      </c>
      <c r="T45" s="106">
        <f t="shared" si="19"/>
        <v>334785.57863267948</v>
      </c>
      <c r="U45" s="106">
        <f t="shared" si="20"/>
        <v>73621.679974110462</v>
      </c>
      <c r="V45" s="107">
        <f>P45*'Levy Proposition'!B$5/(1+Assumptions!$D$49)^('Incentive Relocation assumption'!$I45-2022)</f>
        <v>269907322.56305456</v>
      </c>
      <c r="W45" s="107">
        <f>Q45*'Levy Proposition'!C$5/(1+Assumptions!$D$49)^('Incentive Relocation assumption'!$I45-2022)</f>
        <v>198073095.47192362</v>
      </c>
      <c r="X45" s="107">
        <f>R45*'Levy Proposition'!D$5/(1+Assumptions!$D$49)^('Incentive Relocation assumption'!$I45-2022)</f>
        <v>147427213.66365618</v>
      </c>
      <c r="Y45" s="107">
        <f>S45*'Levy Proposition'!E$5/(1+Assumptions!$D$49)^('Incentive Relocation assumption'!$I45-2022)</f>
        <v>53432257.559839837</v>
      </c>
      <c r="Z45" s="107">
        <f>T45*'Levy Proposition'!F$5/(1+Assumptions!$D$49)^('Incentive Relocation assumption'!$I45-2022)</f>
        <v>36776294.64272207</v>
      </c>
      <c r="AA45" s="107">
        <f>U45*'Levy Proposition'!G$5/(1+Assumptions!$D$49)^('Incentive Relocation assumption'!$I45-2022)</f>
        <v>20603244.218707964</v>
      </c>
      <c r="AB45" s="81">
        <f>P45*'Levy Proposition'!B$33/(1+Assumptions!$D$49)^('Incentive Relocation assumption'!$I45-2022)</f>
        <v>19713012.024582617</v>
      </c>
      <c r="AC45" s="81">
        <f>Q45*'Levy Proposition'!C$33/(1+Assumptions!$D$49)^('Incentive Relocation assumption'!$I45-2022)</f>
        <v>14466511.229506018</v>
      </c>
      <c r="AD45" s="81">
        <f>R45*'Levy Proposition'!D$33/(1+Assumptions!$D$49)^('Incentive Relocation assumption'!$I45-2022)</f>
        <v>10767527.194537017</v>
      </c>
      <c r="AE45" s="81">
        <f>S45*'Levy Proposition'!E$33/(1+Assumptions!$D$49)^('Incentive Relocation assumption'!$I45-2022)</f>
        <v>3902490.4021699838</v>
      </c>
      <c r="AF45" s="81">
        <f>T45*'Levy Proposition'!F$33/(1+Assumptions!$D$49)^('Incentive Relocation assumption'!$I45-2022)</f>
        <v>2686001.7417356619</v>
      </c>
      <c r="AG45" s="81">
        <f>U45*'Levy Proposition'!G$33/(1+Assumptions!$D$49)^('Incentive Relocation assumption'!$I45-2022)</f>
        <v>1504783.1869545477</v>
      </c>
      <c r="AH45" s="109">
        <f t="shared" si="4"/>
        <v>250194310.53847194</v>
      </c>
      <c r="AI45" s="109">
        <f t="shared" si="5"/>
        <v>183606584.2424176</v>
      </c>
      <c r="AJ45" s="109">
        <f t="shared" si="6"/>
        <v>136659686.46911916</v>
      </c>
      <c r="AK45" s="109">
        <f t="shared" si="7"/>
        <v>49529767.157669857</v>
      </c>
      <c r="AL45" s="109">
        <f t="shared" si="8"/>
        <v>34090292.900986411</v>
      </c>
      <c r="AM45" s="109">
        <f t="shared" si="9"/>
        <v>19098461.031753417</v>
      </c>
      <c r="AN45" s="106">
        <f>'Levy Proposition'!B$11*'Incentive Relocation assumption'!J45/(1+Assumptions!$D$49)^('Incentive Relocation assumption'!$I45-2022)</f>
        <v>0</v>
      </c>
      <c r="AO45" s="106">
        <f>-'Levy Proposition'!C$11*'Incentive Relocation assumption'!K45/(1+Assumptions!$D$49)^('Incentive Relocation assumption'!$I45-2022)</f>
        <v>3285377.0188719607</v>
      </c>
      <c r="AP45" s="106">
        <f>-'Levy Proposition'!D$11*'Incentive Relocation assumption'!L45/(1+Assumptions!$D$49)^('Incentive Relocation assumption'!$I45-2022)</f>
        <v>1628727.6074879018</v>
      </c>
      <c r="AQ45" s="106">
        <f>-'Levy Proposition'!E$11*'Incentive Relocation assumption'!M45/(1+Assumptions!$D$49)^('Incentive Relocation assumption'!$I45-2022)</f>
        <v>933329.82447342749</v>
      </c>
      <c r="AR45" s="106">
        <f>-'Levy Proposition'!F$11*'Incentive Relocation assumption'!N45/(1+Assumptions!$D$49)^('Incentive Relocation assumption'!$I45-2022)</f>
        <v>362217.30093591142</v>
      </c>
      <c r="AS45" s="106">
        <f>-'Levy Proposition'!G$11*'Incentive Relocation assumption'!O45/(1+Assumptions!$D$49)^('Incentive Relocation assumption'!$I45-2022)</f>
        <v>417200.22011180577</v>
      </c>
    </row>
    <row r="46" spans="1:45" x14ac:dyDescent="0.35">
      <c r="A46">
        <v>2064</v>
      </c>
      <c r="B46" s="84">
        <f>'Future 95% Cost'!V45</f>
        <v>240510415.91006529</v>
      </c>
      <c r="C46" s="84">
        <f>'Future 95% Cost'!W45</f>
        <v>430155859.89644319</v>
      </c>
      <c r="D46" s="84">
        <f>'Future 95% Cost'!X45</f>
        <v>320643600.38383865</v>
      </c>
      <c r="E46" s="84">
        <f>'Future 95% Cost'!Y45</f>
        <v>116700748.0589675</v>
      </c>
      <c r="F46" s="84">
        <f>'Future 95% Cost'!Z45</f>
        <v>80210702.154315323</v>
      </c>
      <c r="G46" s="84">
        <f>'Future 95% Cost'!AA45</f>
        <v>44925467.736030087</v>
      </c>
      <c r="H46" s="84"/>
      <c r="I46">
        <v>2064</v>
      </c>
      <c r="J46" s="103">
        <f t="shared" si="1"/>
        <v>29898.139932025879</v>
      </c>
      <c r="K46" s="103">
        <f t="shared" si="10"/>
        <v>-10825.84768089568</v>
      </c>
      <c r="L46" s="103">
        <f t="shared" si="11"/>
        <v>-12356.434460172934</v>
      </c>
      <c r="M46" s="103">
        <f t="shared" si="12"/>
        <v>-2672.6259307500454</v>
      </c>
      <c r="N46" s="103">
        <f t="shared" si="13"/>
        <v>-3314.377228463527</v>
      </c>
      <c r="O46" s="103">
        <f t="shared" si="14"/>
        <v>-728.85463174369363</v>
      </c>
      <c r="P46" s="106">
        <f t="shared" si="15"/>
        <v>3900778.0067974124</v>
      </c>
      <c r="Q46" s="106">
        <f t="shared" si="16"/>
        <v>1082584.768089568</v>
      </c>
      <c r="R46" s="106">
        <f t="shared" si="17"/>
        <v>1235643.4460172933</v>
      </c>
      <c r="S46" s="106">
        <f t="shared" si="18"/>
        <v>267262.59307500452</v>
      </c>
      <c r="T46" s="106">
        <f t="shared" si="19"/>
        <v>331437.72284635267</v>
      </c>
      <c r="U46" s="106">
        <f t="shared" si="20"/>
        <v>72885.463174369361</v>
      </c>
      <c r="V46" s="107">
        <f>P46*'Levy Proposition'!B$5/(1+Assumptions!$D$49)^('Incentive Relocation assumption'!$I46-2022)</f>
        <v>257695548.44667357</v>
      </c>
      <c r="W46" s="107">
        <f>Q46*'Levy Proposition'!C$5/(1+Assumptions!$D$49)^('Incentive Relocation assumption'!$I46-2022)</f>
        <v>185770823.40206021</v>
      </c>
      <c r="X46" s="107">
        <f>R46*'Levy Proposition'!D$5/(1+Assumptions!$D$49)^('Incentive Relocation assumption'!$I46-2022)</f>
        <v>138270545.06779799</v>
      </c>
      <c r="Y46" s="107">
        <f>S46*'Levy Proposition'!E$5/(1+Assumptions!$D$49)^('Incentive Relocation assumption'!$I46-2022)</f>
        <v>50113592.961591348</v>
      </c>
      <c r="Z46" s="107">
        <f>T46*'Levy Proposition'!F$5/(1+Assumptions!$D$49)^('Incentive Relocation assumption'!$I46-2022)</f>
        <v>34492127.874195158</v>
      </c>
      <c r="AA46" s="107">
        <f>U46*'Levy Proposition'!G$5/(1+Assumptions!$D$49)^('Incentive Relocation assumption'!$I46-2022)</f>
        <v>19323581.701714009</v>
      </c>
      <c r="AB46" s="81">
        <f>P46*'Levy Proposition'!B$33/(1+Assumptions!$D$49)^('Incentive Relocation assumption'!$I46-2022)</f>
        <v>18821110.138736352</v>
      </c>
      <c r="AC46" s="81">
        <f>Q46*'Levy Proposition'!C$33/(1+Assumptions!$D$49)^('Incentive Relocation assumption'!$I46-2022)</f>
        <v>13567999.714738762</v>
      </c>
      <c r="AD46" s="81">
        <f>R46*'Levy Proposition'!D$33/(1+Assumptions!$D$49)^('Incentive Relocation assumption'!$I46-2022)</f>
        <v>10098758.683845349</v>
      </c>
      <c r="AE46" s="81">
        <f>S46*'Levy Proposition'!E$33/(1+Assumptions!$D$49)^('Incentive Relocation assumption'!$I46-2022)</f>
        <v>3660107.6668310943</v>
      </c>
      <c r="AF46" s="81">
        <f>T46*'Levy Proposition'!F$33/(1+Assumptions!$D$49)^('Incentive Relocation assumption'!$I46-2022)</f>
        <v>2519174.8229750418</v>
      </c>
      <c r="AG46" s="81">
        <f>U46*'Levy Proposition'!G$33/(1+Assumptions!$D$49)^('Incentive Relocation assumption'!$I46-2022)</f>
        <v>1411321.4670376445</v>
      </c>
      <c r="AH46" s="109">
        <f t="shared" si="4"/>
        <v>238874438.3079372</v>
      </c>
      <c r="AI46" s="109">
        <f t="shared" si="5"/>
        <v>172202823.68732145</v>
      </c>
      <c r="AJ46" s="109">
        <f t="shared" si="6"/>
        <v>128171786.38395265</v>
      </c>
      <c r="AK46" s="109">
        <f t="shared" si="7"/>
        <v>46453485.294760257</v>
      </c>
      <c r="AL46" s="109">
        <f t="shared" si="8"/>
        <v>31972953.051220115</v>
      </c>
      <c r="AM46" s="109">
        <f t="shared" si="9"/>
        <v>17912260.234676365</v>
      </c>
      <c r="AN46" s="106">
        <f>'Levy Proposition'!B$11*'Incentive Relocation assumption'!J46/(1+Assumptions!$D$49)^('Incentive Relocation assumption'!$I46-2022)</f>
        <v>0</v>
      </c>
      <c r="AO46" s="106">
        <f>-'Levy Proposition'!C$11*'Incentive Relocation assumption'!K46/(1+Assumptions!$D$49)^('Incentive Relocation assumption'!$I46-2022)</f>
        <v>3081323.0465647085</v>
      </c>
      <c r="AP46" s="106">
        <f>-'Levy Proposition'!D$11*'Incentive Relocation assumption'!L46/(1+Assumptions!$D$49)^('Incentive Relocation assumption'!$I46-2022)</f>
        <v>1527567.7295788191</v>
      </c>
      <c r="AQ46" s="106">
        <f>-'Levy Proposition'!E$11*'Incentive Relocation assumption'!M46/(1+Assumptions!$D$49)^('Incentive Relocation assumption'!$I46-2022)</f>
        <v>875360.93473485368</v>
      </c>
      <c r="AR46" s="106">
        <f>-'Levy Proposition'!F$11*'Incentive Relocation assumption'!N46/(1+Assumptions!$D$49)^('Incentive Relocation assumption'!$I46-2022)</f>
        <v>339720.07195128745</v>
      </c>
      <c r="AS46" s="106">
        <f>-'Levy Proposition'!G$11*'Incentive Relocation assumption'!O46/(1+Assumptions!$D$49)^('Incentive Relocation assumption'!$I46-2022)</f>
        <v>391288.01531087741</v>
      </c>
    </row>
    <row r="47" spans="1:45" x14ac:dyDescent="0.35">
      <c r="A47">
        <v>2065</v>
      </c>
      <c r="B47" s="84">
        <f>'Future 95% Cost'!V46</f>
        <v>229928439.4506855</v>
      </c>
      <c r="C47" s="84">
        <f>'Future 95% Cost'!W46</f>
        <v>411246551.95157743</v>
      </c>
      <c r="D47" s="84">
        <f>'Future 95% Cost'!X46</f>
        <v>306588536.65130949</v>
      </c>
      <c r="E47" s="84">
        <f>'Future 95% Cost'!Y46</f>
        <v>111630271.60887454</v>
      </c>
      <c r="F47" s="84">
        <f>'Future 95% Cost'!Z46</f>
        <v>76719652.671417654</v>
      </c>
      <c r="G47" s="84">
        <f>'Future 95% Cost'!AA46</f>
        <v>42969052.896935247</v>
      </c>
      <c r="H47" s="84"/>
      <c r="I47">
        <v>2065</v>
      </c>
      <c r="J47" s="103">
        <f t="shared" si="1"/>
        <v>29599.158532705624</v>
      </c>
      <c r="K47" s="103">
        <f t="shared" si="10"/>
        <v>-10717.589204086724</v>
      </c>
      <c r="L47" s="103">
        <f t="shared" si="11"/>
        <v>-12232.870115571204</v>
      </c>
      <c r="M47" s="103">
        <f t="shared" si="12"/>
        <v>-2645.8996714425448</v>
      </c>
      <c r="N47" s="103">
        <f t="shared" si="13"/>
        <v>-3281.2334561788916</v>
      </c>
      <c r="O47" s="103">
        <f t="shared" si="14"/>
        <v>-721.56608542625668</v>
      </c>
      <c r="P47" s="106">
        <f t="shared" si="15"/>
        <v>3930676.1467294381</v>
      </c>
      <c r="Q47" s="106">
        <f t="shared" si="16"/>
        <v>1071758.9204086724</v>
      </c>
      <c r="R47" s="106">
        <f t="shared" si="17"/>
        <v>1223287.0115571204</v>
      </c>
      <c r="S47" s="106">
        <f t="shared" si="18"/>
        <v>264589.96714425448</v>
      </c>
      <c r="T47" s="106">
        <f t="shared" si="19"/>
        <v>328123.34561788914</v>
      </c>
      <c r="U47" s="106">
        <f t="shared" si="20"/>
        <v>72156.608542625661</v>
      </c>
      <c r="V47" s="107">
        <f>P47*'Levy Proposition'!B$5/(1+Assumptions!$D$49)^('Incentive Relocation assumption'!$I47-2022)</f>
        <v>246002639.55573753</v>
      </c>
      <c r="W47" s="107">
        <f>Q47*'Levy Proposition'!C$5/(1+Assumptions!$D$49)^('Incentive Relocation assumption'!$I47-2022)</f>
        <v>174232642.47602612</v>
      </c>
      <c r="X47" s="107">
        <f>R47*'Levy Proposition'!D$5/(1+Assumptions!$D$49)^('Incentive Relocation assumption'!$I47-2022)</f>
        <v>129682594.9445392</v>
      </c>
      <c r="Y47" s="107">
        <f>S47*'Levy Proposition'!E$5/(1+Assumptions!$D$49)^('Incentive Relocation assumption'!$I47-2022)</f>
        <v>47001049.819156967</v>
      </c>
      <c r="Z47" s="107">
        <f>T47*'Levy Proposition'!F$5/(1+Assumptions!$D$49)^('Incentive Relocation assumption'!$I47-2022)</f>
        <v>32349830.151398096</v>
      </c>
      <c r="AA47" s="107">
        <f>U47*'Levy Proposition'!G$5/(1+Assumptions!$D$49)^('Incentive Relocation assumption'!$I47-2022)</f>
        <v>18123398.714255139</v>
      </c>
      <c r="AB47" s="81">
        <f>P47*'Levy Proposition'!B$33/(1+Assumptions!$D$49)^('Incentive Relocation assumption'!$I47-2022)</f>
        <v>17967104.210403219</v>
      </c>
      <c r="AC47" s="81">
        <f>Q47*'Levy Proposition'!C$33/(1+Assumptions!$D$49)^('Incentive Relocation assumption'!$I47-2022)</f>
        <v>12725294.532912567</v>
      </c>
      <c r="AD47" s="81">
        <f>R47*'Levy Proposition'!D$33/(1+Assumptions!$D$49)^('Incentive Relocation assumption'!$I47-2022)</f>
        <v>9471527.2236586157</v>
      </c>
      <c r="AE47" s="81">
        <f>S47*'Levy Proposition'!E$33/(1+Assumptions!$D$49)^('Incentive Relocation assumption'!$I47-2022)</f>
        <v>3432779.2645810698</v>
      </c>
      <c r="AF47" s="81">
        <f>T47*'Levy Proposition'!F$33/(1+Assumptions!$D$49)^('Incentive Relocation assumption'!$I47-2022)</f>
        <v>2362709.4838034138</v>
      </c>
      <c r="AG47" s="81">
        <f>U47*'Levy Proposition'!G$33/(1+Assumptions!$D$49)^('Incentive Relocation assumption'!$I47-2022)</f>
        <v>1323664.6319477072</v>
      </c>
      <c r="AH47" s="109">
        <f t="shared" si="4"/>
        <v>228035535.34533429</v>
      </c>
      <c r="AI47" s="109">
        <f t="shared" si="5"/>
        <v>161507347.94311357</v>
      </c>
      <c r="AJ47" s="109">
        <f t="shared" si="6"/>
        <v>120211067.72088058</v>
      </c>
      <c r="AK47" s="109">
        <f t="shared" si="7"/>
        <v>43568270.554575898</v>
      </c>
      <c r="AL47" s="109">
        <f t="shared" si="8"/>
        <v>29987120.667594682</v>
      </c>
      <c r="AM47" s="109">
        <f t="shared" si="9"/>
        <v>16799734.082307432</v>
      </c>
      <c r="AN47" s="106">
        <f>'Levy Proposition'!B$11*'Incentive Relocation assumption'!J47/(1+Assumptions!$D$49)^('Incentive Relocation assumption'!$I47-2022)</f>
        <v>0</v>
      </c>
      <c r="AO47" s="106">
        <f>-'Levy Proposition'!C$11*'Incentive Relocation assumption'!K47/(1+Assumptions!$D$49)^('Incentive Relocation assumption'!$I47-2022)</f>
        <v>2889942.8171415129</v>
      </c>
      <c r="AP47" s="106">
        <f>-'Levy Proposition'!D$11*'Incentive Relocation assumption'!L47/(1+Assumptions!$D$49)^('Incentive Relocation assumption'!$I47-2022)</f>
        <v>1432690.8672283445</v>
      </c>
      <c r="AQ47" s="106">
        <f>-'Levy Proposition'!E$11*'Incentive Relocation assumption'!M47/(1+Assumptions!$D$49)^('Incentive Relocation assumption'!$I47-2022)</f>
        <v>820992.47872228757</v>
      </c>
      <c r="AR47" s="106">
        <f>-'Levy Proposition'!F$11*'Incentive Relocation assumption'!N47/(1+Assumptions!$D$49)^('Incentive Relocation assumption'!$I47-2022)</f>
        <v>318620.14041954285</v>
      </c>
      <c r="AS47" s="106">
        <f>-'Levy Proposition'!G$11*'Incentive Relocation assumption'!O47/(1+Assumptions!$D$49)^('Incentive Relocation assumption'!$I47-2022)</f>
        <v>366985.21128510998</v>
      </c>
    </row>
    <row r="48" spans="1:45" x14ac:dyDescent="0.35">
      <c r="A48">
        <v>2066</v>
      </c>
      <c r="B48" s="84">
        <f>'Future 95% Cost'!V47</f>
        <v>219813884.6556626</v>
      </c>
      <c r="C48" s="84">
        <f>'Future 95% Cost'!W47</f>
        <v>393171475.1017077</v>
      </c>
      <c r="D48" s="84">
        <f>'Future 95% Cost'!X47</f>
        <v>293152032.87639254</v>
      </c>
      <c r="E48" s="84">
        <f>'Future 95% Cost'!Y47</f>
        <v>106781318.00434616</v>
      </c>
      <c r="F48" s="84">
        <f>'Future 95% Cost'!Z47</f>
        <v>73381438.56075649</v>
      </c>
      <c r="G48" s="84">
        <f>'Future 95% Cost'!AA47</f>
        <v>41098330.266013019</v>
      </c>
      <c r="H48" s="84"/>
      <c r="I48">
        <v>2066</v>
      </c>
      <c r="J48" s="103">
        <f t="shared" si="1"/>
        <v>29303.166947378566</v>
      </c>
      <c r="K48" s="103">
        <f t="shared" si="10"/>
        <v>-10610.413312045857</v>
      </c>
      <c r="L48" s="103">
        <f t="shared" si="11"/>
        <v>-12110.541414415491</v>
      </c>
      <c r="M48" s="103">
        <f t="shared" si="12"/>
        <v>-2619.4406747281196</v>
      </c>
      <c r="N48" s="103">
        <f t="shared" si="13"/>
        <v>-3248.4211216171025</v>
      </c>
      <c r="O48" s="103">
        <f t="shared" si="14"/>
        <v>-714.35042457199404</v>
      </c>
      <c r="P48" s="106">
        <f t="shared" si="15"/>
        <v>3960275.3052621437</v>
      </c>
      <c r="Q48" s="106">
        <f t="shared" si="16"/>
        <v>1061041.3312045857</v>
      </c>
      <c r="R48" s="106">
        <f t="shared" si="17"/>
        <v>1211054.1414415492</v>
      </c>
      <c r="S48" s="106">
        <f t="shared" si="18"/>
        <v>261944.06747281193</v>
      </c>
      <c r="T48" s="106">
        <f t="shared" si="19"/>
        <v>324842.11216171022</v>
      </c>
      <c r="U48" s="106">
        <f t="shared" si="20"/>
        <v>71435.042457199408</v>
      </c>
      <c r="V48" s="107">
        <f>P48*'Levy Proposition'!B$5/(1+Assumptions!$D$49)^('Incentive Relocation assumption'!$I48-2022)</f>
        <v>234808981.17985216</v>
      </c>
      <c r="W48" s="107">
        <f>Q48*'Levy Proposition'!C$5/(1+Assumptions!$D$49)^('Incentive Relocation assumption'!$I48-2022)</f>
        <v>163411095.1776191</v>
      </c>
      <c r="X48" s="107">
        <f>R48*'Levy Proposition'!D$5/(1+Assumptions!$D$49)^('Incentive Relocation assumption'!$I48-2022)</f>
        <v>121628040.32705078</v>
      </c>
      <c r="Y48" s="107">
        <f>S48*'Levy Proposition'!E$5/(1+Assumptions!$D$49)^('Incentive Relocation assumption'!$I48-2022)</f>
        <v>44081825.978751883</v>
      </c>
      <c r="Z48" s="107">
        <f>T48*'Levy Proposition'!F$5/(1+Assumptions!$D$49)^('Incentive Relocation assumption'!$I48-2022)</f>
        <v>30340590.022201542</v>
      </c>
      <c r="AA48" s="107">
        <f>U48*'Levy Proposition'!G$5/(1+Assumptions!$D$49)^('Incentive Relocation assumption'!$I48-2022)</f>
        <v>16997758.801968399</v>
      </c>
      <c r="AB48" s="81">
        <f>P48*'Levy Proposition'!B$33/(1+Assumptions!$D$49)^('Incentive Relocation assumption'!$I48-2022)</f>
        <v>17149561.655175406</v>
      </c>
      <c r="AC48" s="81">
        <f>Q48*'Levy Proposition'!C$33/(1+Assumptions!$D$49)^('Incentive Relocation assumption'!$I48-2022)</f>
        <v>11934929.566181252</v>
      </c>
      <c r="AD48" s="81">
        <f>R48*'Levy Proposition'!D$33/(1+Assumptions!$D$49)^('Incentive Relocation assumption'!$I48-2022)</f>
        <v>8883252.9578127395</v>
      </c>
      <c r="AE48" s="81">
        <f>S48*'Levy Proposition'!E$33/(1+Assumptions!$D$49)^('Incentive Relocation assumption'!$I48-2022)</f>
        <v>3219570.1744315801</v>
      </c>
      <c r="AF48" s="81">
        <f>T48*'Levy Proposition'!F$33/(1+Assumptions!$D$49)^('Incentive Relocation assumption'!$I48-2022)</f>
        <v>2215962.1690177149</v>
      </c>
      <c r="AG48" s="81">
        <f>U48*'Levy Proposition'!G$33/(1+Assumptions!$D$49)^('Incentive Relocation assumption'!$I48-2022)</f>
        <v>1241452.1416916316</v>
      </c>
      <c r="AH48" s="109">
        <f t="shared" si="4"/>
        <v>217659419.52467674</v>
      </c>
      <c r="AI48" s="109">
        <f t="shared" si="5"/>
        <v>151476165.61143786</v>
      </c>
      <c r="AJ48" s="109">
        <f t="shared" si="6"/>
        <v>112744787.36923803</v>
      </c>
      <c r="AK48" s="109">
        <f t="shared" si="7"/>
        <v>40862255.804320306</v>
      </c>
      <c r="AL48" s="109">
        <f t="shared" si="8"/>
        <v>28124627.853183828</v>
      </c>
      <c r="AM48" s="109">
        <f t="shared" si="9"/>
        <v>15756306.660276767</v>
      </c>
      <c r="AN48" s="106">
        <f>'Levy Proposition'!B$11*'Incentive Relocation assumption'!J48/(1+Assumptions!$D$49)^('Incentive Relocation assumption'!$I48-2022)</f>
        <v>0</v>
      </c>
      <c r="AO48" s="106">
        <f>-'Levy Proposition'!C$11*'Incentive Relocation assumption'!K48/(1+Assumptions!$D$49)^('Incentive Relocation assumption'!$I48-2022)</f>
        <v>2710449.167496088</v>
      </c>
      <c r="AP48" s="106">
        <f>-'Levy Proposition'!D$11*'Incentive Relocation assumption'!L48/(1+Assumptions!$D$49)^('Incentive Relocation assumption'!$I48-2022)</f>
        <v>1343706.7838592331</v>
      </c>
      <c r="AQ48" s="106">
        <f>-'Levy Proposition'!E$11*'Incentive Relocation assumption'!M48/(1+Assumptions!$D$49)^('Incentive Relocation assumption'!$I48-2022)</f>
        <v>770000.83436751564</v>
      </c>
      <c r="AR48" s="106">
        <f>-'Levy Proposition'!F$11*'Incentive Relocation assumption'!N48/(1+Assumptions!$D$49)^('Incentive Relocation assumption'!$I48-2022)</f>
        <v>298830.72053371632</v>
      </c>
      <c r="AS48" s="106">
        <f>-'Levy Proposition'!G$11*'Incentive Relocation assumption'!O48/(1+Assumptions!$D$49)^('Incentive Relocation assumption'!$I48-2022)</f>
        <v>344191.8485414774</v>
      </c>
    </row>
    <row r="49" spans="1:45" x14ac:dyDescent="0.35">
      <c r="A49">
        <v>2067</v>
      </c>
      <c r="B49" s="84">
        <f>'Future 95% Cost'!V48</f>
        <v>210146033.22899333</v>
      </c>
      <c r="C49" s="84">
        <f>'Future 95% Cost'!W48</f>
        <v>375893707.77526635</v>
      </c>
      <c r="D49" s="84">
        <f>'Future 95% Cost'!X48</f>
        <v>280306770.86052179</v>
      </c>
      <c r="E49" s="84">
        <f>'Future 95% Cost'!Y48</f>
        <v>102144162.24450228</v>
      </c>
      <c r="F49" s="84">
        <f>'Future 95% Cost'!Z48</f>
        <v>70189334.739356369</v>
      </c>
      <c r="G49" s="84">
        <f>'Future 95% Cost'!AA48</f>
        <v>39309527.889001273</v>
      </c>
      <c r="H49" s="84"/>
      <c r="I49">
        <v>2067</v>
      </c>
      <c r="J49" s="103">
        <f t="shared" si="1"/>
        <v>29010.135277904777</v>
      </c>
      <c r="K49" s="103">
        <f t="shared" si="10"/>
        <v>-10504.309178925399</v>
      </c>
      <c r="L49" s="103">
        <f t="shared" si="11"/>
        <v>-11989.436000271337</v>
      </c>
      <c r="M49" s="103">
        <f t="shared" si="12"/>
        <v>-2593.2462679808382</v>
      </c>
      <c r="N49" s="103">
        <f t="shared" si="13"/>
        <v>-3215.9369104009315</v>
      </c>
      <c r="O49" s="103">
        <f t="shared" si="14"/>
        <v>-707.20692032627414</v>
      </c>
      <c r="P49" s="106">
        <f t="shared" si="15"/>
        <v>3989578.4722095225</v>
      </c>
      <c r="Q49" s="106">
        <f t="shared" si="16"/>
        <v>1050430.9178925399</v>
      </c>
      <c r="R49" s="106">
        <f t="shared" si="17"/>
        <v>1198943.6000271337</v>
      </c>
      <c r="S49" s="106">
        <f t="shared" si="18"/>
        <v>259324.6267980838</v>
      </c>
      <c r="T49" s="106">
        <f t="shared" si="19"/>
        <v>321593.69104009314</v>
      </c>
      <c r="U49" s="106">
        <f t="shared" si="20"/>
        <v>70720.692032627412</v>
      </c>
      <c r="V49" s="107">
        <f>P49*'Levy Proposition'!B$5/(1+Assumptions!$D$49)^('Incentive Relocation assumption'!$I49-2022)</f>
        <v>224095513.03294757</v>
      </c>
      <c r="W49" s="107">
        <f>Q49*'Levy Proposition'!C$5/(1+Assumptions!$D$49)^('Incentive Relocation assumption'!$I49-2022)</f>
        <v>153261671.56549421</v>
      </c>
      <c r="X49" s="107">
        <f>R49*'Levy Proposition'!D$5/(1+Assumptions!$D$49)^('Incentive Relocation assumption'!$I49-2022)</f>
        <v>114073752.14943309</v>
      </c>
      <c r="Y49" s="107">
        <f>S49*'Levy Proposition'!E$5/(1+Assumptions!$D$49)^('Incentive Relocation assumption'!$I49-2022)</f>
        <v>41343914.425267592</v>
      </c>
      <c r="Z49" s="107">
        <f>T49*'Levy Proposition'!F$5/(1+Assumptions!$D$49)^('Incentive Relocation assumption'!$I49-2022)</f>
        <v>28456143.311637495</v>
      </c>
      <c r="AA49" s="107">
        <f>U49*'Levy Proposition'!G$5/(1+Assumptions!$D$49)^('Incentive Relocation assumption'!$I49-2022)</f>
        <v>15942032.112477796</v>
      </c>
      <c r="AB49" s="81">
        <f>P49*'Levy Proposition'!B$33/(1+Assumptions!$D$49)^('Incentive Relocation assumption'!$I49-2022)</f>
        <v>16367090.381704953</v>
      </c>
      <c r="AC49" s="81">
        <f>Q49*'Levy Proposition'!C$33/(1+Assumptions!$D$49)^('Incentive Relocation assumption'!$I49-2022)</f>
        <v>11193653.976440039</v>
      </c>
      <c r="AD49" s="81">
        <f>R49*'Levy Proposition'!D$33/(1+Assumptions!$D$49)^('Incentive Relocation assumption'!$I49-2022)</f>
        <v>8331516.2643862395</v>
      </c>
      <c r="AE49" s="81">
        <f>S49*'Levy Proposition'!E$33/(1+Assumptions!$D$49)^('Incentive Relocation assumption'!$I49-2022)</f>
        <v>3019603.4493218134</v>
      </c>
      <c r="AF49" s="81">
        <f>T49*'Levy Proposition'!F$33/(1+Assumptions!$D$49)^('Incentive Relocation assumption'!$I49-2022)</f>
        <v>2078329.2944729503</v>
      </c>
      <c r="AG49" s="81">
        <f>U49*'Levy Proposition'!G$33/(1+Assumptions!$D$49)^('Incentive Relocation assumption'!$I49-2022)</f>
        <v>1164345.8493281142</v>
      </c>
      <c r="AH49" s="109">
        <f t="shared" si="4"/>
        <v>207728422.65124261</v>
      </c>
      <c r="AI49" s="109">
        <f t="shared" si="5"/>
        <v>142068017.58905417</v>
      </c>
      <c r="AJ49" s="109">
        <f t="shared" si="6"/>
        <v>105742235.88504685</v>
      </c>
      <c r="AK49" s="109">
        <f t="shared" si="7"/>
        <v>38324310.975945778</v>
      </c>
      <c r="AL49" s="109">
        <f t="shared" si="8"/>
        <v>26377814.017164543</v>
      </c>
      <c r="AM49" s="109">
        <f t="shared" si="9"/>
        <v>14777686.263149682</v>
      </c>
      <c r="AN49" s="106">
        <f>'Levy Proposition'!B$11*'Incentive Relocation assumption'!J49/(1+Assumptions!$D$49)^('Incentive Relocation assumption'!$I49-2022)</f>
        <v>0</v>
      </c>
      <c r="AO49" s="106">
        <f>-'Levy Proposition'!C$11*'Incentive Relocation assumption'!K49/(1+Assumptions!$D$49)^('Incentive Relocation assumption'!$I49-2022)</f>
        <v>2542103.8250323604</v>
      </c>
      <c r="AP49" s="106">
        <f>-'Levy Proposition'!D$11*'Incentive Relocation assumption'!L49/(1+Assumptions!$D$49)^('Incentive Relocation assumption'!$I49-2022)</f>
        <v>1260249.4803937024</v>
      </c>
      <c r="AQ49" s="106">
        <f>-'Levy Proposition'!E$11*'Incentive Relocation assumption'!M49/(1+Assumptions!$D$49)^('Incentive Relocation assumption'!$I49-2022)</f>
        <v>722176.26871491433</v>
      </c>
      <c r="AR49" s="106">
        <f>-'Levy Proposition'!F$11*'Incentive Relocation assumption'!N49/(1+Assumptions!$D$49)^('Incentive Relocation assumption'!$I49-2022)</f>
        <v>280270.41673233418</v>
      </c>
      <c r="AS49" s="106">
        <f>-'Levy Proposition'!G$11*'Incentive Relocation assumption'!O49/(1+Assumptions!$D$49)^('Incentive Relocation assumption'!$I49-2022)</f>
        <v>322814.17604689742</v>
      </c>
    </row>
    <row r="50" spans="1:45" x14ac:dyDescent="0.35">
      <c r="A50">
        <v>2068</v>
      </c>
      <c r="B50" s="84">
        <f>'Future 95% Cost'!V49</f>
        <v>200905088.04548138</v>
      </c>
      <c r="C50" s="84">
        <f>'Future 95% Cost'!W49</f>
        <v>359377967.14359701</v>
      </c>
      <c r="D50" s="84">
        <f>'Future 95% Cost'!X49</f>
        <v>268026642.63049242</v>
      </c>
      <c r="E50" s="84">
        <f>'Future 95% Cost'!Y49</f>
        <v>97709508.10202232</v>
      </c>
      <c r="F50" s="84">
        <f>'Future 95% Cost'!Z49</f>
        <v>67136913.368510604</v>
      </c>
      <c r="G50" s="84">
        <f>'Future 95% Cost'!AA49</f>
        <v>37599040.555257156</v>
      </c>
      <c r="H50" s="84"/>
      <c r="I50">
        <v>2068</v>
      </c>
      <c r="J50" s="103">
        <f t="shared" si="1"/>
        <v>28720.033925125732</v>
      </c>
      <c r="K50" s="103">
        <f t="shared" si="10"/>
        <v>-10399.266087136146</v>
      </c>
      <c r="L50" s="103">
        <f t="shared" si="11"/>
        <v>-11869.541640268624</v>
      </c>
      <c r="M50" s="103">
        <f t="shared" si="12"/>
        <v>-2567.3138053010298</v>
      </c>
      <c r="N50" s="103">
        <f t="shared" si="13"/>
        <v>-3183.7775412969222</v>
      </c>
      <c r="O50" s="103">
        <f t="shared" si="14"/>
        <v>-700.13485112301134</v>
      </c>
      <c r="P50" s="106">
        <f t="shared" si="15"/>
        <v>4018588.6074874271</v>
      </c>
      <c r="Q50" s="106">
        <f t="shared" si="16"/>
        <v>1039926.6087136145</v>
      </c>
      <c r="R50" s="106">
        <f t="shared" si="17"/>
        <v>1186954.1640268625</v>
      </c>
      <c r="S50" s="106">
        <f t="shared" si="18"/>
        <v>256731.38053010296</v>
      </c>
      <c r="T50" s="106">
        <f t="shared" si="19"/>
        <v>318377.75412969221</v>
      </c>
      <c r="U50" s="106">
        <f t="shared" si="20"/>
        <v>70013.485112301132</v>
      </c>
      <c r="V50" s="107">
        <f>P50*'Levy Proposition'!B$5/(1+Assumptions!$D$49)^('Incentive Relocation assumption'!$I50-2022)</f>
        <v>213843729.7601102</v>
      </c>
      <c r="W50" s="107">
        <f>Q50*'Levy Proposition'!C$5/(1+Assumptions!$D$49)^('Incentive Relocation assumption'!$I50-2022)</f>
        <v>143742626.20000181</v>
      </c>
      <c r="X50" s="107">
        <f>R50*'Levy Proposition'!D$5/(1+Assumptions!$D$49)^('Incentive Relocation assumption'!$I50-2022)</f>
        <v>106988658.98405965</v>
      </c>
      <c r="Y50" s="107">
        <f>S50*'Levy Proposition'!E$5/(1+Assumptions!$D$49)^('Incentive Relocation assumption'!$I50-2022)</f>
        <v>38776053.896400928</v>
      </c>
      <c r="Z50" s="107">
        <f>T50*'Levy Proposition'!F$5/(1+Assumptions!$D$49)^('Incentive Relocation assumption'!$I50-2022)</f>
        <v>26688739.130647104</v>
      </c>
      <c r="AA50" s="107">
        <f>U50*'Levy Proposition'!G$5/(1+Assumptions!$D$49)^('Incentive Relocation assumption'!$I50-2022)</f>
        <v>14951876.352419002</v>
      </c>
      <c r="AB50" s="81">
        <f>P50*'Levy Proposition'!B$33/(1+Assumptions!$D$49)^('Incentive Relocation assumption'!$I50-2022)</f>
        <v>15618338.828720888</v>
      </c>
      <c r="AC50" s="81">
        <f>Q50*'Levy Proposition'!C$33/(1+Assumptions!$D$49)^('Incentive Relocation assumption'!$I50-2022)</f>
        <v>10498418.834352843</v>
      </c>
      <c r="AD50" s="81">
        <f>R50*'Levy Proposition'!D$33/(1+Assumptions!$D$49)^('Incentive Relocation assumption'!$I50-2022)</f>
        <v>7814047.8035901608</v>
      </c>
      <c r="AE50" s="81">
        <f>S50*'Levy Proposition'!E$33/(1+Assumptions!$D$49)^('Incentive Relocation assumption'!$I50-2022)</f>
        <v>2832056.6091608764</v>
      </c>
      <c r="AF50" s="81">
        <f>T50*'Levy Proposition'!F$33/(1+Assumptions!$D$49)^('Incentive Relocation assumption'!$I50-2022)</f>
        <v>1949244.7644894342</v>
      </c>
      <c r="AG50" s="81">
        <f>U50*'Levy Proposition'!G$33/(1+Assumptions!$D$49)^('Incentive Relocation assumption'!$I50-2022)</f>
        <v>1092028.6101406193</v>
      </c>
      <c r="AH50" s="109">
        <f t="shared" si="4"/>
        <v>198225390.9313893</v>
      </c>
      <c r="AI50" s="109">
        <f t="shared" si="5"/>
        <v>133244207.36564896</v>
      </c>
      <c r="AJ50" s="109">
        <f t="shared" si="6"/>
        <v>99174611.180469483</v>
      </c>
      <c r="AK50" s="109">
        <f t="shared" si="7"/>
        <v>35943997.287240051</v>
      </c>
      <c r="AL50" s="109">
        <f t="shared" si="8"/>
        <v>24739494.36615767</v>
      </c>
      <c r="AM50" s="109">
        <f t="shared" si="9"/>
        <v>13859847.742278382</v>
      </c>
      <c r="AN50" s="106">
        <f>'Levy Proposition'!B$11*'Incentive Relocation assumption'!J50/(1+Assumptions!$D$49)^('Incentive Relocation assumption'!$I50-2022)</f>
        <v>0</v>
      </c>
      <c r="AO50" s="106">
        <f>-'Levy Proposition'!C$11*'Incentive Relocation assumption'!K50/(1+Assumptions!$D$49)^('Incentive Relocation assumption'!$I50-2022)</f>
        <v>2384214.3710867013</v>
      </c>
      <c r="AP50" s="106">
        <f>-'Levy Proposition'!D$11*'Incentive Relocation assumption'!L50/(1+Assumptions!$D$49)^('Incentive Relocation assumption'!$I50-2022)</f>
        <v>1181975.6898681996</v>
      </c>
      <c r="AQ50" s="106">
        <f>-'Levy Proposition'!E$11*'Incentive Relocation assumption'!M50/(1+Assumptions!$D$49)^('Incentive Relocation assumption'!$I50-2022)</f>
        <v>677322.07527202461</v>
      </c>
      <c r="AR50" s="106">
        <f>-'Levy Proposition'!F$11*'Incentive Relocation assumption'!N50/(1+Assumptions!$D$49)^('Incentive Relocation assumption'!$I50-2022)</f>
        <v>262862.88891256572</v>
      </c>
      <c r="AS50" s="106">
        <f>-'Levy Proposition'!G$11*'Incentive Relocation assumption'!O50/(1+Assumptions!$D$49)^('Incentive Relocation assumption'!$I50-2022)</f>
        <v>302764.26562228531</v>
      </c>
    </row>
    <row r="51" spans="1:45" x14ac:dyDescent="0.35">
      <c r="A51">
        <v>2069</v>
      </c>
      <c r="B51" s="84">
        <f>'Future 95% Cost'!V50</f>
        <v>192072132.07923207</v>
      </c>
      <c r="C51" s="84">
        <f>'Future 95% Cost'!W50</f>
        <v>343590536.19901538</v>
      </c>
      <c r="D51" s="84">
        <f>'Future 95% Cost'!X50</f>
        <v>256286696.675951</v>
      </c>
      <c r="E51" s="84">
        <f>'Future 95% Cost'!Y50</f>
        <v>93468469.145262852</v>
      </c>
      <c r="F51" s="84">
        <f>'Future 95% Cost'!Z50</f>
        <v>64218030.663069785</v>
      </c>
      <c r="G51" s="84">
        <f>'Future 95% Cost'!AA50</f>
        <v>35963422.398849249</v>
      </c>
      <c r="H51" s="84"/>
      <c r="I51">
        <v>2069</v>
      </c>
      <c r="J51" s="103">
        <f t="shared" si="1"/>
        <v>28432.833585874476</v>
      </c>
      <c r="K51" s="103">
        <f t="shared" si="10"/>
        <v>-10295.273426264785</v>
      </c>
      <c r="L51" s="103">
        <f t="shared" si="11"/>
        <v>-11750.846223865939</v>
      </c>
      <c r="M51" s="103">
        <f t="shared" si="12"/>
        <v>-2541.6406672480193</v>
      </c>
      <c r="N51" s="103">
        <f t="shared" si="13"/>
        <v>-3151.939765883953</v>
      </c>
      <c r="O51" s="103">
        <f t="shared" si="14"/>
        <v>-693.13350261178118</v>
      </c>
      <c r="P51" s="106">
        <f t="shared" si="15"/>
        <v>4047308.6414125529</v>
      </c>
      <c r="Q51" s="106">
        <f t="shared" si="16"/>
        <v>1029527.3426264784</v>
      </c>
      <c r="R51" s="106">
        <f t="shared" si="17"/>
        <v>1175084.6223865938</v>
      </c>
      <c r="S51" s="106">
        <f t="shared" si="18"/>
        <v>254164.06672480193</v>
      </c>
      <c r="T51" s="106">
        <f t="shared" si="19"/>
        <v>315193.97658839531</v>
      </c>
      <c r="U51" s="106">
        <f t="shared" si="20"/>
        <v>69313.350261178115</v>
      </c>
      <c r="V51" s="107">
        <f>P51*'Levy Proposition'!B$5/(1+Assumptions!$D$49)^('Incentive Relocation assumption'!$I51-2022)</f>
        <v>204035679.57372513</v>
      </c>
      <c r="W51" s="107">
        <f>Q51*'Levy Proposition'!C$5/(1+Assumptions!$D$49)^('Incentive Relocation assumption'!$I51-2022)</f>
        <v>134814806.44065565</v>
      </c>
      <c r="X51" s="107">
        <f>R51*'Levy Proposition'!D$5/(1+Assumptions!$D$49)^('Incentive Relocation assumption'!$I51-2022)</f>
        <v>100343619.24216142</v>
      </c>
      <c r="Y51" s="107">
        <f>S51*'Levy Proposition'!E$5/(1+Assumptions!$D$49)^('Incentive Relocation assumption'!$I51-2022)</f>
        <v>36367682.564127639</v>
      </c>
      <c r="Z51" s="107">
        <f>T51*'Levy Proposition'!F$5/(1+Assumptions!$D$49)^('Incentive Relocation assumption'!$I51-2022)</f>
        <v>25031107.996016953</v>
      </c>
      <c r="AA51" s="107">
        <f>U51*'Levy Proposition'!G$5/(1+Assumptions!$D$49)^('Incentive Relocation assumption'!$I51-2022)</f>
        <v>14023218.927218672</v>
      </c>
      <c r="AB51" s="81">
        <f>P51*'Levy Proposition'!B$33/(1+Assumptions!$D$49)^('Incentive Relocation assumption'!$I51-2022)</f>
        <v>14901995.865418177</v>
      </c>
      <c r="AC51" s="81">
        <f>Q51*'Levy Proposition'!C$33/(1+Assumptions!$D$49)^('Incentive Relocation assumption'!$I51-2022)</f>
        <v>9846364.5788474865</v>
      </c>
      <c r="AD51" s="81">
        <f>R51*'Levy Proposition'!D$33/(1+Assumptions!$D$49)^('Incentive Relocation assumption'!$I51-2022)</f>
        <v>7328719.1837811619</v>
      </c>
      <c r="AE51" s="81">
        <f>S51*'Levy Proposition'!E$33/(1+Assumptions!$D$49)^('Incentive Relocation assumption'!$I51-2022)</f>
        <v>2656158.2578974636</v>
      </c>
      <c r="AF51" s="81">
        <f>T51*'Levy Proposition'!F$33/(1+Assumptions!$D$49)^('Incentive Relocation assumption'!$I51-2022)</f>
        <v>1828177.6434532765</v>
      </c>
      <c r="AG51" s="81">
        <f>U51*'Levy Proposition'!G$33/(1+Assumptions!$D$49)^('Incentive Relocation assumption'!$I51-2022)</f>
        <v>1024202.9771942759</v>
      </c>
      <c r="AH51" s="109">
        <f t="shared" si="4"/>
        <v>189133683.70830697</v>
      </c>
      <c r="AI51" s="109">
        <f t="shared" si="5"/>
        <v>124968441.86180817</v>
      </c>
      <c r="AJ51" s="109">
        <f t="shared" si="6"/>
        <v>93014900.058380261</v>
      </c>
      <c r="AK51" s="109">
        <f t="shared" si="7"/>
        <v>33711524.306230173</v>
      </c>
      <c r="AL51" s="109">
        <f t="shared" si="8"/>
        <v>23202930.352563675</v>
      </c>
      <c r="AM51" s="109">
        <f t="shared" si="9"/>
        <v>12999015.950024396</v>
      </c>
      <c r="AN51" s="106">
        <f>'Levy Proposition'!B$11*'Incentive Relocation assumption'!J51/(1+Assumptions!$D$49)^('Incentive Relocation assumption'!$I51-2022)</f>
        <v>0</v>
      </c>
      <c r="AO51" s="106">
        <f>-'Levy Proposition'!C$11*'Incentive Relocation assumption'!K51/(1+Assumptions!$D$49)^('Incentive Relocation assumption'!$I51-2022)</f>
        <v>2236131.3929512664</v>
      </c>
      <c r="AP51" s="106">
        <f>-'Levy Proposition'!D$11*'Incentive Relocation assumption'!L51/(1+Assumptions!$D$49)^('Incentive Relocation assumption'!$I51-2022)</f>
        <v>1108563.4655472836</v>
      </c>
      <c r="AQ51" s="106">
        <f>-'Levy Proposition'!E$11*'Incentive Relocation assumption'!M51/(1+Assumptions!$D$49)^('Incentive Relocation assumption'!$I51-2022)</f>
        <v>635253.76493907452</v>
      </c>
      <c r="AR51" s="106">
        <f>-'Levy Proposition'!F$11*'Incentive Relocation assumption'!N51/(1+Assumptions!$D$49)^('Incentive Relocation assumption'!$I51-2022)</f>
        <v>246536.53843690988</v>
      </c>
      <c r="AS51" s="106">
        <f>-'Levy Proposition'!G$11*'Incentive Relocation assumption'!O51/(1+Assumptions!$D$49)^('Incentive Relocation assumption'!$I51-2022)</f>
        <v>283959.65028650028</v>
      </c>
    </row>
    <row r="52" spans="1:45" x14ac:dyDescent="0.35">
      <c r="A52">
        <v>2070</v>
      </c>
      <c r="B52" s="84">
        <f>'Future 95% Cost'!V51</f>
        <v>204874850.46592486</v>
      </c>
      <c r="C52" s="84">
        <f>'Future 95% Cost'!W51</f>
        <v>366506328.44354576</v>
      </c>
      <c r="D52" s="84">
        <f>'Future 95% Cost'!X51</f>
        <v>273416719.78820038</v>
      </c>
      <c r="E52" s="84">
        <f>'Future 95% Cost'!Y51</f>
        <v>99757522.17485413</v>
      </c>
      <c r="F52" s="84">
        <f>'Future 95% Cost'!Z51</f>
        <v>68533855.114751682</v>
      </c>
      <c r="G52" s="84">
        <f>'Future 95% Cost'!AA51</f>
        <v>38379364.786537088</v>
      </c>
      <c r="H52" s="84"/>
      <c r="I52">
        <v>2070</v>
      </c>
      <c r="J52" s="103">
        <f t="shared" si="1"/>
        <v>28148.505250015733</v>
      </c>
      <c r="K52" s="103">
        <f t="shared" si="10"/>
        <v>-10192.320692002137</v>
      </c>
      <c r="L52" s="103">
        <f t="shared" si="11"/>
        <v>-11633.337761627279</v>
      </c>
      <c r="M52" s="103">
        <f t="shared" si="12"/>
        <v>-2516.2242605755391</v>
      </c>
      <c r="N52" s="103">
        <f t="shared" si="13"/>
        <v>-3120.4203682251136</v>
      </c>
      <c r="O52" s="103">
        <f t="shared" si="14"/>
        <v>-686.20216758566346</v>
      </c>
      <c r="P52" s="106">
        <f t="shared" si="15"/>
        <v>4075741.4749984276</v>
      </c>
      <c r="Q52" s="106">
        <f t="shared" si="16"/>
        <v>1019232.0692002136</v>
      </c>
      <c r="R52" s="106">
        <f t="shared" si="17"/>
        <v>1163333.776162728</v>
      </c>
      <c r="S52" s="106">
        <f t="shared" si="18"/>
        <v>251622.42605755391</v>
      </c>
      <c r="T52" s="106">
        <f t="shared" si="19"/>
        <v>312042.03682251135</v>
      </c>
      <c r="U52" s="106">
        <f t="shared" si="20"/>
        <v>68620.216758566341</v>
      </c>
      <c r="V52" s="107">
        <f>P52*'Levy Proposition'!B$5/(1+Assumptions!$D$49)^('Incentive Relocation assumption'!$I52-2022)</f>
        <v>194653961.23192474</v>
      </c>
      <c r="W52" s="107">
        <f>Q52*'Levy Proposition'!C$5/(1+Assumptions!$D$49)^('Incentive Relocation assumption'!$I52-2022)</f>
        <v>126441491.40800396</v>
      </c>
      <c r="X52" s="107">
        <f>R52*'Levy Proposition'!D$5/(1+Assumptions!$D$49)^('Incentive Relocation assumption'!$I52-2022)</f>
        <v>94111301.312001988</v>
      </c>
      <c r="Y52" s="107">
        <f>S52*'Levy Proposition'!E$5/(1+Assumptions!$D$49)^('Incentive Relocation assumption'!$I52-2022)</f>
        <v>34108894.593008444</v>
      </c>
      <c r="Z52" s="107">
        <f>T52*'Levy Proposition'!F$5/(1+Assumptions!$D$49)^('Incentive Relocation assumption'!$I52-2022)</f>
        <v>23476431.930378433</v>
      </c>
      <c r="AA52" s="107">
        <f>U52*'Levy Proposition'!G$5/(1+Assumptions!$D$49)^('Incentive Relocation assumption'!$I52-2022)</f>
        <v>13152240.190167759</v>
      </c>
      <c r="AB52" s="81">
        <f>P52*'Levy Proposition'!B$33/(1+Assumptions!$D$49)^('Incentive Relocation assumption'!$I52-2022)</f>
        <v>14216790.570775039</v>
      </c>
      <c r="AC52" s="81">
        <f>Q52*'Levy Proposition'!C$33/(1+Assumptions!$D$49)^('Incentive Relocation assumption'!$I52-2022)</f>
        <v>9234809.2554985974</v>
      </c>
      <c r="AD52" s="81">
        <f>R52*'Levy Proposition'!D$33/(1+Assumptions!$D$49)^('Incentive Relocation assumption'!$I52-2022)</f>
        <v>6873534.2072062744</v>
      </c>
      <c r="AE52" s="81">
        <f>S52*'Levy Proposition'!E$33/(1+Assumptions!$D$49)^('Incentive Relocation assumption'!$I52-2022)</f>
        <v>2491184.9107025093</v>
      </c>
      <c r="AF52" s="81">
        <f>T52*'Levy Proposition'!F$33/(1+Assumptions!$D$49)^('Incentive Relocation assumption'!$I52-2022)</f>
        <v>1714629.9720331975</v>
      </c>
      <c r="AG52" s="81">
        <f>U52*'Levy Proposition'!G$33/(1+Assumptions!$D$49)^('Incentive Relocation assumption'!$I52-2022)</f>
        <v>960589.97791142261</v>
      </c>
      <c r="AH52" s="109">
        <f t="shared" si="4"/>
        <v>180437170.66114971</v>
      </c>
      <c r="AI52" s="109">
        <f t="shared" si="5"/>
        <v>117206682.15250535</v>
      </c>
      <c r="AJ52" s="109">
        <f t="shared" si="6"/>
        <v>87237767.104795709</v>
      </c>
      <c r="AK52" s="109">
        <f t="shared" si="7"/>
        <v>31617709.682305936</v>
      </c>
      <c r="AL52" s="109">
        <f t="shared" si="8"/>
        <v>21761801.958345234</v>
      </c>
      <c r="AM52" s="109">
        <f t="shared" si="9"/>
        <v>12191650.212256337</v>
      </c>
      <c r="AN52" s="106">
        <f>'Levy Proposition'!B$11*'Incentive Relocation assumption'!J52/(1+Assumptions!$D$49)^('Incentive Relocation assumption'!$I52-2022)</f>
        <v>0</v>
      </c>
      <c r="AO52" s="106">
        <f>-'Levy Proposition'!C$11*'Incentive Relocation assumption'!K52/(1+Assumptions!$D$49)^('Incentive Relocation assumption'!$I52-2022)</f>
        <v>2097245.8127844818</v>
      </c>
      <c r="AP52" s="106">
        <f>-'Levy Proposition'!D$11*'Incentive Relocation assumption'!L52/(1+Assumptions!$D$49)^('Incentive Relocation assumption'!$I52-2022)</f>
        <v>1039710.8567294121</v>
      </c>
      <c r="AQ52" s="106">
        <f>-'Levy Proposition'!E$11*'Incentive Relocation assumption'!M52/(1+Assumptions!$D$49)^('Incentive Relocation assumption'!$I52-2022)</f>
        <v>595798.30718967365</v>
      </c>
      <c r="AR52" s="106">
        <f>-'Levy Proposition'!F$11*'Incentive Relocation assumption'!N52/(1+Assumptions!$D$49)^('Incentive Relocation assumption'!$I52-2022)</f>
        <v>231224.21364192979</v>
      </c>
      <c r="AS52" s="106">
        <f>-'Levy Proposition'!G$11*'Incentive Relocation assumption'!O52/(1+Assumptions!$D$49)^('Incentive Relocation assumption'!$I52-2022)</f>
        <v>266322.98506266152</v>
      </c>
    </row>
    <row r="53" spans="1:45" x14ac:dyDescent="0.35">
      <c r="A53">
        <v>2071</v>
      </c>
      <c r="B53" s="84">
        <f>'Future 95% Cost'!V52</f>
        <v>195870707.7082918</v>
      </c>
      <c r="C53" s="84">
        <f>'Future 95% Cost'!W52</f>
        <v>350411200.30643845</v>
      </c>
      <c r="D53" s="84">
        <f>'Future 95% Cost'!X52</f>
        <v>261445193.93707839</v>
      </c>
      <c r="E53" s="84">
        <f>'Future 95% Cost'!Y52</f>
        <v>95429815.35594216</v>
      </c>
      <c r="F53" s="84">
        <f>'Future 95% Cost'!Z52</f>
        <v>65555871.79543943</v>
      </c>
      <c r="G53" s="84">
        <f>'Future 95% Cost'!AA52</f>
        <v>36710708.083999611</v>
      </c>
      <c r="H53" s="84"/>
      <c r="I53">
        <v>2071</v>
      </c>
      <c r="J53" s="103">
        <f t="shared" si="1"/>
        <v>27867.020197515569</v>
      </c>
      <c r="K53" s="103">
        <f t="shared" si="10"/>
        <v>-10090.397485082114</v>
      </c>
      <c r="L53" s="103">
        <f t="shared" si="11"/>
        <v>-11517.004384011007</v>
      </c>
      <c r="M53" s="103">
        <f t="shared" si="12"/>
        <v>-2491.0620179697835</v>
      </c>
      <c r="N53" s="103">
        <f t="shared" si="13"/>
        <v>-3089.2161645428623</v>
      </c>
      <c r="O53" s="103">
        <f t="shared" si="14"/>
        <v>-679.34014590980678</v>
      </c>
      <c r="P53" s="106">
        <f t="shared" si="15"/>
        <v>4103889.9802484433</v>
      </c>
      <c r="Q53" s="106">
        <f t="shared" si="16"/>
        <v>1009039.7485082115</v>
      </c>
      <c r="R53" s="106">
        <f t="shared" si="17"/>
        <v>1151700.4384011007</v>
      </c>
      <c r="S53" s="106">
        <f t="shared" si="18"/>
        <v>249106.20179697836</v>
      </c>
      <c r="T53" s="106">
        <f t="shared" si="19"/>
        <v>308921.61645428621</v>
      </c>
      <c r="U53" s="106">
        <f t="shared" si="20"/>
        <v>67934.014590980674</v>
      </c>
      <c r="V53" s="107">
        <f>P53*'Levy Proposition'!B$5/(1+Assumptions!$D$49)^('Incentive Relocation assumption'!$I53-2022)</f>
        <v>185681719.55401695</v>
      </c>
      <c r="W53" s="107">
        <f>Q53*'Levy Proposition'!C$5/(1+Assumptions!$D$49)^('Incentive Relocation assumption'!$I53-2022)</f>
        <v>118588240.94753926</v>
      </c>
      <c r="X53" s="107">
        <f>R53*'Levy Proposition'!D$5/(1+Assumptions!$D$49)^('Incentive Relocation assumption'!$I53-2022)</f>
        <v>88266071.141641751</v>
      </c>
      <c r="Y53" s="107">
        <f>S53*'Levy Proposition'!E$5/(1+Assumptions!$D$49)^('Incentive Relocation assumption'!$I53-2022)</f>
        <v>31990399.396648169</v>
      </c>
      <c r="Z53" s="107">
        <f>T53*'Levy Proposition'!F$5/(1+Assumptions!$D$49)^('Incentive Relocation assumption'!$I53-2022)</f>
        <v>22018316.41928884</v>
      </c>
      <c r="AA53" s="107">
        <f>U53*'Levy Proposition'!G$5/(1+Assumptions!$D$49)^('Incentive Relocation assumption'!$I53-2022)</f>
        <v>12335357.731890785</v>
      </c>
      <c r="AB53" s="81">
        <f>P53*'Levy Proposition'!B$33/(1+Assumptions!$D$49)^('Incentive Relocation assumption'!$I53-2022)</f>
        <v>13561491.906016739</v>
      </c>
      <c r="AC53" s="81">
        <f>Q53*'Levy Proposition'!C$33/(1+Assumptions!$D$49)^('Incentive Relocation assumption'!$I53-2022)</f>
        <v>8661237.4854217302</v>
      </c>
      <c r="AD53" s="81">
        <f>R53*'Levy Proposition'!D$33/(1+Assumptions!$D$49)^('Incentive Relocation assumption'!$I53-2022)</f>
        <v>6446620.6594723267</v>
      </c>
      <c r="AE53" s="81">
        <f>S53*'Levy Proposition'!E$33/(1+Assumptions!$D$49)^('Incentive Relocation assumption'!$I53-2022)</f>
        <v>2336458.018214758</v>
      </c>
      <c r="AF53" s="81">
        <f>T53*'Levy Proposition'!F$33/(1+Assumptions!$D$49)^('Incentive Relocation assumption'!$I53-2022)</f>
        <v>1608134.7190315875</v>
      </c>
      <c r="AG53" s="81">
        <f>U53*'Levy Proposition'!G$33/(1+Assumptions!$D$49)^('Incentive Relocation assumption'!$I53-2022)</f>
        <v>900927.96663374547</v>
      </c>
      <c r="AH53" s="109">
        <f t="shared" si="4"/>
        <v>172120227.64800021</v>
      </c>
      <c r="AI53" s="109">
        <f t="shared" si="5"/>
        <v>109927003.46211752</v>
      </c>
      <c r="AJ53" s="109">
        <f t="shared" si="6"/>
        <v>81819450.48216942</v>
      </c>
      <c r="AK53" s="109">
        <f t="shared" si="7"/>
        <v>29653941.37843341</v>
      </c>
      <c r="AL53" s="109">
        <f t="shared" si="8"/>
        <v>20410181.700257253</v>
      </c>
      <c r="AM53" s="109">
        <f t="shared" si="9"/>
        <v>11434429.765257038</v>
      </c>
      <c r="AN53" s="106">
        <f>'Levy Proposition'!B$11*'Incentive Relocation assumption'!J53/(1+Assumptions!$D$49)^('Incentive Relocation assumption'!$I53-2022)</f>
        <v>0</v>
      </c>
      <c r="AO53" s="106">
        <f>-'Levy Proposition'!C$11*'Incentive Relocation assumption'!K53/(1+Assumptions!$D$49)^('Incentive Relocation assumption'!$I53-2022)</f>
        <v>1966986.3824222514</v>
      </c>
      <c r="AP53" s="106">
        <f>-'Levy Proposition'!D$11*'Incentive Relocation assumption'!L53/(1+Assumptions!$D$49)^('Incentive Relocation assumption'!$I53-2022)</f>
        <v>975134.66679810977</v>
      </c>
      <c r="AQ53" s="106">
        <f>-'Levy Proposition'!E$11*'Incentive Relocation assumption'!M53/(1+Assumptions!$D$49)^('Incentive Relocation assumption'!$I53-2022)</f>
        <v>558793.4183815904</v>
      </c>
      <c r="AR53" s="106">
        <f>-'Levy Proposition'!F$11*'Incentive Relocation assumption'!N53/(1+Assumptions!$D$49)^('Incentive Relocation assumption'!$I53-2022)</f>
        <v>216862.9336377687</v>
      </c>
      <c r="AS53" s="106">
        <f>-'Levy Proposition'!G$11*'Incentive Relocation assumption'!O53/(1+Assumptions!$D$49)^('Incentive Relocation assumption'!$I53-2022)</f>
        <v>249781.72885170157</v>
      </c>
    </row>
    <row r="54" spans="1:45" x14ac:dyDescent="0.35">
      <c r="A54">
        <v>2072</v>
      </c>
      <c r="B54" s="84">
        <f>'Future 95% Cost'!V53</f>
        <v>187263904.60661697</v>
      </c>
      <c r="C54" s="84">
        <f>'Future 95% Cost'!W53</f>
        <v>335025514.45607245</v>
      </c>
      <c r="D54" s="84">
        <f>'Future 95% Cost'!X53</f>
        <v>250000015.05562225</v>
      </c>
      <c r="E54" s="84">
        <f>'Future 95% Cost'!Y53</f>
        <v>91290926.485431805</v>
      </c>
      <c r="F54" s="84">
        <f>'Future 95% Cost'!Z53</f>
        <v>62708077.623069495</v>
      </c>
      <c r="G54" s="84">
        <f>'Future 95% Cost'!AA53</f>
        <v>35115038.771502584</v>
      </c>
      <c r="H54" s="84"/>
      <c r="I54">
        <v>2072</v>
      </c>
      <c r="J54" s="103">
        <f t="shared" si="1"/>
        <v>27588.349995540419</v>
      </c>
      <c r="K54" s="103">
        <f t="shared" si="10"/>
        <v>-9989.4935102312938</v>
      </c>
      <c r="L54" s="103">
        <f t="shared" si="11"/>
        <v>-11401.834340170897</v>
      </c>
      <c r="M54" s="103">
        <f t="shared" si="12"/>
        <v>-2466.1513977900859</v>
      </c>
      <c r="N54" s="103">
        <f t="shared" si="13"/>
        <v>-3058.3240028974333</v>
      </c>
      <c r="O54" s="103">
        <f t="shared" si="14"/>
        <v>-672.54674445070862</v>
      </c>
      <c r="P54" s="106">
        <f t="shared" si="15"/>
        <v>4131757.0004459587</v>
      </c>
      <c r="Q54" s="106">
        <f t="shared" si="16"/>
        <v>998949.3510231293</v>
      </c>
      <c r="R54" s="106">
        <f t="shared" si="17"/>
        <v>1140183.4340170897</v>
      </c>
      <c r="S54" s="106">
        <f t="shared" si="18"/>
        <v>246615.13977900858</v>
      </c>
      <c r="T54" s="106">
        <f t="shared" si="19"/>
        <v>305832.40028974332</v>
      </c>
      <c r="U54" s="106">
        <f t="shared" si="20"/>
        <v>67254.674445070865</v>
      </c>
      <c r="V54" s="107">
        <f>P54*'Levy Proposition'!B$5/(1+Assumptions!$D$49)^('Incentive Relocation assumption'!$I54-2022)</f>
        <v>177102639.6506457</v>
      </c>
      <c r="W54" s="107">
        <f>Q54*'Levy Proposition'!C$5/(1+Assumptions!$D$49)^('Incentive Relocation assumption'!$I54-2022)</f>
        <v>111222753.97442362</v>
      </c>
      <c r="X54" s="107">
        <f>R54*'Levy Proposition'!D$5/(1+Assumptions!$D$49)^('Incentive Relocation assumption'!$I54-2022)</f>
        <v>82783886.803909138</v>
      </c>
      <c r="Y54" s="107">
        <f>S54*'Levy Proposition'!E$5/(1+Assumptions!$D$49)^('Incentive Relocation assumption'!$I54-2022)</f>
        <v>30003483.424726356</v>
      </c>
      <c r="Z54" s="107">
        <f>T54*'Levy Proposition'!F$5/(1+Assumptions!$D$49)^('Incentive Relocation assumption'!$I54-2022)</f>
        <v>20650764.110051427</v>
      </c>
      <c r="AA54" s="107">
        <f>U54*'Levy Proposition'!G$5/(1+Assumptions!$D$49)^('Incentive Relocation assumption'!$I54-2022)</f>
        <v>11569211.645592434</v>
      </c>
      <c r="AB54" s="81">
        <f>P54*'Levy Proposition'!B$33/(1+Assumptions!$D$49)^('Incentive Relocation assumption'!$I54-2022)</f>
        <v>12934908.293208295</v>
      </c>
      <c r="AC54" s="81">
        <f>Q54*'Levy Proposition'!C$33/(1+Assumptions!$D$49)^('Incentive Relocation assumption'!$I54-2022)</f>
        <v>8123290.1193067729</v>
      </c>
      <c r="AD54" s="81">
        <f>R54*'Levy Proposition'!D$33/(1+Assumptions!$D$49)^('Incentive Relocation assumption'!$I54-2022)</f>
        <v>6046222.6089694388</v>
      </c>
      <c r="AE54" s="81">
        <f>S54*'Levy Proposition'!E$33/(1+Assumptions!$D$49)^('Incentive Relocation assumption'!$I54-2022)</f>
        <v>2191341.1756097199</v>
      </c>
      <c r="AF54" s="81">
        <f>T54*'Levy Proposition'!F$33/(1+Assumptions!$D$49)^('Incentive Relocation assumption'!$I54-2022)</f>
        <v>1508253.8604456002</v>
      </c>
      <c r="AG54" s="81">
        <f>U54*'Levy Proposition'!G$33/(1+Assumptions!$D$49)^('Incentive Relocation assumption'!$I54-2022)</f>
        <v>844971.54845150816</v>
      </c>
      <c r="AH54" s="109">
        <f t="shared" si="4"/>
        <v>164167731.3574374</v>
      </c>
      <c r="AI54" s="109">
        <f t="shared" si="5"/>
        <v>103099463.85511684</v>
      </c>
      <c r="AJ54" s="109">
        <f t="shared" si="6"/>
        <v>76737664.194939703</v>
      </c>
      <c r="AK54" s="109">
        <f t="shared" si="7"/>
        <v>27812142.249116637</v>
      </c>
      <c r="AL54" s="109">
        <f t="shared" si="8"/>
        <v>19142510.249605827</v>
      </c>
      <c r="AM54" s="109">
        <f t="shared" si="9"/>
        <v>10724240.097140927</v>
      </c>
      <c r="AN54" s="106">
        <f>'Levy Proposition'!B$11*'Incentive Relocation assumption'!J54/(1+Assumptions!$D$49)^('Incentive Relocation assumption'!$I54-2022)</f>
        <v>0</v>
      </c>
      <c r="AO54" s="106">
        <f>-'Levy Proposition'!C$11*'Incentive Relocation assumption'!K54/(1+Assumptions!$D$49)^('Incentive Relocation assumption'!$I54-2022)</f>
        <v>1844817.3337858357</v>
      </c>
      <c r="AP54" s="106">
        <f>-'Levy Proposition'!D$11*'Incentive Relocation assumption'!L54/(1+Assumptions!$D$49)^('Incentive Relocation assumption'!$I54-2022)</f>
        <v>914569.28841027932</v>
      </c>
      <c r="AQ54" s="106">
        <f>-'Levy Proposition'!E$11*'Incentive Relocation assumption'!M54/(1+Assumptions!$D$49)^('Incentive Relocation assumption'!$I54-2022)</f>
        <v>524086.89427037525</v>
      </c>
      <c r="AR54" s="106">
        <f>-'Levy Proposition'!F$11*'Incentive Relocation assumption'!N54/(1+Assumptions!$D$49)^('Incentive Relocation assumption'!$I54-2022)</f>
        <v>203393.62926241133</v>
      </c>
      <c r="AS54" s="106">
        <f>-'Levy Proposition'!G$11*'Incentive Relocation assumption'!O54/(1+Assumptions!$D$49)^('Incentive Relocation assumption'!$I54-2022)</f>
        <v>234267.84606467732</v>
      </c>
    </row>
    <row r="55" spans="1:45" x14ac:dyDescent="0.35">
      <c r="A55">
        <v>2073</v>
      </c>
      <c r="B55" s="84">
        <f>'Future 95% Cost'!V54</f>
        <v>179036844.53309467</v>
      </c>
      <c r="C55" s="84">
        <f>'Future 95% Cost'!W54</f>
        <v>320317897.38933492</v>
      </c>
      <c r="D55" s="84">
        <f>'Future 95% Cost'!X54</f>
        <v>239057957.66098747</v>
      </c>
      <c r="E55" s="84">
        <f>'Future 95% Cost'!Y54</f>
        <v>87332576.268603578</v>
      </c>
      <c r="F55" s="84">
        <f>'Future 95% Cost'!Z54</f>
        <v>59984751.163375929</v>
      </c>
      <c r="G55" s="84">
        <f>'Future 95% Cost'!AA54</f>
        <v>33589147.981209755</v>
      </c>
      <c r="H55" s="84"/>
      <c r="I55">
        <v>2073</v>
      </c>
      <c r="J55" s="103">
        <f t="shared" si="1"/>
        <v>27312.466495585013</v>
      </c>
      <c r="K55" s="103">
        <f t="shared" si="10"/>
        <v>-9889.5985751289809</v>
      </c>
      <c r="L55" s="103">
        <f t="shared" si="11"/>
        <v>-11287.815996769188</v>
      </c>
      <c r="M55" s="103">
        <f t="shared" si="12"/>
        <v>-2441.4898838121849</v>
      </c>
      <c r="N55" s="103">
        <f t="shared" si="13"/>
        <v>-3027.7407628684591</v>
      </c>
      <c r="O55" s="103">
        <f t="shared" si="14"/>
        <v>-665.82127700620163</v>
      </c>
      <c r="P55" s="106">
        <f t="shared" si="15"/>
        <v>4159345.3504414991</v>
      </c>
      <c r="Q55" s="106">
        <f t="shared" si="16"/>
        <v>988959.85751289804</v>
      </c>
      <c r="R55" s="106">
        <f t="shared" si="17"/>
        <v>1128781.5996769187</v>
      </c>
      <c r="S55" s="106">
        <f t="shared" si="18"/>
        <v>244148.98838121849</v>
      </c>
      <c r="T55" s="106">
        <f t="shared" si="19"/>
        <v>302774.0762868459</v>
      </c>
      <c r="U55" s="106">
        <f t="shared" si="20"/>
        <v>66582.127700620156</v>
      </c>
      <c r="V55" s="107">
        <f>P55*'Levy Proposition'!B$5/(1+Assumptions!$D$49)^('Incentive Relocation assumption'!$I55-2022)</f>
        <v>168900940.03082526</v>
      </c>
      <c r="W55" s="107">
        <f>Q55*'Levy Proposition'!C$5/(1+Assumptions!$D$49)^('Incentive Relocation assumption'!$I55-2022)</f>
        <v>104314735.61638878</v>
      </c>
      <c r="X55" s="107">
        <f>R55*'Levy Proposition'!D$5/(1+Assumptions!$D$49)^('Incentive Relocation assumption'!$I55-2022)</f>
        <v>77642199.609916553</v>
      </c>
      <c r="Y55" s="107">
        <f>S55*'Levy Proposition'!E$5/(1+Assumptions!$D$49)^('Incentive Relocation assumption'!$I55-2022)</f>
        <v>28139974.323426224</v>
      </c>
      <c r="Z55" s="107">
        <f>T55*'Levy Proposition'!F$5/(1+Assumptions!$D$49)^('Incentive Relocation assumption'!$I55-2022)</f>
        <v>19368150.144095439</v>
      </c>
      <c r="AA55" s="107">
        <f>U55*'Levy Proposition'!G$5/(1+Assumptions!$D$49)^('Incentive Relocation assumption'!$I55-2022)</f>
        <v>10850650.707476109</v>
      </c>
      <c r="AB55" s="81">
        <f>P55*'Levy Proposition'!B$33/(1+Assumptions!$D$49)^('Incentive Relocation assumption'!$I55-2022)</f>
        <v>12335887.111818288</v>
      </c>
      <c r="AC55" s="81">
        <f>Q55*'Levy Proposition'!C$33/(1+Assumptions!$D$49)^('Incentive Relocation assumption'!$I55-2022)</f>
        <v>7618754.5340368878</v>
      </c>
      <c r="AD55" s="81">
        <f>R55*'Levy Proposition'!D$33/(1+Assumptions!$D$49)^('Incentive Relocation assumption'!$I55-2022)</f>
        <v>5670693.1845754795</v>
      </c>
      <c r="AE55" s="81">
        <f>S55*'Levy Proposition'!E$33/(1+Assumptions!$D$49)^('Incentive Relocation assumption'!$I55-2022)</f>
        <v>2055237.5050126887</v>
      </c>
      <c r="AF55" s="81">
        <f>T55*'Levy Proposition'!F$33/(1+Assumptions!$D$49)^('Incentive Relocation assumption'!$I55-2022)</f>
        <v>1414576.5778373035</v>
      </c>
      <c r="AG55" s="81">
        <f>U55*'Levy Proposition'!G$33/(1+Assumptions!$D$49)^('Incentive Relocation assumption'!$I55-2022)</f>
        <v>792490.56987348793</v>
      </c>
      <c r="AH55" s="109">
        <f t="shared" si="4"/>
        <v>156565052.91900697</v>
      </c>
      <c r="AI55" s="109">
        <f t="shared" si="5"/>
        <v>96695981.082351893</v>
      </c>
      <c r="AJ55" s="109">
        <f t="shared" si="6"/>
        <v>71971506.42534107</v>
      </c>
      <c r="AK55" s="109">
        <f t="shared" si="7"/>
        <v>26084736.818413537</v>
      </c>
      <c r="AL55" s="109">
        <f t="shared" si="8"/>
        <v>17953573.566258136</v>
      </c>
      <c r="AM55" s="109">
        <f t="shared" si="9"/>
        <v>10058160.137602622</v>
      </c>
      <c r="AN55" s="106">
        <f>'Levy Proposition'!B$11*'Incentive Relocation assumption'!J55/(1+Assumptions!$D$49)^('Incentive Relocation assumption'!$I55-2022)</f>
        <v>0</v>
      </c>
      <c r="AO55" s="106">
        <f>-'Levy Proposition'!C$11*'Incentive Relocation assumption'!K55/(1+Assumptions!$D$49)^('Incentive Relocation assumption'!$I55-2022)</f>
        <v>1730236.1752223277</v>
      </c>
      <c r="AP55" s="106">
        <f>-'Levy Proposition'!D$11*'Incentive Relocation assumption'!L55/(1+Assumptions!$D$49)^('Incentive Relocation assumption'!$I55-2022)</f>
        <v>857765.6110306856</v>
      </c>
      <c r="AQ55" s="106">
        <f>-'Levy Proposition'!E$11*'Incentive Relocation assumption'!M55/(1+Assumptions!$D$49)^('Incentive Relocation assumption'!$I55-2022)</f>
        <v>491535.98398040206</v>
      </c>
      <c r="AR55" s="106">
        <f>-'Levy Proposition'!F$11*'Incentive Relocation assumption'!N55/(1+Assumptions!$D$49)^('Incentive Relocation assumption'!$I55-2022)</f>
        <v>190760.90012521364</v>
      </c>
      <c r="AS55" s="106">
        <f>-'Levy Proposition'!G$11*'Incentive Relocation assumption'!O55/(1+Assumptions!$D$49)^('Incentive Relocation assumption'!$I55-2022)</f>
        <v>219717.52678662553</v>
      </c>
    </row>
    <row r="56" spans="1:45" x14ac:dyDescent="0.35">
      <c r="A56">
        <v>2074</v>
      </c>
      <c r="B56" s="84">
        <f>'Future 95% Cost'!V55</f>
        <v>171172712.61924258</v>
      </c>
      <c r="C56" s="84">
        <f>'Future 95% Cost'!W55</f>
        <v>306258367.08961302</v>
      </c>
      <c r="D56" s="84">
        <f>'Future 95% Cost'!X55</f>
        <v>228596824.38440537</v>
      </c>
      <c r="E56" s="84">
        <f>'Future 95% Cost'!Y55</f>
        <v>83546850.048044264</v>
      </c>
      <c r="F56" s="84">
        <f>'Future 95% Cost'!Z55</f>
        <v>57380423.581704676</v>
      </c>
      <c r="G56" s="84">
        <f>'Future 95% Cost'!AA55</f>
        <v>32129968.546862621</v>
      </c>
      <c r="H56" s="84"/>
      <c r="I56">
        <v>2074</v>
      </c>
      <c r="J56" s="103">
        <f t="shared" si="1"/>
        <v>27039.341830629168</v>
      </c>
      <c r="K56" s="103">
        <f t="shared" si="10"/>
        <v>-9790.7025893776918</v>
      </c>
      <c r="L56" s="103">
        <f t="shared" si="11"/>
        <v>-11174.937836801497</v>
      </c>
      <c r="M56" s="103">
        <f t="shared" si="12"/>
        <v>-2417.0749849740632</v>
      </c>
      <c r="N56" s="103">
        <f t="shared" si="13"/>
        <v>-2997.463355239775</v>
      </c>
      <c r="O56" s="103">
        <f t="shared" si="14"/>
        <v>-659.16306423613958</v>
      </c>
      <c r="P56" s="106">
        <f t="shared" si="15"/>
        <v>4186657.8169370843</v>
      </c>
      <c r="Q56" s="106">
        <f t="shared" si="16"/>
        <v>979070.2589377691</v>
      </c>
      <c r="R56" s="106">
        <f t="shared" si="17"/>
        <v>1117493.7836801496</v>
      </c>
      <c r="S56" s="106">
        <f t="shared" si="18"/>
        <v>241707.49849740631</v>
      </c>
      <c r="T56" s="106">
        <f t="shared" si="19"/>
        <v>299746.33552397747</v>
      </c>
      <c r="U56" s="106">
        <f t="shared" si="20"/>
        <v>65916.306423613962</v>
      </c>
      <c r="V56" s="107">
        <f>P56*'Levy Proposition'!B$5/(1+Assumptions!$D$49)^('Incentive Relocation assumption'!$I56-2022)</f>
        <v>161061364.73358366</v>
      </c>
      <c r="W56" s="107">
        <f>Q56*'Levy Proposition'!C$5/(1+Assumptions!$D$49)^('Incentive Relocation assumption'!$I56-2022)</f>
        <v>97835772.608358309</v>
      </c>
      <c r="X56" s="107">
        <f>R56*'Levy Proposition'!D$5/(1+Assumptions!$D$49)^('Incentive Relocation assumption'!$I56-2022)</f>
        <v>72819861.364391297</v>
      </c>
      <c r="Y56" s="107">
        <f>S56*'Levy Proposition'!E$5/(1+Assumptions!$D$49)^('Incentive Relocation assumption'!$I56-2022)</f>
        <v>26392207.321850635</v>
      </c>
      <c r="Z56" s="107">
        <f>T56*'Levy Proposition'!F$5/(1+Assumptions!$D$49)^('Incentive Relocation assumption'!$I56-2022)</f>
        <v>18165199.02145597</v>
      </c>
      <c r="AA56" s="107">
        <f>U56*'Levy Proposition'!G$5/(1+Assumptions!$D$49)^('Incentive Relocation assumption'!$I56-2022)</f>
        <v>10176719.415493308</v>
      </c>
      <c r="AB56" s="81">
        <f>P56*'Levy Proposition'!B$33/(1+Assumptions!$D$49)^('Incentive Relocation assumption'!$I56-2022)</f>
        <v>11763314.124043785</v>
      </c>
      <c r="AC56" s="81">
        <f>Q56*'Levy Proposition'!C$33/(1+Assumptions!$D$49)^('Incentive Relocation assumption'!$I56-2022)</f>
        <v>7145555.5319820503</v>
      </c>
      <c r="AD56" s="81">
        <f>R56*'Levy Proposition'!D$33/(1+Assumptions!$D$49)^('Incentive Relocation assumption'!$I56-2022)</f>
        <v>5318487.8019355321</v>
      </c>
      <c r="AE56" s="81">
        <f>S56*'Levy Proposition'!E$33/(1+Assumptions!$D$49)^('Incentive Relocation assumption'!$I56-2022)</f>
        <v>1927587.2004894416</v>
      </c>
      <c r="AF56" s="81">
        <f>T56*'Levy Proposition'!F$33/(1+Assumptions!$D$49)^('Incentive Relocation assumption'!$I56-2022)</f>
        <v>1326717.5686026169</v>
      </c>
      <c r="AG56" s="81">
        <f>U56*'Levy Proposition'!G$33/(1+Assumptions!$D$49)^('Incentive Relocation assumption'!$I56-2022)</f>
        <v>743269.17218615452</v>
      </c>
      <c r="AH56" s="109">
        <f t="shared" si="4"/>
        <v>149298050.60953987</v>
      </c>
      <c r="AI56" s="109">
        <f t="shared" si="5"/>
        <v>90690217.076376259</v>
      </c>
      <c r="AJ56" s="109">
        <f t="shared" si="6"/>
        <v>67501373.562455758</v>
      </c>
      <c r="AK56" s="109">
        <f t="shared" si="7"/>
        <v>24464620.121361192</v>
      </c>
      <c r="AL56" s="109">
        <f t="shared" si="8"/>
        <v>16838481.452853352</v>
      </c>
      <c r="AM56" s="109">
        <f t="shared" si="9"/>
        <v>9433450.2433071528</v>
      </c>
      <c r="AN56" s="106">
        <f>'Levy Proposition'!B$11*'Incentive Relocation assumption'!J56/(1+Assumptions!$D$49)^('Incentive Relocation assumption'!$I56-2022)</f>
        <v>0</v>
      </c>
      <c r="AO56" s="106">
        <f>-'Levy Proposition'!C$11*'Incentive Relocation assumption'!K56/(1+Assumptions!$D$49)^('Incentive Relocation assumption'!$I56-2022)</f>
        <v>1622771.6247138917</v>
      </c>
      <c r="AP56" s="106">
        <f>-'Levy Proposition'!D$11*'Incentive Relocation assumption'!L56/(1+Assumptions!$D$49)^('Incentive Relocation assumption'!$I56-2022)</f>
        <v>804489.99631920725</v>
      </c>
      <c r="AQ56" s="106">
        <f>-'Levy Proposition'!E$11*'Incentive Relocation assumption'!M56/(1+Assumptions!$D$49)^('Incentive Relocation assumption'!$I56-2022)</f>
        <v>461006.80285841553</v>
      </c>
      <c r="AR56" s="106">
        <f>-'Levy Proposition'!F$11*'Incentive Relocation assumption'!N56/(1+Assumptions!$D$49)^('Incentive Relocation assumption'!$I56-2022)</f>
        <v>178912.78674039981</v>
      </c>
      <c r="AS56" s="106">
        <f>-'Levy Proposition'!G$11*'Incentive Relocation assumption'!O56/(1+Assumptions!$D$49)^('Incentive Relocation assumption'!$I56-2022)</f>
        <v>206070.92432097311</v>
      </c>
    </row>
    <row r="57" spans="1:45" x14ac:dyDescent="0.35">
      <c r="A57">
        <v>2075</v>
      </c>
      <c r="B57" s="84">
        <f>'Future 95% Cost'!V56</f>
        <v>163655440.92553294</v>
      </c>
      <c r="C57" s="84">
        <f>'Future 95% Cost'!W56</f>
        <v>292818271.14841384</v>
      </c>
      <c r="D57" s="84">
        <f>'Future 95% Cost'!X56</f>
        <v>218595400.33075538</v>
      </c>
      <c r="E57" s="84">
        <f>'Future 95% Cost'!Y56</f>
        <v>79926181.680490375</v>
      </c>
      <c r="F57" s="84">
        <f>'Future 95% Cost'!Z56</f>
        <v>54889867.444985911</v>
      </c>
      <c r="G57" s="84">
        <f>'Future 95% Cost'!AA56</f>
        <v>30734568.72203812</v>
      </c>
      <c r="H57" s="84"/>
      <c r="I57">
        <v>2075</v>
      </c>
      <c r="J57" s="103">
        <f t="shared" si="1"/>
        <v>26768.948412322872</v>
      </c>
      <c r="K57" s="103">
        <f t="shared" si="10"/>
        <v>-9692.7955634839145</v>
      </c>
      <c r="L57" s="103">
        <f t="shared" si="11"/>
        <v>-11063.188458433482</v>
      </c>
      <c r="M57" s="103">
        <f t="shared" si="12"/>
        <v>-2392.9042351243224</v>
      </c>
      <c r="N57" s="103">
        <f t="shared" si="13"/>
        <v>-2967.4887216873772</v>
      </c>
      <c r="O57" s="103">
        <f t="shared" si="14"/>
        <v>-652.57143359377824</v>
      </c>
      <c r="P57" s="106">
        <f t="shared" si="15"/>
        <v>4213697.1587677132</v>
      </c>
      <c r="Q57" s="106">
        <f t="shared" si="16"/>
        <v>969279.55634839146</v>
      </c>
      <c r="R57" s="106">
        <f t="shared" si="17"/>
        <v>1106318.8458433482</v>
      </c>
      <c r="S57" s="106">
        <f t="shared" si="18"/>
        <v>239290.42351243226</v>
      </c>
      <c r="T57" s="106">
        <f t="shared" si="19"/>
        <v>296748.8721687377</v>
      </c>
      <c r="U57" s="106">
        <f t="shared" si="20"/>
        <v>65257.14335937782</v>
      </c>
      <c r="V57" s="107">
        <f>P57*'Levy Proposition'!B$5/(1+Assumptions!$D$49)^('Incentive Relocation assumption'!$I57-2022)</f>
        <v>153569174.61867326</v>
      </c>
      <c r="W57" s="107">
        <f>Q57*'Levy Proposition'!C$5/(1+Assumptions!$D$49)^('Incentive Relocation assumption'!$I57-2022)</f>
        <v>91759216.426279977</v>
      </c>
      <c r="X57" s="107">
        <f>R57*'Levy Proposition'!D$5/(1+Assumptions!$D$49)^('Incentive Relocation assumption'!$I57-2022)</f>
        <v>68297037.381355926</v>
      </c>
      <c r="Y57" s="107">
        <f>S57*'Levy Proposition'!E$5/(1+Assumptions!$D$49)^('Incentive Relocation assumption'!$I57-2022)</f>
        <v>24752993.706169702</v>
      </c>
      <c r="Z57" s="107">
        <f>T57*'Levy Proposition'!F$5/(1+Assumptions!$D$49)^('Incentive Relocation assumption'!$I57-2022)</f>
        <v>17036962.902195424</v>
      </c>
      <c r="AA57" s="107">
        <f>U57*'Levy Proposition'!G$5/(1+Assumptions!$D$49)^('Incentive Relocation assumption'!$I57-2022)</f>
        <v>9544645.8331131805</v>
      </c>
      <c r="AB57" s="81">
        <f>P57*'Levy Proposition'!B$33/(1+Assumptions!$D$49)^('Incentive Relocation assumption'!$I57-2022)</f>
        <v>11216112.83871673</v>
      </c>
      <c r="AC57" s="81">
        <f>Q57*'Levy Proposition'!C$33/(1+Assumptions!$D$49)^('Incentive Relocation assumption'!$I57-2022)</f>
        <v>6701746.8055352978</v>
      </c>
      <c r="AD57" s="81">
        <f>R57*'Levy Proposition'!D$33/(1+Assumptions!$D$49)^('Incentive Relocation assumption'!$I57-2022)</f>
        <v>4988157.8104555197</v>
      </c>
      <c r="AE57" s="81">
        <f>S57*'Levy Proposition'!E$33/(1+Assumptions!$D$49)^('Incentive Relocation assumption'!$I57-2022)</f>
        <v>1807865.2255169814</v>
      </c>
      <c r="AF57" s="81">
        <f>T57*'Levy Proposition'!F$33/(1+Assumptions!$D$49)^('Incentive Relocation assumption'!$I57-2022)</f>
        <v>1244315.4611890407</v>
      </c>
      <c r="AG57" s="81">
        <f>U57*'Levy Proposition'!G$33/(1+Assumptions!$D$49)^('Incentive Relocation assumption'!$I57-2022)</f>
        <v>697104.90360848524</v>
      </c>
      <c r="AH57" s="109">
        <f t="shared" si="4"/>
        <v>142353061.77995652</v>
      </c>
      <c r="AI57" s="109">
        <f t="shared" si="5"/>
        <v>85057469.620744675</v>
      </c>
      <c r="AJ57" s="109">
        <f t="shared" si="6"/>
        <v>63308879.57090041</v>
      </c>
      <c r="AK57" s="109">
        <f t="shared" si="7"/>
        <v>22945128.48065272</v>
      </c>
      <c r="AL57" s="109">
        <f t="shared" si="8"/>
        <v>15792647.441006383</v>
      </c>
      <c r="AM57" s="109">
        <f t="shared" si="9"/>
        <v>8847540.9295046944</v>
      </c>
      <c r="AN57" s="106">
        <f>'Levy Proposition'!B$11*'Incentive Relocation assumption'!J57/(1+Assumptions!$D$49)^('Incentive Relocation assumption'!$I57-2022)</f>
        <v>0</v>
      </c>
      <c r="AO57" s="106">
        <f>-'Levy Proposition'!C$11*'Incentive Relocation assumption'!K57/(1+Assumptions!$D$49)^('Incentive Relocation assumption'!$I57-2022)</f>
        <v>1521981.671454872</v>
      </c>
      <c r="AP57" s="106">
        <f>-'Levy Proposition'!D$11*'Incentive Relocation assumption'!L57/(1+Assumptions!$D$49)^('Incentive Relocation assumption'!$I57-2022)</f>
        <v>754523.3171565386</v>
      </c>
      <c r="AQ57" s="106">
        <f>-'Levy Proposition'!E$11*'Incentive Relocation assumption'!M57/(1+Assumptions!$D$49)^('Incentive Relocation assumption'!$I57-2022)</f>
        <v>432373.78179460316</v>
      </c>
      <c r="AR57" s="106">
        <f>-'Levy Proposition'!F$11*'Incentive Relocation assumption'!N57/(1+Assumptions!$D$49)^('Incentive Relocation assumption'!$I57-2022)</f>
        <v>167800.55681329276</v>
      </c>
      <c r="AS57" s="106">
        <f>-'Levy Proposition'!G$11*'Incentive Relocation assumption'!O57/(1+Assumptions!$D$49)^('Incentive Relocation assumption'!$I57-2022)</f>
        <v>193271.90903500165</v>
      </c>
    </row>
    <row r="58" spans="1:45" x14ac:dyDescent="0.35">
      <c r="A58">
        <v>2076</v>
      </c>
      <c r="B58" s="84">
        <f>'Future 95% Cost'!V57</f>
        <v>156469675.16691911</v>
      </c>
      <c r="C58" s="84">
        <f>'Future 95% Cost'!W57</f>
        <v>279970227.64527047</v>
      </c>
      <c r="D58" s="84">
        <f>'Future 95% Cost'!X57</f>
        <v>209033409.46939725</v>
      </c>
      <c r="E58" s="84">
        <f>'Future 95% Cost'!Y57</f>
        <v>76463338.129164055</v>
      </c>
      <c r="F58" s="84">
        <f>'Future 95% Cost'!Z57</f>
        <v>52508086.021978512</v>
      </c>
      <c r="G58" s="84">
        <f>'Future 95% Cost'!AA57</f>
        <v>29400146.177844953</v>
      </c>
      <c r="H58" s="84"/>
      <c r="I58">
        <v>2076</v>
      </c>
      <c r="J58" s="103">
        <f t="shared" si="1"/>
        <v>26501.258928199648</v>
      </c>
      <c r="K58" s="103">
        <f t="shared" si="10"/>
        <v>-9595.8676078490753</v>
      </c>
      <c r="L58" s="103">
        <f t="shared" si="11"/>
        <v>-10952.556573849148</v>
      </c>
      <c r="M58" s="103">
        <f t="shared" si="12"/>
        <v>-2368.9751927730795</v>
      </c>
      <c r="N58" s="103">
        <f t="shared" si="13"/>
        <v>-2937.813834470503</v>
      </c>
      <c r="O58" s="103">
        <f t="shared" si="14"/>
        <v>-646.04571925784046</v>
      </c>
      <c r="P58" s="106">
        <f t="shared" si="15"/>
        <v>4240466.1071800357</v>
      </c>
      <c r="Q58" s="106">
        <f t="shared" si="16"/>
        <v>959586.7607849075</v>
      </c>
      <c r="R58" s="106">
        <f t="shared" si="17"/>
        <v>1095255.6573849148</v>
      </c>
      <c r="S58" s="106">
        <f t="shared" si="18"/>
        <v>236897.51927730793</v>
      </c>
      <c r="T58" s="106">
        <f t="shared" si="19"/>
        <v>293781.38344705029</v>
      </c>
      <c r="U58" s="106">
        <f t="shared" si="20"/>
        <v>64604.571925784039</v>
      </c>
      <c r="V58" s="107">
        <f>P58*'Levy Proposition'!B$5/(1+Assumptions!$D$49)^('Incentive Relocation assumption'!$I58-2022)</f>
        <v>146410137.93856478</v>
      </c>
      <c r="W58" s="107">
        <f>Q58*'Levy Proposition'!C$5/(1+Assumptions!$D$49)^('Incentive Relocation assumption'!$I58-2022)</f>
        <v>86060073.679487363</v>
      </c>
      <c r="X58" s="107">
        <f>R58*'Levy Proposition'!D$5/(1+Assumptions!$D$49)^('Incentive Relocation assumption'!$I58-2022)</f>
        <v>64055124.902383387</v>
      </c>
      <c r="Y58" s="107">
        <f>S58*'Levy Proposition'!E$5/(1+Assumptions!$D$49)^('Incentive Relocation assumption'!$I58-2022)</f>
        <v>23215591.251831423</v>
      </c>
      <c r="Z58" s="107">
        <f>T58*'Levy Proposition'!F$5/(1+Assumptions!$D$49)^('Incentive Relocation assumption'!$I58-2022)</f>
        <v>15978801.25551844</v>
      </c>
      <c r="AA58" s="107">
        <f>U58*'Levy Proposition'!G$5/(1+Assumptions!$D$49)^('Incentive Relocation assumption'!$I58-2022)</f>
        <v>8951830.1881126184</v>
      </c>
      <c r="AB58" s="81">
        <f>P58*'Levy Proposition'!B$33/(1+Assumptions!$D$49)^('Incentive Relocation assumption'!$I58-2022)</f>
        <v>10693243.822717963</v>
      </c>
      <c r="AC58" s="81">
        <f>Q58*'Levy Proposition'!C$33/(1+Assumptions!$D$49)^('Incentive Relocation assumption'!$I58-2022)</f>
        <v>6285502.9317845609</v>
      </c>
      <c r="AD58" s="81">
        <f>R58*'Levy Proposition'!D$33/(1+Assumptions!$D$49)^('Incentive Relocation assumption'!$I58-2022)</f>
        <v>4678344.5348795028</v>
      </c>
      <c r="AE58" s="81">
        <f>S58*'Levy Proposition'!E$33/(1+Assumptions!$D$49)^('Incentive Relocation assumption'!$I58-2022)</f>
        <v>1695579.1534638114</v>
      </c>
      <c r="AF58" s="81">
        <f>T58*'Levy Proposition'!F$33/(1+Assumptions!$D$49)^('Incentive Relocation assumption'!$I58-2022)</f>
        <v>1167031.3287438292</v>
      </c>
      <c r="AG58" s="81">
        <f>U58*'Levy Proposition'!G$33/(1+Assumptions!$D$49)^('Incentive Relocation assumption'!$I58-2022)</f>
        <v>653807.88659062842</v>
      </c>
      <c r="AH58" s="109">
        <f t="shared" si="4"/>
        <v>135716894.11584681</v>
      </c>
      <c r="AI58" s="109">
        <f t="shared" si="5"/>
        <v>79774570.747702807</v>
      </c>
      <c r="AJ58" s="109">
        <f t="shared" si="6"/>
        <v>59376780.367503881</v>
      </c>
      <c r="AK58" s="109">
        <f t="shared" si="7"/>
        <v>21520012.098367613</v>
      </c>
      <c r="AL58" s="109">
        <f t="shared" si="8"/>
        <v>14811769.926774612</v>
      </c>
      <c r="AM58" s="109">
        <f t="shared" si="9"/>
        <v>8298022.3015219904</v>
      </c>
      <c r="AN58" s="106">
        <f>'Levy Proposition'!B$11*'Incentive Relocation assumption'!J58/(1+Assumptions!$D$49)^('Incentive Relocation assumption'!$I58-2022)</f>
        <v>0</v>
      </c>
      <c r="AO58" s="106">
        <f>-'Levy Proposition'!C$11*'Incentive Relocation assumption'!K58/(1+Assumptions!$D$49)^('Incentive Relocation assumption'!$I58-2022)</f>
        <v>1427451.7578238847</v>
      </c>
      <c r="AP58" s="106">
        <f>-'Levy Proposition'!D$11*'Incentive Relocation assumption'!L58/(1+Assumptions!$D$49)^('Incentive Relocation assumption'!$I58-2022)</f>
        <v>707660.0563557737</v>
      </c>
      <c r="AQ58" s="106">
        <f>-'Levy Proposition'!E$11*'Incentive Relocation assumption'!M58/(1+Assumptions!$D$49)^('Incentive Relocation assumption'!$I58-2022)</f>
        <v>405519.15074620355</v>
      </c>
      <c r="AR58" s="106">
        <f>-'Levy Proposition'!F$11*'Incentive Relocation assumption'!N58/(1+Assumptions!$D$49)^('Incentive Relocation assumption'!$I58-2022)</f>
        <v>157378.50480025541</v>
      </c>
      <c r="AS58" s="106">
        <f>-'Levy Proposition'!G$11*'Incentive Relocation assumption'!O58/(1+Assumptions!$D$49)^('Incentive Relocation assumption'!$I58-2022)</f>
        <v>181267.83749390984</v>
      </c>
    </row>
    <row r="59" spans="1:45" x14ac:dyDescent="0.35">
      <c r="A59">
        <v>2077</v>
      </c>
      <c r="B59" s="84">
        <f>'Future 95% Cost'!V58</f>
        <v>149600742.92458504</v>
      </c>
      <c r="C59" s="84">
        <f>'Future 95% Cost'!W58</f>
        <v>267688068.66271192</v>
      </c>
      <c r="D59" s="84">
        <f>'Future 95% Cost'!X58</f>
        <v>199891472.96565261</v>
      </c>
      <c r="E59" s="84">
        <f>'Future 95% Cost'!Y58</f>
        <v>73151404.7397452</v>
      </c>
      <c r="F59" s="84">
        <f>'Future 95% Cost'!Z58</f>
        <v>50230303.059539013</v>
      </c>
      <c r="G59" s="84">
        <f>'Future 95% Cost'!AA58</f>
        <v>28124022.267588962</v>
      </c>
      <c r="H59" s="84"/>
      <c r="I59">
        <v>2077</v>
      </c>
      <c r="J59" s="103">
        <f t="shared" si="1"/>
        <v>26236.246338917648</v>
      </c>
      <c r="K59" s="103">
        <f t="shared" si="10"/>
        <v>-9499.9089317705839</v>
      </c>
      <c r="L59" s="103">
        <f t="shared" si="11"/>
        <v>-10843.031008110656</v>
      </c>
      <c r="M59" s="103">
        <f t="shared" si="12"/>
        <v>-2345.2854408453486</v>
      </c>
      <c r="N59" s="103">
        <f t="shared" si="13"/>
        <v>-2908.4356961257977</v>
      </c>
      <c r="O59" s="103">
        <f t="shared" si="14"/>
        <v>-639.58526206526199</v>
      </c>
      <c r="P59" s="106">
        <f t="shared" si="15"/>
        <v>4266967.366108235</v>
      </c>
      <c r="Q59" s="106">
        <f t="shared" si="16"/>
        <v>949990.89317705843</v>
      </c>
      <c r="R59" s="106">
        <f t="shared" si="17"/>
        <v>1084303.1008110656</v>
      </c>
      <c r="S59" s="106">
        <f t="shared" si="18"/>
        <v>234528.54408453486</v>
      </c>
      <c r="T59" s="106">
        <f t="shared" si="19"/>
        <v>290843.56961257977</v>
      </c>
      <c r="U59" s="106">
        <f t="shared" si="20"/>
        <v>63958.5262065262</v>
      </c>
      <c r="V59" s="107">
        <f>P59*'Levy Proposition'!B$5/(1+Assumptions!$D$49)^('Incentive Relocation assumption'!$I59-2022)</f>
        <v>139570520.30266732</v>
      </c>
      <c r="W59" s="107">
        <f>Q59*'Levy Proposition'!C$5/(1+Assumptions!$D$49)^('Incentive Relocation assumption'!$I59-2022)</f>
        <v>80714903.31076549</v>
      </c>
      <c r="X59" s="107">
        <f>R59*'Levy Proposition'!D$5/(1+Assumptions!$D$49)^('Incentive Relocation assumption'!$I59-2022)</f>
        <v>60076676.581874855</v>
      </c>
      <c r="Y59" s="107">
        <f>S59*'Levy Proposition'!E$5/(1+Assumptions!$D$49)^('Incentive Relocation assumption'!$I59-2022)</f>
        <v>21773676.492220603</v>
      </c>
      <c r="Z59" s="107">
        <f>T59*'Levy Proposition'!F$5/(1+Assumptions!$D$49)^('Incentive Relocation assumption'!$I59-2022)</f>
        <v>14986361.772875395</v>
      </c>
      <c r="AA59" s="107">
        <f>U59*'Levy Proposition'!G$5/(1+Assumptions!$D$49)^('Incentive Relocation assumption'!$I59-2022)</f>
        <v>8395834.1794927195</v>
      </c>
      <c r="AB59" s="81">
        <f>P59*'Levy Proposition'!B$33/(1+Assumptions!$D$49)^('Incentive Relocation assumption'!$I59-2022)</f>
        <v>10193703.968001734</v>
      </c>
      <c r="AC59" s="81">
        <f>Q59*'Levy Proposition'!C$33/(1+Assumptions!$D$49)^('Incentive Relocation assumption'!$I59-2022)</f>
        <v>5895111.8643934904</v>
      </c>
      <c r="AD59" s="81">
        <f>R59*'Levy Proposition'!D$33/(1+Assumptions!$D$49)^('Incentive Relocation assumption'!$I59-2022)</f>
        <v>4387773.6869431948</v>
      </c>
      <c r="AE59" s="81">
        <f>S59*'Levy Proposition'!E$33/(1+Assumptions!$D$49)^('Incentive Relocation assumption'!$I59-2022)</f>
        <v>1590267.1421974592</v>
      </c>
      <c r="AF59" s="81">
        <f>T59*'Levy Proposition'!F$33/(1+Assumptions!$D$49)^('Incentive Relocation assumption'!$I59-2022)</f>
        <v>1094547.2950791165</v>
      </c>
      <c r="AG59" s="81">
        <f>U59*'Levy Proposition'!G$33/(1+Assumptions!$D$49)^('Incentive Relocation assumption'!$I59-2022)</f>
        <v>613200.03683144471</v>
      </c>
      <c r="AH59" s="109">
        <f t="shared" si="4"/>
        <v>129376816.33466558</v>
      </c>
      <c r="AI59" s="109">
        <f t="shared" si="5"/>
        <v>74819791.446372002</v>
      </c>
      <c r="AJ59" s="109">
        <f t="shared" si="6"/>
        <v>55688902.894931659</v>
      </c>
      <c r="AK59" s="109">
        <f t="shared" si="7"/>
        <v>20183409.350023143</v>
      </c>
      <c r="AL59" s="109">
        <f t="shared" si="8"/>
        <v>13891814.477796279</v>
      </c>
      <c r="AM59" s="109">
        <f t="shared" si="9"/>
        <v>7782634.1426612744</v>
      </c>
      <c r="AN59" s="106">
        <f>'Levy Proposition'!B$11*'Incentive Relocation assumption'!J59/(1+Assumptions!$D$49)^('Incentive Relocation assumption'!$I59-2022)</f>
        <v>0</v>
      </c>
      <c r="AO59" s="106">
        <f>-'Levy Proposition'!C$11*'Incentive Relocation assumption'!K59/(1+Assumptions!$D$49)^('Incentive Relocation assumption'!$I59-2022)</f>
        <v>1338793.0742731779</v>
      </c>
      <c r="AP59" s="106">
        <f>-'Levy Proposition'!D$11*'Incentive Relocation assumption'!L59/(1+Assumptions!$D$49)^('Incentive Relocation assumption'!$I59-2022)</f>
        <v>663707.46135279594</v>
      </c>
      <c r="AQ59" s="106">
        <f>-'Levy Proposition'!E$11*'Incentive Relocation assumption'!M59/(1+Assumptions!$D$49)^('Incentive Relocation assumption'!$I59-2022)</f>
        <v>380332.45433933643</v>
      </c>
      <c r="AR59" s="106">
        <f>-'Levy Proposition'!F$11*'Incentive Relocation assumption'!N59/(1+Assumptions!$D$49)^('Incentive Relocation assumption'!$I59-2022)</f>
        <v>147603.76391791541</v>
      </c>
      <c r="AS59" s="106">
        <f>-'Levy Proposition'!G$11*'Incentive Relocation assumption'!O59/(1+Assumptions!$D$49)^('Incentive Relocation assumption'!$I59-2022)</f>
        <v>170009.33593390387</v>
      </c>
    </row>
    <row r="60" spans="1:45" x14ac:dyDescent="0.35">
      <c r="A60">
        <v>2078</v>
      </c>
      <c r="B60" s="84">
        <f>'Future 95% Cost'!V59</f>
        <v>143034623.2773717</v>
      </c>
      <c r="C60" s="84">
        <f>'Future 95% Cost'!W59</f>
        <v>255946786.3185876</v>
      </c>
      <c r="D60" s="84">
        <f>'Future 95% Cost'!X59</f>
        <v>191151069.36637247</v>
      </c>
      <c r="E60" s="84">
        <f>'Future 95% Cost'!Y59</f>
        <v>69983771.169544399</v>
      </c>
      <c r="F60" s="84">
        <f>'Future 95% Cost'!Z59</f>
        <v>48051953.013663784</v>
      </c>
      <c r="G60" s="84">
        <f>'Future 95% Cost'!AA59</f>
        <v>26903636.546495926</v>
      </c>
      <c r="H60" s="84"/>
      <c r="I60">
        <v>2078</v>
      </c>
      <c r="J60" s="103">
        <f t="shared" si="1"/>
        <v>25973.883875528474</v>
      </c>
      <c r="K60" s="103">
        <f t="shared" si="10"/>
        <v>-9404.9098424528784</v>
      </c>
      <c r="L60" s="103">
        <f t="shared" si="11"/>
        <v>-10734.60069802955</v>
      </c>
      <c r="M60" s="103">
        <f t="shared" si="12"/>
        <v>-2321.8325864368953</v>
      </c>
      <c r="N60" s="103">
        <f t="shared" si="13"/>
        <v>-2879.3513391645397</v>
      </c>
      <c r="O60" s="103">
        <f t="shared" si="14"/>
        <v>-633.1894094446094</v>
      </c>
      <c r="P60" s="106">
        <f t="shared" si="15"/>
        <v>4293203.6124471528</v>
      </c>
      <c r="Q60" s="106">
        <f t="shared" si="16"/>
        <v>940490.98424528784</v>
      </c>
      <c r="R60" s="106">
        <f t="shared" si="17"/>
        <v>1073460.069802955</v>
      </c>
      <c r="S60" s="106">
        <f t="shared" si="18"/>
        <v>232183.25864368951</v>
      </c>
      <c r="T60" s="106">
        <f t="shared" si="19"/>
        <v>287935.13391645398</v>
      </c>
      <c r="U60" s="106">
        <f t="shared" si="20"/>
        <v>63318.940944460941</v>
      </c>
      <c r="V60" s="107">
        <f>P60*'Levy Proposition'!B$5/(1+Assumptions!$D$49)^('Incentive Relocation assumption'!$I60-2022)</f>
        <v>133037074.13433582</v>
      </c>
      <c r="W60" s="107">
        <f>Q60*'Levy Proposition'!C$5/(1+Assumptions!$D$49)^('Incentive Relocation assumption'!$I60-2022)</f>
        <v>75701720.181295469</v>
      </c>
      <c r="X60" s="107">
        <f>R60*'Levy Proposition'!D$5/(1+Assumptions!$D$49)^('Incentive Relocation assumption'!$I60-2022)</f>
        <v>56345328.724648185</v>
      </c>
      <c r="Y60" s="107">
        <f>S60*'Levy Proposition'!E$5/(1+Assumptions!$D$49)^('Incentive Relocation assumption'!$I60-2022)</f>
        <v>20421318.709704623</v>
      </c>
      <c r="Z60" s="107">
        <f>T60*'Levy Proposition'!F$5/(1+Assumptions!$D$49)^('Incentive Relocation assumption'!$I60-2022)</f>
        <v>14055562.466548368</v>
      </c>
      <c r="AA60" s="107">
        <f>U60*'Levy Proposition'!G$5/(1+Assumptions!$D$49)^('Incentive Relocation assumption'!$I60-2022)</f>
        <v>7874370.9485400915</v>
      </c>
      <c r="AB60" s="81">
        <f>P60*'Levy Proposition'!B$33/(1+Assumptions!$D$49)^('Incentive Relocation assumption'!$I60-2022)</f>
        <v>9716525.7215753403</v>
      </c>
      <c r="AC60" s="81">
        <f>Q60*'Levy Proposition'!C$33/(1+Assumptions!$D$49)^('Incentive Relocation assumption'!$I60-2022)</f>
        <v>5528967.8918097513</v>
      </c>
      <c r="AD60" s="81">
        <f>R60*'Levy Proposition'!D$33/(1+Assumptions!$D$49)^('Incentive Relocation assumption'!$I60-2022)</f>
        <v>4115250.1241183067</v>
      </c>
      <c r="AE60" s="81">
        <f>S60*'Levy Proposition'!E$33/(1+Assumptions!$D$49)^('Incentive Relocation assumption'!$I60-2022)</f>
        <v>1491496.0344886368</v>
      </c>
      <c r="AF60" s="81">
        <f>T60*'Levy Proposition'!F$33/(1+Assumptions!$D$49)^('Incentive Relocation assumption'!$I60-2022)</f>
        <v>1026565.227220208</v>
      </c>
      <c r="AG60" s="81">
        <f>U60*'Levy Proposition'!G$33/(1+Assumptions!$D$49)^('Incentive Relocation assumption'!$I60-2022)</f>
        <v>575114.33080268232</v>
      </c>
      <c r="AH60" s="109">
        <f t="shared" si="4"/>
        <v>123320548.41276048</v>
      </c>
      <c r="AI60" s="109">
        <f t="shared" si="5"/>
        <v>70172752.289485723</v>
      </c>
      <c r="AJ60" s="109">
        <f t="shared" si="6"/>
        <v>52230078.600529879</v>
      </c>
      <c r="AK60" s="109">
        <f t="shared" si="7"/>
        <v>18929822.675215986</v>
      </c>
      <c r="AL60" s="109">
        <f t="shared" si="8"/>
        <v>13028997.239328161</v>
      </c>
      <c r="AM60" s="109">
        <f t="shared" si="9"/>
        <v>7299256.6177374087</v>
      </c>
      <c r="AN60" s="106">
        <f>'Levy Proposition'!B$11*'Incentive Relocation assumption'!J60/(1+Assumptions!$D$49)^('Incentive Relocation assumption'!$I60-2022)</f>
        <v>0</v>
      </c>
      <c r="AO60" s="106">
        <f>-'Levy Proposition'!C$11*'Incentive Relocation assumption'!K60/(1+Assumptions!$D$49)^('Incentive Relocation assumption'!$I60-2022)</f>
        <v>1255640.9601220055</v>
      </c>
      <c r="AP60" s="106">
        <f>-'Levy Proposition'!D$11*'Incentive Relocation assumption'!L60/(1+Assumptions!$D$49)^('Incentive Relocation assumption'!$I60-2022)</f>
        <v>622484.75139864266</v>
      </c>
      <c r="AQ60" s="106">
        <f>-'Levy Proposition'!E$11*'Incentive Relocation assumption'!M60/(1+Assumptions!$D$49)^('Incentive Relocation assumption'!$I60-2022)</f>
        <v>356710.09755668778</v>
      </c>
      <c r="AR60" s="106">
        <f>-'Levy Proposition'!F$11*'Incentive Relocation assumption'!N60/(1+Assumptions!$D$49)^('Incentive Relocation assumption'!$I60-2022)</f>
        <v>138436.12982845132</v>
      </c>
      <c r="AS60" s="106">
        <f>-'Levy Proposition'!G$11*'Incentive Relocation assumption'!O60/(1+Assumptions!$D$49)^('Incentive Relocation assumption'!$I60-2022)</f>
        <v>159450.09718372161</v>
      </c>
    </row>
    <row r="61" spans="1:45" x14ac:dyDescent="0.35">
      <c r="A61">
        <v>2079</v>
      </c>
      <c r="B61" s="84">
        <f>'Future 95% Cost'!V60</f>
        <v>136757917.78932264</v>
      </c>
      <c r="C61" s="84">
        <f>'Future 95% Cost'!W60</f>
        <v>244722481.20330709</v>
      </c>
      <c r="D61" s="84">
        <f>'Future 95% Cost'!X60</f>
        <v>182794496.5568985</v>
      </c>
      <c r="E61" s="84">
        <f>'Future 95% Cost'!Y60</f>
        <v>66954117.940802902</v>
      </c>
      <c r="F61" s="84">
        <f>'Future 95% Cost'!Z60</f>
        <v>45968671.715005182</v>
      </c>
      <c r="G61" s="84">
        <f>'Future 95% Cost'!AA60</f>
        <v>25736541.535112947</v>
      </c>
      <c r="H61" s="84"/>
      <c r="I61">
        <v>2079</v>
      </c>
      <c r="J61" s="103">
        <f t="shared" si="1"/>
        <v>25714.145036773189</v>
      </c>
      <c r="K61" s="103">
        <f t="shared" si="10"/>
        <v>-9310.8607440283504</v>
      </c>
      <c r="L61" s="103">
        <f t="shared" si="11"/>
        <v>-10627.254691049255</v>
      </c>
      <c r="M61" s="103">
        <f t="shared" si="12"/>
        <v>-2298.6142605725263</v>
      </c>
      <c r="N61" s="103">
        <f t="shared" si="13"/>
        <v>-2850.5578257728944</v>
      </c>
      <c r="O61" s="103">
        <f t="shared" si="14"/>
        <v>-626.85751535016334</v>
      </c>
      <c r="P61" s="106">
        <f t="shared" si="15"/>
        <v>4319177.4963226812</v>
      </c>
      <c r="Q61" s="106">
        <f t="shared" si="16"/>
        <v>931086.07440283499</v>
      </c>
      <c r="R61" s="106">
        <f t="shared" si="17"/>
        <v>1062725.4691049254</v>
      </c>
      <c r="S61" s="106">
        <f t="shared" si="18"/>
        <v>229861.42605725263</v>
      </c>
      <c r="T61" s="106">
        <f t="shared" si="19"/>
        <v>285055.78257728944</v>
      </c>
      <c r="U61" s="106">
        <f t="shared" si="20"/>
        <v>62685.75153501633</v>
      </c>
      <c r="V61" s="107">
        <f>P61*'Levy Proposition'!B$5/(1+Assumptions!$D$49)^('Incentive Relocation assumption'!$I61-2022)</f>
        <v>126797027.71167609</v>
      </c>
      <c r="W61" s="107">
        <f>Q61*'Levy Proposition'!C$5/(1+Assumptions!$D$49)^('Incentive Relocation assumption'!$I61-2022)</f>
        <v>70999904.643914878</v>
      </c>
      <c r="X61" s="107">
        <f>R61*'Levy Proposition'!D$5/(1+Assumptions!$D$49)^('Incentive Relocation assumption'!$I61-2022)</f>
        <v>52845733.98067265</v>
      </c>
      <c r="Y61" s="107">
        <f>S61*'Levy Proposition'!E$5/(1+Assumptions!$D$49)^('Incentive Relocation assumption'!$I61-2022)</f>
        <v>19152955.54208912</v>
      </c>
      <c r="Z61" s="107">
        <f>T61*'Levy Proposition'!F$5/(1+Assumptions!$D$49)^('Incentive Relocation assumption'!$I61-2022)</f>
        <v>13182574.88008967</v>
      </c>
      <c r="AA61" s="107">
        <f>U61*'Levy Proposition'!G$5/(1+Assumptions!$D$49)^('Incentive Relocation assumption'!$I61-2022)</f>
        <v>7385295.6727831196</v>
      </c>
      <c r="AB61" s="81">
        <f>P61*'Levy Proposition'!B$33/(1+Assumptions!$D$49)^('Incentive Relocation assumption'!$I61-2022)</f>
        <v>9260776.2850808613</v>
      </c>
      <c r="AC61" s="81">
        <f>Q61*'Levy Proposition'!C$33/(1+Assumptions!$D$49)^('Incentive Relocation assumption'!$I61-2022)</f>
        <v>5185565.0328372978</v>
      </c>
      <c r="AD61" s="81">
        <f>R61*'Levy Proposition'!D$33/(1+Assumptions!$D$49)^('Incentive Relocation assumption'!$I61-2022)</f>
        <v>3859652.9338900228</v>
      </c>
      <c r="AE61" s="81">
        <f>S61*'Levy Proposition'!E$33/(1+Assumptions!$D$49)^('Incentive Relocation assumption'!$I61-2022)</f>
        <v>1398859.5763988383</v>
      </c>
      <c r="AF61" s="81">
        <f>T61*'Levy Proposition'!F$33/(1+Assumptions!$D$49)^('Incentive Relocation assumption'!$I61-2022)</f>
        <v>962805.50915938639</v>
      </c>
      <c r="AG61" s="81">
        <f>U61*'Levy Proposition'!G$33/(1+Assumptions!$D$49)^('Incentive Relocation assumption'!$I61-2022)</f>
        <v>539394.11876704579</v>
      </c>
      <c r="AH61" s="109">
        <f t="shared" si="4"/>
        <v>117536251.42659523</v>
      </c>
      <c r="AI61" s="109">
        <f t="shared" si="5"/>
        <v>65814339.611077577</v>
      </c>
      <c r="AJ61" s="109">
        <f t="shared" si="6"/>
        <v>48986081.046782628</v>
      </c>
      <c r="AK61" s="109">
        <f t="shared" si="7"/>
        <v>17754095.965690281</v>
      </c>
      <c r="AL61" s="109">
        <f t="shared" si="8"/>
        <v>12219769.370930284</v>
      </c>
      <c r="AM61" s="109">
        <f t="shared" si="9"/>
        <v>6845901.5540160742</v>
      </c>
      <c r="AN61" s="106">
        <f>'Levy Proposition'!B$11*'Incentive Relocation assumption'!J61/(1+Assumptions!$D$49)^('Incentive Relocation assumption'!$I61-2022)</f>
        <v>0</v>
      </c>
      <c r="AO61" s="106">
        <f>-'Levy Proposition'!C$11*'Incentive Relocation assumption'!K61/(1+Assumptions!$D$49)^('Incentive Relocation assumption'!$I61-2022)</f>
        <v>1177653.403676335</v>
      </c>
      <c r="AP61" s="106">
        <f>-'Levy Proposition'!D$11*'Incentive Relocation assumption'!L61/(1+Assumptions!$D$49)^('Incentive Relocation assumption'!$I61-2022)</f>
        <v>583822.37399295985</v>
      </c>
      <c r="AQ61" s="106">
        <f>-'Levy Proposition'!E$11*'Incentive Relocation assumption'!M61/(1+Assumptions!$D$49)^('Incentive Relocation assumption'!$I61-2022)</f>
        <v>334554.91964242177</v>
      </c>
      <c r="AR61" s="106">
        <f>-'Levy Proposition'!F$11*'Incentive Relocation assumption'!N61/(1+Assumptions!$D$49)^('Incentive Relocation assumption'!$I61-2022)</f>
        <v>129837.89527574329</v>
      </c>
      <c r="AS61" s="106">
        <f>-'Levy Proposition'!G$11*'Incentive Relocation assumption'!O61/(1+Assumptions!$D$49)^('Incentive Relocation assumption'!$I61-2022)</f>
        <v>149546.69019931194</v>
      </c>
    </row>
    <row r="62" spans="1:45" x14ac:dyDescent="0.35">
      <c r="A62">
        <v>2080</v>
      </c>
      <c r="B62" s="84">
        <f>'Future 95% Cost'!V61</f>
        <v>143092368.97235477</v>
      </c>
      <c r="C62" s="84">
        <f>'Future 95% Cost'!W61</f>
        <v>256065095.68444774</v>
      </c>
      <c r="D62" s="84">
        <f>'Future 95% Cost'!X61</f>
        <v>191294390.44244933</v>
      </c>
      <c r="E62" s="84">
        <f>'Future 95% Cost'!Y61</f>
        <v>70098922.892949209</v>
      </c>
      <c r="F62" s="84">
        <f>'Future 95% Cost'!Z61</f>
        <v>48124624.709706165</v>
      </c>
      <c r="G62" s="84">
        <f>'Future 95% Cost'!AA61</f>
        <v>26942870.100720875</v>
      </c>
      <c r="H62" s="84"/>
      <c r="I62">
        <v>2080</v>
      </c>
      <c r="J62" s="103">
        <f t="shared" si="1"/>
        <v>25457.003586405459</v>
      </c>
      <c r="K62" s="103">
        <f t="shared" si="10"/>
        <v>-9217.7521365880657</v>
      </c>
      <c r="L62" s="103">
        <f t="shared" si="11"/>
        <v>-10520.982144138761</v>
      </c>
      <c r="M62" s="103">
        <f t="shared" si="12"/>
        <v>-2275.6281179668008</v>
      </c>
      <c r="N62" s="103">
        <f t="shared" si="13"/>
        <v>-2822.0522475151656</v>
      </c>
      <c r="O62" s="103">
        <f t="shared" si="14"/>
        <v>-620.58894019666161</v>
      </c>
      <c r="P62" s="106">
        <f t="shared" si="15"/>
        <v>4344891.641359454</v>
      </c>
      <c r="Q62" s="106">
        <f t="shared" si="16"/>
        <v>921775.21365880664</v>
      </c>
      <c r="R62" s="106">
        <f t="shared" si="17"/>
        <v>1052098.2144138762</v>
      </c>
      <c r="S62" s="106">
        <f t="shared" si="18"/>
        <v>227562.81179668009</v>
      </c>
      <c r="T62" s="106">
        <f t="shared" si="19"/>
        <v>282205.22475151654</v>
      </c>
      <c r="U62" s="106">
        <f t="shared" si="20"/>
        <v>62058.894019666164</v>
      </c>
      <c r="V62" s="107">
        <f>P62*'Levy Proposition'!B$5/(1+Assumptions!$D$49)^('Incentive Relocation assumption'!$I62-2022)</f>
        <v>120838073.87437186</v>
      </c>
      <c r="W62" s="107">
        <f>Q62*'Levy Proposition'!C$5/(1+Assumptions!$D$49)^('Incentive Relocation assumption'!$I62-2022)</f>
        <v>66590117.732761115</v>
      </c>
      <c r="X62" s="107">
        <f>R62*'Levy Proposition'!D$5/(1+Assumptions!$D$49)^('Incentive Relocation assumption'!$I62-2022)</f>
        <v>49563498.220117211</v>
      </c>
      <c r="Y62" s="107">
        <f>S62*'Levy Proposition'!E$5/(1+Assumptions!$D$49)^('Incentive Relocation assumption'!$I62-2022)</f>
        <v>17963370.104150742</v>
      </c>
      <c r="Z62" s="107">
        <f>T62*'Levy Proposition'!F$5/(1+Assumptions!$D$49)^('Incentive Relocation assumption'!$I62-2022)</f>
        <v>12363808.341555933</v>
      </c>
      <c r="AA62" s="107">
        <f>U62*'Levy Proposition'!G$5/(1+Assumptions!$D$49)^('Incentive Relocation assumption'!$I62-2022)</f>
        <v>6926596.7441553222</v>
      </c>
      <c r="AB62" s="81">
        <f>P62*'Levy Proposition'!B$33/(1+Assumptions!$D$49)^('Incentive Relocation assumption'!$I62-2022)</f>
        <v>8825556.7899844721</v>
      </c>
      <c r="AC62" s="81">
        <f>Q62*'Levy Proposition'!C$33/(1+Assumptions!$D$49)^('Incentive Relocation assumption'!$I62-2022)</f>
        <v>4863490.8424080517</v>
      </c>
      <c r="AD62" s="81">
        <f>R62*'Levy Proposition'!D$33/(1+Assumptions!$D$49)^('Incentive Relocation assumption'!$I62-2022)</f>
        <v>3619930.8233488058</v>
      </c>
      <c r="AE62" s="81">
        <f>S62*'Levy Proposition'!E$33/(1+Assumptions!$D$49)^('Incentive Relocation assumption'!$I62-2022)</f>
        <v>1311976.7463234549</v>
      </c>
      <c r="AF62" s="81">
        <f>T62*'Levy Proposition'!F$33/(1+Assumptions!$D$49)^('Incentive Relocation assumption'!$I62-2022)</f>
        <v>903005.89177156659</v>
      </c>
      <c r="AG62" s="81">
        <f>U62*'Levy Proposition'!G$33/(1+Assumptions!$D$49)^('Incentive Relocation assumption'!$I62-2022)</f>
        <v>505892.48046454851</v>
      </c>
      <c r="AH62" s="109">
        <f t="shared" si="4"/>
        <v>112012517.08438739</v>
      </c>
      <c r="AI62" s="109">
        <f t="shared" si="5"/>
        <v>61726626.890353061</v>
      </c>
      <c r="AJ62" s="109">
        <f t="shared" si="6"/>
        <v>45943567.396768406</v>
      </c>
      <c r="AK62" s="109">
        <f t="shared" si="7"/>
        <v>16651393.357827287</v>
      </c>
      <c r="AL62" s="109">
        <f t="shared" si="8"/>
        <v>11460802.449784366</v>
      </c>
      <c r="AM62" s="109">
        <f t="shared" si="9"/>
        <v>6420704.2636907734</v>
      </c>
      <c r="AN62" s="106">
        <f>'Levy Proposition'!B$11*'Incentive Relocation assumption'!J62/(1+Assumptions!$D$49)^('Incentive Relocation assumption'!$I62-2022)</f>
        <v>0</v>
      </c>
      <c r="AO62" s="106">
        <f>-'Levy Proposition'!C$11*'Incentive Relocation assumption'!K62/(1+Assumptions!$D$49)^('Incentive Relocation assumption'!$I62-2022)</f>
        <v>1104509.635505758</v>
      </c>
      <c r="AP62" s="106">
        <f>-'Levy Proposition'!D$11*'Incentive Relocation assumption'!L62/(1+Assumptions!$D$49)^('Incentive Relocation assumption'!$I62-2022)</f>
        <v>547561.30750019627</v>
      </c>
      <c r="AQ62" s="106">
        <f>-'Levy Proposition'!E$11*'Incentive Relocation assumption'!M62/(1+Assumptions!$D$49)^('Incentive Relocation assumption'!$I62-2022)</f>
        <v>313775.79447175586</v>
      </c>
      <c r="AR62" s="106">
        <f>-'Levy Proposition'!F$11*'Incentive Relocation assumption'!N62/(1+Assumptions!$D$49)^('Incentive Relocation assumption'!$I62-2022)</f>
        <v>121773.69499223211</v>
      </c>
      <c r="AS62" s="106">
        <f>-'Levy Proposition'!G$11*'Incentive Relocation assumption'!O62/(1+Assumptions!$D$49)^('Incentive Relocation assumption'!$I62-2022)</f>
        <v>140258.38142826891</v>
      </c>
    </row>
    <row r="63" spans="1:45" x14ac:dyDescent="0.35">
      <c r="A63">
        <v>2081</v>
      </c>
      <c r="B63" s="84">
        <f>'Future 95% Cost'!V62</f>
        <v>136815591.57949325</v>
      </c>
      <c r="C63" s="84">
        <f>'Future 95% Cost'!W62</f>
        <v>244839600.09431246</v>
      </c>
      <c r="D63" s="84">
        <f>'Future 95% Cost'!X62</f>
        <v>182934881.33770385</v>
      </c>
      <c r="E63" s="84">
        <f>'Future 95% Cost'!Y62</f>
        <v>67065927.85942211</v>
      </c>
      <c r="F63" s="84">
        <f>'Future 95% Cost'!Z62</f>
        <v>46039403.894923382</v>
      </c>
      <c r="G63" s="84">
        <f>'Future 95% Cost'!AA62</f>
        <v>25774749.248529553</v>
      </c>
      <c r="H63" s="84"/>
      <c r="I63">
        <v>2081</v>
      </c>
      <c r="J63" s="103">
        <f t="shared" si="1"/>
        <v>25202.433550541402</v>
      </c>
      <c r="K63" s="103">
        <f t="shared" si="10"/>
        <v>-9125.5746152221855</v>
      </c>
      <c r="L63" s="103">
        <f t="shared" si="11"/>
        <v>-10415.772322697374</v>
      </c>
      <c r="M63" s="103">
        <f t="shared" si="12"/>
        <v>-2252.8718367871329</v>
      </c>
      <c r="N63" s="103">
        <f t="shared" si="13"/>
        <v>-2793.8317250400137</v>
      </c>
      <c r="O63" s="103">
        <f t="shared" si="14"/>
        <v>-614.38305079469501</v>
      </c>
      <c r="P63" s="106">
        <f t="shared" si="15"/>
        <v>4370348.6449458599</v>
      </c>
      <c r="Q63" s="106">
        <f t="shared" si="16"/>
        <v>912557.46152221854</v>
      </c>
      <c r="R63" s="106">
        <f t="shared" si="17"/>
        <v>1041577.2322697374</v>
      </c>
      <c r="S63" s="106">
        <f t="shared" si="18"/>
        <v>225287.18367871328</v>
      </c>
      <c r="T63" s="106">
        <f t="shared" si="19"/>
        <v>279383.17250400136</v>
      </c>
      <c r="U63" s="106">
        <f t="shared" si="20"/>
        <v>61438.305079469501</v>
      </c>
      <c r="V63" s="107">
        <f>P63*'Levy Proposition'!B$5/(1+Assumptions!$D$49)^('Incentive Relocation assumption'!$I63-2022)</f>
        <v>115148358.47068483</v>
      </c>
      <c r="W63" s="107">
        <f>Q63*'Levy Proposition'!C$5/(1+Assumptions!$D$49)^('Incentive Relocation assumption'!$I63-2022)</f>
        <v>62454221.620465629</v>
      </c>
      <c r="X63" s="107">
        <f>R63*'Levy Proposition'!D$5/(1+Assumptions!$D$49)^('Incentive Relocation assumption'!$I63-2022)</f>
        <v>46485121.32907448</v>
      </c>
      <c r="Y63" s="107">
        <f>S63*'Levy Proposition'!E$5/(1+Assumptions!$D$49)^('Incentive Relocation assumption'!$I63-2022)</f>
        <v>16847669.530146047</v>
      </c>
      <c r="Z63" s="107">
        <f>T63*'Levy Proposition'!F$5/(1+Assumptions!$D$49)^('Incentive Relocation assumption'!$I63-2022)</f>
        <v>11595895.19477004</v>
      </c>
      <c r="AA63" s="107">
        <f>U63*'Levy Proposition'!G$5/(1+Assumptions!$D$49)^('Incentive Relocation assumption'!$I63-2022)</f>
        <v>6496387.4950808706</v>
      </c>
      <c r="AB63" s="81">
        <f>P63*'Levy Proposition'!B$33/(1+Assumptions!$D$49)^('Incentive Relocation assumption'!$I63-2022)</f>
        <v>8410001.4537889045</v>
      </c>
      <c r="AC63" s="81">
        <f>Q63*'Levy Proposition'!C$33/(1+Assumptions!$D$49)^('Incentive Relocation assumption'!$I63-2022)</f>
        <v>4561420.6020756196</v>
      </c>
      <c r="AD63" s="81">
        <f>R63*'Levy Proposition'!D$33/(1+Assumptions!$D$49)^('Incentive Relocation assumption'!$I63-2022)</f>
        <v>3395097.795133553</v>
      </c>
      <c r="AE63" s="81">
        <f>S63*'Levy Proposition'!E$33/(1+Assumptions!$D$49)^('Incentive Relocation assumption'!$I63-2022)</f>
        <v>1230490.1878176173</v>
      </c>
      <c r="AF63" s="81">
        <f>T63*'Levy Proposition'!F$33/(1+Assumptions!$D$49)^('Incentive Relocation assumption'!$I63-2022)</f>
        <v>846920.41416141798</v>
      </c>
      <c r="AG63" s="81">
        <f>U63*'Levy Proposition'!G$33/(1+Assumptions!$D$49)^('Incentive Relocation assumption'!$I63-2022)</f>
        <v>474471.62081702967</v>
      </c>
      <c r="AH63" s="109">
        <f t="shared" si="4"/>
        <v>106738357.01689592</v>
      </c>
      <c r="AI63" s="109">
        <f t="shared" si="5"/>
        <v>57892801.018390007</v>
      </c>
      <c r="AJ63" s="109">
        <f t="shared" si="6"/>
        <v>43090023.533940926</v>
      </c>
      <c r="AK63" s="109">
        <f t="shared" si="7"/>
        <v>15617179.342328429</v>
      </c>
      <c r="AL63" s="109">
        <f t="shared" si="8"/>
        <v>10748974.780608622</v>
      </c>
      <c r="AM63" s="109">
        <f t="shared" si="9"/>
        <v>6021915.8742638407</v>
      </c>
      <c r="AN63" s="106">
        <f>'Levy Proposition'!B$11*'Incentive Relocation assumption'!J63/(1+Assumptions!$D$49)^('Incentive Relocation assumption'!$I63-2022)</f>
        <v>0</v>
      </c>
      <c r="AO63" s="106">
        <f>-'Levy Proposition'!C$11*'Incentive Relocation assumption'!K63/(1+Assumptions!$D$49)^('Incentive Relocation assumption'!$I63-2022)</f>
        <v>1035908.809091635</v>
      </c>
      <c r="AP63" s="106">
        <f>-'Levy Proposition'!D$11*'Incentive Relocation assumption'!L63/(1+Assumptions!$D$49)^('Incentive Relocation assumption'!$I63-2022)</f>
        <v>513552.40708013711</v>
      </c>
      <c r="AQ63" s="106">
        <f>-'Levy Proposition'!E$11*'Incentive Relocation assumption'!M63/(1+Assumptions!$D$49)^('Incentive Relocation assumption'!$I63-2022)</f>
        <v>294287.2557414858</v>
      </c>
      <c r="AR63" s="106">
        <f>-'Levy Proposition'!F$11*'Incentive Relocation assumption'!N63/(1+Assumptions!$D$49)^('Incentive Relocation assumption'!$I63-2022)</f>
        <v>114210.36023857622</v>
      </c>
      <c r="AS63" s="106">
        <f>-'Levy Proposition'!G$11*'Incentive Relocation assumption'!O63/(1+Assumptions!$D$49)^('Incentive Relocation assumption'!$I63-2022)</f>
        <v>131546.96726927822</v>
      </c>
    </row>
    <row r="64" spans="1:45" x14ac:dyDescent="0.35">
      <c r="A64">
        <v>2082</v>
      </c>
      <c r="B64" s="84">
        <f>'Future 95% Cost'!V63</f>
        <v>130815332.78246282</v>
      </c>
      <c r="C64" s="84">
        <f>'Future 95% Cost'!W63</f>
        <v>234108138.21409804</v>
      </c>
      <c r="D64" s="84">
        <f>'Future 95% Cost'!X63</f>
        <v>174942285.06053913</v>
      </c>
      <c r="E64" s="84">
        <f>'Future 95% Cost'!Y63</f>
        <v>64164954.497139119</v>
      </c>
      <c r="F64" s="84">
        <f>'Future 95% Cost'!Z63</f>
        <v>44045119.004891999</v>
      </c>
      <c r="G64" s="84">
        <f>'Future 95% Cost'!AA63</f>
        <v>24657599.201644529</v>
      </c>
      <c r="H64" s="84"/>
      <c r="I64">
        <v>2082</v>
      </c>
      <c r="J64" s="103">
        <f t="shared" si="1"/>
        <v>24950.409215035994</v>
      </c>
      <c r="K64" s="103">
        <f t="shared" si="10"/>
        <v>-9034.3188690699644</v>
      </c>
      <c r="L64" s="103">
        <f t="shared" si="11"/>
        <v>-10311.6145994704</v>
      </c>
      <c r="M64" s="103">
        <f t="shared" si="12"/>
        <v>-2230.3431184192618</v>
      </c>
      <c r="N64" s="103">
        <f t="shared" si="13"/>
        <v>-2765.8934077896138</v>
      </c>
      <c r="O64" s="103">
        <f t="shared" si="14"/>
        <v>-608.23922028674804</v>
      </c>
      <c r="P64" s="106">
        <f t="shared" si="15"/>
        <v>4395551.0784964012</v>
      </c>
      <c r="Q64" s="106">
        <f t="shared" si="16"/>
        <v>903431.88690699637</v>
      </c>
      <c r="R64" s="106">
        <f t="shared" si="17"/>
        <v>1031161.4599470401</v>
      </c>
      <c r="S64" s="106">
        <f t="shared" si="18"/>
        <v>223034.31184192616</v>
      </c>
      <c r="T64" s="106">
        <f t="shared" si="19"/>
        <v>276589.34077896137</v>
      </c>
      <c r="U64" s="106">
        <f t="shared" si="20"/>
        <v>60823.922028674802</v>
      </c>
      <c r="V64" s="107">
        <f>P64*'Levy Proposition'!B$5/(1+Assumptions!$D$49)^('Incentive Relocation assumption'!$I64-2022)</f>
        <v>109716468.61136106</v>
      </c>
      <c r="W64" s="107">
        <f>Q64*'Levy Proposition'!C$5/(1+Assumptions!$D$49)^('Incentive Relocation assumption'!$I64-2022)</f>
        <v>58575205.015732363</v>
      </c>
      <c r="X64" s="107">
        <f>R64*'Levy Proposition'!D$5/(1+Assumptions!$D$49)^('Incentive Relocation assumption'!$I64-2022)</f>
        <v>43597941.682447799</v>
      </c>
      <c r="Y64" s="107">
        <f>S64*'Levy Proposition'!E$5/(1+Assumptions!$D$49)^('Incentive Relocation assumption'!$I64-2022)</f>
        <v>15801264.84903991</v>
      </c>
      <c r="Z64" s="107">
        <f>T64*'Levy Proposition'!F$5/(1+Assumptions!$D$49)^('Incentive Relocation assumption'!$I64-2022)</f>
        <v>10875676.947865816</v>
      </c>
      <c r="AA64" s="107">
        <f>U64*'Levy Proposition'!G$5/(1+Assumptions!$D$49)^('Incentive Relocation assumption'!$I64-2022)</f>
        <v>6092898.4384509064</v>
      </c>
      <c r="AB64" s="81">
        <f>P64*'Levy Proposition'!B$33/(1+Assumptions!$D$49)^('Incentive Relocation assumption'!$I64-2022)</f>
        <v>8013276.7221431294</v>
      </c>
      <c r="AC64" s="81">
        <f>Q64*'Levy Proposition'!C$33/(1+Assumptions!$D$49)^('Incentive Relocation assumption'!$I64-2022)</f>
        <v>4278111.8713360205</v>
      </c>
      <c r="AD64" s="81">
        <f>R64*'Levy Proposition'!D$33/(1+Assumptions!$D$49)^('Incentive Relocation assumption'!$I64-2022)</f>
        <v>3184229.0919408645</v>
      </c>
      <c r="AE64" s="81">
        <f>S64*'Levy Proposition'!E$33/(1+Assumptions!$D$49)^('Incentive Relocation assumption'!$I64-2022)</f>
        <v>1154064.7397588459</v>
      </c>
      <c r="AF64" s="81">
        <f>T64*'Levy Proposition'!F$33/(1+Assumptions!$D$49)^('Incentive Relocation assumption'!$I64-2022)</f>
        <v>794318.39200534998</v>
      </c>
      <c r="AG64" s="81">
        <f>U64*'Levy Proposition'!G$33/(1+Assumptions!$D$49)^('Incentive Relocation assumption'!$I64-2022)</f>
        <v>445002.30316531693</v>
      </c>
      <c r="AH64" s="109">
        <f t="shared" si="4"/>
        <v>101703191.88921793</v>
      </c>
      <c r="AI64" s="109">
        <f t="shared" si="5"/>
        <v>54297093.144396342</v>
      </c>
      <c r="AJ64" s="109">
        <f t="shared" si="6"/>
        <v>40413712.590506934</v>
      </c>
      <c r="AK64" s="109">
        <f t="shared" si="7"/>
        <v>14647200.109281065</v>
      </c>
      <c r="AL64" s="109">
        <f t="shared" si="8"/>
        <v>10081358.555860465</v>
      </c>
      <c r="AM64" s="109">
        <f t="shared" si="9"/>
        <v>5647896.1352855898</v>
      </c>
      <c r="AN64" s="106">
        <f>'Levy Proposition'!B$11*'Incentive Relocation assumption'!J64/(1+Assumptions!$D$49)^('Incentive Relocation assumption'!$I64-2022)</f>
        <v>0</v>
      </c>
      <c r="AO64" s="106">
        <f>-'Levy Proposition'!C$11*'Incentive Relocation assumption'!K64/(1+Assumptions!$D$49)^('Incentive Relocation assumption'!$I64-2022)</f>
        <v>971568.76341986016</v>
      </c>
      <c r="AP64" s="106">
        <f>-'Levy Proposition'!D$11*'Incentive Relocation assumption'!L64/(1+Assumptions!$D$49)^('Incentive Relocation assumption'!$I64-2022)</f>
        <v>481655.79124253278</v>
      </c>
      <c r="AQ64" s="106">
        <f>-'Levy Proposition'!E$11*'Incentive Relocation assumption'!M64/(1+Assumptions!$D$49)^('Incentive Relocation assumption'!$I64-2022)</f>
        <v>276009.14543983509</v>
      </c>
      <c r="AR64" s="106">
        <f>-'Levy Proposition'!F$11*'Incentive Relocation assumption'!N64/(1+Assumptions!$D$49)^('Incentive Relocation assumption'!$I64-2022)</f>
        <v>107116.78237781508</v>
      </c>
      <c r="AS64" s="106">
        <f>-'Levy Proposition'!G$11*'Incentive Relocation assumption'!O64/(1+Assumptions!$D$49)^('Incentive Relocation assumption'!$I64-2022)</f>
        <v>123376.61693746615</v>
      </c>
    </row>
    <row r="65" spans="1:45" x14ac:dyDescent="0.35">
      <c r="A65">
        <v>2083</v>
      </c>
      <c r="B65" s="84">
        <f>'Future 95% Cost'!V64</f>
        <v>125079364.99935722</v>
      </c>
      <c r="C65" s="84">
        <f>'Future 95% Cost'!W64</f>
        <v>223848892.68115279</v>
      </c>
      <c r="D65" s="84">
        <f>'Future 95% Cost'!X64</f>
        <v>167300435.65208039</v>
      </c>
      <c r="E65" s="84">
        <f>'Future 95% Cost'!Y64</f>
        <v>61390225.887298666</v>
      </c>
      <c r="F65" s="84">
        <f>'Future 95% Cost'!Z64</f>
        <v>42137782.311075687</v>
      </c>
      <c r="G65" s="84">
        <f>'Future 95% Cost'!AA64</f>
        <v>23589183.715043966</v>
      </c>
      <c r="H65" s="84"/>
      <c r="I65">
        <v>2083</v>
      </c>
      <c r="J65" s="103">
        <f t="shared" si="1"/>
        <v>24700.905122885626</v>
      </c>
      <c r="K65" s="103">
        <f t="shared" si="10"/>
        <v>-8943.9756803792643</v>
      </c>
      <c r="L65" s="103">
        <f t="shared" si="11"/>
        <v>-10208.498453475697</v>
      </c>
      <c r="M65" s="103">
        <f t="shared" si="12"/>
        <v>-2208.0396872350689</v>
      </c>
      <c r="N65" s="103">
        <f t="shared" si="13"/>
        <v>-2738.2344737117173</v>
      </c>
      <c r="O65" s="103">
        <f t="shared" si="14"/>
        <v>-602.15682808388055</v>
      </c>
      <c r="P65" s="106">
        <f t="shared" si="15"/>
        <v>4420501.487711437</v>
      </c>
      <c r="Q65" s="106">
        <f t="shared" si="16"/>
        <v>894397.56803792645</v>
      </c>
      <c r="R65" s="106">
        <f t="shared" si="17"/>
        <v>1020849.8453475697</v>
      </c>
      <c r="S65" s="106">
        <f t="shared" si="18"/>
        <v>220803.9687235069</v>
      </c>
      <c r="T65" s="106">
        <f t="shared" si="19"/>
        <v>273823.44737117173</v>
      </c>
      <c r="U65" s="106">
        <f t="shared" si="20"/>
        <v>60215.682808388054</v>
      </c>
      <c r="V65" s="107">
        <f>P65*'Levy Proposition'!B$5/(1+Assumptions!$D$49)^('Incentive Relocation assumption'!$I65-2022)</f>
        <v>104531420.79037027</v>
      </c>
      <c r="W65" s="107">
        <f>Q65*'Levy Proposition'!C$5/(1+Assumptions!$D$49)^('Incentive Relocation assumption'!$I65-2022)</f>
        <v>54937113.194454648</v>
      </c>
      <c r="X65" s="107">
        <f>R65*'Levy Proposition'!D$5/(1+Assumptions!$D$49)^('Incentive Relocation assumption'!$I65-2022)</f>
        <v>40890084.065613925</v>
      </c>
      <c r="Y65" s="107">
        <f>S65*'Levy Proposition'!E$5/(1+Assumptions!$D$49)^('Incentive Relocation assumption'!$I65-2022)</f>
        <v>14819852.109678686</v>
      </c>
      <c r="Z65" s="107">
        <f>T65*'Levy Proposition'!F$5/(1+Assumptions!$D$49)^('Incentive Relocation assumption'!$I65-2022)</f>
        <v>10200191.28214322</v>
      </c>
      <c r="AA65" s="107">
        <f>U65*'Levy Proposition'!G$5/(1+Assumptions!$D$49)^('Incentive Relocation assumption'!$I65-2022)</f>
        <v>5714469.9895730847</v>
      </c>
      <c r="AB65" s="81">
        <f>P65*'Levy Proposition'!B$33/(1+Assumptions!$D$49)^('Incentive Relocation assumption'!$I65-2022)</f>
        <v>7634580.4012259794</v>
      </c>
      <c r="AC65" s="81">
        <f>Q65*'Levy Proposition'!C$33/(1+Assumptions!$D$49)^('Incentive Relocation assumption'!$I65-2022)</f>
        <v>4012399.3773645791</v>
      </c>
      <c r="AD65" s="81">
        <f>R65*'Levy Proposition'!D$33/(1+Assumptions!$D$49)^('Incentive Relocation assumption'!$I65-2022)</f>
        <v>2986457.3929198668</v>
      </c>
      <c r="AE65" s="81">
        <f>S65*'Levy Proposition'!E$33/(1+Assumptions!$D$49)^('Incentive Relocation assumption'!$I65-2022)</f>
        <v>1082386.0578009426</v>
      </c>
      <c r="AF65" s="81">
        <f>T65*'Levy Proposition'!F$33/(1+Assumptions!$D$49)^('Incentive Relocation assumption'!$I65-2022)</f>
        <v>744983.46872733533</v>
      </c>
      <c r="AG65" s="81">
        <f>U65*'Levy Proposition'!G$33/(1+Assumptions!$D$49)^('Incentive Relocation assumption'!$I65-2022)</f>
        <v>417363.31770789239</v>
      </c>
      <c r="AH65" s="109">
        <f t="shared" si="4"/>
        <v>96896840.389144287</v>
      </c>
      <c r="AI65" s="109">
        <f t="shared" si="5"/>
        <v>50924713.817090072</v>
      </c>
      <c r="AJ65" s="109">
        <f t="shared" si="6"/>
        <v>37903626.672694057</v>
      </c>
      <c r="AK65" s="109">
        <f t="shared" si="7"/>
        <v>13737466.051877743</v>
      </c>
      <c r="AL65" s="109">
        <f t="shared" si="8"/>
        <v>9455207.813415885</v>
      </c>
      <c r="AM65" s="109">
        <f t="shared" si="9"/>
        <v>5297106.6718651922</v>
      </c>
      <c r="AN65" s="106">
        <f>'Levy Proposition'!B$11*'Incentive Relocation assumption'!J65/(1+Assumptions!$D$49)^('Incentive Relocation assumption'!$I65-2022)</f>
        <v>0</v>
      </c>
      <c r="AO65" s="106">
        <f>-'Levy Proposition'!C$11*'Incentive Relocation assumption'!K65/(1+Assumptions!$D$49)^('Incentive Relocation assumption'!$I65-2022)</f>
        <v>911224.86242869229</v>
      </c>
      <c r="AP65" s="106">
        <f>-'Levy Proposition'!D$11*'Incentive Relocation assumption'!L65/(1+Assumptions!$D$49)^('Incentive Relocation assumption'!$I65-2022)</f>
        <v>451740.26650267292</v>
      </c>
      <c r="AQ65" s="106">
        <f>-'Levy Proposition'!E$11*'Incentive Relocation assumption'!M65/(1+Assumptions!$D$49)^('Incentive Relocation assumption'!$I65-2022)</f>
        <v>258866.28414975814</v>
      </c>
      <c r="AR65" s="106">
        <f>-'Levy Proposition'!F$11*'Incentive Relocation assumption'!N65/(1+Assumptions!$D$49)^('Incentive Relocation assumption'!$I65-2022)</f>
        <v>100463.78492290821</v>
      </c>
      <c r="AS65" s="106">
        <f>-'Levy Proposition'!G$11*'Incentive Relocation assumption'!O65/(1+Assumptions!$D$49)^('Incentive Relocation assumption'!$I65-2022)</f>
        <v>115713.72508934449</v>
      </c>
    </row>
    <row r="66" spans="1:45" x14ac:dyDescent="0.35">
      <c r="A66">
        <v>2084</v>
      </c>
      <c r="B66" s="84">
        <f>'Future 95% Cost'!V65</f>
        <v>119596003.14411949</v>
      </c>
      <c r="C66" s="84">
        <f>'Future 95% Cost'!W65</f>
        <v>214041012.57726073</v>
      </c>
      <c r="D66" s="84">
        <f>'Future 95% Cost'!X65</f>
        <v>159993881.80605957</v>
      </c>
      <c r="E66" s="84">
        <f>'Future 95% Cost'!Y65</f>
        <v>58736219.065312073</v>
      </c>
      <c r="F66" s="84">
        <f>'Future 95% Cost'!Z65</f>
        <v>40313581.801994205</v>
      </c>
      <c r="G66" s="84">
        <f>'Future 95% Cost'!AA65</f>
        <v>22567365.114108298</v>
      </c>
      <c r="H66" s="84"/>
      <c r="I66">
        <v>2084</v>
      </c>
      <c r="J66" s="103">
        <f t="shared" si="1"/>
        <v>24453.896071656774</v>
      </c>
      <c r="K66" s="103">
        <f t="shared" si="10"/>
        <v>-8854.5359235754713</v>
      </c>
      <c r="L66" s="103">
        <f t="shared" si="11"/>
        <v>-10106.41346894094</v>
      </c>
      <c r="M66" s="103">
        <f t="shared" si="12"/>
        <v>-2185.9592903627181</v>
      </c>
      <c r="N66" s="103">
        <f t="shared" si="13"/>
        <v>-2710.8521289746004</v>
      </c>
      <c r="O66" s="103">
        <f t="shared" si="14"/>
        <v>-596.13525980304166</v>
      </c>
      <c r="P66" s="106">
        <f t="shared" si="15"/>
        <v>4445202.3928343225</v>
      </c>
      <c r="Q66" s="106">
        <f t="shared" si="16"/>
        <v>885453.59235754714</v>
      </c>
      <c r="R66" s="106">
        <f t="shared" si="17"/>
        <v>1010641.346894094</v>
      </c>
      <c r="S66" s="106">
        <f t="shared" si="18"/>
        <v>218595.92903627182</v>
      </c>
      <c r="T66" s="106">
        <f t="shared" si="19"/>
        <v>271085.21289746003</v>
      </c>
      <c r="U66" s="106">
        <f t="shared" si="20"/>
        <v>59613.52598030417</v>
      </c>
      <c r="V66" s="107">
        <f>P66*'Levy Proposition'!B$5/(1+Assumptions!$D$49)^('Incentive Relocation assumption'!$I66-2022)</f>
        <v>99582648.926158682</v>
      </c>
      <c r="W66" s="107">
        <f>Q66*'Levy Proposition'!C$5/(1+Assumptions!$D$49)^('Incentive Relocation assumption'!$I66-2022)</f>
        <v>51524982.376582593</v>
      </c>
      <c r="X66" s="107">
        <f>R66*'Levy Proposition'!D$5/(1+Assumptions!$D$49)^('Incentive Relocation assumption'!$I66-2022)</f>
        <v>38350410.830658741</v>
      </c>
      <c r="Y66" s="107">
        <f>S66*'Levy Proposition'!E$5/(1+Assumptions!$D$49)^('Incentive Relocation assumption'!$I66-2022)</f>
        <v>13899394.678274281</v>
      </c>
      <c r="Z66" s="107">
        <f>T66*'Levy Proposition'!F$5/(1+Assumptions!$D$49)^('Incentive Relocation assumption'!$I66-2022)</f>
        <v>9566659.8678004704</v>
      </c>
      <c r="AA66" s="107">
        <f>U66*'Levy Proposition'!G$5/(1+Assumptions!$D$49)^('Incentive Relocation assumption'!$I66-2022)</f>
        <v>5359545.6401590435</v>
      </c>
      <c r="AB66" s="81">
        <f>P66*'Levy Proposition'!B$33/(1+Assumptions!$D$49)^('Incentive Relocation assumption'!$I66-2022)</f>
        <v>7273140.7843244076</v>
      </c>
      <c r="AC66" s="81">
        <f>Q66*'Levy Proposition'!C$33/(1+Assumptions!$D$49)^('Incentive Relocation assumption'!$I66-2022)</f>
        <v>3763190.2221500264</v>
      </c>
      <c r="AD66" s="81">
        <f>R66*'Levy Proposition'!D$33/(1+Assumptions!$D$49)^('Incentive Relocation assumption'!$I66-2022)</f>
        <v>2800969.2463080371</v>
      </c>
      <c r="AE66" s="81">
        <f>S66*'Levy Proposition'!E$33/(1+Assumptions!$D$49)^('Incentive Relocation assumption'!$I66-2022)</f>
        <v>1015159.3214490508</v>
      </c>
      <c r="AF66" s="81">
        <f>T66*'Levy Proposition'!F$33/(1+Assumptions!$D$49)^('Incentive Relocation assumption'!$I66-2022)</f>
        <v>698712.72560597409</v>
      </c>
      <c r="AG66" s="81">
        <f>U66*'Levy Proposition'!G$33/(1+Assumptions!$D$49)^('Incentive Relocation assumption'!$I66-2022)</f>
        <v>391440.98295470455</v>
      </c>
      <c r="AH66" s="109">
        <f t="shared" si="4"/>
        <v>92309508.141834274</v>
      </c>
      <c r="AI66" s="109">
        <f t="shared" si="5"/>
        <v>47761792.154432565</v>
      </c>
      <c r="AJ66" s="109">
        <f t="shared" si="6"/>
        <v>35549441.584350705</v>
      </c>
      <c r="AK66" s="109">
        <f t="shared" si="7"/>
        <v>12884235.356825231</v>
      </c>
      <c r="AL66" s="109">
        <f t="shared" si="8"/>
        <v>8867947.1421944965</v>
      </c>
      <c r="AM66" s="109">
        <f t="shared" si="9"/>
        <v>4968104.6572043393</v>
      </c>
      <c r="AN66" s="106">
        <f>'Levy Proposition'!B$11*'Incentive Relocation assumption'!J66/(1+Assumptions!$D$49)^('Incentive Relocation assumption'!$I66-2022)</f>
        <v>0</v>
      </c>
      <c r="AO66" s="106">
        <f>-'Levy Proposition'!C$11*'Incentive Relocation assumption'!K66/(1+Assumptions!$D$49)^('Incentive Relocation assumption'!$I66-2022)</f>
        <v>854628.90653820313</v>
      </c>
      <c r="AP66" s="106">
        <f>-'Levy Proposition'!D$11*'Incentive Relocation assumption'!L66/(1+Assumptions!$D$49)^('Incentive Relocation assumption'!$I66-2022)</f>
        <v>423682.78777146264</v>
      </c>
      <c r="AQ66" s="106">
        <f>-'Levy Proposition'!E$11*'Incentive Relocation assumption'!M66/(1+Assumptions!$D$49)^('Incentive Relocation assumption'!$I66-2022)</f>
        <v>242788.16182962552</v>
      </c>
      <c r="AR66" s="106">
        <f>-'Levy Proposition'!F$11*'Incentive Relocation assumption'!N66/(1+Assumptions!$D$49)^('Incentive Relocation assumption'!$I66-2022)</f>
        <v>94224.003531371141</v>
      </c>
      <c r="AS66" s="106">
        <f>-'Levy Proposition'!G$11*'Incentive Relocation assumption'!O66/(1+Assumptions!$D$49)^('Incentive Relocation assumption'!$I66-2022)</f>
        <v>108526.773601184</v>
      </c>
    </row>
    <row r="67" spans="1:45" x14ac:dyDescent="0.35">
      <c r="A67">
        <v>2085</v>
      </c>
      <c r="B67" s="84">
        <f>'Future 95% Cost'!V66</f>
        <v>114354080.48622394</v>
      </c>
      <c r="C67" s="84">
        <f>'Future 95% Cost'!W66</f>
        <v>204664570.5003098</v>
      </c>
      <c r="D67" s="84">
        <f>'Future 95% Cost'!X66</f>
        <v>153007855.18199566</v>
      </c>
      <c r="E67" s="84">
        <f>'Future 95% Cost'!Y66</f>
        <v>56197653.810753539</v>
      </c>
      <c r="F67" s="84">
        <f>'Future 95% Cost'!Z66</f>
        <v>38568873.407148317</v>
      </c>
      <c r="G67" s="84">
        <f>'Future 95% Cost'!AA66</f>
        <v>21590099.932057932</v>
      </c>
      <c r="H67" s="84"/>
      <c r="I67">
        <v>2085</v>
      </c>
      <c r="J67" s="103">
        <f t="shared" si="1"/>
        <v>24209.357110940207</v>
      </c>
      <c r="K67" s="103">
        <f t="shared" si="10"/>
        <v>-8765.990564339716</v>
      </c>
      <c r="L67" s="103">
        <f t="shared" si="11"/>
        <v>-10005.349334251532</v>
      </c>
      <c r="M67" s="103">
        <f t="shared" si="12"/>
        <v>-2164.0996974590912</v>
      </c>
      <c r="N67" s="103">
        <f t="shared" si="13"/>
        <v>-2683.7436076848539</v>
      </c>
      <c r="O67" s="103">
        <f t="shared" si="14"/>
        <v>-590.17390720501123</v>
      </c>
      <c r="P67" s="106">
        <f t="shared" si="15"/>
        <v>4469656.2889059791</v>
      </c>
      <c r="Q67" s="106">
        <f t="shared" si="16"/>
        <v>876599.05643397162</v>
      </c>
      <c r="R67" s="106">
        <f t="shared" si="17"/>
        <v>1000534.9334251531</v>
      </c>
      <c r="S67" s="106">
        <f t="shared" si="18"/>
        <v>216409.9697459091</v>
      </c>
      <c r="T67" s="106">
        <f t="shared" si="19"/>
        <v>268374.36076848541</v>
      </c>
      <c r="U67" s="106">
        <f t="shared" si="20"/>
        <v>59017.390720501127</v>
      </c>
      <c r="V67" s="107">
        <f>P67*'Levy Proposition'!B$5/(1+Assumptions!$D$49)^('Incentive Relocation assumption'!$I67-2022)</f>
        <v>94859992.371371672</v>
      </c>
      <c r="W67" s="107">
        <f>Q67*'Levy Proposition'!C$5/(1+Assumptions!$D$49)^('Incentive Relocation assumption'!$I67-2022)</f>
        <v>48324778.178827301</v>
      </c>
      <c r="X67" s="107">
        <f>R67*'Levy Proposition'!D$5/(1+Assumptions!$D$49)^('Incentive Relocation assumption'!$I67-2022)</f>
        <v>35968476.086287186</v>
      </c>
      <c r="Y67" s="107">
        <f>S67*'Levy Proposition'!E$5/(1+Assumptions!$D$49)^('Incentive Relocation assumption'!$I67-2022)</f>
        <v>13036106.635387206</v>
      </c>
      <c r="Z67" s="107">
        <f>T67*'Levy Proposition'!F$5/(1+Assumptions!$D$49)^('Incentive Relocation assumption'!$I67-2022)</f>
        <v>8972476.9364280105</v>
      </c>
      <c r="AA67" s="107">
        <f>U67*'Levy Proposition'!G$5/(1+Assumptions!$D$49)^('Incentive Relocation assumption'!$I67-2022)</f>
        <v>5026665.5562738879</v>
      </c>
      <c r="AB67" s="81">
        <f>P67*'Levy Proposition'!B$33/(1+Assumptions!$D$49)^('Incentive Relocation assumption'!$I67-2022)</f>
        <v>6928215.7761088889</v>
      </c>
      <c r="AC67" s="81">
        <f>Q67*'Levy Proposition'!C$33/(1+Assumptions!$D$49)^('Incentive Relocation assumption'!$I67-2022)</f>
        <v>3529459.3873123312</v>
      </c>
      <c r="AD67" s="81">
        <f>R67*'Levy Proposition'!D$33/(1+Assumptions!$D$49)^('Incentive Relocation assumption'!$I67-2022)</f>
        <v>2627001.7236351459</v>
      </c>
      <c r="AE67" s="81">
        <f>S67*'Levy Proposition'!E$33/(1+Assumptions!$D$49)^('Incentive Relocation assumption'!$I67-2022)</f>
        <v>952108.02143796801</v>
      </c>
      <c r="AF67" s="81">
        <f>T67*'Levy Proposition'!F$33/(1+Assumptions!$D$49)^('Incentive Relocation assumption'!$I67-2022)</f>
        <v>655315.84715259052</v>
      </c>
      <c r="AG67" s="81">
        <f>U67*'Levy Proposition'!G$33/(1+Assumptions!$D$49)^('Incentive Relocation assumption'!$I67-2022)</f>
        <v>367128.6781455634</v>
      </c>
      <c r="AH67" s="109">
        <f t="shared" si="4"/>
        <v>87931776.595262781</v>
      </c>
      <c r="AI67" s="109">
        <f t="shared" si="5"/>
        <v>44795318.79151497</v>
      </c>
      <c r="AJ67" s="109">
        <f t="shared" si="6"/>
        <v>33341474.362652041</v>
      </c>
      <c r="AK67" s="109">
        <f t="shared" si="7"/>
        <v>12083998.613949239</v>
      </c>
      <c r="AL67" s="109">
        <f t="shared" si="8"/>
        <v>8317161.0892754197</v>
      </c>
      <c r="AM67" s="109">
        <f t="shared" si="9"/>
        <v>4659536.8781283246</v>
      </c>
      <c r="AN67" s="106">
        <f>'Levy Proposition'!B$11*'Incentive Relocation assumption'!J67/(1+Assumptions!$D$49)^('Incentive Relocation assumption'!$I67-2022)</f>
        <v>0</v>
      </c>
      <c r="AO67" s="106">
        <f>-'Levy Proposition'!C$11*'Incentive Relocation assumption'!K67/(1+Assumptions!$D$49)^('Incentive Relocation assumption'!$I67-2022)</f>
        <v>801548.11178436375</v>
      </c>
      <c r="AP67" s="106">
        <f>-'Levy Proposition'!D$11*'Incentive Relocation assumption'!L67/(1+Assumptions!$D$49)^('Incentive Relocation assumption'!$I67-2022)</f>
        <v>397367.95226054126</v>
      </c>
      <c r="AQ67" s="106">
        <f>-'Levy Proposition'!E$11*'Incentive Relocation assumption'!M67/(1+Assumptions!$D$49)^('Incentive Relocation assumption'!$I67-2022)</f>
        <v>227708.64779944549</v>
      </c>
      <c r="AR67" s="106">
        <f>-'Levy Proposition'!F$11*'Incentive Relocation assumption'!N67/(1+Assumptions!$D$49)^('Incentive Relocation assumption'!$I67-2022)</f>
        <v>88371.773453414862</v>
      </c>
      <c r="AS67" s="106">
        <f>-'Levy Proposition'!G$11*'Incentive Relocation assumption'!O67/(1+Assumptions!$D$49)^('Incentive Relocation assumption'!$I67-2022)</f>
        <v>101786.20193229987</v>
      </c>
    </row>
    <row r="68" spans="1:45" x14ac:dyDescent="0.35">
      <c r="A68">
        <v>2086</v>
      </c>
      <c r="B68" s="84">
        <f>'Future 95% Cost'!V67</f>
        <v>109342925.58747862</v>
      </c>
      <c r="C68" s="84">
        <f>'Future 95% Cost'!W67</f>
        <v>195700521.5475345</v>
      </c>
      <c r="D68" s="84">
        <f>'Future 95% Cost'!X67</f>
        <v>146328240.12707296</v>
      </c>
      <c r="E68" s="84">
        <f>'Future 95% Cost'!Y67</f>
        <v>53769481.933995843</v>
      </c>
      <c r="F68" s="84">
        <f>'Future 95% Cost'!Z67</f>
        <v>36900173.566391483</v>
      </c>
      <c r="G68" s="84">
        <f>'Future 95% Cost'!AA67</f>
        <v>20655434.741168275</v>
      </c>
      <c r="H68" s="84"/>
      <c r="I68">
        <v>2086</v>
      </c>
      <c r="J68" s="103">
        <f t="shared" si="1"/>
        <v>23967.263539830805</v>
      </c>
      <c r="K68" s="103">
        <f t="shared" si="10"/>
        <v>-8678.330658696319</v>
      </c>
      <c r="L68" s="103">
        <f t="shared" si="11"/>
        <v>-9905.295840909017</v>
      </c>
      <c r="M68" s="103">
        <f t="shared" si="12"/>
        <v>-2142.4587004845002</v>
      </c>
      <c r="N68" s="103">
        <f t="shared" si="13"/>
        <v>-2656.9061716080055</v>
      </c>
      <c r="O68" s="103">
        <f t="shared" si="14"/>
        <v>-584.27216813296116</v>
      </c>
      <c r="P68" s="106">
        <f t="shared" si="15"/>
        <v>4493865.6460169191</v>
      </c>
      <c r="Q68" s="106">
        <f t="shared" si="16"/>
        <v>867833.06586963194</v>
      </c>
      <c r="R68" s="106">
        <f t="shared" si="17"/>
        <v>990529.58409090166</v>
      </c>
      <c r="S68" s="106">
        <f t="shared" si="18"/>
        <v>214245.87004845002</v>
      </c>
      <c r="T68" s="106">
        <f t="shared" si="19"/>
        <v>265690.61716080055</v>
      </c>
      <c r="U68" s="106">
        <f t="shared" si="20"/>
        <v>58427.216813296116</v>
      </c>
      <c r="V68" s="107">
        <f>P68*'Levy Proposition'!B$5/(1+Assumptions!$D$49)^('Incentive Relocation assumption'!$I68-2022)</f>
        <v>90353683.933760718</v>
      </c>
      <c r="W68" s="107">
        <f>Q68*'Levy Proposition'!C$5/(1+Assumptions!$D$49)^('Incentive Relocation assumption'!$I68-2022)</f>
        <v>45323337.890052699</v>
      </c>
      <c r="X68" s="107">
        <f>R68*'Levy Proposition'!D$5/(1+Assumptions!$D$49)^('Incentive Relocation assumption'!$I68-2022)</f>
        <v>33734482.732986957</v>
      </c>
      <c r="Y68" s="107">
        <f>S68*'Levy Proposition'!E$5/(1+Assumptions!$D$49)^('Incentive Relocation assumption'!$I68-2022)</f>
        <v>12226437.204119006</v>
      </c>
      <c r="Z68" s="107">
        <f>T68*'Levy Proposition'!F$5/(1+Assumptions!$D$49)^('Incentive Relocation assumption'!$I68-2022)</f>
        <v>8415198.5632621925</v>
      </c>
      <c r="AA68" s="107">
        <f>U68*'Levy Proposition'!G$5/(1+Assumptions!$D$49)^('Incentive Relocation assumption'!$I68-2022)</f>
        <v>4714460.5739154518</v>
      </c>
      <c r="AB68" s="81">
        <f>P68*'Levy Proposition'!B$33/(1+Assumptions!$D$49)^('Incentive Relocation assumption'!$I68-2022)</f>
        <v>6599092.0177256744</v>
      </c>
      <c r="AC68" s="81">
        <f>Q68*'Levy Proposition'!C$33/(1+Assumptions!$D$49)^('Incentive Relocation assumption'!$I68-2022)</f>
        <v>3310245.5181152183</v>
      </c>
      <c r="AD68" s="81">
        <f>R68*'Levy Proposition'!D$33/(1+Assumptions!$D$49)^('Incentive Relocation assumption'!$I68-2022)</f>
        <v>2463839.2817337895</v>
      </c>
      <c r="AE68" s="81">
        <f>S68*'Levy Proposition'!E$33/(1+Assumptions!$D$49)^('Incentive Relocation assumption'!$I68-2022)</f>
        <v>892972.82242609863</v>
      </c>
      <c r="AF68" s="81">
        <f>T68*'Levy Proposition'!F$33/(1+Assumptions!$D$49)^('Incentive Relocation assumption'!$I68-2022)</f>
        <v>614614.33832749666</v>
      </c>
      <c r="AG68" s="81">
        <f>U68*'Levy Proposition'!G$33/(1+Assumptions!$D$49)^('Incentive Relocation assumption'!$I68-2022)</f>
        <v>344326.40470991528</v>
      </c>
      <c r="AH68" s="109">
        <f t="shared" si="4"/>
        <v>83754591.916035041</v>
      </c>
      <c r="AI68" s="109">
        <f t="shared" si="5"/>
        <v>42013092.371937484</v>
      </c>
      <c r="AJ68" s="109">
        <f t="shared" si="6"/>
        <v>31270643.451253168</v>
      </c>
      <c r="AK68" s="109">
        <f t="shared" si="7"/>
        <v>11333464.381692907</v>
      </c>
      <c r="AL68" s="109">
        <f t="shared" si="8"/>
        <v>7800584.2249346962</v>
      </c>
      <c r="AM68" s="109">
        <f t="shared" si="9"/>
        <v>4370134.1692055361</v>
      </c>
      <c r="AN68" s="106">
        <f>'Levy Proposition'!B$11*'Incentive Relocation assumption'!J68/(1+Assumptions!$D$49)^('Incentive Relocation assumption'!$I68-2022)</f>
        <v>0</v>
      </c>
      <c r="AO68" s="106">
        <f>-'Levy Proposition'!C$11*'Incentive Relocation assumption'!K68/(1+Assumptions!$D$49)^('Incentive Relocation assumption'!$I68-2022)</f>
        <v>751764.15235886851</v>
      </c>
      <c r="AP68" s="106">
        <f>-'Levy Proposition'!D$11*'Incentive Relocation assumption'!L68/(1+Assumptions!$D$49)^('Incentive Relocation assumption'!$I68-2022)</f>
        <v>372687.52482083073</v>
      </c>
      <c r="AQ68" s="106">
        <f>-'Levy Proposition'!E$11*'Incentive Relocation assumption'!M68/(1+Assumptions!$D$49)^('Incentive Relocation assumption'!$I68-2022)</f>
        <v>213565.71873977134</v>
      </c>
      <c r="AR68" s="106">
        <f>-'Levy Proposition'!F$11*'Incentive Relocation assumption'!N68/(1+Assumptions!$D$49)^('Incentive Relocation assumption'!$I68-2022)</f>
        <v>82883.023970654627</v>
      </c>
      <c r="AS68" s="106">
        <f>-'Levy Proposition'!G$11*'Incentive Relocation assumption'!O68/(1+Assumptions!$D$49)^('Incentive Relocation assumption'!$I68-2022)</f>
        <v>95464.285540042023</v>
      </c>
    </row>
    <row r="69" spans="1:45" x14ac:dyDescent="0.35">
      <c r="A69">
        <v>2087</v>
      </c>
      <c r="B69" s="84">
        <f>'Future 95% Cost'!V68</f>
        <v>104552340.26776767</v>
      </c>
      <c r="C69" s="84">
        <f>'Future 95% Cost'!W68</f>
        <v>187130664.12501925</v>
      </c>
      <c r="D69" s="84">
        <f>'Future 95% Cost'!X68</f>
        <v>139941544.74393827</v>
      </c>
      <c r="E69" s="84">
        <f>'Future 95% Cost'!Y68</f>
        <v>51446877.037450299</v>
      </c>
      <c r="F69" s="84">
        <f>'Future 95% Cost'!Z68</f>
        <v>35304152.12934722</v>
      </c>
      <c r="G69" s="84">
        <f>'Future 95% Cost'!AA68</f>
        <v>19761502.169126641</v>
      </c>
      <c r="H69" s="84"/>
      <c r="I69">
        <v>2087</v>
      </c>
      <c r="J69" s="103">
        <f t="shared" si="1"/>
        <v>23727.590904432494</v>
      </c>
      <c r="K69" s="103">
        <f t="shared" si="10"/>
        <v>-8591.5473521093554</v>
      </c>
      <c r="L69" s="103">
        <f t="shared" si="11"/>
        <v>-9806.2428824999261</v>
      </c>
      <c r="M69" s="103">
        <f t="shared" si="12"/>
        <v>-2121.0341134796549</v>
      </c>
      <c r="N69" s="103">
        <f t="shared" si="13"/>
        <v>-2630.3371098919256</v>
      </c>
      <c r="O69" s="103">
        <f t="shared" si="14"/>
        <v>-578.42944645163152</v>
      </c>
      <c r="P69" s="106">
        <f t="shared" si="15"/>
        <v>4517832.9095567502</v>
      </c>
      <c r="Q69" s="106">
        <f t="shared" si="16"/>
        <v>859154.73521093559</v>
      </c>
      <c r="R69" s="106">
        <f t="shared" si="17"/>
        <v>980624.28824999265</v>
      </c>
      <c r="S69" s="106">
        <f t="shared" si="18"/>
        <v>212103.41134796551</v>
      </c>
      <c r="T69" s="106">
        <f t="shared" si="19"/>
        <v>263033.71098919254</v>
      </c>
      <c r="U69" s="106">
        <f t="shared" si="20"/>
        <v>57842.944645163152</v>
      </c>
      <c r="V69" s="107">
        <f>P69*'Levy Proposition'!B$5/(1+Assumptions!$D$49)^('Incentive Relocation assumption'!$I69-2022)</f>
        <v>86054337.946189344</v>
      </c>
      <c r="W69" s="107">
        <f>Q69*'Levy Proposition'!C$5/(1+Assumptions!$D$49)^('Incentive Relocation assumption'!$I69-2022)</f>
        <v>42508316.331928909</v>
      </c>
      <c r="X69" s="107">
        <f>R69*'Levy Proposition'!D$5/(1+Assumptions!$D$49)^('Incentive Relocation assumption'!$I69-2022)</f>
        <v>31639242.166727714</v>
      </c>
      <c r="Y69" s="107">
        <f>S69*'Levy Proposition'!E$5/(1+Assumptions!$D$49)^('Incentive Relocation assumption'!$I69-2022)</f>
        <v>11467056.145465877</v>
      </c>
      <c r="Z69" s="107">
        <f>T69*'Levy Proposition'!F$5/(1+Assumptions!$D$49)^('Incentive Relocation assumption'!$I69-2022)</f>
        <v>7892532.615115541</v>
      </c>
      <c r="AA69" s="107">
        <f>U69*'Levy Proposition'!G$5/(1+Assumptions!$D$49)^('Incentive Relocation assumption'!$I69-2022)</f>
        <v>4421646.5675267177</v>
      </c>
      <c r="AB69" s="81">
        <f>P69*'Levy Proposition'!B$33/(1+Assumptions!$D$49)^('Incentive Relocation assumption'!$I69-2022)</f>
        <v>6285084.0154750654</v>
      </c>
      <c r="AC69" s="81">
        <f>Q69*'Levy Proposition'!C$33/(1+Assumptions!$D$49)^('Incentive Relocation assumption'!$I69-2022)</f>
        <v>3104646.9693326461</v>
      </c>
      <c r="AD69" s="81">
        <f>R69*'Levy Proposition'!D$33/(1+Assumptions!$D$49)^('Incentive Relocation assumption'!$I69-2022)</f>
        <v>2310810.819649688</v>
      </c>
      <c r="AE69" s="81">
        <f>S69*'Levy Proposition'!E$33/(1+Assumptions!$D$49)^('Incentive Relocation assumption'!$I69-2022)</f>
        <v>837510.49632721231</v>
      </c>
      <c r="AF69" s="81">
        <f>T69*'Levy Proposition'!F$33/(1+Assumptions!$D$49)^('Incentive Relocation assumption'!$I69-2022)</f>
        <v>576440.79037476261</v>
      </c>
      <c r="AG69" s="81">
        <f>U69*'Levy Proposition'!G$33/(1+Assumptions!$D$49)^('Incentive Relocation assumption'!$I69-2022)</f>
        <v>322940.37496424647</v>
      </c>
      <c r="AH69" s="109">
        <f t="shared" si="4"/>
        <v>79769253.930714279</v>
      </c>
      <c r="AI69" s="109">
        <f t="shared" si="5"/>
        <v>39403669.362596266</v>
      </c>
      <c r="AJ69" s="109">
        <f t="shared" si="6"/>
        <v>29328431.347078025</v>
      </c>
      <c r="AK69" s="109">
        <f t="shared" si="7"/>
        <v>10629545.649138665</v>
      </c>
      <c r="AL69" s="109">
        <f t="shared" si="8"/>
        <v>7316091.8247407787</v>
      </c>
      <c r="AM69" s="109">
        <f t="shared" si="9"/>
        <v>4098706.1925624711</v>
      </c>
      <c r="AN69" s="106">
        <f>'Levy Proposition'!B$11*'Incentive Relocation assumption'!J69/(1+Assumptions!$D$49)^('Incentive Relocation assumption'!$I69-2022)</f>
        <v>0</v>
      </c>
      <c r="AO69" s="106">
        <f>-'Levy Proposition'!C$11*'Incentive Relocation assumption'!K69/(1+Assumptions!$D$49)^('Incentive Relocation assumption'!$I69-2022)</f>
        <v>705072.26261657896</v>
      </c>
      <c r="AP69" s="106">
        <f>-'Levy Proposition'!D$11*'Incentive Relocation assumption'!L69/(1+Assumptions!$D$49)^('Incentive Relocation assumption'!$I69-2022)</f>
        <v>349539.99276219372</v>
      </c>
      <c r="AQ69" s="106">
        <f>-'Levy Proposition'!E$11*'Incentive Relocation assumption'!M69/(1+Assumptions!$D$49)^('Incentive Relocation assumption'!$I69-2022)</f>
        <v>200301.20358453155</v>
      </c>
      <c r="AR69" s="106">
        <f>-'Levy Proposition'!F$11*'Incentive Relocation assumption'!N69/(1+Assumptions!$D$49)^('Incentive Relocation assumption'!$I69-2022)</f>
        <v>77735.179391204758</v>
      </c>
      <c r="AS69" s="106">
        <f>-'Levy Proposition'!G$11*'Incentive Relocation assumption'!O69/(1+Assumptions!$D$49)^('Incentive Relocation assumption'!$I69-2022)</f>
        <v>89535.021846401229</v>
      </c>
    </row>
    <row r="70" spans="1:45" x14ac:dyDescent="0.35">
      <c r="A70">
        <v>2088</v>
      </c>
      <c r="B70" s="84">
        <f>'Future 95% Cost'!V69</f>
        <v>99972578.553713143</v>
      </c>
      <c r="C70" s="84">
        <f>'Future 95% Cost'!W69</f>
        <v>178937602.5019609</v>
      </c>
      <c r="D70" s="84">
        <f>'Future 95% Cost'!X69</f>
        <v>133834873.24444503</v>
      </c>
      <c r="E70" s="84">
        <f>'Future 95% Cost'!Y69</f>
        <v>49225224.730312608</v>
      </c>
      <c r="F70" s="84">
        <f>'Future 95% Cost'!Z69</f>
        <v>33777625.570160881</v>
      </c>
      <c r="G70" s="84">
        <f>'Future 95% Cost'!AA69</f>
        <v>18906517.092281863</v>
      </c>
      <c r="H70" s="84"/>
      <c r="I70">
        <v>2088</v>
      </c>
      <c r="J70" s="103">
        <f t="shared" ref="J70:J132" si="21">-SUM(K70:O70)</f>
        <v>23490.314995388169</v>
      </c>
      <c r="K70" s="103">
        <f t="shared" si="10"/>
        <v>-8505.6318785882631</v>
      </c>
      <c r="L70" s="103">
        <f t="shared" si="11"/>
        <v>-9708.1804536749278</v>
      </c>
      <c r="M70" s="103">
        <f t="shared" si="12"/>
        <v>-2099.8237723448583</v>
      </c>
      <c r="N70" s="103">
        <f t="shared" si="13"/>
        <v>-2604.0337387930063</v>
      </c>
      <c r="O70" s="103">
        <f t="shared" si="14"/>
        <v>-572.64515198711524</v>
      </c>
      <c r="P70" s="106">
        <f t="shared" si="15"/>
        <v>4541560.5004611826</v>
      </c>
      <c r="Q70" s="106">
        <f t="shared" si="16"/>
        <v>850563.18785882625</v>
      </c>
      <c r="R70" s="106">
        <f t="shared" si="17"/>
        <v>970818.04536749271</v>
      </c>
      <c r="S70" s="106">
        <f t="shared" si="18"/>
        <v>209982.37723448584</v>
      </c>
      <c r="T70" s="106">
        <f t="shared" si="19"/>
        <v>260403.37387930061</v>
      </c>
      <c r="U70" s="106">
        <f t="shared" si="20"/>
        <v>57264.515198711524</v>
      </c>
      <c r="V70" s="107">
        <f>P70*'Levy Proposition'!B$5/(1+Assumptions!$D$49)^('Incentive Relocation assumption'!$I70-2022)</f>
        <v>81952938.41926685</v>
      </c>
      <c r="W70" s="107">
        <f>Q70*'Levy Proposition'!C$5/(1+Assumptions!$D$49)^('Incentive Relocation assumption'!$I70-2022)</f>
        <v>39868135.082167335</v>
      </c>
      <c r="X70" s="107">
        <f>R70*'Levy Proposition'!D$5/(1+Assumptions!$D$49)^('Incentive Relocation assumption'!$I70-2022)</f>
        <v>29674136.485453848</v>
      </c>
      <c r="Y70" s="107">
        <f>S70*'Levy Proposition'!E$5/(1+Assumptions!$D$49)^('Incentive Relocation assumption'!$I70-2022)</f>
        <v>10754840.060763365</v>
      </c>
      <c r="Z70" s="107">
        <f>T70*'Levy Proposition'!F$5/(1+Assumptions!$D$49)^('Incentive Relocation assumption'!$I70-2022)</f>
        <v>7402329.3226386756</v>
      </c>
      <c r="AA70" s="107">
        <f>U70*'Levy Proposition'!G$5/(1+Assumptions!$D$49)^('Incentive Relocation assumption'!$I70-2022)</f>
        <v>4147019.1682785372</v>
      </c>
      <c r="AB70" s="81">
        <f>P70*'Levy Proposition'!B$33/(1+Assumptions!$D$49)^('Incentive Relocation assumption'!$I70-2022)</f>
        <v>5985533.2755244952</v>
      </c>
      <c r="AC70" s="81">
        <f>Q70*'Levy Proposition'!C$33/(1+Assumptions!$D$49)^('Incentive Relocation assumption'!$I70-2022)</f>
        <v>2911818.0967055662</v>
      </c>
      <c r="AD70" s="81">
        <f>R70*'Levy Proposition'!D$33/(1+Assumptions!$D$49)^('Incentive Relocation assumption'!$I70-2022)</f>
        <v>2167286.918346575</v>
      </c>
      <c r="AE70" s="81">
        <f>S70*'Levy Proposition'!E$33/(1+Assumptions!$D$49)^('Incentive Relocation assumption'!$I70-2022)</f>
        <v>785492.921892707</v>
      </c>
      <c r="AF70" s="81">
        <f>T70*'Levy Proposition'!F$33/(1+Assumptions!$D$49)^('Incentive Relocation assumption'!$I70-2022)</f>
        <v>540638.19225581409</v>
      </c>
      <c r="AG70" s="81">
        <f>U70*'Levy Proposition'!G$33/(1+Assumptions!$D$49)^('Incentive Relocation assumption'!$I70-2022)</f>
        <v>302882.62635539006</v>
      </c>
      <c r="AH70" s="109">
        <f t="shared" ref="AH70:AH132" si="22">V70-AB70</f>
        <v>75967405.143742353</v>
      </c>
      <c r="AI70" s="109">
        <f t="shared" ref="AI70:AI132" si="23">W70-AC70</f>
        <v>36956316.985461771</v>
      </c>
      <c r="AJ70" s="109">
        <f t="shared" ref="AJ70:AJ132" si="24">X70-AD70</f>
        <v>27506849.567107271</v>
      </c>
      <c r="AK70" s="109">
        <f t="shared" ref="AK70:AK132" si="25">Y70-AE70</f>
        <v>9969347.1388706584</v>
      </c>
      <c r="AL70" s="109">
        <f t="shared" ref="AL70:AL132" si="26">Z70-AF70</f>
        <v>6861691.1303828619</v>
      </c>
      <c r="AM70" s="109">
        <f t="shared" ref="AM70:AM132" si="27">AA70-AG70</f>
        <v>3844136.5419231472</v>
      </c>
      <c r="AN70" s="106">
        <f>'Levy Proposition'!B$11*'Incentive Relocation assumption'!J70/(1+Assumptions!$D$49)^('Incentive Relocation assumption'!$I70-2022)</f>
        <v>0</v>
      </c>
      <c r="AO70" s="106">
        <f>-'Levy Proposition'!C$11*'Incentive Relocation assumption'!K70/(1+Assumptions!$D$49)^('Incentive Relocation assumption'!$I70-2022)</f>
        <v>661280.39485706901</v>
      </c>
      <c r="AP70" s="106">
        <f>-'Levy Proposition'!D$11*'Incentive Relocation assumption'!L70/(1+Assumptions!$D$49)^('Incentive Relocation assumption'!$I70-2022)</f>
        <v>327830.14832313359</v>
      </c>
      <c r="AQ70" s="106">
        <f>-'Levy Proposition'!E$11*'Incentive Relocation assumption'!M70/(1+Assumptions!$D$49)^('Incentive Relocation assumption'!$I70-2022)</f>
        <v>187860.54425850365</v>
      </c>
      <c r="AR70" s="106">
        <f>-'Levy Proposition'!F$11*'Incentive Relocation assumption'!N70/(1+Assumptions!$D$49)^('Incentive Relocation assumption'!$I70-2022)</f>
        <v>72907.066193944236</v>
      </c>
      <c r="AS70" s="106">
        <f>-'Levy Proposition'!G$11*'Incentive Relocation assumption'!O70/(1+Assumptions!$D$49)^('Incentive Relocation assumption'!$I70-2022)</f>
        <v>83974.023287201562</v>
      </c>
    </row>
    <row r="71" spans="1:45" x14ac:dyDescent="0.35">
      <c r="A71">
        <v>2089</v>
      </c>
      <c r="B71" s="84">
        <f>'Future 95% Cost'!V70</f>
        <v>95594326.566299289</v>
      </c>
      <c r="C71" s="84">
        <f>'Future 95% Cost'!W70</f>
        <v>171104711.03183669</v>
      </c>
      <c r="D71" s="84">
        <f>'Future 95% Cost'!X70</f>
        <v>127995899.5320483</v>
      </c>
      <c r="E71" s="84">
        <f>'Future 95% Cost'!Y70</f>
        <v>47100113.276658587</v>
      </c>
      <c r="F71" s="84">
        <f>'Future 95% Cost'!Z70</f>
        <v>32317550.50353172</v>
      </c>
      <c r="G71" s="84">
        <f>'Future 95% Cost'!AA70</f>
        <v>18088772.997905944</v>
      </c>
      <c r="H71" s="84"/>
      <c r="I71">
        <v>2089</v>
      </c>
      <c r="J71" s="103">
        <f t="shared" si="21"/>
        <v>23255.411845434293</v>
      </c>
      <c r="K71" s="103">
        <f t="shared" ref="K71:K132" si="28">-$C$1*Q71</f>
        <v>-8420.5755598023807</v>
      </c>
      <c r="L71" s="103">
        <f t="shared" ref="L71:L132" si="29">-$C$1*R71</f>
        <v>-9611.0986491381773</v>
      </c>
      <c r="M71" s="103">
        <f t="shared" ref="M71:M132" si="30">-$C$1*S71</f>
        <v>-2078.82553462141</v>
      </c>
      <c r="N71" s="103">
        <f t="shared" ref="N71:N132" si="31">-$C$1*T71</f>
        <v>-2577.9934014050759</v>
      </c>
      <c r="O71" s="103">
        <f t="shared" ref="O71:O132" si="32">-$C$1*U71</f>
        <v>-566.91870046724409</v>
      </c>
      <c r="P71" s="106">
        <f t="shared" ref="P71:P132" si="33">(P70+J70)</f>
        <v>4565050.8154565711</v>
      </c>
      <c r="Q71" s="106">
        <f t="shared" ref="Q71:Q132" si="34">(Q70+K70)</f>
        <v>842057.55598023802</v>
      </c>
      <c r="R71" s="106">
        <f t="shared" ref="R71:R132" si="35">(R70+L70)</f>
        <v>961109.86491381773</v>
      </c>
      <c r="S71" s="106">
        <f t="shared" ref="S71:S132" si="36">(S70+M70)</f>
        <v>207882.55346214099</v>
      </c>
      <c r="T71" s="106">
        <f t="shared" ref="T71:T132" si="37">(T70+N70)</f>
        <v>257799.34014050759</v>
      </c>
      <c r="U71" s="106">
        <f t="shared" ref="U71:U132" si="38">(U70+O70)</f>
        <v>56691.870046724405</v>
      </c>
      <c r="V71" s="107">
        <f>P71*'Levy Proposition'!B$5/(1+Assumptions!$D$49)^('Incentive Relocation assumption'!$I71-2022)</f>
        <v>78040827.30613026</v>
      </c>
      <c r="W71" s="107">
        <f>Q71*'Levy Proposition'!C$5/(1+Assumptions!$D$49)^('Incentive Relocation assumption'!$I71-2022)</f>
        <v>37391934.851488307</v>
      </c>
      <c r="X71" s="107">
        <f>R71*'Levy Proposition'!D$5/(1+Assumptions!$D$49)^('Incentive Relocation assumption'!$I71-2022)</f>
        <v>27831083.042922787</v>
      </c>
      <c r="Y71" s="107">
        <f>S71*'Levy Proposition'!E$5/(1+Assumptions!$D$49)^('Incentive Relocation assumption'!$I71-2022)</f>
        <v>10086859.544882897</v>
      </c>
      <c r="Z71" s="107">
        <f>T71*'Levy Proposition'!F$5/(1+Assumptions!$D$49)^('Incentive Relocation assumption'!$I71-2022)</f>
        <v>6942572.4381367275</v>
      </c>
      <c r="AA71" s="107">
        <f>U71*'Levy Proposition'!G$5/(1+Assumptions!$D$49)^('Incentive Relocation assumption'!$I71-2022)</f>
        <v>3889448.8103985451</v>
      </c>
      <c r="AB71" s="81">
        <f>P71*'Levy Proposition'!B$33/(1+Assumptions!$D$49)^('Incentive Relocation assumption'!$I71-2022)</f>
        <v>5699807.4468124984</v>
      </c>
      <c r="AC71" s="81">
        <f>Q71*'Levy Proposition'!C$33/(1+Assumptions!$D$49)^('Incentive Relocation assumption'!$I71-2022)</f>
        <v>2730965.7787353992</v>
      </c>
      <c r="AD71" s="81">
        <f>R71*'Levy Proposition'!D$33/(1+Assumptions!$D$49)^('Incentive Relocation assumption'!$I71-2022)</f>
        <v>2032677.2518523457</v>
      </c>
      <c r="AE71" s="81">
        <f>S71*'Levy Proposition'!E$33/(1+Assumptions!$D$49)^('Incentive Relocation assumption'!$I71-2022)</f>
        <v>736706.14642957621</v>
      </c>
      <c r="AF71" s="81">
        <f>T71*'Levy Proposition'!F$33/(1+Assumptions!$D$49)^('Incentive Relocation assumption'!$I71-2022)</f>
        <v>507059.28484972013</v>
      </c>
      <c r="AG71" s="81">
        <f>U71*'Levy Proposition'!G$33/(1+Assumptions!$D$49)^('Incentive Relocation assumption'!$I71-2022)</f>
        <v>284070.65966308914</v>
      </c>
      <c r="AH71" s="109">
        <f t="shared" si="22"/>
        <v>72341019.859317765</v>
      </c>
      <c r="AI71" s="109">
        <f t="shared" si="23"/>
        <v>34660969.072752908</v>
      </c>
      <c r="AJ71" s="109">
        <f t="shared" si="24"/>
        <v>25798405.791070443</v>
      </c>
      <c r="AK71" s="109">
        <f t="shared" si="25"/>
        <v>9350153.3984533213</v>
      </c>
      <c r="AL71" s="109">
        <f t="shared" si="26"/>
        <v>6435513.1532870075</v>
      </c>
      <c r="AM71" s="109">
        <f t="shared" si="27"/>
        <v>3605378.150735456</v>
      </c>
      <c r="AN71" s="106">
        <f>'Levy Proposition'!B$11*'Incentive Relocation assumption'!J71/(1+Assumptions!$D$49)^('Incentive Relocation assumption'!$I71-2022)</f>
        <v>0</v>
      </c>
      <c r="AO71" s="106">
        <f>-'Levy Proposition'!C$11*'Incentive Relocation assumption'!K71/(1+Assumptions!$D$49)^('Incentive Relocation assumption'!$I71-2022)</f>
        <v>620208.42941615172</v>
      </c>
      <c r="AP71" s="106">
        <f>-'Levy Proposition'!D$11*'Incentive Relocation assumption'!L71/(1+Assumptions!$D$49)^('Incentive Relocation assumption'!$I71-2022)</f>
        <v>307468.69707320078</v>
      </c>
      <c r="AQ71" s="106">
        <f>-'Levy Proposition'!E$11*'Incentive Relocation assumption'!M71/(1+Assumptions!$D$49)^('Incentive Relocation assumption'!$I71-2022)</f>
        <v>176192.57127532631</v>
      </c>
      <c r="AR71" s="106">
        <f>-'Levy Proposition'!F$11*'Incentive Relocation assumption'!N71/(1+Assumptions!$D$49)^('Incentive Relocation assumption'!$I71-2022)</f>
        <v>68378.825940029594</v>
      </c>
      <c r="AS71" s="106">
        <f>-'Levy Proposition'!G$11*'Incentive Relocation assumption'!O71/(1+Assumptions!$D$49)^('Incentive Relocation assumption'!$I71-2022)</f>
        <v>78758.41700398158</v>
      </c>
    </row>
    <row r="72" spans="1:45" x14ac:dyDescent="0.35">
      <c r="A72">
        <v>2090</v>
      </c>
      <c r="B72" s="84">
        <f>'Future 95% Cost'!V71</f>
        <v>98611856.846356869</v>
      </c>
      <c r="C72" s="84">
        <f>'Future 95% Cost'!W71</f>
        <v>176509351.6739319</v>
      </c>
      <c r="D72" s="84">
        <f>'Future 95% Cost'!X71</f>
        <v>132059200.62308371</v>
      </c>
      <c r="E72" s="84">
        <f>'Future 95% Cost'!Y71</f>
        <v>48618713.309051946</v>
      </c>
      <c r="F72" s="84">
        <f>'Future 95% Cost'!Z71</f>
        <v>33357650.934974264</v>
      </c>
      <c r="G72" s="84">
        <f>'Future 95% Cost'!AA71</f>
        <v>18670433.675685298</v>
      </c>
      <c r="H72" s="84"/>
      <c r="I72">
        <v>2090</v>
      </c>
      <c r="J72" s="103">
        <f t="shared" si="21"/>
        <v>23022.857726979943</v>
      </c>
      <c r="K72" s="103">
        <f t="shared" si="28"/>
        <v>-8336.3698042043561</v>
      </c>
      <c r="L72" s="103">
        <f t="shared" si="29"/>
        <v>-9514.9876626467958</v>
      </c>
      <c r="M72" s="103">
        <f t="shared" si="30"/>
        <v>-2058.0372792751959</v>
      </c>
      <c r="N72" s="103">
        <f t="shared" si="31"/>
        <v>-2552.213467391025</v>
      </c>
      <c r="O72" s="103">
        <f t="shared" si="32"/>
        <v>-561.2495134625716</v>
      </c>
      <c r="P72" s="106">
        <f t="shared" si="33"/>
        <v>4588306.2273020055</v>
      </c>
      <c r="Q72" s="106">
        <f t="shared" si="34"/>
        <v>833636.98042043566</v>
      </c>
      <c r="R72" s="106">
        <f t="shared" si="35"/>
        <v>951498.76626467961</v>
      </c>
      <c r="S72" s="106">
        <f t="shared" si="36"/>
        <v>205803.72792751959</v>
      </c>
      <c r="T72" s="106">
        <f t="shared" si="37"/>
        <v>255221.3467391025</v>
      </c>
      <c r="U72" s="106">
        <f t="shared" si="38"/>
        <v>56124.951346257163</v>
      </c>
      <c r="V72" s="107">
        <f>P72*'Levy Proposition'!B$5/(1+Assumptions!$D$49)^('Incentive Relocation assumption'!$I72-2022)</f>
        <v>74309692.905237406</v>
      </c>
      <c r="W72" s="107">
        <f>Q72*'Levy Proposition'!C$5/(1+Assumptions!$D$49)^('Incentive Relocation assumption'!$I72-2022)</f>
        <v>35069530.818443745</v>
      </c>
      <c r="X72" s="107">
        <f>R72*'Levy Proposition'!D$5/(1+Assumptions!$D$49)^('Incentive Relocation assumption'!$I72-2022)</f>
        <v>26102501.20409587</v>
      </c>
      <c r="Y72" s="107">
        <f>S72*'Levy Proposition'!E$5/(1+Assumptions!$D$49)^('Incentive Relocation assumption'!$I72-2022)</f>
        <v>9460367.1373401601</v>
      </c>
      <c r="Z72" s="107">
        <f>T72*'Levy Proposition'!F$5/(1+Assumptions!$D$49)^('Incentive Relocation assumption'!$I72-2022)</f>
        <v>6511370.9425716745</v>
      </c>
      <c r="AA72" s="107">
        <f>U72*'Levy Proposition'!G$5/(1+Assumptions!$D$49)^('Incentive Relocation assumption'!$I72-2022)</f>
        <v>3647876.0851713992</v>
      </c>
      <c r="AB72" s="81">
        <f>P72*'Levy Proposition'!B$33/(1+Assumptions!$D$49)^('Incentive Relocation assumption'!$I72-2022)</f>
        <v>5427299.4740325008</v>
      </c>
      <c r="AC72" s="81">
        <f>Q72*'Levy Proposition'!C$33/(1+Assumptions!$D$49)^('Incentive Relocation assumption'!$I72-2022)</f>
        <v>2561346.1545080822</v>
      </c>
      <c r="AD72" s="81">
        <f>R72*'Levy Proposition'!D$33/(1+Assumptions!$D$49)^('Incentive Relocation assumption'!$I72-2022)</f>
        <v>1906428.1591982937</v>
      </c>
      <c r="AE72" s="81">
        <f>S72*'Levy Proposition'!E$33/(1+Assumptions!$D$49)^('Incentive Relocation assumption'!$I72-2022)</f>
        <v>690949.5057948468</v>
      </c>
      <c r="AF72" s="81">
        <f>T72*'Levy Proposition'!F$33/(1+Assumptions!$D$49)^('Incentive Relocation assumption'!$I72-2022)</f>
        <v>475565.95526394685</v>
      </c>
      <c r="AG72" s="81">
        <f>U72*'Levy Proposition'!G$33/(1+Assumptions!$D$49)^('Incentive Relocation assumption'!$I72-2022)</f>
        <v>266427.09967371006</v>
      </c>
      <c r="AH72" s="109">
        <f t="shared" si="22"/>
        <v>68882393.4312049</v>
      </c>
      <c r="AI72" s="109">
        <f t="shared" si="23"/>
        <v>32508184.663935661</v>
      </c>
      <c r="AJ72" s="109">
        <f t="shared" si="24"/>
        <v>24196073.044897575</v>
      </c>
      <c r="AK72" s="109">
        <f t="shared" si="25"/>
        <v>8769417.6315453127</v>
      </c>
      <c r="AL72" s="109">
        <f t="shared" si="26"/>
        <v>6035804.9873077273</v>
      </c>
      <c r="AM72" s="109">
        <f t="shared" si="27"/>
        <v>3381448.9854976889</v>
      </c>
      <c r="AN72" s="106">
        <f>'Levy Proposition'!B$11*'Incentive Relocation assumption'!J72/(1+Assumptions!$D$49)^('Incentive Relocation assumption'!$I72-2022)</f>
        <v>0</v>
      </c>
      <c r="AO72" s="106">
        <f>-'Levy Proposition'!C$11*'Incentive Relocation assumption'!K72/(1+Assumptions!$D$49)^('Incentive Relocation assumption'!$I72-2022)</f>
        <v>581687.43381843471</v>
      </c>
      <c r="AP72" s="106">
        <f>-'Levy Proposition'!D$11*'Incentive Relocation assumption'!L72/(1+Assumptions!$D$49)^('Incentive Relocation assumption'!$I72-2022)</f>
        <v>288371.89063743176</v>
      </c>
      <c r="AQ72" s="106">
        <f>-'Levy Proposition'!E$11*'Incentive Relocation assumption'!M72/(1+Assumptions!$D$49)^('Incentive Relocation assumption'!$I72-2022)</f>
        <v>165249.29327306419</v>
      </c>
      <c r="AR72" s="106">
        <f>-'Levy Proposition'!F$11*'Incentive Relocation assumption'!N72/(1+Assumptions!$D$49)^('Incentive Relocation assumption'!$I72-2022)</f>
        <v>64131.833593452582</v>
      </c>
      <c r="AS72" s="106">
        <f>-'Levy Proposition'!G$11*'Incentive Relocation assumption'!O72/(1+Assumptions!$D$49)^('Incentive Relocation assumption'!$I72-2022)</f>
        <v>73866.750765988763</v>
      </c>
    </row>
    <row r="73" spans="1:45" x14ac:dyDescent="0.35">
      <c r="A73">
        <v>2091</v>
      </c>
      <c r="B73" s="84">
        <f>'Future 95% Cost'!V72</f>
        <v>94294986.989420071</v>
      </c>
      <c r="C73" s="84">
        <f>'Future 95% Cost'!W72</f>
        <v>168785651.28367093</v>
      </c>
      <c r="D73" s="84">
        <f>'Future 95% Cost'!X72</f>
        <v>126300121.8403092</v>
      </c>
      <c r="E73" s="84">
        <f>'Future 95% Cost'!Y72</f>
        <v>46520984.587461755</v>
      </c>
      <c r="F73" s="84">
        <f>'Future 95% Cost'!Z72</f>
        <v>31916617.216677528</v>
      </c>
      <c r="G73" s="84">
        <f>'Future 95% Cost'!AA72</f>
        <v>17863398.784526762</v>
      </c>
      <c r="H73" s="84"/>
      <c r="I73">
        <v>2091</v>
      </c>
      <c r="J73" s="103">
        <f t="shared" si="21"/>
        <v>22792.629149710145</v>
      </c>
      <c r="K73" s="103">
        <f t="shared" si="28"/>
        <v>-8253.0061061623128</v>
      </c>
      <c r="L73" s="103">
        <f t="shared" si="29"/>
        <v>-9419.8377860203291</v>
      </c>
      <c r="M73" s="103">
        <f t="shared" si="30"/>
        <v>-2037.4569064824441</v>
      </c>
      <c r="N73" s="103">
        <f t="shared" si="31"/>
        <v>-2526.6913327171146</v>
      </c>
      <c r="O73" s="103">
        <f t="shared" si="32"/>
        <v>-555.63701832794595</v>
      </c>
      <c r="P73" s="106">
        <f t="shared" si="33"/>
        <v>4611329.0850289855</v>
      </c>
      <c r="Q73" s="106">
        <f t="shared" si="34"/>
        <v>825300.61061623134</v>
      </c>
      <c r="R73" s="106">
        <f t="shared" si="35"/>
        <v>941983.77860203281</v>
      </c>
      <c r="S73" s="106">
        <f t="shared" si="36"/>
        <v>203745.6906482444</v>
      </c>
      <c r="T73" s="106">
        <f t="shared" si="37"/>
        <v>252669.13327171147</v>
      </c>
      <c r="U73" s="106">
        <f t="shared" si="38"/>
        <v>55563.701832794592</v>
      </c>
      <c r="V73" s="107">
        <f>P73*'Levy Proposition'!B$5/(1+Assumptions!$D$49)^('Incentive Relocation assumption'!$I73-2022)</f>
        <v>70751558.423700094</v>
      </c>
      <c r="W73" s="107">
        <f>Q73*'Levy Proposition'!C$5/(1+Assumptions!$D$49)^('Incentive Relocation assumption'!$I73-2022)</f>
        <v>32891370.738383267</v>
      </c>
      <c r="X73" s="107">
        <f>R73*'Levy Proposition'!D$5/(1+Assumptions!$D$49)^('Incentive Relocation assumption'!$I73-2022)</f>
        <v>24481281.165343858</v>
      </c>
      <c r="Y73" s="107">
        <f>S73*'Levy Proposition'!E$5/(1+Assumptions!$D$49)^('Incentive Relocation assumption'!$I73-2022)</f>
        <v>8872786.0217572525</v>
      </c>
      <c r="Z73" s="107">
        <f>T73*'Levy Proposition'!F$5/(1+Assumptions!$D$49)^('Incentive Relocation assumption'!$I73-2022)</f>
        <v>6106951.2676407406</v>
      </c>
      <c r="AA73" s="107">
        <f>U73*'Levy Proposition'!G$5/(1+Assumptions!$D$49)^('Incentive Relocation assumption'!$I73-2022)</f>
        <v>3421307.3835009201</v>
      </c>
      <c r="AB73" s="81">
        <f>P73*'Levy Proposition'!B$33/(1+Assumptions!$D$49)^('Incentive Relocation assumption'!$I73-2022)</f>
        <v>5167426.7623418402</v>
      </c>
      <c r="AC73" s="81">
        <f>Q73*'Levy Proposition'!C$33/(1+Assumptions!$D$49)^('Incentive Relocation assumption'!$I73-2022)</f>
        <v>2402261.564131076</v>
      </c>
      <c r="AD73" s="81">
        <f>R73*'Levy Proposition'!D$33/(1+Assumptions!$D$49)^('Incentive Relocation assumption'!$I73-2022)</f>
        <v>1788020.3671646167</v>
      </c>
      <c r="AE73" s="81">
        <f>S73*'Levy Proposition'!E$33/(1+Assumptions!$D$49)^('Incentive Relocation assumption'!$I73-2022)</f>
        <v>648034.79904694972</v>
      </c>
      <c r="AF73" s="81">
        <f>T73*'Levy Proposition'!F$33/(1+Assumptions!$D$49)^('Incentive Relocation assumption'!$I73-2022)</f>
        <v>446028.66876432317</v>
      </c>
      <c r="AG73" s="81">
        <f>U73*'Levy Proposition'!G$33/(1+Assumptions!$D$49)^('Incentive Relocation assumption'!$I73-2022)</f>
        <v>249879.37692943064</v>
      </c>
      <c r="AH73" s="109">
        <f t="shared" si="22"/>
        <v>65584131.661358252</v>
      </c>
      <c r="AI73" s="109">
        <f t="shared" si="23"/>
        <v>30489109.17425219</v>
      </c>
      <c r="AJ73" s="109">
        <f t="shared" si="24"/>
        <v>22693260.798179243</v>
      </c>
      <c r="AK73" s="109">
        <f t="shared" si="25"/>
        <v>8224751.222710303</v>
      </c>
      <c r="AL73" s="109">
        <f t="shared" si="26"/>
        <v>5660922.5988764176</v>
      </c>
      <c r="AM73" s="109">
        <f t="shared" si="27"/>
        <v>3171428.0065714894</v>
      </c>
      <c r="AN73" s="106">
        <f>'Levy Proposition'!B$11*'Incentive Relocation assumption'!J73/(1+Assumptions!$D$49)^('Incentive Relocation assumption'!$I73-2022)</f>
        <v>0</v>
      </c>
      <c r="AO73" s="106">
        <f>-'Levy Proposition'!C$11*'Incentive Relocation assumption'!K73/(1+Assumptions!$D$49)^('Incentive Relocation assumption'!$I73-2022)</f>
        <v>545558.9679437275</v>
      </c>
      <c r="AP73" s="106">
        <f>-'Levy Proposition'!D$11*'Incentive Relocation assumption'!L73/(1+Assumptions!$D$49)^('Incentive Relocation assumption'!$I73-2022)</f>
        <v>270461.18223218335</v>
      </c>
      <c r="AQ73" s="106">
        <f>-'Levy Proposition'!E$11*'Incentive Relocation assumption'!M73/(1+Assumptions!$D$49)^('Incentive Relocation assumption'!$I73-2022)</f>
        <v>154985.69962166878</v>
      </c>
      <c r="AR73" s="106">
        <f>-'Levy Proposition'!F$11*'Incentive Relocation assumption'!N73/(1+Assumptions!$D$49)^('Incentive Relocation assumption'!$I73-2022)</f>
        <v>60148.620914688297</v>
      </c>
      <c r="AS73" s="106">
        <f>-'Levy Proposition'!G$11*'Incentive Relocation assumption'!O73/(1+Assumptions!$D$49)^('Incentive Relocation assumption'!$I73-2022)</f>
        <v>69278.904735335964</v>
      </c>
    </row>
    <row r="74" spans="1:45" x14ac:dyDescent="0.35">
      <c r="A74">
        <v>2092</v>
      </c>
      <c r="B74" s="84">
        <f>'Future 95% Cost'!V73</f>
        <v>90167956.858739495</v>
      </c>
      <c r="C74" s="84">
        <f>'Future 95% Cost'!W73</f>
        <v>161401319.72800246</v>
      </c>
      <c r="D74" s="84">
        <f>'Future 95% Cost'!X73</f>
        <v>120793364.85158309</v>
      </c>
      <c r="E74" s="84">
        <f>'Future 95% Cost'!Y73</f>
        <v>44514343.591633826</v>
      </c>
      <c r="F74" s="84">
        <f>'Future 95% Cost'!Z73</f>
        <v>30538263.592382271</v>
      </c>
      <c r="G74" s="84">
        <f>'Future 95% Cost'!AA73</f>
        <v>17091488.723546222</v>
      </c>
      <c r="H74" s="84"/>
      <c r="I74">
        <v>2092</v>
      </c>
      <c r="J74" s="103">
        <f t="shared" si="21"/>
        <v>22564.702858213048</v>
      </c>
      <c r="K74" s="103">
        <f t="shared" si="28"/>
        <v>-8170.4760451006905</v>
      </c>
      <c r="L74" s="103">
        <f t="shared" si="29"/>
        <v>-9325.6394081601247</v>
      </c>
      <c r="M74" s="103">
        <f t="shared" si="30"/>
        <v>-2017.0823374176198</v>
      </c>
      <c r="N74" s="103">
        <f t="shared" si="31"/>
        <v>-2501.4244193899435</v>
      </c>
      <c r="O74" s="103">
        <f t="shared" si="32"/>
        <v>-550.0806481446665</v>
      </c>
      <c r="P74" s="106">
        <f t="shared" si="33"/>
        <v>4634121.7141786953</v>
      </c>
      <c r="Q74" s="106">
        <f t="shared" si="34"/>
        <v>817047.60451006901</v>
      </c>
      <c r="R74" s="106">
        <f t="shared" si="35"/>
        <v>932563.94081601244</v>
      </c>
      <c r="S74" s="106">
        <f t="shared" si="36"/>
        <v>201708.23374176197</v>
      </c>
      <c r="T74" s="106">
        <f t="shared" si="37"/>
        <v>250142.44193899437</v>
      </c>
      <c r="U74" s="106">
        <f t="shared" si="38"/>
        <v>55008.064814466648</v>
      </c>
      <c r="V74" s="107">
        <f>P74*'Levy Proposition'!B$5/(1+Assumptions!$D$49)^('Incentive Relocation assumption'!$I74-2022)</f>
        <v>67358770.720649794</v>
      </c>
      <c r="W74" s="107">
        <f>Q74*'Levy Proposition'!C$5/(1+Assumptions!$D$49)^('Incentive Relocation assumption'!$I74-2022)</f>
        <v>30848495.654262163</v>
      </c>
      <c r="X74" s="107">
        <f>R74*'Levy Proposition'!D$5/(1+Assumptions!$D$49)^('Incentive Relocation assumption'!$I74-2022)</f>
        <v>22960754.711221907</v>
      </c>
      <c r="Y74" s="107">
        <f>S74*'Levy Proposition'!E$5/(1+Assumptions!$D$49)^('Incentive Relocation assumption'!$I74-2022)</f>
        <v>8321699.4271984734</v>
      </c>
      <c r="Z74" s="107">
        <f>T74*'Levy Proposition'!F$5/(1+Assumptions!$D$49)^('Incentive Relocation assumption'!$I74-2022)</f>
        <v>5727650.000939616</v>
      </c>
      <c r="AA74" s="107">
        <f>U74*'Levy Proposition'!G$5/(1+Assumptions!$D$49)^('Incentive Relocation assumption'!$I74-2022)</f>
        <v>3208810.8091116594</v>
      </c>
      <c r="AB74" s="81">
        <f>P74*'Levy Proposition'!B$33/(1+Assumptions!$D$49)^('Incentive Relocation assumption'!$I74-2022)</f>
        <v>4919630.3552196808</v>
      </c>
      <c r="AC74" s="81">
        <f>Q74*'Levy Proposition'!C$33/(1+Assumptions!$D$49)^('Incentive Relocation assumption'!$I74-2022)</f>
        <v>2253057.6791990851</v>
      </c>
      <c r="AD74" s="81">
        <f>R74*'Levy Proposition'!D$33/(1+Assumptions!$D$49)^('Incentive Relocation assumption'!$I74-2022)</f>
        <v>1676966.8544656436</v>
      </c>
      <c r="AE74" s="81">
        <f>S74*'Levy Proposition'!E$33/(1+Assumptions!$D$49)^('Incentive Relocation assumption'!$I74-2022)</f>
        <v>607785.51435929327</v>
      </c>
      <c r="AF74" s="81">
        <f>T74*'Levy Proposition'!F$33/(1+Assumptions!$D$49)^('Incentive Relocation assumption'!$I74-2022)</f>
        <v>418325.93598769791</v>
      </c>
      <c r="AG74" s="81">
        <f>U74*'Levy Proposition'!G$33/(1+Assumptions!$D$49)^('Incentive Relocation assumption'!$I74-2022)</f>
        <v>234359.42924390791</v>
      </c>
      <c r="AH74" s="109">
        <f t="shared" si="22"/>
        <v>62439140.365430117</v>
      </c>
      <c r="AI74" s="109">
        <f t="shared" si="23"/>
        <v>28595437.975063078</v>
      </c>
      <c r="AJ74" s="109">
        <f t="shared" si="24"/>
        <v>21283787.856756262</v>
      </c>
      <c r="AK74" s="109">
        <f t="shared" si="25"/>
        <v>7713913.9128391799</v>
      </c>
      <c r="AL74" s="109">
        <f t="shared" si="26"/>
        <v>5309324.0649519181</v>
      </c>
      <c r="AM74" s="109">
        <f t="shared" si="27"/>
        <v>2974451.3798677516</v>
      </c>
      <c r="AN74" s="106">
        <f>'Levy Proposition'!B$11*'Incentive Relocation assumption'!J74/(1+Assumptions!$D$49)^('Incentive Relocation assumption'!$I74-2022)</f>
        <v>0</v>
      </c>
      <c r="AO74" s="106">
        <f>-'Levy Proposition'!C$11*'Incentive Relocation assumption'!K74/(1+Assumptions!$D$49)^('Incentive Relocation assumption'!$I74-2022)</f>
        <v>511674.43234939704</v>
      </c>
      <c r="AP74" s="106">
        <f>-'Levy Proposition'!D$11*'Incentive Relocation assumption'!L74/(1+Assumptions!$D$49)^('Incentive Relocation assumption'!$I74-2022)</f>
        <v>253662.90359555316</v>
      </c>
      <c r="AQ74" s="106">
        <f>-'Levy Proposition'!E$11*'Incentive Relocation assumption'!M74/(1+Assumptions!$D$49)^('Incentive Relocation assumption'!$I74-2022)</f>
        <v>145359.57529044099</v>
      </c>
      <c r="AR74" s="106">
        <f>-'Levy Proposition'!F$11*'Incentive Relocation assumption'!N74/(1+Assumptions!$D$49)^('Incentive Relocation assumption'!$I74-2022)</f>
        <v>56412.804612345208</v>
      </c>
      <c r="AS74" s="106">
        <f>-'Levy Proposition'!G$11*'Incentive Relocation assumption'!O74/(1+Assumptions!$D$49)^('Incentive Relocation assumption'!$I74-2022)</f>
        <v>64976.008712402552</v>
      </c>
    </row>
    <row r="75" spans="1:45" x14ac:dyDescent="0.35">
      <c r="A75">
        <v>2093</v>
      </c>
      <c r="B75" s="84">
        <f>'Future 95% Cost'!V74</f>
        <v>86222384.944244638</v>
      </c>
      <c r="C75" s="84">
        <f>'Future 95% Cost'!W74</f>
        <v>154341391.55058458</v>
      </c>
      <c r="D75" s="84">
        <f>'Future 95% Cost'!X74</f>
        <v>115527830.08215463</v>
      </c>
      <c r="E75" s="84">
        <f>'Future 95% Cost'!Y74</f>
        <v>42594813.184000015</v>
      </c>
      <c r="F75" s="84">
        <f>'Future 95% Cost'!Z74</f>
        <v>29219847.645701867</v>
      </c>
      <c r="G75" s="84">
        <f>'Future 95% Cost'!AA74</f>
        <v>16353165.851956237</v>
      </c>
      <c r="H75" s="84"/>
      <c r="I75">
        <v>2093</v>
      </c>
      <c r="J75" s="103">
        <f t="shared" si="21"/>
        <v>22339.055829630917</v>
      </c>
      <c r="K75" s="103">
        <f t="shared" si="28"/>
        <v>-8088.7712846496834</v>
      </c>
      <c r="L75" s="103">
        <f t="shared" si="29"/>
        <v>-9232.383014078523</v>
      </c>
      <c r="M75" s="103">
        <f t="shared" si="30"/>
        <v>-1996.9115140434437</v>
      </c>
      <c r="N75" s="103">
        <f t="shared" si="31"/>
        <v>-2476.4101751960443</v>
      </c>
      <c r="O75" s="103">
        <f t="shared" si="32"/>
        <v>-544.5798416632199</v>
      </c>
      <c r="P75" s="106">
        <f t="shared" si="33"/>
        <v>4656686.4170369087</v>
      </c>
      <c r="Q75" s="106">
        <f t="shared" si="34"/>
        <v>808877.12846496829</v>
      </c>
      <c r="R75" s="106">
        <f t="shared" si="35"/>
        <v>923238.30140785233</v>
      </c>
      <c r="S75" s="106">
        <f t="shared" si="36"/>
        <v>199691.15140434436</v>
      </c>
      <c r="T75" s="106">
        <f t="shared" si="37"/>
        <v>247641.01751960441</v>
      </c>
      <c r="U75" s="106">
        <f t="shared" si="38"/>
        <v>54457.984166321985</v>
      </c>
      <c r="V75" s="107">
        <f>P75*'Levy Proposition'!B$5/(1+Assumptions!$D$49)^('Incentive Relocation assumption'!$I75-2022)</f>
        <v>64123989.247366726</v>
      </c>
      <c r="W75" s="107">
        <f>Q75*'Levy Proposition'!C$5/(1+Assumptions!$D$49)^('Incentive Relocation assumption'!$I75-2022)</f>
        <v>28932503.047691692</v>
      </c>
      <c r="X75" s="107">
        <f>R75*'Levy Proposition'!D$5/(1+Assumptions!$D$49)^('Incentive Relocation assumption'!$I75-2022)</f>
        <v>21534667.787534237</v>
      </c>
      <c r="Y75" s="107">
        <f>S75*'Levy Proposition'!E$5/(1+Assumptions!$D$49)^('Incentive Relocation assumption'!$I75-2022)</f>
        <v>7804840.687786621</v>
      </c>
      <c r="Z75" s="107">
        <f>T75*'Levy Proposition'!F$5/(1+Assumptions!$D$49)^('Incentive Relocation assumption'!$I75-2022)</f>
        <v>5371907.0442062486</v>
      </c>
      <c r="AA75" s="107">
        <f>U75*'Levy Proposition'!G$5/(1+Assumptions!$D$49)^('Incentive Relocation assumption'!$I75-2022)</f>
        <v>3009512.3455805248</v>
      </c>
      <c r="AB75" s="81">
        <f>P75*'Levy Proposition'!B$33/(1+Assumptions!$D$49)^('Incentive Relocation assumption'!$I75-2022)</f>
        <v>4683374.1266957987</v>
      </c>
      <c r="AC75" s="81">
        <f>Q75*'Levy Proposition'!C$33/(1+Assumptions!$D$49)^('Incentive Relocation assumption'!$I75-2022)</f>
        <v>2113120.8114858675</v>
      </c>
      <c r="AD75" s="81">
        <f>R75*'Levy Proposition'!D$33/(1+Assumptions!$D$49)^('Incentive Relocation assumption'!$I75-2022)</f>
        <v>1572810.8485900066</v>
      </c>
      <c r="AE75" s="81">
        <f>S75*'Levy Proposition'!E$33/(1+Assumptions!$D$49)^('Incentive Relocation assumption'!$I75-2022)</f>
        <v>570036.10301215877</v>
      </c>
      <c r="AF75" s="81">
        <f>T75*'Levy Proposition'!F$33/(1+Assumptions!$D$49)^('Incentive Relocation assumption'!$I75-2022)</f>
        <v>392343.81324589223</v>
      </c>
      <c r="AG75" s="81">
        <f>U75*'Levy Proposition'!G$33/(1+Assumptions!$D$49)^('Incentive Relocation assumption'!$I75-2022)</f>
        <v>219803.42175673696</v>
      </c>
      <c r="AH75" s="109">
        <f t="shared" si="22"/>
        <v>59440615.12067093</v>
      </c>
      <c r="AI75" s="109">
        <f t="shared" si="23"/>
        <v>26819382.236205824</v>
      </c>
      <c r="AJ75" s="109">
        <f t="shared" si="24"/>
        <v>19961856.938944232</v>
      </c>
      <c r="AK75" s="109">
        <f t="shared" si="25"/>
        <v>7234804.5847744625</v>
      </c>
      <c r="AL75" s="109">
        <f t="shared" si="26"/>
        <v>4979563.2309603561</v>
      </c>
      <c r="AM75" s="109">
        <f t="shared" si="27"/>
        <v>2789708.9238237878</v>
      </c>
      <c r="AN75" s="106">
        <f>'Levy Proposition'!B$11*'Incentive Relocation assumption'!J75/(1+Assumptions!$D$49)^('Incentive Relocation assumption'!$I75-2022)</f>
        <v>0</v>
      </c>
      <c r="AO75" s="106">
        <f>-'Levy Proposition'!C$11*'Incentive Relocation assumption'!K75/(1+Assumptions!$D$49)^('Incentive Relocation assumption'!$I75-2022)</f>
        <v>479894.45706826419</v>
      </c>
      <c r="AP75" s="106">
        <f>-'Levy Proposition'!D$11*'Incentive Relocation assumption'!L75/(1+Assumptions!$D$49)^('Incentive Relocation assumption'!$I75-2022)</f>
        <v>237907.96198357447</v>
      </c>
      <c r="AQ75" s="106">
        <f>-'Levy Proposition'!E$11*'Incentive Relocation assumption'!M75/(1+Assumptions!$D$49)^('Incentive Relocation assumption'!$I75-2022)</f>
        <v>136331.32721403186</v>
      </c>
      <c r="AR75" s="106">
        <f>-'Levy Proposition'!F$11*'Incentive Relocation assumption'!N75/(1+Assumptions!$D$49)^('Incentive Relocation assumption'!$I75-2022)</f>
        <v>52909.018957299049</v>
      </c>
      <c r="AS75" s="106">
        <f>-'Levy Proposition'!G$11*'Incentive Relocation assumption'!O75/(1+Assumptions!$D$49)^('Incentive Relocation assumption'!$I75-2022)</f>
        <v>60940.364521104006</v>
      </c>
    </row>
    <row r="76" spans="1:45" x14ac:dyDescent="0.35">
      <c r="A76">
        <v>2094</v>
      </c>
      <c r="B76" s="84">
        <f>'Future 95% Cost'!V75</f>
        <v>82450261.071872413</v>
      </c>
      <c r="C76" s="84">
        <f>'Future 95% Cost'!W75</f>
        <v>147591563.36001652</v>
      </c>
      <c r="D76" s="84">
        <f>'Future 95% Cost'!X75</f>
        <v>110492907.94997974</v>
      </c>
      <c r="E76" s="84">
        <f>'Future 95% Cost'!Y75</f>
        <v>40758590.724093862</v>
      </c>
      <c r="F76" s="84">
        <f>'Future 95% Cost'!Z75</f>
        <v>27958747.560034033</v>
      </c>
      <c r="G76" s="84">
        <f>'Future 95% Cost'!AA75</f>
        <v>15646960.175644036</v>
      </c>
      <c r="H76" s="84"/>
      <c r="I76">
        <v>2094</v>
      </c>
      <c r="J76" s="103">
        <f t="shared" si="21"/>
        <v>22115.665271334608</v>
      </c>
      <c r="K76" s="103">
        <f t="shared" si="28"/>
        <v>-8007.883571803186</v>
      </c>
      <c r="L76" s="103">
        <f t="shared" si="29"/>
        <v>-9140.0591839377394</v>
      </c>
      <c r="M76" s="103">
        <f t="shared" si="30"/>
        <v>-1976.9423989030095</v>
      </c>
      <c r="N76" s="103">
        <f t="shared" si="31"/>
        <v>-2451.6460734440839</v>
      </c>
      <c r="O76" s="103">
        <f t="shared" si="32"/>
        <v>-539.13404324658768</v>
      </c>
      <c r="P76" s="106">
        <f t="shared" si="33"/>
        <v>4679025.4728665398</v>
      </c>
      <c r="Q76" s="106">
        <f t="shared" si="34"/>
        <v>800788.35718031856</v>
      </c>
      <c r="R76" s="106">
        <f t="shared" si="35"/>
        <v>914005.91839377384</v>
      </c>
      <c r="S76" s="106">
        <f t="shared" si="36"/>
        <v>197694.23989030093</v>
      </c>
      <c r="T76" s="106">
        <f t="shared" si="37"/>
        <v>245164.60734440837</v>
      </c>
      <c r="U76" s="106">
        <f t="shared" si="38"/>
        <v>53913.404324658768</v>
      </c>
      <c r="V76" s="107">
        <f>P76*'Levy Proposition'!B$5/(1+Assumptions!$D$49)^('Incentive Relocation assumption'!$I76-2022)</f>
        <v>61040175.198394932</v>
      </c>
      <c r="W76" s="107">
        <f>Q76*'Levy Proposition'!C$5/(1+Assumptions!$D$49)^('Incentive Relocation assumption'!$I76-2022)</f>
        <v>27135512.278668709</v>
      </c>
      <c r="X76" s="107">
        <f>R76*'Levy Proposition'!D$5/(1+Assumptions!$D$49)^('Incentive Relocation assumption'!$I76-2022)</f>
        <v>20197154.777879067</v>
      </c>
      <c r="Y76" s="107">
        <f>S76*'Levy Proposition'!E$5/(1+Assumptions!$D$49)^('Incentive Relocation assumption'!$I76-2022)</f>
        <v>7320083.9197140951</v>
      </c>
      <c r="Z76" s="107">
        <f>T76*'Levy Proposition'!F$5/(1+Assumptions!$D$49)^('Incentive Relocation assumption'!$I76-2022)</f>
        <v>5038259.1965044476</v>
      </c>
      <c r="AA76" s="107">
        <f>U76*'Levy Proposition'!G$5/(1+Assumptions!$D$49)^('Incentive Relocation assumption'!$I76-2022)</f>
        <v>2822592.2614331436</v>
      </c>
      <c r="AB76" s="81">
        <f>P76*'Levy Proposition'!B$33/(1+Assumptions!$D$49)^('Incentive Relocation assumption'!$I76-2022)</f>
        <v>4458143.9889889713</v>
      </c>
      <c r="AC76" s="81">
        <f>Q76*'Levy Proposition'!C$33/(1+Assumptions!$D$49)^('Incentive Relocation assumption'!$I76-2022)</f>
        <v>1981875.3887925337</v>
      </c>
      <c r="AD76" s="81">
        <f>R76*'Levy Proposition'!D$33/(1+Assumptions!$D$49)^('Incentive Relocation assumption'!$I76-2022)</f>
        <v>1475123.9470565792</v>
      </c>
      <c r="AE76" s="81">
        <f>S76*'Levy Proposition'!E$33/(1+Assumptions!$D$49)^('Incentive Relocation assumption'!$I76-2022)</f>
        <v>534631.29847678321</v>
      </c>
      <c r="AF76" s="81">
        <f>T76*'Levy Proposition'!F$33/(1+Assumptions!$D$49)^('Incentive Relocation assumption'!$I76-2022)</f>
        <v>367975.43386565073</v>
      </c>
      <c r="AG76" s="81">
        <f>U76*'Levy Proposition'!G$33/(1+Assumptions!$D$49)^('Incentive Relocation assumption'!$I76-2022)</f>
        <v>206151.4843752585</v>
      </c>
      <c r="AH76" s="109">
        <f t="shared" si="22"/>
        <v>56582031.209405959</v>
      </c>
      <c r="AI76" s="109">
        <f t="shared" si="23"/>
        <v>25153636.889876176</v>
      </c>
      <c r="AJ76" s="109">
        <f t="shared" si="24"/>
        <v>18722030.830822486</v>
      </c>
      <c r="AK76" s="109">
        <f t="shared" si="25"/>
        <v>6785452.6212373115</v>
      </c>
      <c r="AL76" s="109">
        <f t="shared" si="26"/>
        <v>4670283.7626387971</v>
      </c>
      <c r="AM76" s="109">
        <f t="shared" si="27"/>
        <v>2616440.7770578852</v>
      </c>
      <c r="AN76" s="106">
        <f>'Levy Proposition'!B$11*'Incentive Relocation assumption'!J76/(1+Assumptions!$D$49)^('Incentive Relocation assumption'!$I76-2022)</f>
        <v>0</v>
      </c>
      <c r="AO76" s="106">
        <f>-'Levy Proposition'!C$11*'Incentive Relocation assumption'!K76/(1+Assumptions!$D$49)^('Incentive Relocation assumption'!$I76-2022)</f>
        <v>450088.32836811471</v>
      </c>
      <c r="AP76" s="106">
        <f>-'Levy Proposition'!D$11*'Incentive Relocation assumption'!L76/(1+Assumptions!$D$49)^('Incentive Relocation assumption'!$I76-2022)</f>
        <v>223131.55598590325</v>
      </c>
      <c r="AQ76" s="106">
        <f>-'Levy Proposition'!E$11*'Incentive Relocation assumption'!M76/(1+Assumptions!$D$49)^('Incentive Relocation assumption'!$I76-2022)</f>
        <v>127863.8214428085</v>
      </c>
      <c r="AR76" s="106">
        <f>-'Levy Proposition'!F$11*'Incentive Relocation assumption'!N76/(1+Assumptions!$D$49)^('Incentive Relocation assumption'!$I76-2022)</f>
        <v>49622.852582146319</v>
      </c>
      <c r="AS76" s="106">
        <f>-'Levy Proposition'!G$11*'Incentive Relocation assumption'!O76/(1+Assumptions!$D$49)^('Incentive Relocation assumption'!$I76-2022)</f>
        <v>57155.373214793355</v>
      </c>
    </row>
    <row r="77" spans="1:45" x14ac:dyDescent="0.35">
      <c r="A77">
        <v>2095</v>
      </c>
      <c r="B77" s="84">
        <f>'Future 95% Cost'!V76</f>
        <v>78843929.900773957</v>
      </c>
      <c r="C77" s="84">
        <f>'Future 95% Cost'!W76</f>
        <v>141138164.45629784</v>
      </c>
      <c r="D77" s="84">
        <f>'Future 95% Cost'!X76</f>
        <v>105678457.16739757</v>
      </c>
      <c r="E77" s="84">
        <f>'Future 95% Cost'!Y76</f>
        <v>39002040.379413478</v>
      </c>
      <c r="F77" s="84">
        <f>'Future 95% Cost'!Z76</f>
        <v>26752456.791301753</v>
      </c>
      <c r="G77" s="84">
        <f>'Future 95% Cost'!AA76</f>
        <v>14971466.358345075</v>
      </c>
      <c r="H77" s="84"/>
      <c r="I77">
        <v>2095</v>
      </c>
      <c r="J77" s="103">
        <f t="shared" si="21"/>
        <v>21894.508618621257</v>
      </c>
      <c r="K77" s="103">
        <f t="shared" si="28"/>
        <v>-7927.8047360851533</v>
      </c>
      <c r="L77" s="103">
        <f t="shared" si="29"/>
        <v>-9048.6585920983616</v>
      </c>
      <c r="M77" s="103">
        <f t="shared" si="30"/>
        <v>-1957.1729749139793</v>
      </c>
      <c r="N77" s="103">
        <f t="shared" si="31"/>
        <v>-2427.129612709643</v>
      </c>
      <c r="O77" s="103">
        <f t="shared" si="32"/>
        <v>-533.7427028141218</v>
      </c>
      <c r="P77" s="106">
        <f t="shared" si="33"/>
        <v>4701141.1381378742</v>
      </c>
      <c r="Q77" s="106">
        <f t="shared" si="34"/>
        <v>792780.47360851534</v>
      </c>
      <c r="R77" s="106">
        <f t="shared" si="35"/>
        <v>904865.85920983611</v>
      </c>
      <c r="S77" s="106">
        <f t="shared" si="36"/>
        <v>195717.29749139791</v>
      </c>
      <c r="T77" s="106">
        <f t="shared" si="37"/>
        <v>242712.9612709643</v>
      </c>
      <c r="U77" s="106">
        <f t="shared" si="38"/>
        <v>53374.27028141218</v>
      </c>
      <c r="V77" s="107">
        <f>P77*'Levy Proposition'!B$5/(1+Assumptions!$D$49)^('Incentive Relocation assumption'!$I77-2022)</f>
        <v>58100580.88559074</v>
      </c>
      <c r="W77" s="107">
        <f>Q77*'Levy Proposition'!C$5/(1+Assumptions!$D$49)^('Incentive Relocation assumption'!$I77-2022)</f>
        <v>25450132.17183527</v>
      </c>
      <c r="X77" s="107">
        <f>R77*'Levy Proposition'!D$5/(1+Assumptions!$D$49)^('Incentive Relocation assumption'!$I77-2022)</f>
        <v>18942714.377871137</v>
      </c>
      <c r="Y77" s="107">
        <f>S77*'Levy Proposition'!E$5/(1+Assumptions!$D$49)^('Incentive Relocation assumption'!$I77-2022)</f>
        <v>6865435.2773025893</v>
      </c>
      <c r="Z77" s="107">
        <f>T77*'Levy Proposition'!F$5/(1+Assumptions!$D$49)^('Incentive Relocation assumption'!$I77-2022)</f>
        <v>4725334.1359543912</v>
      </c>
      <c r="AA77" s="107">
        <f>U77*'Levy Proposition'!G$5/(1+Assumptions!$D$49)^('Incentive Relocation assumption'!$I77-2022)</f>
        <v>2647281.7385188211</v>
      </c>
      <c r="AB77" s="81">
        <f>P77*'Levy Proposition'!B$33/(1+Assumptions!$D$49)^('Incentive Relocation assumption'!$I77-2022)</f>
        <v>4243447.1164275901</v>
      </c>
      <c r="AC77" s="81">
        <f>Q77*'Levy Proposition'!C$33/(1+Assumptions!$D$49)^('Incentive Relocation assumption'!$I77-2022)</f>
        <v>1858781.5875703078</v>
      </c>
      <c r="AD77" s="81">
        <f>R77*'Levy Proposition'!D$33/(1+Assumptions!$D$49)^('Incentive Relocation assumption'!$I77-2022)</f>
        <v>1383504.3553587603</v>
      </c>
      <c r="AE77" s="81">
        <f>S77*'Levy Proposition'!E$33/(1+Assumptions!$D$49)^('Incentive Relocation assumption'!$I77-2022)</f>
        <v>501425.47779096471</v>
      </c>
      <c r="AF77" s="81">
        <f>T77*'Levy Proposition'!F$33/(1+Assumptions!$D$49)^('Incentive Relocation assumption'!$I77-2022)</f>
        <v>345120.56863695575</v>
      </c>
      <c r="AG77" s="81">
        <f>U77*'Levy Proposition'!G$33/(1+Assumptions!$D$49)^('Incentive Relocation assumption'!$I77-2022)</f>
        <v>193347.46552379313</v>
      </c>
      <c r="AH77" s="109">
        <f t="shared" si="22"/>
        <v>53857133.769163147</v>
      </c>
      <c r="AI77" s="109">
        <f t="shared" si="23"/>
        <v>23591350.584264964</v>
      </c>
      <c r="AJ77" s="109">
        <f t="shared" si="24"/>
        <v>17559210.022512376</v>
      </c>
      <c r="AK77" s="109">
        <f t="shared" si="25"/>
        <v>6364009.7995116245</v>
      </c>
      <c r="AL77" s="109">
        <f t="shared" si="26"/>
        <v>4380213.5673174355</v>
      </c>
      <c r="AM77" s="109">
        <f t="shared" si="27"/>
        <v>2453934.2729950277</v>
      </c>
      <c r="AN77" s="106">
        <f>'Levy Proposition'!B$11*'Incentive Relocation assumption'!J77/(1+Assumptions!$D$49)^('Incentive Relocation assumption'!$I77-2022)</f>
        <v>0</v>
      </c>
      <c r="AO77" s="106">
        <f>-'Levy Proposition'!C$11*'Incentive Relocation assumption'!K77/(1+Assumptions!$D$49)^('Incentive Relocation assumption'!$I77-2022)</f>
        <v>422133.45111503807</v>
      </c>
      <c r="AP77" s="106">
        <f>-'Levy Proposition'!D$11*'Incentive Relocation assumption'!L77/(1+Assumptions!$D$49)^('Incentive Relocation assumption'!$I77-2022)</f>
        <v>209272.90899212396</v>
      </c>
      <c r="AQ77" s="106">
        <f>-'Levy Proposition'!E$11*'Incentive Relocation assumption'!M77/(1+Assumptions!$D$49)^('Incentive Relocation assumption'!$I77-2022)</f>
        <v>119922.23040777149</v>
      </c>
      <c r="AR77" s="106">
        <f>-'Levy Proposition'!F$11*'Incentive Relocation assumption'!N77/(1+Assumptions!$D$49)^('Incentive Relocation assumption'!$I77-2022)</f>
        <v>46540.789206028596</v>
      </c>
      <c r="AS77" s="106">
        <f>-'Levy Proposition'!G$11*'Incentive Relocation assumption'!O77/(1+Assumptions!$D$49)^('Incentive Relocation assumption'!$I77-2022)</f>
        <v>53605.466803386582</v>
      </c>
    </row>
    <row r="78" spans="1:45" x14ac:dyDescent="0.35">
      <c r="A78">
        <v>2096</v>
      </c>
      <c r="B78" s="84">
        <f>'Future 95% Cost'!V77</f>
        <v>75396075.155991212</v>
      </c>
      <c r="C78" s="84">
        <f>'Future 95% Cost'!W77</f>
        <v>134968128.76386487</v>
      </c>
      <c r="D78" s="84">
        <f>'Future 95% Cost'!X77</f>
        <v>101074784.00634636</v>
      </c>
      <c r="E78" s="84">
        <f>'Future 95% Cost'!Y77</f>
        <v>37321685.776419453</v>
      </c>
      <c r="F78" s="84">
        <f>'Future 95% Cost'!Z77</f>
        <v>25598578.976959355</v>
      </c>
      <c r="G78" s="84">
        <f>'Future 95% Cost'!AA77</f>
        <v>14325340.865370745</v>
      </c>
      <c r="H78" s="84"/>
      <c r="I78">
        <v>2096</v>
      </c>
      <c r="J78" s="103">
        <f t="shared" si="21"/>
        <v>21675.563532435044</v>
      </c>
      <c r="K78" s="103">
        <f t="shared" si="28"/>
        <v>-7848.5266887243024</v>
      </c>
      <c r="L78" s="103">
        <f t="shared" si="29"/>
        <v>-8958.1720061773776</v>
      </c>
      <c r="M78" s="103">
        <f t="shared" si="30"/>
        <v>-1937.6012451648392</v>
      </c>
      <c r="N78" s="103">
        <f t="shared" si="31"/>
        <v>-2402.8583165825466</v>
      </c>
      <c r="O78" s="103">
        <f t="shared" si="32"/>
        <v>-528.40527578598062</v>
      </c>
      <c r="P78" s="106">
        <f t="shared" si="33"/>
        <v>4723035.6467564953</v>
      </c>
      <c r="Q78" s="106">
        <f t="shared" si="34"/>
        <v>784852.66887243022</v>
      </c>
      <c r="R78" s="106">
        <f t="shared" si="35"/>
        <v>895817.20061773772</v>
      </c>
      <c r="S78" s="106">
        <f t="shared" si="36"/>
        <v>193760.12451648392</v>
      </c>
      <c r="T78" s="106">
        <f t="shared" si="37"/>
        <v>240285.83165825467</v>
      </c>
      <c r="U78" s="106">
        <f t="shared" si="38"/>
        <v>52840.527578598056</v>
      </c>
      <c r="V78" s="107">
        <f>P78*'Levy Proposition'!B$5/(1+Assumptions!$D$49)^('Incentive Relocation assumption'!$I78-2022)</f>
        <v>55298739.344991297</v>
      </c>
      <c r="W78" s="107">
        <f>Q78*'Levy Proposition'!C$5/(1+Assumptions!$D$49)^('Incentive Relocation assumption'!$I78-2022)</f>
        <v>23869430.615947884</v>
      </c>
      <c r="X78" s="107">
        <f>R78*'Levy Proposition'!D$5/(1+Assumptions!$D$49)^('Incentive Relocation assumption'!$I78-2022)</f>
        <v>17766186.967810456</v>
      </c>
      <c r="Y78" s="107">
        <f>S78*'Levy Proposition'!E$5/(1+Assumptions!$D$49)^('Incentive Relocation assumption'!$I78-2022)</f>
        <v>6439024.7521468066</v>
      </c>
      <c r="Z78" s="107">
        <f>T78*'Levy Proposition'!F$5/(1+Assumptions!$D$49)^('Incentive Relocation assumption'!$I78-2022)</f>
        <v>4431844.7752564168</v>
      </c>
      <c r="AA78" s="107">
        <f>U78*'Levy Proposition'!G$5/(1+Assumptions!$D$49)^('Incentive Relocation assumption'!$I78-2022)</f>
        <v>2482859.7097963193</v>
      </c>
      <c r="AB78" s="81">
        <f>P78*'Levy Proposition'!B$33/(1+Assumptions!$D$49)^('Incentive Relocation assumption'!$I78-2022)</f>
        <v>4038811.186374567</v>
      </c>
      <c r="AC78" s="81">
        <f>Q78*'Levy Proposition'!C$33/(1+Assumptions!$D$49)^('Incentive Relocation assumption'!$I78-2022)</f>
        <v>1743333.1125805085</v>
      </c>
      <c r="AD78" s="81">
        <f>R78*'Levy Proposition'!D$33/(1+Assumptions!$D$49)^('Incentive Relocation assumption'!$I78-2022)</f>
        <v>1297575.2343496073</v>
      </c>
      <c r="AE78" s="81">
        <f>S78*'Levy Proposition'!E$33/(1+Assumptions!$D$49)^('Incentive Relocation assumption'!$I78-2022)</f>
        <v>470282.06259947497</v>
      </c>
      <c r="AF78" s="81">
        <f>T78*'Levy Proposition'!F$33/(1+Assumptions!$D$49)^('Incentive Relocation assumption'!$I78-2022)</f>
        <v>323685.21356179053</v>
      </c>
      <c r="AG78" s="81">
        <f>U78*'Levy Proposition'!G$33/(1+Assumptions!$D$49)^('Incentive Relocation assumption'!$I78-2022)</f>
        <v>181338.70118745044</v>
      </c>
      <c r="AH78" s="109">
        <f t="shared" si="22"/>
        <v>51259928.158616729</v>
      </c>
      <c r="AI78" s="109">
        <f t="shared" si="23"/>
        <v>22126097.503367376</v>
      </c>
      <c r="AJ78" s="109">
        <f t="shared" si="24"/>
        <v>16468611.733460849</v>
      </c>
      <c r="AK78" s="109">
        <f t="shared" si="25"/>
        <v>5968742.689547332</v>
      </c>
      <c r="AL78" s="109">
        <f t="shared" si="26"/>
        <v>4108159.5616946262</v>
      </c>
      <c r="AM78" s="109">
        <f t="shared" si="27"/>
        <v>2301521.0086088688</v>
      </c>
      <c r="AN78" s="106">
        <f>'Levy Proposition'!B$11*'Incentive Relocation assumption'!J78/(1+Assumptions!$D$49)^('Incentive Relocation assumption'!$I78-2022)</f>
        <v>0</v>
      </c>
      <c r="AO78" s="106">
        <f>-'Levy Proposition'!C$11*'Incentive Relocation assumption'!K78/(1+Assumptions!$D$49)^('Incentive Relocation assumption'!$I78-2022)</f>
        <v>395914.84452925023</v>
      </c>
      <c r="AP78" s="106">
        <f>-'Levy Proposition'!D$11*'Incentive Relocation assumption'!L78/(1+Assumptions!$D$49)^('Incentive Relocation assumption'!$I78-2022)</f>
        <v>196275.0192123997</v>
      </c>
      <c r="AQ78" s="106">
        <f>-'Levy Proposition'!E$11*'Incentive Relocation assumption'!M78/(1+Assumptions!$D$49)^('Incentive Relocation assumption'!$I78-2022)</f>
        <v>112473.88967181135</v>
      </c>
      <c r="AR78" s="106">
        <f>-'Levy Proposition'!F$11*'Incentive Relocation assumption'!N78/(1+Assumptions!$D$49)^('Incentive Relocation assumption'!$I78-2022)</f>
        <v>43650.152041023604</v>
      </c>
      <c r="AS78" s="106">
        <f>-'Levy Proposition'!G$11*'Incentive Relocation assumption'!O78/(1+Assumptions!$D$49)^('Incentive Relocation assumption'!$I78-2022)</f>
        <v>50276.044220899756</v>
      </c>
    </row>
    <row r="79" spans="1:45" x14ac:dyDescent="0.35">
      <c r="A79">
        <v>2097</v>
      </c>
      <c r="B79" s="84">
        <f>'Future 95% Cost'!V78</f>
        <v>72099704.563741297</v>
      </c>
      <c r="C79" s="84">
        <f>'Future 95% Cost'!W78</f>
        <v>129068968.0129512</v>
      </c>
      <c r="D79" s="84">
        <f>'Future 95% Cost'!X78</f>
        <v>96672622.48422578</v>
      </c>
      <c r="E79" s="84">
        <f>'Future 95% Cost'!Y78</f>
        <v>35714202.976568364</v>
      </c>
      <c r="F79" s="84">
        <f>'Future 95% Cost'!Z78</f>
        <v>24494823.070747517</v>
      </c>
      <c r="G79" s="84">
        <f>'Future 95% Cost'!AA78</f>
        <v>13707299.233991832</v>
      </c>
      <c r="H79" s="84"/>
      <c r="I79">
        <v>2097</v>
      </c>
      <c r="J79" s="103">
        <f t="shared" si="21"/>
        <v>21458.807897110695</v>
      </c>
      <c r="K79" s="103">
        <f t="shared" si="28"/>
        <v>-7770.0414218370597</v>
      </c>
      <c r="L79" s="103">
        <f t="shared" si="29"/>
        <v>-8868.5902861156046</v>
      </c>
      <c r="M79" s="103">
        <f t="shared" si="30"/>
        <v>-1918.2252327131907</v>
      </c>
      <c r="N79" s="103">
        <f t="shared" si="31"/>
        <v>-2378.8297334167214</v>
      </c>
      <c r="O79" s="103">
        <f t="shared" si="32"/>
        <v>-523.12122302812077</v>
      </c>
      <c r="P79" s="106">
        <f t="shared" si="33"/>
        <v>4744711.2102889307</v>
      </c>
      <c r="Q79" s="106">
        <f t="shared" si="34"/>
        <v>777004.14218370593</v>
      </c>
      <c r="R79" s="106">
        <f t="shared" si="35"/>
        <v>886859.02861156035</v>
      </c>
      <c r="S79" s="106">
        <f t="shared" si="36"/>
        <v>191822.52327131908</v>
      </c>
      <c r="T79" s="106">
        <f t="shared" si="37"/>
        <v>237882.97334167213</v>
      </c>
      <c r="U79" s="106">
        <f t="shared" si="38"/>
        <v>52312.122302812073</v>
      </c>
      <c r="V79" s="107">
        <f>P79*'Levy Proposition'!B$5/(1+Assumptions!$D$49)^('Incentive Relocation assumption'!$I79-2022)</f>
        <v>52628454.184526496</v>
      </c>
      <c r="W79" s="107">
        <f>Q79*'Levy Proposition'!C$5/(1+Assumptions!$D$49)^('Incentive Relocation assumption'!$I79-2022)</f>
        <v>22386906.051516362</v>
      </c>
      <c r="X79" s="107">
        <f>R79*'Levy Proposition'!D$5/(1+Assumptions!$D$49)^('Incentive Relocation assumption'!$I79-2022)</f>
        <v>16662733.390729133</v>
      </c>
      <c r="Y79" s="107">
        <f>S79*'Levy Proposition'!E$5/(1+Assumptions!$D$49)^('Incentive Relocation assumption'!$I79-2022)</f>
        <v>6039098.4816113766</v>
      </c>
      <c r="Z79" s="107">
        <f>T79*'Levy Proposition'!F$5/(1+Assumptions!$D$49)^('Incentive Relocation assumption'!$I79-2022)</f>
        <v>4156583.9677918549</v>
      </c>
      <c r="AA79" s="107">
        <f>U79*'Levy Proposition'!G$5/(1+Assumptions!$D$49)^('Incentive Relocation assumption'!$I79-2022)</f>
        <v>2328649.8935239925</v>
      </c>
      <c r="AB79" s="81">
        <f>P79*'Levy Proposition'!B$33/(1+Assumptions!$D$49)^('Incentive Relocation assumption'!$I79-2022)</f>
        <v>3843783.6377425375</v>
      </c>
      <c r="AC79" s="81">
        <f>Q79*'Levy Proposition'!C$33/(1+Assumptions!$D$49)^('Incentive Relocation assumption'!$I79-2022)</f>
        <v>1635055.1144593188</v>
      </c>
      <c r="AD79" s="81">
        <f>R79*'Levy Proposition'!D$33/(1+Assumptions!$D$49)^('Incentive Relocation assumption'!$I79-2022)</f>
        <v>1216983.1502704837</v>
      </c>
      <c r="AE79" s="81">
        <f>S79*'Levy Proposition'!E$33/(1+Assumptions!$D$49)^('Incentive Relocation assumption'!$I79-2022)</f>
        <v>441072.95739570772</v>
      </c>
      <c r="AF79" s="81">
        <f>T79*'Levy Proposition'!F$33/(1+Assumptions!$D$49)^('Incentive Relocation assumption'!$I79-2022)</f>
        <v>303581.203207727</v>
      </c>
      <c r="AG79" s="81">
        <f>U79*'Levy Proposition'!G$33/(1+Assumptions!$D$49)^('Incentive Relocation assumption'!$I79-2022)</f>
        <v>170075.79830057203</v>
      </c>
      <c r="AH79" s="109">
        <f t="shared" si="22"/>
        <v>48784670.546783961</v>
      </c>
      <c r="AI79" s="109">
        <f t="shared" si="23"/>
        <v>20751850.937057044</v>
      </c>
      <c r="AJ79" s="109">
        <f t="shared" si="24"/>
        <v>15445750.240458649</v>
      </c>
      <c r="AK79" s="109">
        <f t="shared" si="25"/>
        <v>5598025.5242156684</v>
      </c>
      <c r="AL79" s="109">
        <f t="shared" si="26"/>
        <v>3853002.7645841278</v>
      </c>
      <c r="AM79" s="109">
        <f t="shared" si="27"/>
        <v>2158574.0952234203</v>
      </c>
      <c r="AN79" s="106">
        <f>'Levy Proposition'!B$11*'Incentive Relocation assumption'!J79/(1+Assumptions!$D$49)^('Incentive Relocation assumption'!$I79-2022)</f>
        <v>0</v>
      </c>
      <c r="AO79" s="106">
        <f>-'Levy Proposition'!C$11*'Incentive Relocation assumption'!K79/(1+Assumptions!$D$49)^('Incentive Relocation assumption'!$I79-2022)</f>
        <v>371324.66925939941</v>
      </c>
      <c r="AP79" s="106">
        <f>-'Levy Proposition'!D$11*'Incentive Relocation assumption'!L79/(1+Assumptions!$D$49)^('Incentive Relocation assumption'!$I79-2022)</f>
        <v>184084.42522427844</v>
      </c>
      <c r="AQ79" s="106">
        <f>-'Levy Proposition'!E$11*'Incentive Relocation assumption'!M79/(1+Assumptions!$D$49)^('Incentive Relocation assumption'!$I79-2022)</f>
        <v>105488.16357810999</v>
      </c>
      <c r="AR79" s="106">
        <f>-'Levy Proposition'!F$11*'Incentive Relocation assumption'!N79/(1+Assumptions!$D$49)^('Incentive Relocation assumption'!$I79-2022)</f>
        <v>40939.051651441965</v>
      </c>
      <c r="AS79" s="106">
        <f>-'Levy Proposition'!G$11*'Incentive Relocation assumption'!O79/(1+Assumptions!$D$49)^('Incentive Relocation assumption'!$I79-2022)</f>
        <v>47153.41127002702</v>
      </c>
    </row>
    <row r="80" spans="1:45" x14ac:dyDescent="0.35">
      <c r="A80">
        <v>2098</v>
      </c>
      <c r="B80" s="84">
        <f>'Future 95% Cost'!V79</f>
        <v>68948135.457918808</v>
      </c>
      <c r="C80" s="84">
        <f>'Future 95% Cost'!W79</f>
        <v>123428746.11361663</v>
      </c>
      <c r="D80" s="84">
        <f>'Future 95% Cost'!X79</f>
        <v>92463115.429424137</v>
      </c>
      <c r="E80" s="84">
        <f>'Future 95% Cost'!Y79</f>
        <v>34176413.76295495</v>
      </c>
      <c r="F80" s="84">
        <f>'Future 95% Cost'!Z79</f>
        <v>23438998.693149701</v>
      </c>
      <c r="G80" s="84">
        <f>'Future 95% Cost'!AA79</f>
        <v>13116113.464842059</v>
      </c>
      <c r="H80" s="84"/>
      <c r="I80">
        <v>2098</v>
      </c>
      <c r="J80" s="103">
        <f t="shared" si="21"/>
        <v>21244.219818139587</v>
      </c>
      <c r="K80" s="103">
        <f t="shared" si="28"/>
        <v>-7692.3410076186892</v>
      </c>
      <c r="L80" s="103">
        <f t="shared" si="29"/>
        <v>-8779.9043832544467</v>
      </c>
      <c r="M80" s="103">
        <f t="shared" si="30"/>
        <v>-1899.0429803860588</v>
      </c>
      <c r="N80" s="103">
        <f t="shared" si="31"/>
        <v>-2355.0414360825539</v>
      </c>
      <c r="O80" s="103">
        <f t="shared" si="32"/>
        <v>-517.89001079783952</v>
      </c>
      <c r="P80" s="106">
        <f t="shared" si="33"/>
        <v>4766170.0181860412</v>
      </c>
      <c r="Q80" s="106">
        <f t="shared" si="34"/>
        <v>769234.10076186887</v>
      </c>
      <c r="R80" s="106">
        <f t="shared" si="35"/>
        <v>877990.4383254447</v>
      </c>
      <c r="S80" s="106">
        <f t="shared" si="36"/>
        <v>189904.29803860589</v>
      </c>
      <c r="T80" s="106">
        <f t="shared" si="37"/>
        <v>235504.1436082554</v>
      </c>
      <c r="U80" s="106">
        <f t="shared" si="38"/>
        <v>51789.00107978395</v>
      </c>
      <c r="V80" s="107">
        <f>P80*'Levy Proposition'!B$5/(1+Assumptions!$D$49)^('Incentive Relocation assumption'!$I80-2022)</f>
        <v>50083789.67891594</v>
      </c>
      <c r="W80" s="107">
        <f>Q80*'Levy Proposition'!C$5/(1+Assumptions!$D$49)^('Incentive Relocation assumption'!$I80-2022)</f>
        <v>20996460.729338501</v>
      </c>
      <c r="X80" s="107">
        <f>R80*'Levy Proposition'!D$5/(1+Assumptions!$D$49)^('Incentive Relocation assumption'!$I80-2022)</f>
        <v>15627815.048528517</v>
      </c>
      <c r="Y80" s="107">
        <f>S80*'Levy Proposition'!E$5/(1+Assumptions!$D$49)^('Incentive Relocation assumption'!$I80-2022)</f>
        <v>5664011.5350451628</v>
      </c>
      <c r="Z80" s="107">
        <f>T80*'Levy Proposition'!F$5/(1+Assumptions!$D$49)^('Incentive Relocation assumption'!$I80-2022)</f>
        <v>3898419.5425266582</v>
      </c>
      <c r="AA80" s="107">
        <f>U80*'Levy Proposition'!G$5/(1+Assumptions!$D$49)^('Incentive Relocation assumption'!$I80-2022)</f>
        <v>2184018.0116556585</v>
      </c>
      <c r="AB80" s="81">
        <f>P80*'Levy Proposition'!B$33/(1+Assumptions!$D$49)^('Incentive Relocation assumption'!$I80-2022)</f>
        <v>3657930.9475625195</v>
      </c>
      <c r="AC80" s="81">
        <f>Q80*'Levy Proposition'!C$33/(1+Assumptions!$D$49)^('Incentive Relocation assumption'!$I80-2022)</f>
        <v>1533502.2366220995</v>
      </c>
      <c r="AD80" s="81">
        <f>R80*'Levy Proposition'!D$33/(1+Assumptions!$D$49)^('Incentive Relocation assumption'!$I80-2022)</f>
        <v>1141396.6210480474</v>
      </c>
      <c r="AE80" s="81">
        <f>S80*'Levy Proposition'!E$33/(1+Assumptions!$D$49)^('Incentive Relocation assumption'!$I80-2022)</f>
        <v>413678.02265400067</v>
      </c>
      <c r="AF80" s="81">
        <f>T80*'Levy Proposition'!F$33/(1+Assumptions!$D$49)^('Incentive Relocation assumption'!$I80-2022)</f>
        <v>284725.84807602846</v>
      </c>
      <c r="AG80" s="81">
        <f>U80*'Levy Proposition'!G$33/(1+Assumptions!$D$49)^('Incentive Relocation assumption'!$I80-2022)</f>
        <v>159512.43158886518</v>
      </c>
      <c r="AH80" s="109">
        <f t="shared" si="22"/>
        <v>46425858.731353417</v>
      </c>
      <c r="AI80" s="109">
        <f t="shared" si="23"/>
        <v>19462958.492716402</v>
      </c>
      <c r="AJ80" s="109">
        <f t="shared" si="24"/>
        <v>14486418.427480469</v>
      </c>
      <c r="AK80" s="109">
        <f t="shared" si="25"/>
        <v>5250333.5123911621</v>
      </c>
      <c r="AL80" s="109">
        <f t="shared" si="26"/>
        <v>3613693.6944506299</v>
      </c>
      <c r="AM80" s="109">
        <f t="shared" si="27"/>
        <v>2024505.5800667934</v>
      </c>
      <c r="AN80" s="106">
        <f>'Levy Proposition'!B$11*'Incentive Relocation assumption'!J80/(1+Assumptions!$D$49)^('Incentive Relocation assumption'!$I80-2022)</f>
        <v>0</v>
      </c>
      <c r="AO80" s="106">
        <f>-'Levy Proposition'!C$11*'Incentive Relocation assumption'!K80/(1+Assumptions!$D$49)^('Incentive Relocation assumption'!$I80-2022)</f>
        <v>348261.7838301732</v>
      </c>
      <c r="AP80" s="106">
        <f>-'Levy Proposition'!D$11*'Incentive Relocation assumption'!L80/(1+Assumptions!$D$49)^('Incentive Relocation assumption'!$I80-2022)</f>
        <v>172650.98608133078</v>
      </c>
      <c r="AQ80" s="106">
        <f>-'Levy Proposition'!E$11*'Incentive Relocation assumption'!M80/(1+Assumptions!$D$49)^('Incentive Relocation assumption'!$I80-2022)</f>
        <v>98936.319243087142</v>
      </c>
      <c r="AR80" s="106">
        <f>-'Levy Proposition'!F$11*'Incentive Relocation assumption'!N80/(1+Assumptions!$D$49)^('Incentive Relocation assumption'!$I80-2022)</f>
        <v>38396.337051570321</v>
      </c>
      <c r="AS80" s="106">
        <f>-'Levy Proposition'!G$11*'Incentive Relocation assumption'!O80/(1+Assumptions!$D$49)^('Incentive Relocation assumption'!$I80-2022)</f>
        <v>44224.724296746179</v>
      </c>
    </row>
    <row r="81" spans="1:45" x14ac:dyDescent="0.35">
      <c r="A81">
        <v>2099</v>
      </c>
      <c r="B81" s="84">
        <f>'Future 95% Cost'!V80</f>
        <v>65934981.02783253</v>
      </c>
      <c r="C81" s="84">
        <f>'Future 95% Cost'!W80</f>
        <v>118036054.66928123</v>
      </c>
      <c r="D81" s="84">
        <f>'Future 95% Cost'!X80</f>
        <v>88437796.387358859</v>
      </c>
      <c r="E81" s="84">
        <f>'Future 95% Cost'!Y80</f>
        <v>32705279.223778471</v>
      </c>
      <c r="F81" s="84">
        <f>'Future 95% Cost'!Z80</f>
        <v>22429011.687952124</v>
      </c>
      <c r="G81" s="84">
        <f>'Future 95% Cost'!AA80</f>
        <v>12550609.528958121</v>
      </c>
      <c r="H81" s="84"/>
      <c r="I81">
        <v>2099</v>
      </c>
      <c r="J81" s="103">
        <f t="shared" si="21"/>
        <v>21031.777619958193</v>
      </c>
      <c r="K81" s="103">
        <f t="shared" si="28"/>
        <v>-7615.4175975425023</v>
      </c>
      <c r="L81" s="103">
        <f t="shared" si="29"/>
        <v>-8692.1053394219016</v>
      </c>
      <c r="M81" s="103">
        <f t="shared" si="30"/>
        <v>-1880.0525505821984</v>
      </c>
      <c r="N81" s="103">
        <f t="shared" si="31"/>
        <v>-2331.4910217217284</v>
      </c>
      <c r="O81" s="103">
        <f t="shared" si="32"/>
        <v>-512.71111068986113</v>
      </c>
      <c r="P81" s="106">
        <f t="shared" si="33"/>
        <v>4787414.2380041806</v>
      </c>
      <c r="Q81" s="106">
        <f t="shared" si="34"/>
        <v>761541.75975425018</v>
      </c>
      <c r="R81" s="106">
        <f t="shared" si="35"/>
        <v>869210.53394219023</v>
      </c>
      <c r="S81" s="106">
        <f t="shared" si="36"/>
        <v>188005.25505821983</v>
      </c>
      <c r="T81" s="106">
        <f t="shared" si="37"/>
        <v>233149.10217217283</v>
      </c>
      <c r="U81" s="106">
        <f t="shared" si="38"/>
        <v>51271.111068986109</v>
      </c>
      <c r="V81" s="107">
        <f>P81*'Levy Proposition'!B$5/(1+Assumptions!$D$49)^('Incentive Relocation assumption'!$I81-2022)</f>
        <v>47659061.116577499</v>
      </c>
      <c r="W81" s="107">
        <f>Q81*'Levy Proposition'!C$5/(1+Assumptions!$D$49)^('Incentive Relocation assumption'!$I81-2022)</f>
        <v>19692375.629940744</v>
      </c>
      <c r="X81" s="107">
        <f>R81*'Levy Proposition'!D$5/(1+Assumptions!$D$49)^('Incentive Relocation assumption'!$I81-2022)</f>
        <v>14657175.234340552</v>
      </c>
      <c r="Y81" s="107">
        <f>S81*'Levy Proposition'!E$5/(1+Assumptions!$D$49)^('Incentive Relocation assumption'!$I81-2022)</f>
        <v>5312221.1480420623</v>
      </c>
      <c r="Z81" s="107">
        <f>T81*'Levy Proposition'!F$5/(1+Assumptions!$D$49)^('Incentive Relocation assumption'!$I81-2022)</f>
        <v>3656289.6472959677</v>
      </c>
      <c r="AA81" s="107">
        <f>U81*'Levy Proposition'!G$5/(1+Assumptions!$D$49)^('Incentive Relocation assumption'!$I81-2022)</f>
        <v>2048369.1810012271</v>
      </c>
      <c r="AB81" s="81">
        <f>P81*'Levy Proposition'!B$33/(1+Assumptions!$D$49)^('Incentive Relocation assumption'!$I81-2022)</f>
        <v>3480837.9259585575</v>
      </c>
      <c r="AC81" s="81">
        <f>Q81*'Levy Proposition'!C$33/(1+Assumptions!$D$49)^('Incentive Relocation assumption'!$I81-2022)</f>
        <v>1438256.7834740053</v>
      </c>
      <c r="AD81" s="81">
        <f>R81*'Levy Proposition'!D$33/(1+Assumptions!$D$49)^('Incentive Relocation assumption'!$I81-2022)</f>
        <v>1070504.7528803879</v>
      </c>
      <c r="AE81" s="81">
        <f>S81*'Levy Proposition'!E$33/(1+Assumptions!$D$49)^('Incentive Relocation assumption'!$I81-2022)</f>
        <v>387984.58068558353</v>
      </c>
      <c r="AF81" s="81">
        <f>T81*'Levy Proposition'!F$33/(1+Assumptions!$D$49)^('Incentive Relocation assumption'!$I81-2022)</f>
        <v>267041.59449273249</v>
      </c>
      <c r="AG81" s="81">
        <f>U81*'Levy Proposition'!G$33/(1+Assumptions!$D$49)^('Incentive Relocation assumption'!$I81-2022)</f>
        <v>149605.15302962315</v>
      </c>
      <c r="AH81" s="109">
        <f t="shared" si="22"/>
        <v>44178223.19061894</v>
      </c>
      <c r="AI81" s="109">
        <f t="shared" si="23"/>
        <v>18254118.846466739</v>
      </c>
      <c r="AJ81" s="109">
        <f t="shared" si="24"/>
        <v>13586670.481460165</v>
      </c>
      <c r="AK81" s="109">
        <f t="shared" si="25"/>
        <v>4924236.5673564784</v>
      </c>
      <c r="AL81" s="109">
        <f t="shared" si="26"/>
        <v>3389248.0528032351</v>
      </c>
      <c r="AM81" s="109">
        <f t="shared" si="27"/>
        <v>1898764.0279716039</v>
      </c>
      <c r="AN81" s="106">
        <f>'Levy Proposition'!B$11*'Incentive Relocation assumption'!J81/(1+Assumptions!$D$49)^('Incentive Relocation assumption'!$I81-2022)</f>
        <v>0</v>
      </c>
      <c r="AO81" s="106">
        <f>-'Levy Proposition'!C$11*'Incentive Relocation assumption'!K81/(1+Assumptions!$D$49)^('Incentive Relocation assumption'!$I81-2022)</f>
        <v>326631.3286388368</v>
      </c>
      <c r="AP81" s="106">
        <f>-'Levy Proposition'!D$11*'Incentive Relocation assumption'!L81/(1+Assumptions!$D$49)^('Incentive Relocation assumption'!$I81-2022)</f>
        <v>161927.67507918715</v>
      </c>
      <c r="AQ81" s="106">
        <f>-'Levy Proposition'!E$11*'Incentive Relocation assumption'!M81/(1+Assumptions!$D$49)^('Incentive Relocation assumption'!$I81-2022)</f>
        <v>92791.408375614759</v>
      </c>
      <c r="AR81" s="106">
        <f>-'Levy Proposition'!F$11*'Incentive Relocation assumption'!N81/(1+Assumptions!$D$49)^('Incentive Relocation assumption'!$I81-2022)</f>
        <v>36011.549840721942</v>
      </c>
      <c r="AS81" s="106">
        <f>-'Levy Proposition'!G$11*'Incentive Relocation assumption'!O81/(1+Assumptions!$D$49)^('Incentive Relocation assumption'!$I81-2022)</f>
        <v>41477.937363281053</v>
      </c>
    </row>
    <row r="82" spans="1:45" x14ac:dyDescent="0.35">
      <c r="A82">
        <v>2100</v>
      </c>
      <c r="B82" s="84">
        <f>'Future 95% Cost'!V81</f>
        <v>67570400.15447323</v>
      </c>
      <c r="C82" s="84">
        <f>'Future 95% Cost'!W81</f>
        <v>120965037.45166567</v>
      </c>
      <c r="D82" s="84">
        <f>'Future 95% Cost'!X81</f>
        <v>90647242.775278077</v>
      </c>
      <c r="E82" s="84">
        <f>'Future 95% Cost'!Y81</f>
        <v>33539610.412417971</v>
      </c>
      <c r="F82" s="84">
        <f>'Future 95% Cost'!Z81</f>
        <v>23000140.754549306</v>
      </c>
      <c r="G82" s="84">
        <f>'Future 95% Cost'!AA81</f>
        <v>12869859.22083143</v>
      </c>
      <c r="H82" s="84"/>
      <c r="I82">
        <v>2100</v>
      </c>
      <c r="J82" s="103">
        <f t="shared" si="21"/>
        <v>20821.45984375861</v>
      </c>
      <c r="K82" s="103">
        <f t="shared" si="28"/>
        <v>-7539.2634215670769</v>
      </c>
      <c r="L82" s="103">
        <f t="shared" si="29"/>
        <v>-8605.1842860276829</v>
      </c>
      <c r="M82" s="103">
        <f t="shared" si="30"/>
        <v>-1861.2520250763764</v>
      </c>
      <c r="N82" s="103">
        <f t="shared" si="31"/>
        <v>-2308.176111504511</v>
      </c>
      <c r="O82" s="103">
        <f t="shared" si="32"/>
        <v>-507.58399958296252</v>
      </c>
      <c r="P82" s="106">
        <f t="shared" si="33"/>
        <v>4808446.0156241385</v>
      </c>
      <c r="Q82" s="106">
        <f t="shared" si="34"/>
        <v>753926.34215670766</v>
      </c>
      <c r="R82" s="106">
        <f t="shared" si="35"/>
        <v>860518.42860276834</v>
      </c>
      <c r="S82" s="106">
        <f t="shared" si="36"/>
        <v>186125.20250763764</v>
      </c>
      <c r="T82" s="106">
        <f t="shared" si="37"/>
        <v>230817.61115045109</v>
      </c>
      <c r="U82" s="106">
        <f t="shared" si="38"/>
        <v>50758.39995829625</v>
      </c>
      <c r="V82" s="107">
        <f>P82*'Levy Proposition'!B$5/(1+Assumptions!$D$49)^('Incentive Relocation assumption'!$I82-2022)</f>
        <v>45348825.402012162</v>
      </c>
      <c r="W82" s="107">
        <f>Q82*'Levy Proposition'!C$5/(1+Assumptions!$D$49)^('Incentive Relocation assumption'!$I82-2022)</f>
        <v>18469286.940766312</v>
      </c>
      <c r="X82" s="107">
        <f>R82*'Levy Proposition'!D$5/(1+Assumptions!$D$49)^('Incentive Relocation assumption'!$I82-2022)</f>
        <v>13746821.624331564</v>
      </c>
      <c r="Y82" s="107">
        <f>S82*'Levy Proposition'!E$5/(1+Assumptions!$D$49)^('Incentive Relocation assumption'!$I82-2022)</f>
        <v>4982280.3769202279</v>
      </c>
      <c r="Z82" s="107">
        <f>T82*'Levy Proposition'!F$5/(1+Assumptions!$D$49)^('Incentive Relocation assumption'!$I82-2022)</f>
        <v>3429198.3813161538</v>
      </c>
      <c r="AA82" s="107">
        <f>U82*'Levy Proposition'!G$5/(1+Assumptions!$D$49)^('Incentive Relocation assumption'!$I82-2022)</f>
        <v>1921145.4664217159</v>
      </c>
      <c r="AB82" s="81">
        <f>P82*'Levy Proposition'!B$33/(1+Assumptions!$D$49)^('Incentive Relocation assumption'!$I82-2022)</f>
        <v>3312107.0297813802</v>
      </c>
      <c r="AC82" s="81">
        <f>Q82*'Levy Proposition'!C$33/(1+Assumptions!$D$49)^('Incentive Relocation assumption'!$I82-2022)</f>
        <v>1348927.0023925973</v>
      </c>
      <c r="AD82" s="81">
        <f>R82*'Levy Proposition'!D$33/(1+Assumptions!$D$49)^('Incentive Relocation assumption'!$I82-2022)</f>
        <v>1004015.9615044633</v>
      </c>
      <c r="AE82" s="81">
        <f>S82*'Levy Proposition'!E$33/(1+Assumptions!$D$49)^('Incentive Relocation assumption'!$I82-2022)</f>
        <v>363886.95218569232</v>
      </c>
      <c r="AF82" s="81">
        <f>T82*'Levy Proposition'!F$33/(1+Assumptions!$D$49)^('Incentive Relocation assumption'!$I82-2022)</f>
        <v>250455.70562381545</v>
      </c>
      <c r="AG82" s="81">
        <f>U82*'Levy Proposition'!G$33/(1+Assumptions!$D$49)^('Incentive Relocation assumption'!$I82-2022)</f>
        <v>140313.21314632462</v>
      </c>
      <c r="AH82" s="109">
        <f t="shared" si="22"/>
        <v>42036718.372230783</v>
      </c>
      <c r="AI82" s="109">
        <f t="shared" si="23"/>
        <v>17120359.938373715</v>
      </c>
      <c r="AJ82" s="109">
        <f t="shared" si="24"/>
        <v>12742805.662827101</v>
      </c>
      <c r="AK82" s="109">
        <f t="shared" si="25"/>
        <v>4618393.4247345356</v>
      </c>
      <c r="AL82" s="109">
        <f t="shared" si="26"/>
        <v>3178742.6756923385</v>
      </c>
      <c r="AM82" s="109">
        <f t="shared" si="27"/>
        <v>1780832.2532753912</v>
      </c>
      <c r="AN82" s="106">
        <f>'Levy Proposition'!B$11*'Incentive Relocation assumption'!J82/(1+Assumptions!$D$49)^('Incentive Relocation assumption'!$I82-2022)</f>
        <v>0</v>
      </c>
      <c r="AO82" s="106">
        <f>-'Levy Proposition'!C$11*'Incentive Relocation assumption'!K82/(1+Assumptions!$D$49)^('Incentive Relocation assumption'!$I82-2022)</f>
        <v>306344.33578964643</v>
      </c>
      <c r="AP82" s="106">
        <f>-'Levy Proposition'!D$11*'Incentive Relocation assumption'!L82/(1+Assumptions!$D$49)^('Incentive Relocation assumption'!$I82-2022)</f>
        <v>151870.38633071617</v>
      </c>
      <c r="AQ82" s="106">
        <f>-'Levy Proposition'!E$11*'Incentive Relocation assumption'!M82/(1+Assumptions!$D$49)^('Incentive Relocation assumption'!$I82-2022)</f>
        <v>87028.156436411242</v>
      </c>
      <c r="AR82" s="106">
        <f>-'Levy Proposition'!F$11*'Incentive Relocation assumption'!N82/(1+Assumptions!$D$49)^('Incentive Relocation assumption'!$I82-2022)</f>
        <v>33774.881186948092</v>
      </c>
      <c r="AS82" s="106">
        <f>-'Levy Proposition'!G$11*'Incentive Relocation assumption'!O82/(1+Assumptions!$D$49)^('Incentive Relocation assumption'!$I82-2022)</f>
        <v>38901.752702138299</v>
      </c>
    </row>
    <row r="83" spans="1:45" x14ac:dyDescent="0.35">
      <c r="A83">
        <v>2101</v>
      </c>
      <c r="B83" s="84">
        <f>'Future 95% Cost'!V82</f>
        <v>64618750.947145641</v>
      </c>
      <c r="C83" s="84">
        <f>'Future 95% Cost'!W82</f>
        <v>115682074.45238642</v>
      </c>
      <c r="D83" s="84">
        <f>'Future 95% Cost'!X82</f>
        <v>86702734.999132961</v>
      </c>
      <c r="E83" s="84">
        <f>'Future 95% Cost'!Y82</f>
        <v>32096758.110274199</v>
      </c>
      <c r="F83" s="84">
        <f>'Future 95% Cost'!Z82</f>
        <v>22009711.685121056</v>
      </c>
      <c r="G83" s="84">
        <f>'Future 95% Cost'!AA82</f>
        <v>12315337.904686878</v>
      </c>
      <c r="H83" s="84"/>
      <c r="I83">
        <v>2101</v>
      </c>
      <c r="J83" s="103">
        <f t="shared" si="21"/>
        <v>20613.245245321028</v>
      </c>
      <c r="K83" s="103">
        <f t="shared" si="28"/>
        <v>-7463.8707873514068</v>
      </c>
      <c r="L83" s="103">
        <f t="shared" si="29"/>
        <v>-8519.1324431674075</v>
      </c>
      <c r="M83" s="103">
        <f t="shared" si="30"/>
        <v>-1842.6395048256129</v>
      </c>
      <c r="N83" s="103">
        <f t="shared" si="31"/>
        <v>-2285.0943503894659</v>
      </c>
      <c r="O83" s="103">
        <f t="shared" si="32"/>
        <v>-502.50815958713292</v>
      </c>
      <c r="P83" s="106">
        <f t="shared" si="33"/>
        <v>4829267.475467897</v>
      </c>
      <c r="Q83" s="106">
        <f t="shared" si="34"/>
        <v>746387.07873514062</v>
      </c>
      <c r="R83" s="106">
        <f t="shared" si="35"/>
        <v>851913.24431674066</v>
      </c>
      <c r="S83" s="106">
        <f t="shared" si="36"/>
        <v>184263.95048256128</v>
      </c>
      <c r="T83" s="106">
        <f t="shared" si="37"/>
        <v>228509.43503894657</v>
      </c>
      <c r="U83" s="106">
        <f t="shared" si="38"/>
        <v>50250.81595871329</v>
      </c>
      <c r="V83" s="107">
        <f>P83*'Levy Proposition'!B$5/(1+Assumptions!$D$49)^('Incentive Relocation assumption'!$I83-2022)</f>
        <v>43147871.915908232</v>
      </c>
      <c r="W83" s="107">
        <f>Q83*'Levy Proposition'!C$5/(1+Assumptions!$D$49)^('Incentive Relocation assumption'!$I83-2022)</f>
        <v>17322163.994359441</v>
      </c>
      <c r="X83" s="107">
        <f>R83*'Levy Proposition'!D$5/(1+Assumptions!$D$49)^('Incentive Relocation assumption'!$I83-2022)</f>
        <v>12893009.856935926</v>
      </c>
      <c r="Y83" s="107">
        <f>S83*'Levy Proposition'!E$5/(1+Assumptions!$D$49)^('Incentive Relocation assumption'!$I83-2022)</f>
        <v>4672832.147320048</v>
      </c>
      <c r="Z83" s="107">
        <f>T83*'Levy Proposition'!F$5/(1+Assumptions!$D$49)^('Incentive Relocation assumption'!$I83-2022)</f>
        <v>3216211.6989604654</v>
      </c>
      <c r="AA83" s="107">
        <f>U83*'Levy Proposition'!G$5/(1+Assumptions!$D$49)^('Incentive Relocation assumption'!$I83-2022)</f>
        <v>1801823.5859947267</v>
      </c>
      <c r="AB83" s="81">
        <f>P83*'Levy Proposition'!B$33/(1+Assumptions!$D$49)^('Incentive Relocation assumption'!$I83-2022)</f>
        <v>3151357.6950649135</v>
      </c>
      <c r="AC83" s="81">
        <f>Q83*'Levy Proposition'!C$33/(1+Assumptions!$D$49)^('Incentive Relocation assumption'!$I83-2022)</f>
        <v>1265145.472416098</v>
      </c>
      <c r="AD83" s="81">
        <f>R83*'Levy Proposition'!D$33/(1+Assumptions!$D$49)^('Incentive Relocation assumption'!$I83-2022)</f>
        <v>941656.77288530918</v>
      </c>
      <c r="AE83" s="81">
        <f>S83*'Levy Proposition'!E$33/(1+Assumptions!$D$49)^('Incentive Relocation assumption'!$I83-2022)</f>
        <v>341286.02156563092</v>
      </c>
      <c r="AF83" s="81">
        <f>T83*'Levy Proposition'!F$33/(1+Assumptions!$D$49)^('Incentive Relocation assumption'!$I83-2022)</f>
        <v>234899.96230242864</v>
      </c>
      <c r="AG83" s="81">
        <f>U83*'Levy Proposition'!G$33/(1+Assumptions!$D$49)^('Incentive Relocation assumption'!$I83-2022)</f>
        <v>131598.39340258262</v>
      </c>
      <c r="AH83" s="109">
        <f t="shared" si="22"/>
        <v>39996514.220843315</v>
      </c>
      <c r="AI83" s="109">
        <f t="shared" si="23"/>
        <v>16057018.521943344</v>
      </c>
      <c r="AJ83" s="109">
        <f t="shared" si="24"/>
        <v>11951353.084050616</v>
      </c>
      <c r="AK83" s="109">
        <f t="shared" si="25"/>
        <v>4331546.1257544169</v>
      </c>
      <c r="AL83" s="109">
        <f t="shared" si="26"/>
        <v>2981311.7366580367</v>
      </c>
      <c r="AM83" s="109">
        <f t="shared" si="27"/>
        <v>1670225.192592144</v>
      </c>
      <c r="AN83" s="106">
        <f>'Levy Proposition'!B$11*'Incentive Relocation assumption'!J83/(1+Assumptions!$D$49)^('Incentive Relocation assumption'!$I83-2022)</f>
        <v>0</v>
      </c>
      <c r="AO83" s="106">
        <f>-'Levy Proposition'!C$11*'Incentive Relocation assumption'!K83/(1+Assumptions!$D$49)^('Incentive Relocation assumption'!$I83-2022)</f>
        <v>287317.36316135211</v>
      </c>
      <c r="AP83" s="106">
        <f>-'Levy Proposition'!D$11*'Incentive Relocation assumption'!L83/(1+Assumptions!$D$49)^('Incentive Relocation assumption'!$I83-2022)</f>
        <v>142437.75335477237</v>
      </c>
      <c r="AQ83" s="106">
        <f>-'Levy Proposition'!E$11*'Incentive Relocation assumption'!M83/(1+Assumptions!$D$49)^('Incentive Relocation assumption'!$I83-2022)</f>
        <v>81622.858681718833</v>
      </c>
      <c r="AR83" s="106">
        <f>-'Levy Proposition'!F$11*'Incentive Relocation assumption'!N83/(1+Assumptions!$D$49)^('Incentive Relocation assumption'!$I83-2022)</f>
        <v>31677.131482480825</v>
      </c>
      <c r="AS83" s="106">
        <f>-'Levy Proposition'!G$11*'Incentive Relocation assumption'!O83/(1+Assumptions!$D$49)^('Incentive Relocation assumption'!$I83-2022)</f>
        <v>36485.574247431985</v>
      </c>
    </row>
    <row r="84" spans="1:45" x14ac:dyDescent="0.35">
      <c r="A84">
        <v>2102</v>
      </c>
      <c r="B84" s="84">
        <f>'Future 95% Cost'!V83</f>
        <v>61796662.16472505</v>
      </c>
      <c r="C84" s="84">
        <f>'Future 95% Cost'!W83</f>
        <v>110630842.46766481</v>
      </c>
      <c r="D84" s="84">
        <f>'Future 95% Cost'!X83</f>
        <v>82930720.130311698</v>
      </c>
      <c r="E84" s="84">
        <f>'Future 95% Cost'!Y83</f>
        <v>30716396.326720286</v>
      </c>
      <c r="F84" s="84">
        <f>'Future 95% Cost'!Z83</f>
        <v>21062244.830488604</v>
      </c>
      <c r="G84" s="84">
        <f>'Future 95% Cost'!AA83</f>
        <v>11784885.576214449</v>
      </c>
      <c r="H84" s="84"/>
      <c r="I84">
        <v>2102</v>
      </c>
      <c r="J84" s="103">
        <f t="shared" si="21"/>
        <v>20407.112792867814</v>
      </c>
      <c r="K84" s="103">
        <f t="shared" si="28"/>
        <v>-7389.2320794778925</v>
      </c>
      <c r="L84" s="103">
        <f t="shared" si="29"/>
        <v>-8433.9411187357327</v>
      </c>
      <c r="M84" s="103">
        <f t="shared" si="30"/>
        <v>-1824.2131097773567</v>
      </c>
      <c r="N84" s="103">
        <f t="shared" si="31"/>
        <v>-2262.2434068855709</v>
      </c>
      <c r="O84" s="103">
        <f t="shared" si="32"/>
        <v>-497.48307799126161</v>
      </c>
      <c r="P84" s="106">
        <f t="shared" si="33"/>
        <v>4849880.7207132177</v>
      </c>
      <c r="Q84" s="106">
        <f t="shared" si="34"/>
        <v>738923.20794778923</v>
      </c>
      <c r="R84" s="106">
        <f t="shared" si="35"/>
        <v>843394.11187357327</v>
      </c>
      <c r="S84" s="106">
        <f t="shared" si="36"/>
        <v>182421.31097773567</v>
      </c>
      <c r="T84" s="106">
        <f t="shared" si="37"/>
        <v>226224.3406885571</v>
      </c>
      <c r="U84" s="106">
        <f t="shared" si="38"/>
        <v>49748.30779912616</v>
      </c>
      <c r="V84" s="107">
        <f>P84*'Levy Proposition'!B$5/(1+Assumptions!$D$49)^('Incentive Relocation assumption'!$I84-2022)</f>
        <v>41051213.634115681</v>
      </c>
      <c r="W84" s="107">
        <f>Q84*'Levy Proposition'!C$5/(1+Assumptions!$D$49)^('Incentive Relocation assumption'!$I84-2022)</f>
        <v>16246288.576803766</v>
      </c>
      <c r="X84" s="107">
        <f>R84*'Levy Proposition'!D$5/(1+Assumptions!$D$49)^('Incentive Relocation assumption'!$I84-2022)</f>
        <v>12092228.131979551</v>
      </c>
      <c r="Y84" s="107">
        <f>S84*'Levy Proposition'!E$5/(1+Assumptions!$D$49)^('Incentive Relocation assumption'!$I84-2022)</f>
        <v>4382603.6724422798</v>
      </c>
      <c r="Z84" s="107">
        <f>T84*'Levy Proposition'!F$5/(1+Assumptions!$D$49)^('Incentive Relocation assumption'!$I84-2022)</f>
        <v>3016453.5679502012</v>
      </c>
      <c r="AA84" s="107">
        <f>U84*'Levy Proposition'!G$5/(1+Assumptions!$D$49)^('Incentive Relocation assumption'!$I84-2022)</f>
        <v>1689912.7587115432</v>
      </c>
      <c r="AB84" s="81">
        <f>P84*'Levy Proposition'!B$33/(1+Assumptions!$D$49)^('Incentive Relocation assumption'!$I84-2022)</f>
        <v>2998225.6883896897</v>
      </c>
      <c r="AC84" s="81">
        <f>Q84*'Levy Proposition'!C$33/(1+Assumptions!$D$49)^('Incentive Relocation assumption'!$I84-2022)</f>
        <v>1186567.5930098318</v>
      </c>
      <c r="AD84" s="81">
        <f>R84*'Levy Proposition'!D$33/(1+Assumptions!$D$49)^('Incentive Relocation assumption'!$I84-2022)</f>
        <v>883170.69839415408</v>
      </c>
      <c r="AE84" s="81">
        <f>S84*'Levy Proposition'!E$33/(1+Assumptions!$D$49)^('Incentive Relocation assumption'!$I84-2022)</f>
        <v>320088.82928195299</v>
      </c>
      <c r="AF84" s="81">
        <f>T84*'Levy Proposition'!F$33/(1+Assumptions!$D$49)^('Incentive Relocation assumption'!$I84-2022)</f>
        <v>220310.38243768242</v>
      </c>
      <c r="AG84" s="81">
        <f>U84*'Levy Proposition'!G$33/(1+Assumptions!$D$49)^('Incentive Relocation assumption'!$I84-2022)</f>
        <v>123424.84900606479</v>
      </c>
      <c r="AH84" s="109">
        <f t="shared" si="22"/>
        <v>38052987.945725992</v>
      </c>
      <c r="AI84" s="109">
        <f t="shared" si="23"/>
        <v>15059720.983793935</v>
      </c>
      <c r="AJ84" s="109">
        <f t="shared" si="24"/>
        <v>11209057.433585398</v>
      </c>
      <c r="AK84" s="109">
        <f t="shared" si="25"/>
        <v>4062514.8431603266</v>
      </c>
      <c r="AL84" s="109">
        <f t="shared" si="26"/>
        <v>2796143.185512519</v>
      </c>
      <c r="AM84" s="109">
        <f t="shared" si="27"/>
        <v>1566487.9097054785</v>
      </c>
      <c r="AN84" s="106">
        <f>'Levy Proposition'!B$11*'Incentive Relocation assumption'!J84/(1+Assumptions!$D$49)^('Incentive Relocation assumption'!$I84-2022)</f>
        <v>0</v>
      </c>
      <c r="AO84" s="106">
        <f>-'Levy Proposition'!C$11*'Incentive Relocation assumption'!K84/(1+Assumptions!$D$49)^('Incentive Relocation assumption'!$I84-2022)</f>
        <v>269472.15120268043</v>
      </c>
      <c r="AP84" s="106">
        <f>-'Levy Proposition'!D$11*'Incentive Relocation assumption'!L84/(1+Assumptions!$D$49)^('Incentive Relocation assumption'!$I84-2022)</f>
        <v>133590.97893235271</v>
      </c>
      <c r="AQ84" s="106">
        <f>-'Levy Proposition'!E$11*'Incentive Relocation assumption'!M84/(1+Assumptions!$D$49)^('Incentive Relocation assumption'!$I84-2022)</f>
        <v>76553.282663683363</v>
      </c>
      <c r="AR84" s="106">
        <f>-'Levy Proposition'!F$11*'Incentive Relocation assumption'!N84/(1+Assumptions!$D$49)^('Incentive Relocation assumption'!$I84-2022)</f>
        <v>29709.672504966362</v>
      </c>
      <c r="AS84" s="106">
        <f>-'Levy Proposition'!G$11*'Incentive Relocation assumption'!O84/(1+Assumptions!$D$49)^('Incentive Relocation assumption'!$I84-2022)</f>
        <v>34219.464052366493</v>
      </c>
    </row>
    <row r="85" spans="1:45" x14ac:dyDescent="0.35">
      <c r="A85">
        <v>2103</v>
      </c>
      <c r="B85" s="84">
        <f>'Future 95% Cost'!V84</f>
        <v>59098423.049293742</v>
      </c>
      <c r="C85" s="84">
        <f>'Future 95% Cost'!W84</f>
        <v>105801138.09514929</v>
      </c>
      <c r="D85" s="84">
        <f>'Future 95% Cost'!X84</f>
        <v>79323622.86072889</v>
      </c>
      <c r="E85" s="84">
        <f>'Future 95% Cost'!Y84</f>
        <v>29395802.738319796</v>
      </c>
      <c r="F85" s="84">
        <f>'Future 95% Cost'!Z84</f>
        <v>20155864.966840006</v>
      </c>
      <c r="G85" s="84">
        <f>'Future 95% Cost'!AA84</f>
        <v>11277451.035959531</v>
      </c>
      <c r="H85" s="84"/>
      <c r="I85">
        <v>2103</v>
      </c>
      <c r="J85" s="103">
        <f t="shared" si="21"/>
        <v>20203.041664939137</v>
      </c>
      <c r="K85" s="103">
        <f t="shared" si="28"/>
        <v>-7315.3397586831134</v>
      </c>
      <c r="L85" s="103">
        <f t="shared" si="29"/>
        <v>-8349.601707548376</v>
      </c>
      <c r="M85" s="103">
        <f t="shared" si="30"/>
        <v>-1805.9709786795831</v>
      </c>
      <c r="N85" s="103">
        <f t="shared" si="31"/>
        <v>-2239.6209728167155</v>
      </c>
      <c r="O85" s="103">
        <f t="shared" si="32"/>
        <v>-492.50824721134904</v>
      </c>
      <c r="P85" s="106">
        <f t="shared" si="33"/>
        <v>4870287.8335060859</v>
      </c>
      <c r="Q85" s="106">
        <f t="shared" si="34"/>
        <v>731533.97586831136</v>
      </c>
      <c r="R85" s="106">
        <f t="shared" si="35"/>
        <v>834960.17075483757</v>
      </c>
      <c r="S85" s="106">
        <f t="shared" si="36"/>
        <v>180597.09786795831</v>
      </c>
      <c r="T85" s="106">
        <f t="shared" si="37"/>
        <v>223962.09728167154</v>
      </c>
      <c r="U85" s="106">
        <f t="shared" si="38"/>
        <v>49250.824721134901</v>
      </c>
      <c r="V85" s="107">
        <f>P85*'Levy Proposition'!B$5/(1+Assumptions!$D$49)^('Incentive Relocation assumption'!$I85-2022)</f>
        <v>39054078.505666442</v>
      </c>
      <c r="W85" s="107">
        <f>Q85*'Levy Proposition'!C$5/(1+Assumptions!$D$49)^('Incentive Relocation assumption'!$I85-2022)</f>
        <v>15237235.521308487</v>
      </c>
      <c r="X85" s="107">
        <f>R85*'Levy Proposition'!D$5/(1+Assumptions!$D$49)^('Incentive Relocation assumption'!$I85-2022)</f>
        <v>11341182.766348081</v>
      </c>
      <c r="Y85" s="107">
        <f>S85*'Levy Proposition'!E$5/(1+Assumptions!$D$49)^('Incentive Relocation assumption'!$I85-2022)</f>
        <v>4110401.2179680434</v>
      </c>
      <c r="Z85" s="107">
        <f>T85*'Levy Proposition'!F$5/(1+Assumptions!$D$49)^('Incentive Relocation assumption'!$I85-2022)</f>
        <v>2829102.3661596803</v>
      </c>
      <c r="AA85" s="107">
        <f>U85*'Levy Proposition'!G$5/(1+Assumptions!$D$49)^('Incentive Relocation assumption'!$I85-2022)</f>
        <v>1584952.6858532401</v>
      </c>
      <c r="AB85" s="81">
        <f>P85*'Levy Proposition'!B$33/(1+Assumptions!$D$49)^('Incentive Relocation assumption'!$I85-2022)</f>
        <v>2852362.4771659975</v>
      </c>
      <c r="AC85" s="81">
        <f>Q85*'Levy Proposition'!C$33/(1+Assumptions!$D$49)^('Incentive Relocation assumption'!$I85-2022)</f>
        <v>1112870.1666950146</v>
      </c>
      <c r="AD85" s="81">
        <f>R85*'Levy Proposition'!D$33/(1+Assumptions!$D$49)^('Incentive Relocation assumption'!$I85-2022)</f>
        <v>828317.179848945</v>
      </c>
      <c r="AE85" s="81">
        <f>S85*'Levy Proposition'!E$33/(1+Assumptions!$D$49)^('Incentive Relocation assumption'!$I85-2022)</f>
        <v>300208.18948598026</v>
      </c>
      <c r="AF85" s="81">
        <f>T85*'Levy Proposition'!F$33/(1+Assumptions!$D$49)^('Incentive Relocation assumption'!$I85-2022)</f>
        <v>206626.95785088284</v>
      </c>
      <c r="AG85" s="81">
        <f>U85*'Levy Proposition'!G$33/(1+Assumptions!$D$49)^('Incentive Relocation assumption'!$I85-2022)</f>
        <v>115758.96147582401</v>
      </c>
      <c r="AH85" s="109">
        <f t="shared" si="22"/>
        <v>36201716.028500445</v>
      </c>
      <c r="AI85" s="109">
        <f t="shared" si="23"/>
        <v>14124365.354613472</v>
      </c>
      <c r="AJ85" s="109">
        <f t="shared" si="24"/>
        <v>10512865.586499136</v>
      </c>
      <c r="AK85" s="109">
        <f t="shared" si="25"/>
        <v>3810193.0284820632</v>
      </c>
      <c r="AL85" s="109">
        <f t="shared" si="26"/>
        <v>2622475.4083087975</v>
      </c>
      <c r="AM85" s="109">
        <f t="shared" si="27"/>
        <v>1469193.7243774161</v>
      </c>
      <c r="AN85" s="106">
        <f>'Levy Proposition'!B$11*'Incentive Relocation assumption'!J85/(1+Assumptions!$D$49)^('Incentive Relocation assumption'!$I85-2022)</f>
        <v>0</v>
      </c>
      <c r="AO85" s="106">
        <f>-'Levy Proposition'!C$11*'Incentive Relocation assumption'!K85/(1+Assumptions!$D$49)^('Incentive Relocation assumption'!$I85-2022)</f>
        <v>252735.30104416583</v>
      </c>
      <c r="AP85" s="106">
        <f>-'Levy Proposition'!D$11*'Incentive Relocation assumption'!L85/(1+Assumptions!$D$49)^('Incentive Relocation assumption'!$I85-2022)</f>
        <v>125293.67553034602</v>
      </c>
      <c r="AQ85" s="106">
        <f>-'Levy Proposition'!E$11*'Incentive Relocation assumption'!M85/(1+Assumptions!$D$49)^('Incentive Relocation assumption'!$I85-2022)</f>
        <v>71798.57678641149</v>
      </c>
      <c r="AR85" s="106">
        <f>-'Levy Proposition'!F$11*'Incentive Relocation assumption'!N85/(1+Assumptions!$D$49)^('Incentive Relocation assumption'!$I85-2022)</f>
        <v>27864.411928855247</v>
      </c>
      <c r="AS85" s="106">
        <f>-'Levy Proposition'!G$11*'Incentive Relocation assumption'!O85/(1+Assumptions!$D$49)^('Incentive Relocation assumption'!$I85-2022)</f>
        <v>32094.101413618842</v>
      </c>
    </row>
    <row r="86" spans="1:45" x14ac:dyDescent="0.35">
      <c r="A86">
        <v>2104</v>
      </c>
      <c r="B86" s="84">
        <f>'Future 95% Cost'!V85</f>
        <v>56518575.482693821</v>
      </c>
      <c r="C86" s="84">
        <f>'Future 95% Cost'!W85</f>
        <v>101183208.71505846</v>
      </c>
      <c r="D86" s="84">
        <f>'Future 95% Cost'!X85</f>
        <v>75874201.80347237</v>
      </c>
      <c r="E86" s="84">
        <f>'Future 95% Cost'!Y85</f>
        <v>28132374.222578116</v>
      </c>
      <c r="F86" s="84">
        <f>'Future 95% Cost'!Z85</f>
        <v>19288779.161166485</v>
      </c>
      <c r="G86" s="84">
        <f>'Future 95% Cost'!AA85</f>
        <v>10792029.237159381</v>
      </c>
      <c r="H86" s="84"/>
      <c r="I86">
        <v>2104</v>
      </c>
      <c r="J86" s="103">
        <f t="shared" si="21"/>
        <v>20001.011248289746</v>
      </c>
      <c r="K86" s="103">
        <f t="shared" si="28"/>
        <v>-7242.1863610962828</v>
      </c>
      <c r="L86" s="103">
        <f t="shared" si="29"/>
        <v>-8266.1056904728921</v>
      </c>
      <c r="M86" s="103">
        <f t="shared" si="30"/>
        <v>-1787.9112688927873</v>
      </c>
      <c r="N86" s="103">
        <f t="shared" si="31"/>
        <v>-2217.2247630885481</v>
      </c>
      <c r="O86" s="103">
        <f t="shared" si="32"/>
        <v>-487.58316473923554</v>
      </c>
      <c r="P86" s="106">
        <f t="shared" si="33"/>
        <v>4890490.8751710253</v>
      </c>
      <c r="Q86" s="106">
        <f t="shared" si="34"/>
        <v>724218.63610962825</v>
      </c>
      <c r="R86" s="106">
        <f t="shared" si="35"/>
        <v>826610.5690472892</v>
      </c>
      <c r="S86" s="106">
        <f t="shared" si="36"/>
        <v>178791.12688927873</v>
      </c>
      <c r="T86" s="106">
        <f t="shared" si="37"/>
        <v>221722.47630885482</v>
      </c>
      <c r="U86" s="106">
        <f t="shared" si="38"/>
        <v>48758.316473923551</v>
      </c>
      <c r="V86" s="107">
        <f>P86*'Levy Proposition'!B$5/(1+Assumptions!$D$49)^('Incentive Relocation assumption'!$I86-2022)</f>
        <v>37151901.089150414</v>
      </c>
      <c r="W86" s="107">
        <f>Q86*'Levy Proposition'!C$5/(1+Assumptions!$D$49)^('Incentive Relocation assumption'!$I86-2022)</f>
        <v>14290854.507122265</v>
      </c>
      <c r="X86" s="107">
        <f>R86*'Levy Proposition'!D$5/(1+Assumptions!$D$49)^('Incentive Relocation assumption'!$I86-2022)</f>
        <v>10636784.646789046</v>
      </c>
      <c r="Y86" s="107">
        <f>S86*'Levy Proposition'!E$5/(1+Assumptions!$D$49)^('Incentive Relocation assumption'!$I86-2022)</f>
        <v>3855105.1921283887</v>
      </c>
      <c r="Z86" s="107">
        <f>T86*'Levy Proposition'!F$5/(1+Assumptions!$D$49)^('Incentive Relocation assumption'!$I86-2022)</f>
        <v>2653387.5022147987</v>
      </c>
      <c r="AA86" s="107">
        <f>U86*'Levy Proposition'!G$5/(1+Assumptions!$D$49)^('Incentive Relocation assumption'!$I86-2022)</f>
        <v>1486511.6577430333</v>
      </c>
      <c r="AB86" s="81">
        <f>P86*'Levy Proposition'!B$33/(1+Assumptions!$D$49)^('Incentive Relocation assumption'!$I86-2022)</f>
        <v>2713434.6187863494</v>
      </c>
      <c r="AC86" s="81">
        <f>Q86*'Levy Proposition'!C$33/(1+Assumptions!$D$49)^('Incentive Relocation assumption'!$I86-2022)</f>
        <v>1043750.0697101268</v>
      </c>
      <c r="AD86" s="81">
        <f>R86*'Levy Proposition'!D$33/(1+Assumptions!$D$49)^('Incentive Relocation assumption'!$I86-2022)</f>
        <v>776870.6000781547</v>
      </c>
      <c r="AE86" s="81">
        <f>S86*'Levy Proposition'!E$33/(1+Assumptions!$D$49)^('Incentive Relocation assumption'!$I86-2022)</f>
        <v>281562.3314210159</v>
      </c>
      <c r="AF86" s="81">
        <f>T86*'Levy Proposition'!F$33/(1+Assumptions!$D$49)^('Incentive Relocation assumption'!$I86-2022)</f>
        <v>193793.40745680587</v>
      </c>
      <c r="AG86" s="81">
        <f>U86*'Levy Proposition'!G$33/(1+Assumptions!$D$49)^('Incentive Relocation assumption'!$I86-2022)</f>
        <v>108569.20036663649</v>
      </c>
      <c r="AH86" s="109">
        <f t="shared" si="22"/>
        <v>34438466.470364064</v>
      </c>
      <c r="AI86" s="109">
        <f t="shared" si="23"/>
        <v>13247104.437412139</v>
      </c>
      <c r="AJ86" s="109">
        <f t="shared" si="24"/>
        <v>9859914.0467108916</v>
      </c>
      <c r="AK86" s="109">
        <f t="shared" si="25"/>
        <v>3573542.8607073729</v>
      </c>
      <c r="AL86" s="109">
        <f t="shared" si="26"/>
        <v>2459594.0947579928</v>
      </c>
      <c r="AM86" s="109">
        <f t="shared" si="27"/>
        <v>1377942.4573763967</v>
      </c>
      <c r="AN86" s="106">
        <f>'Levy Proposition'!B$11*'Incentive Relocation assumption'!J86/(1+Assumptions!$D$49)^('Incentive Relocation assumption'!$I86-2022)</f>
        <v>0</v>
      </c>
      <c r="AO86" s="106">
        <f>-'Levy Proposition'!C$11*'Incentive Relocation assumption'!K86/(1+Assumptions!$D$49)^('Incentive Relocation assumption'!$I86-2022)</f>
        <v>237037.97260237919</v>
      </c>
      <c r="AP86" s="106">
        <f>-'Levy Proposition'!D$11*'Incentive Relocation assumption'!L86/(1+Assumptions!$D$49)^('Incentive Relocation assumption'!$I86-2022)</f>
        <v>117511.71563652497</v>
      </c>
      <c r="AQ86" s="106">
        <f>-'Levy Proposition'!E$11*'Incentive Relocation assumption'!M86/(1+Assumptions!$D$49)^('Incentive Relocation assumption'!$I86-2022)</f>
        <v>67339.184541589348</v>
      </c>
      <c r="AR86" s="106">
        <f>-'Levy Proposition'!F$11*'Incentive Relocation assumption'!N86/(1+Assumptions!$D$49)^('Incentive Relocation assumption'!$I86-2022)</f>
        <v>26133.76004098128</v>
      </c>
      <c r="AS86" s="106">
        <f>-'Levy Proposition'!G$11*'Incentive Relocation assumption'!O86/(1+Assumptions!$D$49)^('Incentive Relocation assumption'!$I86-2022)</f>
        <v>30100.744534495941</v>
      </c>
    </row>
    <row r="87" spans="1:45" x14ac:dyDescent="0.35">
      <c r="A87">
        <v>2105</v>
      </c>
      <c r="B87" s="84">
        <f>'Future 95% Cost'!V86</f>
        <v>54051902.773678526</v>
      </c>
      <c r="C87" s="84">
        <f>'Future 95% Cost'!W86</f>
        <v>96767732.514978573</v>
      </c>
      <c r="D87" s="84">
        <f>'Future 95% Cost'!X86</f>
        <v>72575534.725227863</v>
      </c>
      <c r="E87" s="84">
        <f>'Future 95% Cost'!Y86</f>
        <v>26923621.614968464</v>
      </c>
      <c r="F87" s="84">
        <f>'Future 95% Cost'!Z86</f>
        <v>18459273.143080529</v>
      </c>
      <c r="G87" s="84">
        <f>'Future 95% Cost'!AA86</f>
        <v>10327659.250218635</v>
      </c>
      <c r="H87" s="84"/>
      <c r="I87">
        <v>2105</v>
      </c>
      <c r="J87" s="103">
        <f t="shared" si="21"/>
        <v>19801.001135806848</v>
      </c>
      <c r="K87" s="103">
        <f t="shared" si="28"/>
        <v>-7169.7644974853192</v>
      </c>
      <c r="L87" s="103">
        <f t="shared" si="29"/>
        <v>-8183.4446335681632</v>
      </c>
      <c r="M87" s="103">
        <f t="shared" si="30"/>
        <v>-1770.0321562038596</v>
      </c>
      <c r="N87" s="103">
        <f t="shared" si="31"/>
        <v>-2195.052515457663</v>
      </c>
      <c r="O87" s="103">
        <f t="shared" si="32"/>
        <v>-482.70733309184317</v>
      </c>
      <c r="P87" s="106">
        <f t="shared" si="33"/>
        <v>4910491.8864193149</v>
      </c>
      <c r="Q87" s="106">
        <f t="shared" si="34"/>
        <v>716976.44974853192</v>
      </c>
      <c r="R87" s="106">
        <f t="shared" si="35"/>
        <v>818344.46335681633</v>
      </c>
      <c r="S87" s="106">
        <f t="shared" si="36"/>
        <v>177003.21562038595</v>
      </c>
      <c r="T87" s="106">
        <f t="shared" si="37"/>
        <v>219505.25154576628</v>
      </c>
      <c r="U87" s="106">
        <f t="shared" si="38"/>
        <v>48270.733309184317</v>
      </c>
      <c r="V87" s="107">
        <f>P87*'Levy Proposition'!B$5/(1+Assumptions!$D$49)^('Incentive Relocation assumption'!$I87-2022)</f>
        <v>35340314.445988856</v>
      </c>
      <c r="W87" s="107">
        <f>Q87*'Levy Proposition'!C$5/(1+Assumptions!$D$49)^('Incentive Relocation assumption'!$I87-2022)</f>
        <v>13403252.988912173</v>
      </c>
      <c r="X87" s="107">
        <f>R87*'Levy Proposition'!D$5/(1+Assumptions!$D$49)^('Incentive Relocation assumption'!$I87-2022)</f>
        <v>9976136.5241272133</v>
      </c>
      <c r="Y87" s="107">
        <f>S87*'Levy Proposition'!E$5/(1+Assumptions!$D$49)^('Incentive Relocation assumption'!$I87-2022)</f>
        <v>3615665.5407284382</v>
      </c>
      <c r="Z87" s="107">
        <f>T87*'Levy Proposition'!F$5/(1+Assumptions!$D$49)^('Incentive Relocation assumption'!$I87-2022)</f>
        <v>2488586.2459853846</v>
      </c>
      <c r="AA87" s="107">
        <f>U87*'Levy Proposition'!G$5/(1+Assumptions!$D$49)^('Incentive Relocation assumption'!$I87-2022)</f>
        <v>1394184.7780877869</v>
      </c>
      <c r="AB87" s="81">
        <f>P87*'Levy Proposition'!B$33/(1+Assumptions!$D$49)^('Incentive Relocation assumption'!$I87-2022)</f>
        <v>2581123.1685407781</v>
      </c>
      <c r="AC87" s="81">
        <f>Q87*'Levy Proposition'!C$33/(1+Assumptions!$D$49)^('Incentive Relocation assumption'!$I87-2022)</f>
        <v>978923.00523718854</v>
      </c>
      <c r="AD87" s="81">
        <f>R87*'Levy Proposition'!D$33/(1+Assumptions!$D$49)^('Incentive Relocation assumption'!$I87-2022)</f>
        <v>728619.35493823013</v>
      </c>
      <c r="AE87" s="81">
        <f>S87*'Levy Proposition'!E$33/(1+Assumptions!$D$49)^('Incentive Relocation assumption'!$I87-2022)</f>
        <v>264074.56309229112</v>
      </c>
      <c r="AF87" s="81">
        <f>T87*'Levy Proposition'!F$33/(1+Assumptions!$D$49)^('Incentive Relocation assumption'!$I87-2022)</f>
        <v>181756.94577482314</v>
      </c>
      <c r="AG87" s="81">
        <f>U87*'Levy Proposition'!G$33/(1+Assumptions!$D$49)^('Incentive Relocation assumption'!$I87-2022)</f>
        <v>101825.993581608</v>
      </c>
      <c r="AH87" s="109">
        <f t="shared" si="22"/>
        <v>32759191.277448077</v>
      </c>
      <c r="AI87" s="109">
        <f t="shared" si="23"/>
        <v>12424329.983674984</v>
      </c>
      <c r="AJ87" s="109">
        <f t="shared" si="24"/>
        <v>9247517.1691889837</v>
      </c>
      <c r="AK87" s="109">
        <f t="shared" si="25"/>
        <v>3351590.9776361473</v>
      </c>
      <c r="AL87" s="109">
        <f t="shared" si="26"/>
        <v>2306829.3002105616</v>
      </c>
      <c r="AM87" s="109">
        <f t="shared" si="27"/>
        <v>1292358.7845061789</v>
      </c>
      <c r="AN87" s="106">
        <f>'Levy Proposition'!B$11*'Incentive Relocation assumption'!J87/(1+Assumptions!$D$49)^('Incentive Relocation assumption'!$I87-2022)</f>
        <v>0</v>
      </c>
      <c r="AO87" s="106">
        <f>-'Levy Proposition'!C$11*'Incentive Relocation assumption'!K87/(1+Assumptions!$D$49)^('Incentive Relocation assumption'!$I87-2022)</f>
        <v>222315.60143482883</v>
      </c>
      <c r="AP87" s="106">
        <f>-'Levy Proposition'!D$11*'Incentive Relocation assumption'!L87/(1+Assumptions!$D$49)^('Incentive Relocation assumption'!$I87-2022)</f>
        <v>110213.0913901953</v>
      </c>
      <c r="AQ87" s="106">
        <f>-'Levy Proposition'!E$11*'Incentive Relocation assumption'!M87/(1+Assumptions!$D$49)^('Incentive Relocation assumption'!$I87-2022)</f>
        <v>63156.764070906116</v>
      </c>
      <c r="AR87" s="106">
        <f>-'Levy Proposition'!F$11*'Incentive Relocation assumption'!N87/(1+Assumptions!$D$49)^('Incentive Relocation assumption'!$I87-2022)</f>
        <v>24510.598523428042</v>
      </c>
      <c r="AS87" s="106">
        <f>-'Levy Proposition'!G$11*'Incentive Relocation assumption'!O87/(1+Assumptions!$D$49)^('Incentive Relocation assumption'!$I87-2022)</f>
        <v>28231.194569183706</v>
      </c>
    </row>
    <row r="88" spans="1:45" x14ac:dyDescent="0.35">
      <c r="A88">
        <v>2106</v>
      </c>
      <c r="B88" s="84">
        <f>'Future 95% Cost'!V87</f>
        <v>51693418.944171175</v>
      </c>
      <c r="C88" s="84">
        <f>'Future 95% Cost'!W87</f>
        <v>92545799.402196273</v>
      </c>
      <c r="D88" s="84">
        <f>'Future 95% Cost'!X87</f>
        <v>69421004.433698162</v>
      </c>
      <c r="E88" s="84">
        <f>'Future 95% Cost'!Y87</f>
        <v>25767164.697499357</v>
      </c>
      <c r="F88" s="84">
        <f>'Future 95% Cost'!Z87</f>
        <v>17665707.83726855</v>
      </c>
      <c r="G88" s="84">
        <f>'Future 95% Cost'!AA87</f>
        <v>9883422.3173159901</v>
      </c>
      <c r="H88" s="84"/>
      <c r="I88">
        <v>2106</v>
      </c>
      <c r="J88" s="103">
        <f t="shared" si="21"/>
        <v>19602.991124448778</v>
      </c>
      <c r="K88" s="103">
        <f t="shared" si="28"/>
        <v>-7098.0668525104657</v>
      </c>
      <c r="L88" s="103">
        <f t="shared" si="29"/>
        <v>-8101.6101872324816</v>
      </c>
      <c r="M88" s="103">
        <f t="shared" si="30"/>
        <v>-1752.3318346418207</v>
      </c>
      <c r="N88" s="103">
        <f t="shared" si="31"/>
        <v>-2173.101990303086</v>
      </c>
      <c r="O88" s="103">
        <f t="shared" si="32"/>
        <v>-477.88025976092473</v>
      </c>
      <c r="P88" s="106">
        <f t="shared" si="33"/>
        <v>4930292.8875551214</v>
      </c>
      <c r="Q88" s="106">
        <f t="shared" si="34"/>
        <v>709806.68525104655</v>
      </c>
      <c r="R88" s="106">
        <f t="shared" si="35"/>
        <v>810161.01872324815</v>
      </c>
      <c r="S88" s="106">
        <f t="shared" si="36"/>
        <v>175233.18346418208</v>
      </c>
      <c r="T88" s="106">
        <f t="shared" si="37"/>
        <v>217310.19903030861</v>
      </c>
      <c r="U88" s="106">
        <f t="shared" si="38"/>
        <v>47788.025976092475</v>
      </c>
      <c r="V88" s="107">
        <f>P88*'Levy Proposition'!B$5/(1+Assumptions!$D$49)^('Incentive Relocation assumption'!$I88-2022)</f>
        <v>33615142.288469888</v>
      </c>
      <c r="W88" s="107">
        <f>Q88*'Levy Proposition'!C$5/(1+Assumptions!$D$49)^('Incentive Relocation assumption'!$I88-2022)</f>
        <v>12570780.186394781</v>
      </c>
      <c r="X88" s="107">
        <f>R88*'Levy Proposition'!D$5/(1+Assumptions!$D$49)^('Incentive Relocation assumption'!$I88-2022)</f>
        <v>9356521.0966331195</v>
      </c>
      <c r="Y88" s="107">
        <f>S88*'Levy Proposition'!E$5/(1+Assumptions!$D$49)^('Incentive Relocation assumption'!$I88-2022)</f>
        <v>3391097.4281854802</v>
      </c>
      <c r="Z88" s="107">
        <f>T88*'Levy Proposition'!F$5/(1+Assumptions!$D$49)^('Incentive Relocation assumption'!$I88-2022)</f>
        <v>2334020.7559349108</v>
      </c>
      <c r="AA88" s="107">
        <f>U88*'Levy Proposition'!G$5/(1+Assumptions!$D$49)^('Incentive Relocation assumption'!$I88-2022)</f>
        <v>1307592.2986052353</v>
      </c>
      <c r="AB88" s="81">
        <f>P88*'Levy Proposition'!B$33/(1+Assumptions!$D$49)^('Incentive Relocation assumption'!$I88-2022)</f>
        <v>2455123.1061389819</v>
      </c>
      <c r="AC88" s="81">
        <f>Q88*'Levy Proposition'!C$33/(1+Assumptions!$D$49)^('Incentive Relocation assumption'!$I88-2022)</f>
        <v>918122.33406484721</v>
      </c>
      <c r="AD88" s="81">
        <f>R88*'Levy Proposition'!D$33/(1+Assumptions!$D$49)^('Incentive Relocation assumption'!$I88-2022)</f>
        <v>683364.98296781257</v>
      </c>
      <c r="AE88" s="81">
        <f>S88*'Levy Proposition'!E$33/(1+Assumptions!$D$49)^('Incentive Relocation assumption'!$I88-2022)</f>
        <v>247672.95582628984</v>
      </c>
      <c r="AF88" s="81">
        <f>T88*'Levy Proposition'!F$33/(1+Assumptions!$D$49)^('Incentive Relocation assumption'!$I88-2022)</f>
        <v>170468.06581774572</v>
      </c>
      <c r="AG88" s="81">
        <f>U88*'Levy Proposition'!G$33/(1+Assumptions!$D$49)^('Incentive Relocation assumption'!$I88-2022)</f>
        <v>95501.605739632403</v>
      </c>
      <c r="AH88" s="109">
        <f t="shared" si="22"/>
        <v>31160019.182330906</v>
      </c>
      <c r="AI88" s="109">
        <f t="shared" si="23"/>
        <v>11652657.852329934</v>
      </c>
      <c r="AJ88" s="109">
        <f t="shared" si="24"/>
        <v>8673156.1136653069</v>
      </c>
      <c r="AK88" s="109">
        <f t="shared" si="25"/>
        <v>3143424.4723591902</v>
      </c>
      <c r="AL88" s="109">
        <f t="shared" si="26"/>
        <v>2163552.690117165</v>
      </c>
      <c r="AM88" s="109">
        <f t="shared" si="27"/>
        <v>1212090.6928656029</v>
      </c>
      <c r="AN88" s="106">
        <f>'Levy Proposition'!B$11*'Incentive Relocation assumption'!J88/(1+Assumptions!$D$49)^('Incentive Relocation assumption'!$I88-2022)</f>
        <v>0</v>
      </c>
      <c r="AO88" s="106">
        <f>-'Levy Proposition'!C$11*'Incentive Relocation assumption'!K88/(1+Assumptions!$D$49)^('Incentive Relocation assumption'!$I88-2022)</f>
        <v>208507.63318093616</v>
      </c>
      <c r="AP88" s="106">
        <f>-'Levy Proposition'!D$11*'Incentive Relocation assumption'!L88/(1+Assumptions!$D$49)^('Incentive Relocation assumption'!$I88-2022)</f>
        <v>103367.78293115174</v>
      </c>
      <c r="AQ88" s="106">
        <f>-'Levy Proposition'!E$11*'Incentive Relocation assumption'!M88/(1+Assumptions!$D$49)^('Incentive Relocation assumption'!$I88-2022)</f>
        <v>59234.112724435909</v>
      </c>
      <c r="AR88" s="106">
        <f>-'Levy Proposition'!F$11*'Incentive Relocation assumption'!N88/(1+Assumptions!$D$49)^('Incentive Relocation assumption'!$I88-2022)</f>
        <v>22988.2511752838</v>
      </c>
      <c r="AS88" s="106">
        <f>-'Levy Proposition'!G$11*'Incentive Relocation assumption'!O88/(1+Assumptions!$D$49)^('Incentive Relocation assumption'!$I88-2022)</f>
        <v>26477.761900199253</v>
      </c>
    </row>
    <row r="89" spans="1:45" x14ac:dyDescent="0.35">
      <c r="A89">
        <v>2107</v>
      </c>
      <c r="B89" s="84">
        <f>'Future 95% Cost'!V88</f>
        <v>49438358.492356405</v>
      </c>
      <c r="C89" s="84">
        <f>'Future 95% Cost'!W88</f>
        <v>88508892.764035136</v>
      </c>
      <c r="D89" s="84">
        <f>'Future 95% Cost'!X88</f>
        <v>66404285.290889733</v>
      </c>
      <c r="E89" s="84">
        <f>'Future 95% Cost'!Y88</f>
        <v>24660727.408560611</v>
      </c>
      <c r="F89" s="84">
        <f>'Future 95% Cost'!Z88</f>
        <v>16906516.049439188</v>
      </c>
      <c r="G89" s="84">
        <f>'Future 95% Cost'!AA88</f>
        <v>9458439.9931372087</v>
      </c>
      <c r="H89" s="84"/>
      <c r="I89">
        <v>2107</v>
      </c>
      <c r="J89" s="103">
        <f t="shared" si="21"/>
        <v>19406.961213204289</v>
      </c>
      <c r="K89" s="103">
        <f t="shared" si="28"/>
        <v>-7027.0861839853615</v>
      </c>
      <c r="L89" s="103">
        <f t="shared" si="29"/>
        <v>-8020.5940853601569</v>
      </c>
      <c r="M89" s="103">
        <f t="shared" si="30"/>
        <v>-1734.8085162954028</v>
      </c>
      <c r="N89" s="103">
        <f t="shared" si="31"/>
        <v>-2151.3709704000553</v>
      </c>
      <c r="O89" s="103">
        <f t="shared" si="32"/>
        <v>-473.1014571633155</v>
      </c>
      <c r="P89" s="106">
        <f t="shared" si="33"/>
        <v>4949895.8786795698</v>
      </c>
      <c r="Q89" s="106">
        <f t="shared" si="34"/>
        <v>702708.61839853611</v>
      </c>
      <c r="R89" s="106">
        <f t="shared" si="35"/>
        <v>802059.40853601566</v>
      </c>
      <c r="S89" s="106">
        <f t="shared" si="36"/>
        <v>173480.85162954027</v>
      </c>
      <c r="T89" s="106">
        <f t="shared" si="37"/>
        <v>215137.09704000552</v>
      </c>
      <c r="U89" s="106">
        <f t="shared" si="38"/>
        <v>47310.14571633155</v>
      </c>
      <c r="V89" s="107">
        <f>P89*'Levy Proposition'!B$5/(1+Assumptions!$D$49)^('Incentive Relocation assumption'!$I89-2022)</f>
        <v>31972391.379815746</v>
      </c>
      <c r="W89" s="107">
        <f>Q89*'Levy Proposition'!C$5/(1+Assumptions!$D$49)^('Incentive Relocation assumption'!$I89-2022)</f>
        <v>11790012.068367379</v>
      </c>
      <c r="X89" s="107">
        <f>R89*'Levy Proposition'!D$5/(1+Assumptions!$D$49)^('Incentive Relocation assumption'!$I89-2022)</f>
        <v>8775389.8335307427</v>
      </c>
      <c r="Y89" s="107">
        <f>S89*'Levy Proposition'!E$5/(1+Assumptions!$D$49)^('Incentive Relocation assumption'!$I89-2022)</f>
        <v>3180477.1868167329</v>
      </c>
      <c r="Z89" s="107">
        <f>T89*'Levy Proposition'!F$5/(1+Assumptions!$D$49)^('Incentive Relocation assumption'!$I89-2022)</f>
        <v>2189055.2911007963</v>
      </c>
      <c r="AA89" s="107">
        <f>U89*'Levy Proposition'!G$5/(1+Assumptions!$D$49)^('Incentive Relocation assumption'!$I89-2022)</f>
        <v>1226378.0570871094</v>
      </c>
      <c r="AB89" s="81">
        <f>P89*'Levy Proposition'!B$33/(1+Assumptions!$D$49)^('Incentive Relocation assumption'!$I89-2022)</f>
        <v>2335142.7806399292</v>
      </c>
      <c r="AC89" s="81">
        <f>Q89*'Levy Proposition'!C$33/(1+Assumptions!$D$49)^('Incentive Relocation assumption'!$I89-2022)</f>
        <v>861097.97787870013</v>
      </c>
      <c r="AD89" s="81">
        <f>R89*'Levy Proposition'!D$33/(1+Assumptions!$D$49)^('Incentive Relocation assumption'!$I89-2022)</f>
        <v>640921.34909892478</v>
      </c>
      <c r="AE89" s="81">
        <f>S89*'Levy Proposition'!E$33/(1+Assumptions!$D$49)^('Incentive Relocation assumption'!$I89-2022)</f>
        <v>232290.04842201716</v>
      </c>
      <c r="AF89" s="81">
        <f>T89*'Levy Proposition'!F$33/(1+Assumptions!$D$49)^('Incentive Relocation assumption'!$I89-2022)</f>
        <v>159880.3354653893</v>
      </c>
      <c r="AG89" s="81">
        <f>U89*'Levy Proposition'!G$33/(1+Assumptions!$D$49)^('Incentive Relocation assumption'!$I89-2022)</f>
        <v>89570.024097418325</v>
      </c>
      <c r="AH89" s="109">
        <f t="shared" si="22"/>
        <v>29637248.599175818</v>
      </c>
      <c r="AI89" s="109">
        <f t="shared" si="23"/>
        <v>10928914.090488678</v>
      </c>
      <c r="AJ89" s="109">
        <f t="shared" si="24"/>
        <v>8134468.4844318181</v>
      </c>
      <c r="AK89" s="109">
        <f t="shared" si="25"/>
        <v>2948187.1383947157</v>
      </c>
      <c r="AL89" s="109">
        <f t="shared" si="26"/>
        <v>2029174.955635407</v>
      </c>
      <c r="AM89" s="109">
        <f t="shared" si="27"/>
        <v>1136808.032989691</v>
      </c>
      <c r="AN89" s="106">
        <f>'Levy Proposition'!B$11*'Incentive Relocation assumption'!J89/(1+Assumptions!$D$49)^('Incentive Relocation assumption'!$I89-2022)</f>
        <v>0</v>
      </c>
      <c r="AO89" s="106">
        <f>-'Levy Proposition'!C$11*'Incentive Relocation assumption'!K89/(1+Assumptions!$D$49)^('Incentive Relocation assumption'!$I89-2022)</f>
        <v>195557.27449681726</v>
      </c>
      <c r="AP89" s="106">
        <f>-'Levy Proposition'!D$11*'Incentive Relocation assumption'!L89/(1+Assumptions!$D$49)^('Incentive Relocation assumption'!$I89-2022)</f>
        <v>96947.63492544819</v>
      </c>
      <c r="AQ89" s="106">
        <f>-'Levy Proposition'!E$11*'Incentive Relocation assumption'!M89/(1+Assumptions!$D$49)^('Incentive Relocation assumption'!$I89-2022)</f>
        <v>55555.096304680636</v>
      </c>
      <c r="AR89" s="106">
        <f>-'Levy Proposition'!F$11*'Incentive Relocation assumption'!N89/(1+Assumptions!$D$49)^('Incentive Relocation assumption'!$I89-2022)</f>
        <v>21560.456452861319</v>
      </c>
      <c r="AS89" s="106">
        <f>-'Levy Proposition'!G$11*'Incentive Relocation assumption'!O89/(1+Assumptions!$D$49)^('Incentive Relocation assumption'!$I89-2022)</f>
        <v>24833.234510342383</v>
      </c>
    </row>
    <row r="90" spans="1:45" x14ac:dyDescent="0.35">
      <c r="A90">
        <v>2108</v>
      </c>
      <c r="B90" s="84">
        <f>'Future 95% Cost'!V89</f>
        <v>47282166.611324981</v>
      </c>
      <c r="C90" s="84">
        <f>'Future 95% Cost'!W89</f>
        <v>84648872.038429528</v>
      </c>
      <c r="D90" s="84">
        <f>'Future 95% Cost'!X89</f>
        <v>63519330.324437521</v>
      </c>
      <c r="E90" s="84">
        <f>'Future 95% Cost'!Y89</f>
        <v>23602133.264241379</v>
      </c>
      <c r="F90" s="84">
        <f>'Future 95% Cost'!Z89</f>
        <v>16180199.298946863</v>
      </c>
      <c r="G90" s="84">
        <f>'Future 95% Cost'!AA89</f>
        <v>9051872.3679078426</v>
      </c>
      <c r="H90" s="84"/>
      <c r="I90">
        <v>2108</v>
      </c>
      <c r="J90" s="103">
        <f t="shared" si="21"/>
        <v>19212.89160107225</v>
      </c>
      <c r="K90" s="103">
        <f t="shared" si="28"/>
        <v>-6956.8153221455077</v>
      </c>
      <c r="L90" s="103">
        <f t="shared" si="29"/>
        <v>-7940.3881445065554</v>
      </c>
      <c r="M90" s="103">
        <f t="shared" si="30"/>
        <v>-1717.4604311324488</v>
      </c>
      <c r="N90" s="103">
        <f t="shared" si="31"/>
        <v>-2129.8572606960547</v>
      </c>
      <c r="O90" s="103">
        <f t="shared" si="32"/>
        <v>-468.37044259168238</v>
      </c>
      <c r="P90" s="106">
        <f t="shared" si="33"/>
        <v>4969302.8398927739</v>
      </c>
      <c r="Q90" s="106">
        <f t="shared" si="34"/>
        <v>695681.53221455077</v>
      </c>
      <c r="R90" s="106">
        <f t="shared" si="35"/>
        <v>794038.81445065548</v>
      </c>
      <c r="S90" s="106">
        <f t="shared" si="36"/>
        <v>171746.04311324487</v>
      </c>
      <c r="T90" s="106">
        <f t="shared" si="37"/>
        <v>212985.72606960547</v>
      </c>
      <c r="U90" s="106">
        <f t="shared" si="38"/>
        <v>46837.044259168237</v>
      </c>
      <c r="V90" s="107">
        <f>P90*'Levy Proposition'!B$5/(1+Assumptions!$D$49)^('Incentive Relocation assumption'!$I90-2022)</f>
        <v>30408244.183032017</v>
      </c>
      <c r="W90" s="107">
        <f>Q90*'Levy Proposition'!C$5/(1+Assumptions!$D$49)^('Incentive Relocation assumption'!$I90-2022)</f>
        <v>11057737.269377386</v>
      </c>
      <c r="X90" s="107">
        <f>R90*'Levy Proposition'!D$5/(1+Assumptions!$D$49)^('Incentive Relocation assumption'!$I90-2022)</f>
        <v>8230352.4926743666</v>
      </c>
      <c r="Y90" s="107">
        <f>S90*'Levy Proposition'!E$5/(1+Assumptions!$D$49)^('Incentive Relocation assumption'!$I90-2022)</f>
        <v>2982938.5177158639</v>
      </c>
      <c r="Z90" s="107">
        <f>T90*'Levy Proposition'!F$5/(1+Assumptions!$D$49)^('Incentive Relocation assumption'!$I90-2022)</f>
        <v>2053093.5962379354</v>
      </c>
      <c r="AA90" s="107">
        <f>U90*'Levy Proposition'!G$5/(1+Assumptions!$D$49)^('Incentive Relocation assumption'!$I90-2022)</f>
        <v>1150208.0124737832</v>
      </c>
      <c r="AB90" s="81">
        <f>P90*'Levy Proposition'!B$33/(1+Assumptions!$D$49)^('Incentive Relocation assumption'!$I90-2022)</f>
        <v>2220903.3735515517</v>
      </c>
      <c r="AC90" s="81">
        <f>Q90*'Levy Proposition'!C$33/(1+Assumptions!$D$49)^('Incentive Relocation assumption'!$I90-2022)</f>
        <v>807615.39066798741</v>
      </c>
      <c r="AD90" s="81">
        <f>R90*'Levy Proposition'!D$33/(1+Assumptions!$D$49)^('Incentive Relocation assumption'!$I90-2022)</f>
        <v>601113.87906765798</v>
      </c>
      <c r="AE90" s="81">
        <f>S90*'Levy Proposition'!E$33/(1+Assumptions!$D$49)^('Incentive Relocation assumption'!$I90-2022)</f>
        <v>217862.56967736117</v>
      </c>
      <c r="AF90" s="81">
        <f>T90*'Levy Proposition'!F$33/(1+Assumptions!$D$49)^('Incentive Relocation assumption'!$I90-2022)</f>
        <v>149950.20648532774</v>
      </c>
      <c r="AG90" s="81">
        <f>U90*'Levy Proposition'!G$33/(1+Assumptions!$D$49)^('Incentive Relocation assumption'!$I90-2022)</f>
        <v>84006.851556870766</v>
      </c>
      <c r="AH90" s="109">
        <f t="shared" si="22"/>
        <v>28187340.809480466</v>
      </c>
      <c r="AI90" s="109">
        <f t="shared" si="23"/>
        <v>10250121.878709398</v>
      </c>
      <c r="AJ90" s="109">
        <f t="shared" si="24"/>
        <v>7629238.6136067081</v>
      </c>
      <c r="AK90" s="109">
        <f t="shared" si="25"/>
        <v>2765075.9480385026</v>
      </c>
      <c r="AL90" s="109">
        <f t="shared" si="26"/>
        <v>1903143.3897526076</v>
      </c>
      <c r="AM90" s="109">
        <f t="shared" si="27"/>
        <v>1066201.1609169124</v>
      </c>
      <c r="AN90" s="106">
        <f>'Levy Proposition'!B$11*'Incentive Relocation assumption'!J90/(1+Assumptions!$D$49)^('Incentive Relocation assumption'!$I90-2022)</f>
        <v>0</v>
      </c>
      <c r="AO90" s="106">
        <f>-'Levy Proposition'!C$11*'Incentive Relocation assumption'!K90/(1+Assumptions!$D$49)^('Incentive Relocation assumption'!$I90-2022)</f>
        <v>183411.25945944522</v>
      </c>
      <c r="AP90" s="106">
        <f>-'Levy Proposition'!D$11*'Incentive Relocation assumption'!L90/(1+Assumptions!$D$49)^('Incentive Relocation assumption'!$I90-2022)</f>
        <v>90926.240760122411</v>
      </c>
      <c r="AQ90" s="106">
        <f>-'Levy Proposition'!E$11*'Incentive Relocation assumption'!M90/(1+Assumptions!$D$49)^('Incentive Relocation assumption'!$I90-2022)</f>
        <v>52104.582705247733</v>
      </c>
      <c r="AR90" s="106">
        <f>-'Levy Proposition'!F$11*'Incentive Relocation assumption'!N90/(1+Assumptions!$D$49)^('Incentive Relocation assumption'!$I90-2022)</f>
        <v>20221.341715437837</v>
      </c>
      <c r="AS90" s="106">
        <f>-'Levy Proposition'!G$11*'Incentive Relocation assumption'!O90/(1+Assumptions!$D$49)^('Incentive Relocation assumption'!$I90-2022)</f>
        <v>23290.848319057473</v>
      </c>
    </row>
    <row r="91" spans="1:45" x14ac:dyDescent="0.35">
      <c r="A91">
        <v>2109</v>
      </c>
      <c r="B91" s="84">
        <f>'Future 95% Cost'!V90</f>
        <v>45220489.842945397</v>
      </c>
      <c r="C91" s="84">
        <f>'Future 95% Cost'!W90</f>
        <v>80957956.058654904</v>
      </c>
      <c r="D91" s="84">
        <f>'Future 95% Cost'!X90</f>
        <v>60760358.910379849</v>
      </c>
      <c r="E91" s="84">
        <f>'Future 95% Cost'!Y90</f>
        <v>22589300.981749926</v>
      </c>
      <c r="F91" s="84">
        <f>'Future 95% Cost'!Z90</f>
        <v>15485324.791574283</v>
      </c>
      <c r="G91" s="84">
        <f>'Future 95% Cost'!AA90</f>
        <v>8662916.3690698706</v>
      </c>
      <c r="H91" s="84"/>
      <c r="I91">
        <v>2109</v>
      </c>
      <c r="J91" s="103">
        <f t="shared" si="21"/>
        <v>19020.762685061527</v>
      </c>
      <c r="K91" s="103">
        <f t="shared" si="28"/>
        <v>-6887.2471689240529</v>
      </c>
      <c r="L91" s="103">
        <f t="shared" si="29"/>
        <v>-7860.9842630614885</v>
      </c>
      <c r="M91" s="103">
        <f t="shared" si="30"/>
        <v>-1700.2858268211244</v>
      </c>
      <c r="N91" s="103">
        <f t="shared" si="31"/>
        <v>-2108.5586880890942</v>
      </c>
      <c r="O91" s="103">
        <f t="shared" si="32"/>
        <v>-463.68673816576558</v>
      </c>
      <c r="P91" s="106">
        <f t="shared" si="33"/>
        <v>4988515.7314938465</v>
      </c>
      <c r="Q91" s="106">
        <f t="shared" si="34"/>
        <v>688724.7168924053</v>
      </c>
      <c r="R91" s="106">
        <f t="shared" si="35"/>
        <v>786098.42630614887</v>
      </c>
      <c r="S91" s="106">
        <f t="shared" si="36"/>
        <v>170028.58268211244</v>
      </c>
      <c r="T91" s="106">
        <f t="shared" si="37"/>
        <v>210855.86880890941</v>
      </c>
      <c r="U91" s="106">
        <f t="shared" si="38"/>
        <v>46368.673816576556</v>
      </c>
      <c r="V91" s="107">
        <f>P91*'Levy Proposition'!B$5/(1+Assumptions!$D$49)^('Incentive Relocation assumption'!$I91-2022)</f>
        <v>28919051.75483799</v>
      </c>
      <c r="W91" s="107">
        <f>Q91*'Levy Proposition'!C$5/(1+Assumptions!$D$49)^('Incentive Relocation assumption'!$I91-2022)</f>
        <v>10370943.881104058</v>
      </c>
      <c r="X91" s="107">
        <f>R91*'Levy Proposition'!D$5/(1+Assumptions!$D$49)^('Incentive Relocation assumption'!$I91-2022)</f>
        <v>7719167.289280043</v>
      </c>
      <c r="Y91" s="107">
        <f>S91*'Levy Proposition'!E$5/(1+Assumptions!$D$49)^('Incentive Relocation assumption'!$I91-2022)</f>
        <v>2797668.9275921653</v>
      </c>
      <c r="Z91" s="107">
        <f>T91*'Levy Proposition'!F$5/(1+Assumptions!$D$49)^('Incentive Relocation assumption'!$I91-2022)</f>
        <v>1925576.4493703356</v>
      </c>
      <c r="AA91" s="107">
        <f>U91*'Levy Proposition'!G$5/(1+Assumptions!$D$49)^('Incentive Relocation assumption'!$I91-2022)</f>
        <v>1078768.8709150797</v>
      </c>
      <c r="AB91" s="81">
        <f>P91*'Levy Proposition'!B$33/(1+Assumptions!$D$49)^('Incentive Relocation assumption'!$I91-2022)</f>
        <v>2112138.3798302412</v>
      </c>
      <c r="AC91" s="81">
        <f>Q91*'Levy Proposition'!C$33/(1+Assumptions!$D$49)^('Incentive Relocation assumption'!$I91-2022)</f>
        <v>757454.59401797038</v>
      </c>
      <c r="AD91" s="81">
        <f>R91*'Levy Proposition'!D$33/(1+Assumptions!$D$49)^('Incentive Relocation assumption'!$I91-2022)</f>
        <v>563778.84137542616</v>
      </c>
      <c r="AE91" s="81">
        <f>S91*'Levy Proposition'!E$33/(1+Assumptions!$D$49)^('Incentive Relocation assumption'!$I91-2022)</f>
        <v>204331.17814927566</v>
      </c>
      <c r="AF91" s="81">
        <f>T91*'Levy Proposition'!F$33/(1+Assumptions!$D$49)^('Incentive Relocation assumption'!$I91-2022)</f>
        <v>140636.83541532201</v>
      </c>
      <c r="AG91" s="81">
        <f>U91*'Levy Proposition'!G$33/(1+Assumptions!$D$49)^('Incentive Relocation assumption'!$I91-2022)</f>
        <v>78789.206317758799</v>
      </c>
      <c r="AH91" s="109">
        <f t="shared" si="22"/>
        <v>26806913.375007749</v>
      </c>
      <c r="AI91" s="109">
        <f t="shared" si="23"/>
        <v>9613489.2870860882</v>
      </c>
      <c r="AJ91" s="109">
        <f t="shared" si="24"/>
        <v>7155388.4479046166</v>
      </c>
      <c r="AK91" s="109">
        <f t="shared" si="25"/>
        <v>2593337.7494428898</v>
      </c>
      <c r="AL91" s="109">
        <f t="shared" si="26"/>
        <v>1784939.6139550135</v>
      </c>
      <c r="AM91" s="109">
        <f t="shared" si="27"/>
        <v>999979.66459732095</v>
      </c>
      <c r="AN91" s="106">
        <f>'Levy Proposition'!B$11*'Incentive Relocation assumption'!J91/(1+Assumptions!$D$49)^('Incentive Relocation assumption'!$I91-2022)</f>
        <v>0</v>
      </c>
      <c r="AO91" s="106">
        <f>-'Levy Proposition'!C$11*'Incentive Relocation assumption'!K91/(1+Assumptions!$D$49)^('Incentive Relocation assumption'!$I91-2022)</f>
        <v>172019.63047939411</v>
      </c>
      <c r="AP91" s="106">
        <f>-'Levy Proposition'!D$11*'Incentive Relocation assumption'!L91/(1+Assumptions!$D$49)^('Incentive Relocation assumption'!$I91-2022)</f>
        <v>85278.833930558889</v>
      </c>
      <c r="AQ91" s="106">
        <f>-'Levy Proposition'!E$11*'Incentive Relocation assumption'!M91/(1+Assumptions!$D$49)^('Incentive Relocation assumption'!$I91-2022)</f>
        <v>48868.379671214192</v>
      </c>
      <c r="AR91" s="106">
        <f>-'Levy Proposition'!F$11*'Incentive Relocation assumption'!N91/(1+Assumptions!$D$49)^('Incentive Relocation assumption'!$I91-2022)</f>
        <v>18965.39907058602</v>
      </c>
      <c r="AS91" s="106">
        <f>-'Levy Proposition'!G$11*'Incentive Relocation assumption'!O91/(1+Assumptions!$D$49)^('Incentive Relocation assumption'!$I91-2022)</f>
        <v>21844.259361196811</v>
      </c>
    </row>
    <row r="92" spans="1:45" x14ac:dyDescent="0.35">
      <c r="A92">
        <v>2110</v>
      </c>
      <c r="B92" s="84">
        <f>'Future 95% Cost'!V91</f>
        <v>46239823.69982864</v>
      </c>
      <c r="C92" s="84">
        <f>'Future 95% Cost'!W91</f>
        <v>82782860.422278002</v>
      </c>
      <c r="D92" s="84">
        <f>'Future 95% Cost'!X91</f>
        <v>62140939.196164496</v>
      </c>
      <c r="E92" s="84">
        <f>'Future 95% Cost'!Y91</f>
        <v>23115268.236809738</v>
      </c>
      <c r="F92" s="84">
        <f>'Future 95% Cost'!Z91</f>
        <v>15845353.655369949</v>
      </c>
      <c r="G92" s="84">
        <f>'Future 95% Cost'!AA91</f>
        <v>8864108.766953351</v>
      </c>
      <c r="H92" s="84"/>
      <c r="I92">
        <v>2110</v>
      </c>
      <c r="J92" s="103">
        <f t="shared" si="21"/>
        <v>18830.55505821091</v>
      </c>
      <c r="K92" s="103">
        <f t="shared" si="28"/>
        <v>-6818.3746972348126</v>
      </c>
      <c r="L92" s="103">
        <f t="shared" si="29"/>
        <v>-7782.3744204308732</v>
      </c>
      <c r="M92" s="103">
        <f t="shared" si="30"/>
        <v>-1683.2829685529132</v>
      </c>
      <c r="N92" s="103">
        <f t="shared" si="31"/>
        <v>-2087.4731012082029</v>
      </c>
      <c r="O92" s="103">
        <f t="shared" si="32"/>
        <v>-459.04987078410795</v>
      </c>
      <c r="P92" s="106">
        <f t="shared" si="33"/>
        <v>5007536.4941789079</v>
      </c>
      <c r="Q92" s="106">
        <f t="shared" si="34"/>
        <v>681837.46972348122</v>
      </c>
      <c r="R92" s="106">
        <f t="shared" si="35"/>
        <v>778237.44204308733</v>
      </c>
      <c r="S92" s="106">
        <f t="shared" si="36"/>
        <v>168328.29685529132</v>
      </c>
      <c r="T92" s="106">
        <f t="shared" si="37"/>
        <v>208747.3101208203</v>
      </c>
      <c r="U92" s="106">
        <f t="shared" si="38"/>
        <v>45904.987078410792</v>
      </c>
      <c r="V92" s="107">
        <f>P92*'Levy Proposition'!B$5/(1+Assumptions!$D$49)^('Incentive Relocation assumption'!$I92-2022)</f>
        <v>27501326.880588487</v>
      </c>
      <c r="W92" s="107">
        <f>Q92*'Levy Proposition'!C$5/(1+Assumptions!$D$49)^('Incentive Relocation assumption'!$I92-2022)</f>
        <v>9726807.0641242266</v>
      </c>
      <c r="X92" s="107">
        <f>R92*'Levy Proposition'!D$5/(1+Assumptions!$D$49)^('Incentive Relocation assumption'!$I92-2022)</f>
        <v>7239731.6752747381</v>
      </c>
      <c r="Y92" s="107">
        <f>S92*'Levy Proposition'!E$5/(1+Assumptions!$D$49)^('Incentive Relocation assumption'!$I92-2022)</f>
        <v>2623906.3869167692</v>
      </c>
      <c r="Z92" s="107">
        <f>T92*'Levy Proposition'!F$5/(1+Assumptions!$D$49)^('Incentive Relocation assumption'!$I92-2022)</f>
        <v>1805979.3616637255</v>
      </c>
      <c r="AA92" s="107">
        <f>U92*'Levy Proposition'!G$5/(1+Assumptions!$D$49)^('Incentive Relocation assumption'!$I92-2022)</f>
        <v>1011766.7971661097</v>
      </c>
      <c r="AB92" s="81">
        <f>P92*'Levy Proposition'!B$33/(1+Assumptions!$D$49)^('Incentive Relocation assumption'!$I92-2022)</f>
        <v>2008593.1064814557</v>
      </c>
      <c r="AC92" s="81">
        <f>Q92*'Levy Proposition'!C$33/(1+Assumptions!$D$49)^('Incentive Relocation assumption'!$I92-2022)</f>
        <v>710409.27232006285</v>
      </c>
      <c r="AD92" s="81">
        <f>R92*'Levy Proposition'!D$33/(1+Assumptions!$D$49)^('Incentive Relocation assumption'!$I92-2022)</f>
        <v>528762.67384743411</v>
      </c>
      <c r="AE92" s="81">
        <f>S92*'Levy Proposition'!E$33/(1+Assumptions!$D$49)^('Incentive Relocation assumption'!$I92-2022)</f>
        <v>191640.21807739438</v>
      </c>
      <c r="AF92" s="81">
        <f>T92*'Levy Proposition'!F$33/(1+Assumptions!$D$49)^('Incentive Relocation assumption'!$I92-2022)</f>
        <v>131901.9155706976</v>
      </c>
      <c r="AG92" s="81">
        <f>U92*'Levy Proposition'!G$33/(1+Assumptions!$D$49)^('Incentive Relocation assumption'!$I92-2022)</f>
        <v>73895.627762931501</v>
      </c>
      <c r="AH92" s="109">
        <f t="shared" si="22"/>
        <v>25492733.774107032</v>
      </c>
      <c r="AI92" s="109">
        <f t="shared" si="23"/>
        <v>9016397.7918041646</v>
      </c>
      <c r="AJ92" s="109">
        <f t="shared" si="24"/>
        <v>6710969.001427304</v>
      </c>
      <c r="AK92" s="109">
        <f t="shared" si="25"/>
        <v>2432266.168839375</v>
      </c>
      <c r="AL92" s="109">
        <f t="shared" si="26"/>
        <v>1674077.4460930279</v>
      </c>
      <c r="AM92" s="109">
        <f t="shared" si="27"/>
        <v>937871.16940317815</v>
      </c>
      <c r="AN92" s="106">
        <f>'Levy Proposition'!B$11*'Incentive Relocation assumption'!J92/(1+Assumptions!$D$49)^('Incentive Relocation assumption'!$I92-2022)</f>
        <v>0</v>
      </c>
      <c r="AO92" s="106">
        <f>-'Levy Proposition'!C$11*'Incentive Relocation assumption'!K92/(1+Assumptions!$D$49)^('Incentive Relocation assumption'!$I92-2022)</f>
        <v>161335.5328210383</v>
      </c>
      <c r="AP92" s="106">
        <f>-'Levy Proposition'!D$11*'Incentive Relocation assumption'!L92/(1+Assumptions!$D$49)^('Incentive Relocation assumption'!$I92-2022)</f>
        <v>79982.186173755661</v>
      </c>
      <c r="AQ92" s="106">
        <f>-'Levy Proposition'!E$11*'Incentive Relocation assumption'!M92/(1+Assumptions!$D$49)^('Incentive Relocation assumption'!$I92-2022)</f>
        <v>45833.176425178812</v>
      </c>
      <c r="AR92" s="106">
        <f>-'Levy Proposition'!F$11*'Incentive Relocation assumption'!N92/(1+Assumptions!$D$49)^('Incentive Relocation assumption'!$I92-2022)</f>
        <v>17787.462719745497</v>
      </c>
      <c r="AS92" s="106">
        <f>-'Levy Proposition'!G$11*'Incentive Relocation assumption'!O92/(1+Assumptions!$D$49)^('Incentive Relocation assumption'!$I92-2022)</f>
        <v>20487.517693754176</v>
      </c>
    </row>
    <row r="93" spans="1:45" x14ac:dyDescent="0.35">
      <c r="A93">
        <v>2111</v>
      </c>
      <c r="B93" s="84">
        <f>'Future 95% Cost'!V92</f>
        <v>44224534.940604649</v>
      </c>
      <c r="C93" s="84">
        <f>'Future 95% Cost'!W92</f>
        <v>79174811.064752191</v>
      </c>
      <c r="D93" s="84">
        <f>'Future 95% Cost'!X92</f>
        <v>59443112.536927044</v>
      </c>
      <c r="E93" s="84">
        <f>'Future 95% Cost'!Y92</f>
        <v>22123961.052233201</v>
      </c>
      <c r="F93" s="84">
        <f>'Future 95% Cost'!Z92</f>
        <v>15165331.836584376</v>
      </c>
      <c r="G93" s="84">
        <f>'Future 95% Cost'!AA92</f>
        <v>8483488.7164298985</v>
      </c>
      <c r="H93" s="84"/>
      <c r="I93">
        <v>2111</v>
      </c>
      <c r="J93" s="103">
        <f t="shared" si="21"/>
        <v>18642.2495076288</v>
      </c>
      <c r="K93" s="103">
        <f t="shared" si="28"/>
        <v>-6750.190950262464</v>
      </c>
      <c r="L93" s="103">
        <f t="shared" si="29"/>
        <v>-7704.550676226565</v>
      </c>
      <c r="M93" s="103">
        <f t="shared" si="30"/>
        <v>-1666.4501388673843</v>
      </c>
      <c r="N93" s="103">
        <f t="shared" si="31"/>
        <v>-2066.5983701961213</v>
      </c>
      <c r="O93" s="103">
        <f t="shared" si="32"/>
        <v>-454.45937207626685</v>
      </c>
      <c r="P93" s="106">
        <f t="shared" si="33"/>
        <v>5026367.049237119</v>
      </c>
      <c r="Q93" s="106">
        <f t="shared" si="34"/>
        <v>675019.09502624639</v>
      </c>
      <c r="R93" s="106">
        <f t="shared" si="35"/>
        <v>770455.06762265647</v>
      </c>
      <c r="S93" s="106">
        <f t="shared" si="36"/>
        <v>166645.01388673842</v>
      </c>
      <c r="T93" s="106">
        <f t="shared" si="37"/>
        <v>206659.83701961211</v>
      </c>
      <c r="U93" s="106">
        <f t="shared" si="38"/>
        <v>45445.937207626681</v>
      </c>
      <c r="V93" s="107">
        <f>P93*'Levy Proposition'!B$5/(1+Assumptions!$D$49)^('Incentive Relocation assumption'!$I93-2022)</f>
        <v>26151737.445765786</v>
      </c>
      <c r="W93" s="107">
        <f>Q93*'Levy Proposition'!C$5/(1+Assumptions!$D$49)^('Incentive Relocation assumption'!$I93-2022)</f>
        <v>9122677.4291083161</v>
      </c>
      <c r="X93" s="107">
        <f>R93*'Levy Proposition'!D$5/(1+Assumptions!$D$49)^('Incentive Relocation assumption'!$I93-2022)</f>
        <v>6790073.6913378835</v>
      </c>
      <c r="Y93" s="107">
        <f>S93*'Levy Proposition'!E$5/(1+Assumptions!$D$49)^('Incentive Relocation assumption'!$I93-2022)</f>
        <v>2460936.1956306044</v>
      </c>
      <c r="Z93" s="107">
        <f>T93*'Levy Proposition'!F$5/(1+Assumptions!$D$49)^('Incentive Relocation assumption'!$I93-2022)</f>
        <v>1693810.4201585196</v>
      </c>
      <c r="AA93" s="107">
        <f>U93*'Levy Proposition'!G$5/(1+Assumptions!$D$49)^('Incentive Relocation assumption'!$I93-2022)</f>
        <v>948926.20601799956</v>
      </c>
      <c r="AB93" s="81">
        <f>P93*'Levy Proposition'!B$33/(1+Assumptions!$D$49)^('Incentive Relocation assumption'!$I93-2022)</f>
        <v>1910024.1884385066</v>
      </c>
      <c r="AC93" s="81">
        <f>Q93*'Levy Proposition'!C$33/(1+Assumptions!$D$49)^('Incentive Relocation assumption'!$I93-2022)</f>
        <v>666285.92417824583</v>
      </c>
      <c r="AD93" s="81">
        <f>R93*'Levy Proposition'!D$33/(1+Assumptions!$D$49)^('Incentive Relocation assumption'!$I93-2022)</f>
        <v>495921.35201843473</v>
      </c>
      <c r="AE93" s="81">
        <f>S93*'Levy Proposition'!E$33/(1+Assumptions!$D$49)^('Incentive Relocation assumption'!$I93-2022)</f>
        <v>179737.49046717116</v>
      </c>
      <c r="AF93" s="81">
        <f>T93*'Levy Proposition'!F$33/(1+Assumptions!$D$49)^('Incentive Relocation assumption'!$I93-2022)</f>
        <v>123709.51948570342</v>
      </c>
      <c r="AG93" s="81">
        <f>U93*'Levy Proposition'!G$33/(1+Assumptions!$D$49)^('Incentive Relocation assumption'!$I93-2022)</f>
        <v>69305.988188980409</v>
      </c>
      <c r="AH93" s="109">
        <f t="shared" si="22"/>
        <v>24241713.257327281</v>
      </c>
      <c r="AI93" s="109">
        <f t="shared" si="23"/>
        <v>8456391.5049300697</v>
      </c>
      <c r="AJ93" s="109">
        <f t="shared" si="24"/>
        <v>6294152.3393194489</v>
      </c>
      <c r="AK93" s="109">
        <f t="shared" si="25"/>
        <v>2281198.7051634332</v>
      </c>
      <c r="AL93" s="109">
        <f t="shared" si="26"/>
        <v>1570100.9006728162</v>
      </c>
      <c r="AM93" s="109">
        <f t="shared" si="27"/>
        <v>879620.21782901918</v>
      </c>
      <c r="AN93" s="106">
        <f>'Levy Proposition'!B$11*'Incentive Relocation assumption'!J93/(1+Assumptions!$D$49)^('Incentive Relocation assumption'!$I93-2022)</f>
        <v>0</v>
      </c>
      <c r="AO93" s="106">
        <f>-'Levy Proposition'!C$11*'Incentive Relocation assumption'!K93/(1+Assumptions!$D$49)^('Incentive Relocation assumption'!$I93-2022)</f>
        <v>151315.02188505346</v>
      </c>
      <c r="AP93" s="106">
        <f>-'Levy Proposition'!D$11*'Incentive Relocation assumption'!L93/(1+Assumptions!$D$49)^('Incentive Relocation assumption'!$I93-2022)</f>
        <v>75014.51192850979</v>
      </c>
      <c r="AQ93" s="106">
        <f>-'Levy Proposition'!E$11*'Incentive Relocation assumption'!M93/(1+Assumptions!$D$49)^('Incentive Relocation assumption'!$I93-2022)</f>
        <v>42986.488918906565</v>
      </c>
      <c r="AR93" s="106">
        <f>-'Levy Proposition'!F$11*'Incentive Relocation assumption'!N93/(1+Assumptions!$D$49)^('Incentive Relocation assumption'!$I93-2022)</f>
        <v>16682.68771085552</v>
      </c>
      <c r="AS93" s="106">
        <f>-'Levy Proposition'!G$11*'Incentive Relocation assumption'!O93/(1+Assumptions!$D$49)^('Incentive Relocation assumption'!$I93-2022)</f>
        <v>19215.04292324487</v>
      </c>
    </row>
    <row r="94" spans="1:45" x14ac:dyDescent="0.35">
      <c r="A94">
        <v>2112</v>
      </c>
      <c r="B94" s="84">
        <f>'Future 95% Cost'!V93</f>
        <v>42297531.728664063</v>
      </c>
      <c r="C94" s="84">
        <f>'Future 95% Cost'!W93</f>
        <v>75724741.331418991</v>
      </c>
      <c r="D94" s="84">
        <f>'Future 95% Cost'!X93</f>
        <v>56863025.58223068</v>
      </c>
      <c r="E94" s="84">
        <f>'Future 95% Cost'!Y93</f>
        <v>21175471.486646306</v>
      </c>
      <c r="F94" s="84">
        <f>'Future 95% Cost'!Z93</f>
        <v>14514721.977778364</v>
      </c>
      <c r="G94" s="84">
        <f>'Future 95% Cost'!AA93</f>
        <v>8119341.6462643361</v>
      </c>
      <c r="H94" s="84"/>
      <c r="I94">
        <v>2112</v>
      </c>
      <c r="J94" s="103">
        <f t="shared" si="21"/>
        <v>18455.827012552512</v>
      </c>
      <c r="K94" s="103">
        <f t="shared" si="28"/>
        <v>-6682.6890407598394</v>
      </c>
      <c r="L94" s="103">
        <f t="shared" si="29"/>
        <v>-7627.5051694642989</v>
      </c>
      <c r="M94" s="103">
        <f t="shared" si="30"/>
        <v>-1649.7856374787102</v>
      </c>
      <c r="N94" s="103">
        <f t="shared" si="31"/>
        <v>-2045.93238649416</v>
      </c>
      <c r="O94" s="103">
        <f t="shared" si="32"/>
        <v>-449.91477835550415</v>
      </c>
      <c r="P94" s="106">
        <f t="shared" si="33"/>
        <v>5045009.2987447474</v>
      </c>
      <c r="Q94" s="106">
        <f t="shared" si="34"/>
        <v>668268.90407598391</v>
      </c>
      <c r="R94" s="106">
        <f t="shared" si="35"/>
        <v>762750.51694642985</v>
      </c>
      <c r="S94" s="106">
        <f t="shared" si="36"/>
        <v>164978.56374787103</v>
      </c>
      <c r="T94" s="106">
        <f t="shared" si="37"/>
        <v>204593.23864941599</v>
      </c>
      <c r="U94" s="106">
        <f t="shared" si="38"/>
        <v>44991.477835550417</v>
      </c>
      <c r="V94" s="107">
        <f>P94*'Levy Proposition'!B$5/(1+Assumptions!$D$49)^('Incentive Relocation assumption'!$I94-2022)</f>
        <v>24867100.039339554</v>
      </c>
      <c r="W94" s="107">
        <f>Q94*'Levy Proposition'!C$5/(1+Assumptions!$D$49)^('Incentive Relocation assumption'!$I94-2022)</f>
        <v>8556070.1396574341</v>
      </c>
      <c r="X94" s="107">
        <f>R94*'Levy Proposition'!D$5/(1+Assumptions!$D$49)^('Incentive Relocation assumption'!$I94-2022)</f>
        <v>6368343.8560655266</v>
      </c>
      <c r="Y94" s="107">
        <f>S94*'Levy Proposition'!E$5/(1+Assumptions!$D$49)^('Incentive Relocation assumption'!$I94-2022)</f>
        <v>2308088.0435224669</v>
      </c>
      <c r="Z94" s="107">
        <f>T94*'Levy Proposition'!F$5/(1+Assumptions!$D$49)^('Incentive Relocation assumption'!$I94-2022)</f>
        <v>1588608.2644901169</v>
      </c>
      <c r="AA94" s="107">
        <f>U94*'Levy Proposition'!G$5/(1+Assumptions!$D$49)^('Incentive Relocation assumption'!$I94-2022)</f>
        <v>889988.62879256858</v>
      </c>
      <c r="AB94" s="81">
        <f>P94*'Levy Proposition'!B$33/(1+Assumptions!$D$49)^('Incentive Relocation assumption'!$I94-2022)</f>
        <v>1816199.1213761156</v>
      </c>
      <c r="AC94" s="81">
        <f>Q94*'Levy Proposition'!C$33/(1+Assumptions!$D$49)^('Incentive Relocation assumption'!$I94-2022)</f>
        <v>624903.06652142166</v>
      </c>
      <c r="AD94" s="81">
        <f>R94*'Levy Proposition'!D$33/(1+Assumptions!$D$49)^('Incentive Relocation assumption'!$I94-2022)</f>
        <v>465119.79674789537</v>
      </c>
      <c r="AE94" s="81">
        <f>S94*'Levy Proposition'!E$33/(1+Assumptions!$D$49)^('Incentive Relocation assumption'!$I94-2022)</f>
        <v>168574.03839099029</v>
      </c>
      <c r="AF94" s="81">
        <f>T94*'Levy Proposition'!F$33/(1+Assumptions!$D$49)^('Incentive Relocation assumption'!$I94-2022)</f>
        <v>116025.95114079957</v>
      </c>
      <c r="AG94" s="81">
        <f>U94*'Levy Proposition'!G$33/(1+Assumptions!$D$49)^('Incentive Relocation assumption'!$I94-2022)</f>
        <v>65001.410019289367</v>
      </c>
      <c r="AH94" s="109">
        <f t="shared" si="22"/>
        <v>23050900.917963438</v>
      </c>
      <c r="AI94" s="109">
        <f t="shared" si="23"/>
        <v>7931167.0731360121</v>
      </c>
      <c r="AJ94" s="109">
        <f t="shared" si="24"/>
        <v>5903224.0593176316</v>
      </c>
      <c r="AK94" s="109">
        <f t="shared" si="25"/>
        <v>2139514.0051314766</v>
      </c>
      <c r="AL94" s="109">
        <f t="shared" si="26"/>
        <v>1472582.3133493173</v>
      </c>
      <c r="AM94" s="109">
        <f t="shared" si="27"/>
        <v>824987.21877327922</v>
      </c>
      <c r="AN94" s="106">
        <f>'Levy Proposition'!B$11*'Incentive Relocation assumption'!J94/(1+Assumptions!$D$49)^('Incentive Relocation assumption'!$I94-2022)</f>
        <v>0</v>
      </c>
      <c r="AO94" s="106">
        <f>-'Levy Proposition'!C$11*'Incentive Relocation assumption'!K94/(1+Assumptions!$D$49)^('Incentive Relocation assumption'!$I94-2022)</f>
        <v>141916.88246055433</v>
      </c>
      <c r="AP94" s="106">
        <f>-'Levy Proposition'!D$11*'Incentive Relocation assumption'!L94/(1+Assumptions!$D$49)^('Incentive Relocation assumption'!$I94-2022)</f>
        <v>70355.378729557226</v>
      </c>
      <c r="AQ94" s="106">
        <f>-'Levy Proposition'!E$11*'Incentive Relocation assumption'!M94/(1+Assumptions!$D$49)^('Incentive Relocation assumption'!$I94-2022)</f>
        <v>40316.608485379853</v>
      </c>
      <c r="AR94" s="106">
        <f>-'Levy Proposition'!F$11*'Incentive Relocation assumption'!N94/(1+Assumptions!$D$49)^('Incentive Relocation assumption'!$I94-2022)</f>
        <v>15646.53001065639</v>
      </c>
      <c r="AS94" s="106">
        <f>-'Levy Proposition'!G$11*'Incentive Relocation assumption'!O94/(1+Assumptions!$D$49)^('Incentive Relocation assumption'!$I94-2022)</f>
        <v>18021.601253074332</v>
      </c>
    </row>
    <row r="95" spans="1:45" x14ac:dyDescent="0.35">
      <c r="A95">
        <v>2113</v>
      </c>
      <c r="B95" s="84">
        <f>'Future 95% Cost'!V94</f>
        <v>40454929.329304889</v>
      </c>
      <c r="C95" s="84">
        <f>'Future 95% Cost'!W94</f>
        <v>72425706.209595174</v>
      </c>
      <c r="D95" s="84">
        <f>'Future 95% Cost'!X94</f>
        <v>54395516.650284447</v>
      </c>
      <c r="E95" s="84">
        <f>'Future 95% Cost'!Y94</f>
        <v>20267938.677682199</v>
      </c>
      <c r="F95" s="84">
        <f>'Future 95% Cost'!Z94</f>
        <v>13892243.52692892</v>
      </c>
      <c r="G95" s="84">
        <f>'Future 95% Cost'!AA94</f>
        <v>7770949.8865845064</v>
      </c>
      <c r="H95" s="84"/>
      <c r="I95">
        <v>2113</v>
      </c>
      <c r="J95" s="103">
        <f t="shared" si="21"/>
        <v>18271.268742426986</v>
      </c>
      <c r="K95" s="103">
        <f t="shared" si="28"/>
        <v>-6615.8621503522409</v>
      </c>
      <c r="L95" s="103">
        <f t="shared" si="29"/>
        <v>-7551.2301177696563</v>
      </c>
      <c r="M95" s="103">
        <f t="shared" si="30"/>
        <v>-1633.2877811039232</v>
      </c>
      <c r="N95" s="103">
        <f t="shared" si="31"/>
        <v>-2025.4730626292185</v>
      </c>
      <c r="O95" s="103">
        <f t="shared" si="32"/>
        <v>-445.41563057194918</v>
      </c>
      <c r="P95" s="106">
        <f t="shared" si="33"/>
        <v>5063465.1257573003</v>
      </c>
      <c r="Q95" s="106">
        <f t="shared" si="34"/>
        <v>661586.2150352241</v>
      </c>
      <c r="R95" s="106">
        <f t="shared" si="35"/>
        <v>755123.01177696558</v>
      </c>
      <c r="S95" s="106">
        <f t="shared" si="36"/>
        <v>163328.7781103923</v>
      </c>
      <c r="T95" s="106">
        <f t="shared" si="37"/>
        <v>202547.30626292183</v>
      </c>
      <c r="U95" s="106">
        <f t="shared" si="38"/>
        <v>44541.563057194915</v>
      </c>
      <c r="V95" s="107">
        <f>P95*'Levy Proposition'!B$5/(1+Assumptions!$D$49)^('Incentive Relocation assumption'!$I95-2022)</f>
        <v>23644373.784058947</v>
      </c>
      <c r="W95" s="107">
        <f>Q95*'Levy Proposition'!C$5/(1+Assumptions!$D$49)^('Incentive Relocation assumption'!$I95-2022)</f>
        <v>8024654.6919606542</v>
      </c>
      <c r="X95" s="107">
        <f>R95*'Levy Proposition'!D$5/(1+Assumptions!$D$49)^('Incentive Relocation assumption'!$I95-2022)</f>
        <v>5972807.5588965546</v>
      </c>
      <c r="Y95" s="107">
        <f>S95*'Levy Proposition'!E$5/(1+Assumptions!$D$49)^('Incentive Relocation assumption'!$I95-2022)</f>
        <v>2164733.2531863055</v>
      </c>
      <c r="Z95" s="107">
        <f>T95*'Levy Proposition'!F$5/(1+Assumptions!$D$49)^('Incentive Relocation assumption'!$I95-2022)</f>
        <v>1489940.1892746161</v>
      </c>
      <c r="AA95" s="107">
        <f>U95*'Levy Proposition'!G$5/(1+Assumptions!$D$49)^('Incentive Relocation assumption'!$I95-2022)</f>
        <v>834711.65023874608</v>
      </c>
      <c r="AB95" s="81">
        <f>P95*'Levy Proposition'!B$33/(1+Assumptions!$D$49)^('Incentive Relocation assumption'!$I95-2022)</f>
        <v>1726895.8110982389</v>
      </c>
      <c r="AC95" s="81">
        <f>Q95*'Levy Proposition'!C$33/(1+Assumptions!$D$49)^('Incentive Relocation assumption'!$I95-2022)</f>
        <v>586090.48814816063</v>
      </c>
      <c r="AD95" s="81">
        <f>R95*'Levy Proposition'!D$33/(1+Assumptions!$D$49)^('Incentive Relocation assumption'!$I95-2022)</f>
        <v>436231.31862804276</v>
      </c>
      <c r="AE95" s="81">
        <f>S95*'Levy Proposition'!E$33/(1+Assumptions!$D$49)^('Incentive Relocation assumption'!$I95-2022)</f>
        <v>158103.94562417374</v>
      </c>
      <c r="AF95" s="81">
        <f>T95*'Levy Proposition'!F$33/(1+Assumptions!$D$49)^('Incentive Relocation assumption'!$I95-2022)</f>
        <v>108819.60736807293</v>
      </c>
      <c r="AG95" s="81">
        <f>U95*'Levy Proposition'!G$33/(1+Assumptions!$D$49)^('Incentive Relocation assumption'!$I95-2022)</f>
        <v>60964.188158961602</v>
      </c>
      <c r="AH95" s="109">
        <f t="shared" si="22"/>
        <v>21917477.972960707</v>
      </c>
      <c r="AI95" s="109">
        <f t="shared" si="23"/>
        <v>7438564.2038124939</v>
      </c>
      <c r="AJ95" s="109">
        <f t="shared" si="24"/>
        <v>5536576.2402685117</v>
      </c>
      <c r="AK95" s="109">
        <f t="shared" si="25"/>
        <v>2006629.3075621319</v>
      </c>
      <c r="AL95" s="109">
        <f t="shared" si="26"/>
        <v>1381120.5819065431</v>
      </c>
      <c r="AM95" s="109">
        <f t="shared" si="27"/>
        <v>773747.46207978448</v>
      </c>
      <c r="AN95" s="106">
        <f>'Levy Proposition'!B$11*'Incentive Relocation assumption'!J95/(1+Assumptions!$D$49)^('Incentive Relocation assumption'!$I95-2022)</f>
        <v>0</v>
      </c>
      <c r="AO95" s="106">
        <f>-'Levy Proposition'!C$11*'Incentive Relocation assumption'!K95/(1+Assumptions!$D$49)^('Incentive Relocation assumption'!$I95-2022)</f>
        <v>133102.45920343898</v>
      </c>
      <c r="AP95" s="106">
        <f>-'Levy Proposition'!D$11*'Incentive Relocation assumption'!L95/(1+Assumptions!$D$49)^('Incentive Relocation assumption'!$I95-2022)</f>
        <v>65985.623167111466</v>
      </c>
      <c r="AQ95" s="106">
        <f>-'Levy Proposition'!E$11*'Incentive Relocation assumption'!M95/(1+Assumptions!$D$49)^('Incentive Relocation assumption'!$I95-2022)</f>
        <v>37812.553680058714</v>
      </c>
      <c r="AR95" s="106">
        <f>-'Levy Proposition'!F$11*'Incentive Relocation assumption'!N95/(1+Assumptions!$D$49)^('Incentive Relocation assumption'!$I95-2022)</f>
        <v>14674.727814695549</v>
      </c>
      <c r="AS95" s="106">
        <f>-'Levy Proposition'!G$11*'Incentive Relocation assumption'!O95/(1+Assumptions!$D$49)^('Incentive Relocation assumption'!$I95-2022)</f>
        <v>16902.283956489056</v>
      </c>
    </row>
    <row r="96" spans="1:45" x14ac:dyDescent="0.35">
      <c r="A96">
        <v>2114</v>
      </c>
      <c r="B96" s="84">
        <f>'Future 95% Cost'!V95</f>
        <v>38693014.602580078</v>
      </c>
      <c r="C96" s="84">
        <f>'Future 95% Cost'!W95</f>
        <v>69271067.080547526</v>
      </c>
      <c r="D96" s="84">
        <f>'Future 95% Cost'!X95</f>
        <v>52035651.23588714</v>
      </c>
      <c r="E96" s="84">
        <f>'Future 95% Cost'!Y95</f>
        <v>19399583.071709566</v>
      </c>
      <c r="F96" s="84">
        <f>'Future 95% Cost'!Z95</f>
        <v>13296672.002783345</v>
      </c>
      <c r="G96" s="84">
        <f>'Future 95% Cost'!AA95</f>
        <v>7437627.2093927376</v>
      </c>
      <c r="H96" s="84"/>
      <c r="I96">
        <v>2114</v>
      </c>
      <c r="J96" s="103">
        <f t="shared" si="21"/>
        <v>18088.556055002718</v>
      </c>
      <c r="K96" s="103">
        <f t="shared" si="28"/>
        <v>-6549.7035288487186</v>
      </c>
      <c r="L96" s="103">
        <f t="shared" si="29"/>
        <v>-7475.7178165919595</v>
      </c>
      <c r="M96" s="103">
        <f t="shared" si="30"/>
        <v>-1616.954903292884</v>
      </c>
      <c r="N96" s="103">
        <f t="shared" si="31"/>
        <v>-2005.218332002926</v>
      </c>
      <c r="O96" s="103">
        <f t="shared" si="32"/>
        <v>-440.96147426622963</v>
      </c>
      <c r="P96" s="106">
        <f t="shared" si="33"/>
        <v>5081736.3944997275</v>
      </c>
      <c r="Q96" s="106">
        <f t="shared" si="34"/>
        <v>654970.35288487189</v>
      </c>
      <c r="R96" s="106">
        <f t="shared" si="35"/>
        <v>747571.7816591959</v>
      </c>
      <c r="S96" s="106">
        <f t="shared" si="36"/>
        <v>161695.49032928838</v>
      </c>
      <c r="T96" s="106">
        <f t="shared" si="37"/>
        <v>200521.8332002926</v>
      </c>
      <c r="U96" s="106">
        <f t="shared" si="38"/>
        <v>44096.147426622963</v>
      </c>
      <c r="V96" s="107">
        <f>P96*'Levy Proposition'!B$5/(1+Assumptions!$D$49)^('Incentive Relocation assumption'!$I96-2022)</f>
        <v>22480654.388549328</v>
      </c>
      <c r="W96" s="107">
        <f>Q96*'Levy Proposition'!C$5/(1+Assumptions!$D$49)^('Incentive Relocation assumption'!$I96-2022)</f>
        <v>7526245.3292352706</v>
      </c>
      <c r="X96" s="107">
        <f>R96*'Levy Proposition'!D$5/(1+Assumptions!$D$49)^('Incentive Relocation assumption'!$I96-2022)</f>
        <v>5601837.9255124116</v>
      </c>
      <c r="Y96" s="107">
        <f>S96*'Levy Proposition'!E$5/(1+Assumptions!$D$49)^('Incentive Relocation assumption'!$I96-2022)</f>
        <v>2030282.1942177583</v>
      </c>
      <c r="Z96" s="107">
        <f>T96*'Levy Proposition'!F$5/(1+Assumptions!$D$49)^('Incentive Relocation assumption'!$I96-2022)</f>
        <v>1397400.3643548896</v>
      </c>
      <c r="AA96" s="107">
        <f>U96*'Levy Proposition'!G$5/(1+Assumptions!$D$49)^('Incentive Relocation assumption'!$I96-2022)</f>
        <v>782867.91145809321</v>
      </c>
      <c r="AB96" s="81">
        <f>P96*'Levy Proposition'!B$33/(1+Assumptions!$D$49)^('Incentive Relocation assumption'!$I96-2022)</f>
        <v>1641902.1391256603</v>
      </c>
      <c r="AC96" s="81">
        <f>Q96*'Levy Proposition'!C$33/(1+Assumptions!$D$49)^('Incentive Relocation assumption'!$I96-2022)</f>
        <v>549688.54963359982</v>
      </c>
      <c r="AD96" s="81">
        <f>R96*'Levy Proposition'!D$33/(1+Assumptions!$D$49)^('Incentive Relocation assumption'!$I96-2022)</f>
        <v>409137.09689958923</v>
      </c>
      <c r="AE96" s="81">
        <f>S96*'Levy Proposition'!E$33/(1+Assumptions!$D$49)^('Incentive Relocation assumption'!$I96-2022)</f>
        <v>148284.14778765649</v>
      </c>
      <c r="AF96" s="81">
        <f>T96*'Levy Proposition'!F$33/(1+Assumptions!$D$49)^('Incentive Relocation assumption'!$I96-2022)</f>
        <v>102060.84786472835</v>
      </c>
      <c r="AG96" s="81">
        <f>U96*'Levy Proposition'!G$33/(1+Assumptions!$D$49)^('Incentive Relocation assumption'!$I96-2022)</f>
        <v>57177.717172263663</v>
      </c>
      <c r="AH96" s="109">
        <f t="shared" si="22"/>
        <v>20838752.249423668</v>
      </c>
      <c r="AI96" s="109">
        <f t="shared" si="23"/>
        <v>6976556.7796016708</v>
      </c>
      <c r="AJ96" s="109">
        <f t="shared" si="24"/>
        <v>5192700.8286128221</v>
      </c>
      <c r="AK96" s="109">
        <f t="shared" si="25"/>
        <v>1881998.0464301019</v>
      </c>
      <c r="AL96" s="109">
        <f t="shared" si="26"/>
        <v>1295339.5164901612</v>
      </c>
      <c r="AM96" s="109">
        <f t="shared" si="27"/>
        <v>725690.19428582955</v>
      </c>
      <c r="AN96" s="106">
        <f>'Levy Proposition'!B$11*'Incentive Relocation assumption'!J96/(1+Assumptions!$D$49)^('Incentive Relocation assumption'!$I96-2022)</f>
        <v>0</v>
      </c>
      <c r="AO96" s="106">
        <f>-'Levy Proposition'!C$11*'Incentive Relocation assumption'!K96/(1+Assumptions!$D$49)^('Incentive Relocation assumption'!$I96-2022)</f>
        <v>124835.49764368133</v>
      </c>
      <c r="AP96" s="106">
        <f>-'Levy Proposition'!D$11*'Incentive Relocation assumption'!L96/(1+Assumptions!$D$49)^('Incentive Relocation assumption'!$I96-2022)</f>
        <v>61887.272066134443</v>
      </c>
      <c r="AQ96" s="106">
        <f>-'Levy Proposition'!E$11*'Incentive Relocation assumption'!M96/(1+Assumptions!$D$49)^('Incentive Relocation assumption'!$I96-2022)</f>
        <v>35464.025113268406</v>
      </c>
      <c r="AR96" s="106">
        <f>-'Levy Proposition'!F$11*'Incentive Relocation assumption'!N96/(1+Assumptions!$D$49)^('Incentive Relocation assumption'!$I96-2022)</f>
        <v>13763.284018164553</v>
      </c>
      <c r="AS96" s="106">
        <f>-'Levy Proposition'!G$11*'Incentive Relocation assumption'!O96/(1+Assumptions!$D$49)^('Incentive Relocation assumption'!$I96-2022)</f>
        <v>15852.48718656737</v>
      </c>
    </row>
    <row r="97" spans="1:45" x14ac:dyDescent="0.35">
      <c r="A97">
        <v>2115</v>
      </c>
      <c r="B97" s="84">
        <f>'Future 95% Cost'!V96</f>
        <v>37008238.397935815</v>
      </c>
      <c r="C97" s="84">
        <f>'Future 95% Cost'!W96</f>
        <v>66254478.159773879</v>
      </c>
      <c r="D97" s="84">
        <f>'Future 95% Cost'!X96</f>
        <v>49778711.977417089</v>
      </c>
      <c r="E97" s="84">
        <f>'Future 95% Cost'!Y96</f>
        <v>18568702.854291867</v>
      </c>
      <c r="F97" s="84">
        <f>'Future 95% Cost'!Z96</f>
        <v>12726836.527565842</v>
      </c>
      <c r="G97" s="84">
        <f>'Future 95% Cost'!AA96</f>
        <v>7118717.4444420617</v>
      </c>
      <c r="H97" s="84"/>
      <c r="I97">
        <v>2115</v>
      </c>
      <c r="J97" s="103">
        <f t="shared" si="21"/>
        <v>17907.67049445269</v>
      </c>
      <c r="K97" s="103">
        <f t="shared" si="28"/>
        <v>-6484.206493560232</v>
      </c>
      <c r="L97" s="103">
        <f t="shared" si="29"/>
        <v>-7400.9606384260396</v>
      </c>
      <c r="M97" s="103">
        <f t="shared" si="30"/>
        <v>-1600.7853542599551</v>
      </c>
      <c r="N97" s="103">
        <f t="shared" si="31"/>
        <v>-1985.1661486828968</v>
      </c>
      <c r="O97" s="103">
        <f t="shared" si="32"/>
        <v>-436.55185952356732</v>
      </c>
      <c r="P97" s="106">
        <f t="shared" si="33"/>
        <v>5099824.9505547304</v>
      </c>
      <c r="Q97" s="106">
        <f t="shared" si="34"/>
        <v>648420.64935602318</v>
      </c>
      <c r="R97" s="106">
        <f t="shared" si="35"/>
        <v>740096.06384260394</v>
      </c>
      <c r="S97" s="106">
        <f t="shared" si="36"/>
        <v>160078.53542599551</v>
      </c>
      <c r="T97" s="106">
        <f t="shared" si="37"/>
        <v>198516.61486828967</v>
      </c>
      <c r="U97" s="106">
        <f t="shared" si="38"/>
        <v>43655.185952356733</v>
      </c>
      <c r="V97" s="107">
        <f>P97*'Levy Proposition'!B$5/(1+Assumptions!$D$49)^('Incentive Relocation assumption'!$I97-2022)</f>
        <v>21373168.415932558</v>
      </c>
      <c r="W97" s="107">
        <f>Q97*'Levy Proposition'!C$5/(1+Assumptions!$D$49)^('Incentive Relocation assumption'!$I97-2022)</f>
        <v>7058792.0515238848</v>
      </c>
      <c r="X97" s="107">
        <f>R97*'Levy Proposition'!D$5/(1+Assumptions!$D$49)^('Incentive Relocation assumption'!$I97-2022)</f>
        <v>5253909.1263651224</v>
      </c>
      <c r="Y97" s="107">
        <f>S97*'Levy Proposition'!E$5/(1+Assumptions!$D$49)^('Incentive Relocation assumption'!$I97-2022)</f>
        <v>1904181.8580143158</v>
      </c>
      <c r="Z97" s="107">
        <f>T97*'Levy Proposition'!F$5/(1+Assumptions!$D$49)^('Incentive Relocation assumption'!$I97-2022)</f>
        <v>1310608.1655867489</v>
      </c>
      <c r="AA97" s="107">
        <f>U97*'Levy Proposition'!G$5/(1+Assumptions!$D$49)^('Incentive Relocation assumption'!$I97-2022)</f>
        <v>734244.174758384</v>
      </c>
      <c r="AB97" s="81">
        <f>P97*'Levy Proposition'!B$33/(1+Assumptions!$D$49)^('Incentive Relocation assumption'!$I97-2022)</f>
        <v>1561015.5440976552</v>
      </c>
      <c r="AC97" s="81">
        <f>Q97*'Levy Proposition'!C$33/(1+Assumptions!$D$49)^('Incentive Relocation assumption'!$I97-2022)</f>
        <v>515547.52671895712</v>
      </c>
      <c r="AD97" s="81">
        <f>R97*'Levy Proposition'!D$33/(1+Assumptions!$D$49)^('Incentive Relocation assumption'!$I97-2022)</f>
        <v>383725.69073187839</v>
      </c>
      <c r="AE97" s="81">
        <f>S97*'Levy Proposition'!E$33/(1+Assumptions!$D$49)^('Incentive Relocation assumption'!$I97-2022)</f>
        <v>139074.25522054522</v>
      </c>
      <c r="AF97" s="81">
        <f>T97*'Levy Proposition'!F$33/(1+Assumptions!$D$49)^('Incentive Relocation assumption'!$I97-2022)</f>
        <v>95721.873280010957</v>
      </c>
      <c r="AG97" s="81">
        <f>U97*'Levy Proposition'!G$33/(1+Assumptions!$D$49)^('Incentive Relocation assumption'!$I97-2022)</f>
        <v>53626.422983060686</v>
      </c>
      <c r="AH97" s="109">
        <f t="shared" si="22"/>
        <v>19812152.871834904</v>
      </c>
      <c r="AI97" s="109">
        <f t="shared" si="23"/>
        <v>6543244.5248049274</v>
      </c>
      <c r="AJ97" s="109">
        <f t="shared" si="24"/>
        <v>4870183.435633244</v>
      </c>
      <c r="AK97" s="109">
        <f t="shared" si="25"/>
        <v>1765107.6027937706</v>
      </c>
      <c r="AL97" s="109">
        <f t="shared" si="26"/>
        <v>1214886.292306738</v>
      </c>
      <c r="AM97" s="109">
        <f t="shared" si="27"/>
        <v>680617.7517753233</v>
      </c>
      <c r="AN97" s="106">
        <f>'Levy Proposition'!B$11*'Incentive Relocation assumption'!J97/(1+Assumptions!$D$49)^('Incentive Relocation assumption'!$I97-2022)</f>
        <v>0</v>
      </c>
      <c r="AO97" s="106">
        <f>-'Levy Proposition'!C$11*'Incentive Relocation assumption'!K97/(1+Assumptions!$D$49)^('Incentive Relocation assumption'!$I97-2022)</f>
        <v>117081.99506762325</v>
      </c>
      <c r="AP97" s="106">
        <f>-'Levy Proposition'!D$11*'Incentive Relocation assumption'!L97/(1+Assumptions!$D$49)^('Incentive Relocation assumption'!$I97-2022)</f>
        <v>58043.468561144211</v>
      </c>
      <c r="AQ97" s="106">
        <f>-'Levy Proposition'!E$11*'Incentive Relocation assumption'!M97/(1+Assumptions!$D$49)^('Incentive Relocation assumption'!$I97-2022)</f>
        <v>33261.363087936756</v>
      </c>
      <c r="AR97" s="106">
        <f>-'Levy Proposition'!F$11*'Incentive Relocation assumption'!N97/(1+Assumptions!$D$49)^('Incentive Relocation assumption'!$I97-2022)</f>
        <v>12908.449775468205</v>
      </c>
      <c r="AS97" s="106">
        <f>-'Levy Proposition'!G$11*'Incentive Relocation assumption'!O97/(1+Assumptions!$D$49)^('Incentive Relocation assumption'!$I97-2022)</f>
        <v>14867.893040206793</v>
      </c>
    </row>
    <row r="98" spans="1:45" x14ac:dyDescent="0.35">
      <c r="A98">
        <v>2116</v>
      </c>
      <c r="B98" s="84">
        <f>'Future 95% Cost'!V97</f>
        <v>35397208.28695523</v>
      </c>
      <c r="C98" s="84">
        <f>'Future 95% Cost'!W97</f>
        <v>63369873.539070711</v>
      </c>
      <c r="D98" s="84">
        <f>'Future 95% Cost'!X97</f>
        <v>47620189.068272032</v>
      </c>
      <c r="E98" s="84">
        <f>'Future 95% Cost'!Y97</f>
        <v>17773670.538014237</v>
      </c>
      <c r="F98" s="84">
        <f>'Future 95% Cost'!Z97</f>
        <v>12181617.468727365</v>
      </c>
      <c r="G98" s="84">
        <f>'Future 95% Cost'!AA97</f>
        <v>6813593.1562983124</v>
      </c>
      <c r="H98" s="84"/>
      <c r="I98">
        <v>2116</v>
      </c>
      <c r="J98" s="103">
        <f t="shared" si="21"/>
        <v>17728.593789508166</v>
      </c>
      <c r="K98" s="103">
        <f t="shared" si="28"/>
        <v>-6419.3644286246299</v>
      </c>
      <c r="L98" s="103">
        <f t="shared" si="29"/>
        <v>-7326.9510320417794</v>
      </c>
      <c r="M98" s="103">
        <f t="shared" si="30"/>
        <v>-1584.7775007173557</v>
      </c>
      <c r="N98" s="103">
        <f t="shared" si="31"/>
        <v>-1965.3144871960676</v>
      </c>
      <c r="O98" s="103">
        <f t="shared" si="32"/>
        <v>-432.18634092833162</v>
      </c>
      <c r="P98" s="106">
        <f t="shared" si="33"/>
        <v>5117732.6210491834</v>
      </c>
      <c r="Q98" s="106">
        <f t="shared" si="34"/>
        <v>641936.44286246295</v>
      </c>
      <c r="R98" s="106">
        <f t="shared" si="35"/>
        <v>732695.10320417793</v>
      </c>
      <c r="S98" s="106">
        <f t="shared" si="36"/>
        <v>158477.75007173556</v>
      </c>
      <c r="T98" s="106">
        <f t="shared" si="37"/>
        <v>196531.44871960676</v>
      </c>
      <c r="U98" s="106">
        <f t="shared" si="38"/>
        <v>43218.634092833163</v>
      </c>
      <c r="V98" s="107">
        <f>P98*'Levy Proposition'!B$5/(1+Assumptions!$D$49)^('Incentive Relocation assumption'!$I98-2022)</f>
        <v>20319267.763570718</v>
      </c>
      <c r="W98" s="107">
        <f>Q98*'Levy Proposition'!C$5/(1+Assumptions!$D$49)^('Incentive Relocation assumption'!$I98-2022)</f>
        <v>6620372.1838708082</v>
      </c>
      <c r="X98" s="107">
        <f>R98*'Levy Proposition'!D$5/(1+Assumptions!$D$49)^('Incentive Relocation assumption'!$I98-2022)</f>
        <v>4927590.1008110242</v>
      </c>
      <c r="Y98" s="107">
        <f>S98*'Levy Proposition'!E$5/(1+Assumptions!$D$49)^('Incentive Relocation assumption'!$I98-2022)</f>
        <v>1785913.5832040675</v>
      </c>
      <c r="Z98" s="107">
        <f>T98*'Levy Proposition'!F$5/(1+Assumptions!$D$49)^('Incentive Relocation assumption'!$I98-2022)</f>
        <v>1229206.609299574</v>
      </c>
      <c r="AA98" s="107">
        <f>U98*'Levy Proposition'!G$5/(1+Assumptions!$D$49)^('Incentive Relocation assumption'!$I98-2022)</f>
        <v>688640.44658889947</v>
      </c>
      <c r="AB98" s="81">
        <f>P98*'Levy Proposition'!B$33/(1+Assumptions!$D$49)^('Incentive Relocation assumption'!$I98-2022)</f>
        <v>1484042.6185933058</v>
      </c>
      <c r="AC98" s="81">
        <f>Q98*'Levy Proposition'!C$33/(1+Assumptions!$D$49)^('Incentive Relocation assumption'!$I98-2022)</f>
        <v>483526.99448296352</v>
      </c>
      <c r="AD98" s="81">
        <f>R98*'Levy Proposition'!D$33/(1+Assumptions!$D$49)^('Incentive Relocation assumption'!$I98-2022)</f>
        <v>359892.58085730195</v>
      </c>
      <c r="AE98" s="81">
        <f>S98*'Levy Proposition'!E$33/(1+Assumptions!$D$49)^('Incentive Relocation assumption'!$I98-2022)</f>
        <v>130436.38685401951</v>
      </c>
      <c r="AF98" s="81">
        <f>T98*'Levy Proposition'!F$33/(1+Assumptions!$D$49)^('Incentive Relocation assumption'!$I98-2022)</f>
        <v>89776.610874119971</v>
      </c>
      <c r="AG98" s="81">
        <f>U98*'Levy Proposition'!G$33/(1+Assumptions!$D$49)^('Incentive Relocation assumption'!$I98-2022)</f>
        <v>50295.698817321063</v>
      </c>
      <c r="AH98" s="109">
        <f t="shared" si="22"/>
        <v>18835225.144977413</v>
      </c>
      <c r="AI98" s="109">
        <f t="shared" si="23"/>
        <v>6136845.1893878449</v>
      </c>
      <c r="AJ98" s="109">
        <f t="shared" si="24"/>
        <v>4567697.5199537221</v>
      </c>
      <c r="AK98" s="109">
        <f t="shared" si="25"/>
        <v>1655477.1963500481</v>
      </c>
      <c r="AL98" s="109">
        <f t="shared" si="26"/>
        <v>1139429.9984254541</v>
      </c>
      <c r="AM98" s="109">
        <f t="shared" si="27"/>
        <v>638344.74777157838</v>
      </c>
      <c r="AN98" s="106">
        <f>'Levy Proposition'!B$11*'Incentive Relocation assumption'!J98/(1+Assumptions!$D$49)^('Incentive Relocation assumption'!$I98-2022)</f>
        <v>0</v>
      </c>
      <c r="AO98" s="106">
        <f>-'Levy Proposition'!C$11*'Incentive Relocation assumption'!K98/(1+Assumptions!$D$49)^('Incentive Relocation assumption'!$I98-2022)</f>
        <v>109810.06066193072</v>
      </c>
      <c r="AP98" s="106">
        <f>-'Levy Proposition'!D$11*'Incentive Relocation assumption'!L98/(1+Assumptions!$D$49)^('Incentive Relocation assumption'!$I98-2022)</f>
        <v>54438.402762498306</v>
      </c>
      <c r="AQ98" s="106">
        <f>-'Levy Proposition'!E$11*'Incentive Relocation assumption'!M98/(1+Assumptions!$D$49)^('Incentive Relocation assumption'!$I98-2022)</f>
        <v>31195.507868441233</v>
      </c>
      <c r="AR98" s="106">
        <f>-'Levy Proposition'!F$11*'Incentive Relocation assumption'!N98/(1+Assumptions!$D$49)^('Incentive Relocation assumption'!$I98-2022)</f>
        <v>12106.709080904835</v>
      </c>
      <c r="AS98" s="106">
        <f>-'Levy Proposition'!G$11*'Incentive Relocation assumption'!O98/(1+Assumptions!$D$49)^('Incentive Relocation assumption'!$I98-2022)</f>
        <v>13944.451798222572</v>
      </c>
    </row>
    <row r="99" spans="1:45" x14ac:dyDescent="0.35">
      <c r="A99">
        <v>2117</v>
      </c>
      <c r="B99" s="84">
        <f>'Future 95% Cost'!V98</f>
        <v>33856681.619135536</v>
      </c>
      <c r="C99" s="84">
        <f>'Future 95% Cost'!W98</f>
        <v>60611454.803611472</v>
      </c>
      <c r="D99" s="84">
        <f>'Future 95% Cost'!X98</f>
        <v>45555771.093016773</v>
      </c>
      <c r="E99" s="84">
        <f>'Future 95% Cost'!Y98</f>
        <v>17012929.700714055</v>
      </c>
      <c r="F99" s="84">
        <f>'Future 95% Cost'!Z98</f>
        <v>11659944.184900543</v>
      </c>
      <c r="G99" s="84">
        <f>'Future 95% Cost'!AA98</f>
        <v>6521654.3798733354</v>
      </c>
      <c r="H99" s="84"/>
      <c r="I99">
        <v>2117</v>
      </c>
      <c r="J99" s="103">
        <f t="shared" si="21"/>
        <v>17551.307851613084</v>
      </c>
      <c r="K99" s="103">
        <f t="shared" si="28"/>
        <v>-6355.1707843383838</v>
      </c>
      <c r="L99" s="103">
        <f t="shared" si="29"/>
        <v>-7253.6815217213616</v>
      </c>
      <c r="M99" s="103">
        <f t="shared" si="30"/>
        <v>-1568.9297257101821</v>
      </c>
      <c r="N99" s="103">
        <f t="shared" si="31"/>
        <v>-1945.661342324107</v>
      </c>
      <c r="O99" s="103">
        <f t="shared" si="32"/>
        <v>-427.86447751904831</v>
      </c>
      <c r="P99" s="106">
        <f t="shared" si="33"/>
        <v>5135461.214838692</v>
      </c>
      <c r="Q99" s="106">
        <f t="shared" si="34"/>
        <v>635517.07843383832</v>
      </c>
      <c r="R99" s="106">
        <f t="shared" si="35"/>
        <v>725368.15217213612</v>
      </c>
      <c r="S99" s="106">
        <f t="shared" si="36"/>
        <v>156892.97257101821</v>
      </c>
      <c r="T99" s="106">
        <f t="shared" si="37"/>
        <v>194566.1342324107</v>
      </c>
      <c r="U99" s="106">
        <f t="shared" si="38"/>
        <v>42786.447751904831</v>
      </c>
      <c r="V99" s="107">
        <f>P99*'Levy Proposition'!B$5/(1+Assumptions!$D$49)^('Incentive Relocation assumption'!$I99-2022)</f>
        <v>19316424.348444689</v>
      </c>
      <c r="W99" s="107">
        <f>Q99*'Levy Proposition'!C$5/(1+Assumptions!$D$49)^('Incentive Relocation assumption'!$I99-2022)</f>
        <v>6209182.4681969853</v>
      </c>
      <c r="X99" s="107">
        <f>R99*'Levy Proposition'!D$5/(1+Assumptions!$D$49)^('Incentive Relocation assumption'!$I99-2022)</f>
        <v>4621538.6710370313</v>
      </c>
      <c r="Y99" s="107">
        <f>S99*'Levy Proposition'!E$5/(1+Assumptions!$D$49)^('Incentive Relocation assumption'!$I99-2022)</f>
        <v>1674990.9223475084</v>
      </c>
      <c r="Z99" s="107">
        <f>T99*'Levy Proposition'!F$5/(1+Assumptions!$D$49)^('Incentive Relocation assumption'!$I99-2022)</f>
        <v>1152860.8839922159</v>
      </c>
      <c r="AA99" s="107">
        <f>U99*'Levy Proposition'!G$5/(1+Assumptions!$D$49)^('Incentive Relocation assumption'!$I99-2022)</f>
        <v>645869.15495000174</v>
      </c>
      <c r="AB99" s="81">
        <f>P99*'Levy Proposition'!B$33/(1+Assumptions!$D$49)^('Incentive Relocation assumption'!$I99-2022)</f>
        <v>1410798.7209716153</v>
      </c>
      <c r="AC99" s="81">
        <f>Q99*'Levy Proposition'!C$33/(1+Assumptions!$D$49)^('Incentive Relocation assumption'!$I99-2022)</f>
        <v>453495.24976225803</v>
      </c>
      <c r="AD99" s="81">
        <f>R99*'Levy Proposition'!D$33/(1+Assumptions!$D$49)^('Incentive Relocation assumption'!$I99-2022)</f>
        <v>337539.7396746921</v>
      </c>
      <c r="AE99" s="81">
        <f>S99*'Levy Proposition'!E$33/(1+Assumptions!$D$49)^('Incentive Relocation assumption'!$I99-2022)</f>
        <v>122335.01440328422</v>
      </c>
      <c r="AF99" s="81">
        <f>T99*'Levy Proposition'!F$33/(1+Assumptions!$D$49)^('Incentive Relocation assumption'!$I99-2022)</f>
        <v>84200.607278819807</v>
      </c>
      <c r="AG99" s="81">
        <f>U99*'Levy Proposition'!G$33/(1+Assumptions!$D$49)^('Incentive Relocation assumption'!$I99-2022)</f>
        <v>47171.845124216663</v>
      </c>
      <c r="AH99" s="109">
        <f t="shared" si="22"/>
        <v>17905625.627473075</v>
      </c>
      <c r="AI99" s="109">
        <f t="shared" si="23"/>
        <v>5755687.2184347268</v>
      </c>
      <c r="AJ99" s="109">
        <f t="shared" si="24"/>
        <v>4283998.9313623393</v>
      </c>
      <c r="AK99" s="109">
        <f t="shared" si="25"/>
        <v>1552655.9079442241</v>
      </c>
      <c r="AL99" s="109">
        <f t="shared" si="26"/>
        <v>1068660.276713396</v>
      </c>
      <c r="AM99" s="109">
        <f t="shared" si="27"/>
        <v>598697.30982578511</v>
      </c>
      <c r="AN99" s="106">
        <f>'Levy Proposition'!B$11*'Incentive Relocation assumption'!J99/(1+Assumptions!$D$49)^('Incentive Relocation assumption'!$I99-2022)</f>
        <v>0</v>
      </c>
      <c r="AO99" s="106">
        <f>-'Levy Proposition'!C$11*'Incentive Relocation assumption'!K99/(1+Assumptions!$D$49)^('Incentive Relocation assumption'!$I99-2022)</f>
        <v>102989.78434397536</v>
      </c>
      <c r="AP99" s="106">
        <f>-'Levy Proposition'!D$11*'Incentive Relocation assumption'!L99/(1+Assumptions!$D$49)^('Incentive Relocation assumption'!$I99-2022)</f>
        <v>51057.246728977407</v>
      </c>
      <c r="AQ99" s="106">
        <f>-'Levy Proposition'!E$11*'Incentive Relocation assumption'!M99/(1+Assumptions!$D$49)^('Incentive Relocation assumption'!$I99-2022)</f>
        <v>29257.962417148345</v>
      </c>
      <c r="AR99" s="106">
        <f>-'Levy Proposition'!F$11*'Incentive Relocation assumption'!N99/(1+Assumptions!$D$49)^('Incentive Relocation assumption'!$I99-2022)</f>
        <v>11354.764307036801</v>
      </c>
      <c r="AS99" s="106">
        <f>-'Levy Proposition'!G$11*'Incentive Relocation assumption'!O99/(1+Assumptions!$D$49)^('Incentive Relocation assumption'!$I99-2022)</f>
        <v>13078.365268509371</v>
      </c>
    </row>
    <row r="100" spans="1:45" x14ac:dyDescent="0.35">
      <c r="A100">
        <v>2118</v>
      </c>
      <c r="B100" s="84">
        <f>'Future 95% Cost'!V99</f>
        <v>32383558.886299729</v>
      </c>
      <c r="C100" s="84">
        <f>'Future 95% Cost'!W99</f>
        <v>57973679.198454678</v>
      </c>
      <c r="D100" s="84">
        <f>'Future 95% Cost'!X99</f>
        <v>43581336.269375451</v>
      </c>
      <c r="E100" s="84">
        <f>'Future 95% Cost'!Y99</f>
        <v>16284991.867460145</v>
      </c>
      <c r="F100" s="84">
        <f>'Future 95% Cost'!Z99</f>
        <v>11160792.871437062</v>
      </c>
      <c r="G100" s="84">
        <f>'Future 95% Cost'!AA99</f>
        <v>6242327.4118355103</v>
      </c>
      <c r="H100" s="84"/>
      <c r="I100">
        <v>2118</v>
      </c>
      <c r="J100" s="103">
        <f t="shared" si="21"/>
        <v>17375.79477309695</v>
      </c>
      <c r="K100" s="103">
        <f t="shared" si="28"/>
        <v>-6291.6190764949997</v>
      </c>
      <c r="L100" s="103">
        <f t="shared" si="29"/>
        <v>-7181.1447065041475</v>
      </c>
      <c r="M100" s="103">
        <f t="shared" si="30"/>
        <v>-1553.2404284530803</v>
      </c>
      <c r="N100" s="103">
        <f t="shared" si="31"/>
        <v>-1926.204728900866</v>
      </c>
      <c r="O100" s="103">
        <f t="shared" si="32"/>
        <v>-423.58583274385785</v>
      </c>
      <c r="P100" s="106">
        <f t="shared" si="33"/>
        <v>5153012.5226903055</v>
      </c>
      <c r="Q100" s="106">
        <f t="shared" si="34"/>
        <v>629161.90764949995</v>
      </c>
      <c r="R100" s="106">
        <f t="shared" si="35"/>
        <v>718114.4706504147</v>
      </c>
      <c r="S100" s="106">
        <f t="shared" si="36"/>
        <v>155324.04284530802</v>
      </c>
      <c r="T100" s="106">
        <f t="shared" si="37"/>
        <v>192620.47289008659</v>
      </c>
      <c r="U100" s="106">
        <f t="shared" si="38"/>
        <v>42358.583274385783</v>
      </c>
      <c r="V100" s="107">
        <f>P100*'Levy Proposition'!B$5/(1+Assumptions!$D$49)^('Incentive Relocation assumption'!$I100-2022)</f>
        <v>18362224.992618907</v>
      </c>
      <c r="W100" s="107">
        <f>Q100*'Levy Proposition'!C$5/(1+Assumptions!$D$49)^('Incentive Relocation assumption'!$I100-2022)</f>
        <v>5823531.6463466603</v>
      </c>
      <c r="X100" s="107">
        <f>R100*'Levy Proposition'!D$5/(1+Assumptions!$D$49)^('Incentive Relocation assumption'!$I100-2022)</f>
        <v>4334496.0215695184</v>
      </c>
      <c r="Y100" s="107">
        <f>S100*'Levy Proposition'!E$5/(1+Assumptions!$D$49)^('Incentive Relocation assumption'!$I100-2022)</f>
        <v>1570957.6411379897</v>
      </c>
      <c r="Z100" s="107">
        <f>T100*'Levy Proposition'!F$5/(1+Assumptions!$D$49)^('Incentive Relocation assumption'!$I100-2022)</f>
        <v>1081256.9732249109</v>
      </c>
      <c r="AA100" s="107">
        <f>U100*'Levy Proposition'!G$5/(1+Assumptions!$D$49)^('Incentive Relocation assumption'!$I100-2022)</f>
        <v>605754.37789359957</v>
      </c>
      <c r="AB100" s="81">
        <f>P100*'Levy Proposition'!B$33/(1+Assumptions!$D$49)^('Incentive Relocation assumption'!$I100-2022)</f>
        <v>1341107.6018251602</v>
      </c>
      <c r="AC100" s="81">
        <f>Q100*'Levy Proposition'!C$33/(1+Assumptions!$D$49)^('Incentive Relocation assumption'!$I100-2022)</f>
        <v>425328.76944511285</v>
      </c>
      <c r="AD100" s="81">
        <f>R100*'Levy Proposition'!D$33/(1+Assumptions!$D$49)^('Incentive Relocation assumption'!$I100-2022)</f>
        <v>316575.22805348842</v>
      </c>
      <c r="AE100" s="81">
        <f>S100*'Levy Proposition'!E$33/(1+Assumptions!$D$49)^('Incentive Relocation assumption'!$I100-2022)</f>
        <v>114736.81623672308</v>
      </c>
      <c r="AF100" s="81">
        <f>T100*'Levy Proposition'!F$33/(1+Assumptions!$D$49)^('Incentive Relocation assumption'!$I100-2022)</f>
        <v>78970.927918663641</v>
      </c>
      <c r="AG100" s="81">
        <f>U100*'Levy Proposition'!G$33/(1+Assumptions!$D$49)^('Incentive Relocation assumption'!$I100-2022)</f>
        <v>44242.013228709016</v>
      </c>
      <c r="AH100" s="109">
        <f t="shared" si="22"/>
        <v>17021117.390793748</v>
      </c>
      <c r="AI100" s="109">
        <f t="shared" si="23"/>
        <v>5398202.8769015474</v>
      </c>
      <c r="AJ100" s="109">
        <f t="shared" si="24"/>
        <v>4017920.7935160301</v>
      </c>
      <c r="AK100" s="109">
        <f t="shared" si="25"/>
        <v>1456220.8249012667</v>
      </c>
      <c r="AL100" s="109">
        <f t="shared" si="26"/>
        <v>1002286.0453062473</v>
      </c>
      <c r="AM100" s="109">
        <f t="shared" si="27"/>
        <v>561512.36466489057</v>
      </c>
      <c r="AN100" s="106">
        <f>'Levy Proposition'!B$11*'Incentive Relocation assumption'!J100/(1+Assumptions!$D$49)^('Incentive Relocation assumption'!$I100-2022)</f>
        <v>0</v>
      </c>
      <c r="AO100" s="106">
        <f>-'Levy Proposition'!C$11*'Incentive Relocation assumption'!K100/(1+Assumptions!$D$49)^('Incentive Relocation assumption'!$I100-2022)</f>
        <v>96593.113739129185</v>
      </c>
      <c r="AP100" s="106">
        <f>-'Levy Proposition'!D$11*'Incentive Relocation assumption'!L100/(1+Assumptions!$D$49)^('Incentive Relocation assumption'!$I100-2022)</f>
        <v>47886.09347920624</v>
      </c>
      <c r="AQ100" s="106">
        <f>-'Levy Proposition'!E$11*'Incentive Relocation assumption'!M100/(1+Assumptions!$D$49)^('Incentive Relocation assumption'!$I100-2022)</f>
        <v>27440.757445377621</v>
      </c>
      <c r="AR100" s="106">
        <f>-'Levy Proposition'!F$11*'Incentive Relocation assumption'!N100/(1+Assumptions!$D$49)^('Incentive Relocation assumption'!$I100-2022)</f>
        <v>10649.522641269323</v>
      </c>
      <c r="AS100" s="106">
        <f>-'Levy Proposition'!G$11*'Incentive Relocation assumption'!O100/(1+Assumptions!$D$49)^('Incentive Relocation assumption'!$I100-2022)</f>
        <v>12266.071163755199</v>
      </c>
    </row>
    <row r="101" spans="1:45" x14ac:dyDescent="0.35">
      <c r="A101">
        <v>2119</v>
      </c>
      <c r="B101" s="84">
        <f>'Future 95% Cost'!V100</f>
        <v>30974877.381887887</v>
      </c>
      <c r="C101" s="84">
        <f>'Future 95% Cost'!W100</f>
        <v>55451248.320040636</v>
      </c>
      <c r="D101" s="84">
        <f>'Future 95% Cost'!X100</f>
        <v>41692944.078045189</v>
      </c>
      <c r="E101" s="84">
        <f>'Future 95% Cost'!Y100</f>
        <v>15588433.529921329</v>
      </c>
      <c r="F101" s="84">
        <f>'Future 95% Cost'!Z100</f>
        <v>10683184.501110602</v>
      </c>
      <c r="G101" s="84">
        <f>'Future 95% Cost'!AA100</f>
        <v>5975063.6554191066</v>
      </c>
      <c r="H101" s="84"/>
      <c r="I101">
        <v>2119</v>
      </c>
      <c r="J101" s="103">
        <f t="shared" si="21"/>
        <v>17202.03682536598</v>
      </c>
      <c r="K101" s="103">
        <f t="shared" si="28"/>
        <v>-6228.7028857300502</v>
      </c>
      <c r="L101" s="103">
        <f t="shared" si="29"/>
        <v>-7109.3332594391049</v>
      </c>
      <c r="M101" s="103">
        <f t="shared" si="30"/>
        <v>-1537.7080241685494</v>
      </c>
      <c r="N101" s="103">
        <f t="shared" si="31"/>
        <v>-1906.9426816118573</v>
      </c>
      <c r="O101" s="103">
        <f t="shared" si="32"/>
        <v>-419.34997441641929</v>
      </c>
      <c r="P101" s="106">
        <f t="shared" si="33"/>
        <v>5170388.3174634026</v>
      </c>
      <c r="Q101" s="106">
        <f t="shared" si="34"/>
        <v>622870.288573005</v>
      </c>
      <c r="R101" s="106">
        <f t="shared" si="35"/>
        <v>710933.32594391052</v>
      </c>
      <c r="S101" s="106">
        <f t="shared" si="36"/>
        <v>153770.80241685495</v>
      </c>
      <c r="T101" s="106">
        <f t="shared" si="37"/>
        <v>190694.26816118573</v>
      </c>
      <c r="U101" s="106">
        <f t="shared" si="38"/>
        <v>41934.997441641928</v>
      </c>
      <c r="V101" s="107">
        <f>P101*'Levy Proposition'!B$5/(1+Assumptions!$D$49)^('Incentive Relocation assumption'!$I101-2022)</f>
        <v>17454366.503207836</v>
      </c>
      <c r="W101" s="107">
        <f>Q101*'Levy Proposition'!C$5/(1+Assumptions!$D$49)^('Incentive Relocation assumption'!$I101-2022)</f>
        <v>5461833.5037992243</v>
      </c>
      <c r="X101" s="107">
        <f>R101*'Levy Proposition'!D$5/(1+Assumptions!$D$49)^('Incentive Relocation assumption'!$I101-2022)</f>
        <v>4065281.5216595745</v>
      </c>
      <c r="Y101" s="107">
        <f>S101*'Levy Proposition'!E$5/(1+Assumptions!$D$49)^('Incentive Relocation assumption'!$I101-2022)</f>
        <v>1473385.8418713408</v>
      </c>
      <c r="Z101" s="107">
        <f>T101*'Levy Proposition'!F$5/(1+Assumptions!$D$49)^('Incentive Relocation assumption'!$I101-2022)</f>
        <v>1014100.3640430481</v>
      </c>
      <c r="AA101" s="107">
        <f>U101*'Levy Proposition'!G$5/(1+Assumptions!$D$49)^('Incentive Relocation assumption'!$I101-2022)</f>
        <v>568131.11994126358</v>
      </c>
      <c r="AB101" s="81">
        <f>P101*'Levy Proposition'!B$33/(1+Assumptions!$D$49)^('Incentive Relocation assumption'!$I101-2022)</f>
        <v>1274801.04463941</v>
      </c>
      <c r="AC101" s="81">
        <f>Q101*'Levy Proposition'!C$33/(1+Assumptions!$D$49)^('Incentive Relocation assumption'!$I101-2022)</f>
        <v>398911.70241040469</v>
      </c>
      <c r="AD101" s="81">
        <f>R101*'Levy Proposition'!D$33/(1+Assumptions!$D$49)^('Incentive Relocation assumption'!$I101-2022)</f>
        <v>296912.81718030089</v>
      </c>
      <c r="AE101" s="81">
        <f>S101*'Levy Proposition'!E$33/(1+Assumptions!$D$49)^('Incentive Relocation assumption'!$I101-2022)</f>
        <v>107610.54032120301</v>
      </c>
      <c r="AF101" s="81">
        <f>T101*'Levy Proposition'!F$33/(1+Assumptions!$D$49)^('Incentive Relocation assumption'!$I101-2022)</f>
        <v>74066.062679140596</v>
      </c>
      <c r="AG101" s="81">
        <f>U101*'Levy Proposition'!G$33/(1+Assumptions!$D$49)^('Incentive Relocation assumption'!$I101-2022)</f>
        <v>41494.152483859798</v>
      </c>
      <c r="AH101" s="109">
        <f t="shared" si="22"/>
        <v>16179565.458568426</v>
      </c>
      <c r="AI101" s="109">
        <f t="shared" si="23"/>
        <v>5062921.8013888197</v>
      </c>
      <c r="AJ101" s="109">
        <f t="shared" si="24"/>
        <v>3768368.7044792734</v>
      </c>
      <c r="AK101" s="109">
        <f t="shared" si="25"/>
        <v>1365775.3015501378</v>
      </c>
      <c r="AL101" s="109">
        <f t="shared" si="26"/>
        <v>940034.30136390752</v>
      </c>
      <c r="AM101" s="109">
        <f t="shared" si="27"/>
        <v>526636.96745740378</v>
      </c>
      <c r="AN101" s="106">
        <f>'Levy Proposition'!B$11*'Incentive Relocation assumption'!J101/(1+Assumptions!$D$49)^('Incentive Relocation assumption'!$I101-2022)</f>
        <v>0</v>
      </c>
      <c r="AO101" s="106">
        <f>-'Levy Proposition'!C$11*'Incentive Relocation assumption'!K101/(1+Assumptions!$D$49)^('Incentive Relocation assumption'!$I101-2022)</f>
        <v>90593.738798969978</v>
      </c>
      <c r="AP101" s="106">
        <f>-'Levy Proposition'!D$11*'Incentive Relocation assumption'!L101/(1+Assumptions!$D$49)^('Incentive Relocation assumption'!$I101-2022)</f>
        <v>44911.899791060394</v>
      </c>
      <c r="AQ101" s="106">
        <f>-'Levy Proposition'!E$11*'Incentive Relocation assumption'!M101/(1+Assumptions!$D$49)^('Incentive Relocation assumption'!$I101-2022)</f>
        <v>25736.418635041737</v>
      </c>
      <c r="AR101" s="106">
        <f>-'Levy Proposition'!F$11*'Incentive Relocation assumption'!N101/(1+Assumptions!$D$49)^('Incentive Relocation assumption'!$I101-2022)</f>
        <v>9988.0833648500975</v>
      </c>
      <c r="AS101" s="106">
        <f>-'Levy Proposition'!G$11*'Incentive Relocation assumption'!O101/(1+Assumptions!$D$49)^('Incentive Relocation assumption'!$I101-2022)</f>
        <v>11504.228449451724</v>
      </c>
    </row>
    <row r="102" spans="1:45" x14ac:dyDescent="0.35">
      <c r="A102">
        <v>2120</v>
      </c>
      <c r="B102" s="84">
        <f>'Future 95% Cost'!V101</f>
        <v>31608102.142579649</v>
      </c>
      <c r="C102" s="84">
        <f>'Future 95% Cost'!W101</f>
        <v>56584184.932673179</v>
      </c>
      <c r="D102" s="84">
        <f>'Future 95% Cost'!X101</f>
        <v>42552828.474261075</v>
      </c>
      <c r="E102" s="84">
        <f>'Future 95% Cost'!Y101</f>
        <v>15919259.804545507</v>
      </c>
      <c r="F102" s="84">
        <f>'Future 95% Cost'!Z101</f>
        <v>10909692.118085824</v>
      </c>
      <c r="G102" s="84">
        <f>'Future 95% Cost'!AA101</f>
        <v>6101614.1811289759</v>
      </c>
      <c r="H102" s="84"/>
      <c r="I102">
        <v>2120</v>
      </c>
      <c r="J102" s="103">
        <f t="shared" si="21"/>
        <v>17030.01645711232</v>
      </c>
      <c r="K102" s="103">
        <f t="shared" si="28"/>
        <v>-6166.4158568727498</v>
      </c>
      <c r="L102" s="103">
        <f t="shared" si="29"/>
        <v>-7038.2399268447143</v>
      </c>
      <c r="M102" s="103">
        <f t="shared" si="30"/>
        <v>-1522.3309439268639</v>
      </c>
      <c r="N102" s="103">
        <f t="shared" si="31"/>
        <v>-1887.8732547957386</v>
      </c>
      <c r="O102" s="103">
        <f t="shared" si="32"/>
        <v>-415.15647467225506</v>
      </c>
      <c r="P102" s="106">
        <f t="shared" si="33"/>
        <v>5187590.354288769</v>
      </c>
      <c r="Q102" s="106">
        <f t="shared" si="34"/>
        <v>616641.58568727493</v>
      </c>
      <c r="R102" s="106">
        <f t="shared" si="35"/>
        <v>703823.99268447142</v>
      </c>
      <c r="S102" s="106">
        <f t="shared" si="36"/>
        <v>152233.09439268638</v>
      </c>
      <c r="T102" s="106">
        <f t="shared" si="37"/>
        <v>188787.32547957386</v>
      </c>
      <c r="U102" s="106">
        <f t="shared" si="38"/>
        <v>41515.647467225506</v>
      </c>
      <c r="V102" s="107">
        <f>P102*'Levy Proposition'!B$5/(1+Assumptions!$D$49)^('Incentive Relocation assumption'!$I102-2022)</f>
        <v>16590650.94124632</v>
      </c>
      <c r="W102" s="107">
        <f>Q102*'Levy Proposition'!C$5/(1+Assumptions!$D$49)^('Incentive Relocation assumption'!$I102-2022)</f>
        <v>5122600.3454344235</v>
      </c>
      <c r="X102" s="107">
        <f>R102*'Levy Proposition'!D$5/(1+Assumptions!$D$49)^('Incentive Relocation assumption'!$I102-2022)</f>
        <v>3812787.8692486472</v>
      </c>
      <c r="Y102" s="107">
        <f>S102*'Levy Proposition'!E$5/(1+Assumptions!$D$49)^('Incentive Relocation assumption'!$I102-2022)</f>
        <v>1381874.2034663393</v>
      </c>
      <c r="Z102" s="107">
        <f>T102*'Levy Proposition'!F$5/(1+Assumptions!$D$49)^('Incentive Relocation assumption'!$I102-2022)</f>
        <v>951114.83562041842</v>
      </c>
      <c r="AA102" s="107">
        <f>U102*'Levy Proposition'!G$5/(1+Assumptions!$D$49)^('Incentive Relocation assumption'!$I102-2022)</f>
        <v>532844.63344383647</v>
      </c>
      <c r="AB102" s="81">
        <f>P102*'Levy Proposition'!B$33/(1+Assumptions!$D$49)^('Incentive Relocation assumption'!$I102-2022)</f>
        <v>1211718.5202488801</v>
      </c>
      <c r="AC102" s="81">
        <f>Q102*'Levy Proposition'!C$33/(1+Assumptions!$D$49)^('Incentive Relocation assumption'!$I102-2022)</f>
        <v>374135.3930221324</v>
      </c>
      <c r="AD102" s="81">
        <f>R102*'Levy Proposition'!D$33/(1+Assumptions!$D$49)^('Incentive Relocation assumption'!$I102-2022)</f>
        <v>278471.63389249076</v>
      </c>
      <c r="AE102" s="81">
        <f>S102*'Levy Proposition'!E$33/(1+Assumptions!$D$49)^('Incentive Relocation assumption'!$I102-2022)</f>
        <v>100926.87567981257</v>
      </c>
      <c r="AF102" s="81">
        <f>T102*'Levy Proposition'!F$33/(1+Assumptions!$D$49)^('Incentive Relocation assumption'!$I102-2022)</f>
        <v>69465.837433751323</v>
      </c>
      <c r="AG102" s="81">
        <f>U102*'Levy Proposition'!G$33/(1+Assumptions!$D$49)^('Incentive Relocation assumption'!$I102-2022)</f>
        <v>38916.960705498364</v>
      </c>
      <c r="AH102" s="109">
        <f t="shared" si="22"/>
        <v>15378932.420997439</v>
      </c>
      <c r="AI102" s="109">
        <f t="shared" si="23"/>
        <v>4748464.9524122914</v>
      </c>
      <c r="AJ102" s="109">
        <f t="shared" si="24"/>
        <v>3534316.2353561567</v>
      </c>
      <c r="AK102" s="109">
        <f t="shared" si="25"/>
        <v>1280947.3277865266</v>
      </c>
      <c r="AL102" s="109">
        <f t="shared" si="26"/>
        <v>881648.9981866671</v>
      </c>
      <c r="AM102" s="109">
        <f t="shared" si="27"/>
        <v>493927.67273833812</v>
      </c>
      <c r="AN102" s="106">
        <f>'Levy Proposition'!B$11*'Incentive Relocation assumption'!J102/(1+Assumptions!$D$49)^('Incentive Relocation assumption'!$I102-2022)</f>
        <v>0</v>
      </c>
      <c r="AO102" s="106">
        <f>-'Levy Proposition'!C$11*'Incentive Relocation assumption'!K102/(1+Assumptions!$D$49)^('Incentive Relocation assumption'!$I102-2022)</f>
        <v>84966.983585821683</v>
      </c>
      <c r="AP102" s="106">
        <f>-'Levy Proposition'!D$11*'Incentive Relocation assumption'!L102/(1+Assumptions!$D$49)^('Incentive Relocation assumption'!$I102-2022)</f>
        <v>42122.432553787963</v>
      </c>
      <c r="AQ102" s="106">
        <f>-'Levy Proposition'!E$11*'Incentive Relocation assumption'!M102/(1+Assumptions!$D$49)^('Incentive Relocation assumption'!$I102-2022)</f>
        <v>24137.935896142626</v>
      </c>
      <c r="AR102" s="106">
        <f>-'Levy Proposition'!F$11*'Incentive Relocation assumption'!N102/(1+Assumptions!$D$49)^('Incentive Relocation assumption'!$I102-2022)</f>
        <v>9367.7259219672014</v>
      </c>
      <c r="AS102" s="106">
        <f>-'Levy Proposition'!G$11*'Incentive Relocation assumption'!O102/(1+Assumptions!$D$49)^('Incentive Relocation assumption'!$I102-2022)</f>
        <v>10789.703601936129</v>
      </c>
    </row>
    <row r="103" spans="1:45" x14ac:dyDescent="0.35">
      <c r="A103">
        <v>2121</v>
      </c>
      <c r="B103" s="84">
        <f>'Future 95% Cost'!V102</f>
        <v>30233831.982732072</v>
      </c>
      <c r="C103" s="84">
        <f>'Future 95% Cost'!W102</f>
        <v>54123293.449994959</v>
      </c>
      <c r="D103" s="84">
        <f>'Future 95% Cost'!X102</f>
        <v>40709924.589003637</v>
      </c>
      <c r="E103" s="84">
        <f>'Future 95% Cost'!Y102</f>
        <v>15238804.063039554</v>
      </c>
      <c r="F103" s="84">
        <f>'Future 95% Cost'!Z102</f>
        <v>10443173.80579428</v>
      </c>
      <c r="G103" s="84">
        <f>'Future 95% Cost'!AA102</f>
        <v>5840571.2652155356</v>
      </c>
      <c r="H103" s="84"/>
      <c r="I103">
        <v>2121</v>
      </c>
      <c r="J103" s="103">
        <f t="shared" si="21"/>
        <v>16859.716292541198</v>
      </c>
      <c r="K103" s="103">
        <f t="shared" si="28"/>
        <v>-6104.7516983040214</v>
      </c>
      <c r="L103" s="103">
        <f t="shared" si="29"/>
        <v>-6967.8575275762669</v>
      </c>
      <c r="M103" s="103">
        <f t="shared" si="30"/>
        <v>-1507.1076344875951</v>
      </c>
      <c r="N103" s="103">
        <f t="shared" si="31"/>
        <v>-1868.9945222477813</v>
      </c>
      <c r="O103" s="103">
        <f t="shared" si="32"/>
        <v>-411.0049099255325</v>
      </c>
      <c r="P103" s="106">
        <f t="shared" si="33"/>
        <v>5204620.3707458815</v>
      </c>
      <c r="Q103" s="106">
        <f t="shared" si="34"/>
        <v>610475.16983040213</v>
      </c>
      <c r="R103" s="106">
        <f t="shared" si="35"/>
        <v>696785.7527576267</v>
      </c>
      <c r="S103" s="106">
        <f t="shared" si="36"/>
        <v>150710.76344875951</v>
      </c>
      <c r="T103" s="106">
        <f t="shared" si="37"/>
        <v>186899.45222477813</v>
      </c>
      <c r="U103" s="106">
        <f t="shared" si="38"/>
        <v>41100.490992553248</v>
      </c>
      <c r="V103" s="107">
        <f>P103*'Levy Proposition'!B$5/(1+Assumptions!$D$49)^('Incentive Relocation assumption'!$I103-2022)</f>
        <v>15768981.073872672</v>
      </c>
      <c r="W103" s="107">
        <f>Q103*'Levy Proposition'!C$5/(1+Assumptions!$D$49)^('Incentive Relocation assumption'!$I103-2022)</f>
        <v>4804436.8765162369</v>
      </c>
      <c r="X103" s="107">
        <f>R103*'Levy Proposition'!D$5/(1+Assumptions!$D$49)^('Incentive Relocation assumption'!$I103-2022)</f>
        <v>3575976.5365413218</v>
      </c>
      <c r="Y103" s="107">
        <f>S103*'Levy Proposition'!E$5/(1+Assumptions!$D$49)^('Incentive Relocation assumption'!$I103-2022)</f>
        <v>1296046.3307970886</v>
      </c>
      <c r="Z103" s="107">
        <f>T103*'Levy Proposition'!F$5/(1+Assumptions!$D$49)^('Incentive Relocation assumption'!$I103-2022)</f>
        <v>892041.32313954574</v>
      </c>
      <c r="AA103" s="107">
        <f>U103*'Levy Proposition'!G$5/(1+Assumptions!$D$49)^('Incentive Relocation assumption'!$I103-2022)</f>
        <v>499749.78209123627</v>
      </c>
      <c r="AB103" s="81">
        <f>P103*'Levy Proposition'!B$33/(1+Assumptions!$D$49)^('Incentive Relocation assumption'!$I103-2022)</f>
        <v>1151706.8546817487</v>
      </c>
      <c r="AC103" s="81">
        <f>Q103*'Levy Proposition'!C$33/(1+Assumptions!$D$49)^('Incentive Relocation assumption'!$I103-2022)</f>
        <v>350897.93421957648</v>
      </c>
      <c r="AD103" s="81">
        <f>R103*'Levy Proposition'!D$33/(1+Assumptions!$D$49)^('Incentive Relocation assumption'!$I103-2022)</f>
        <v>261175.8280399972</v>
      </c>
      <c r="AE103" s="81">
        <f>S103*'Levy Proposition'!E$33/(1+Assumptions!$D$49)^('Incentive Relocation assumption'!$I103-2022)</f>
        <v>94658.331833329736</v>
      </c>
      <c r="AF103" s="81">
        <f>T103*'Levy Proposition'!F$33/(1+Assumptions!$D$49)^('Incentive Relocation assumption'!$I103-2022)</f>
        <v>65151.331066115723</v>
      </c>
      <c r="AG103" s="81">
        <f>U103*'Levy Proposition'!G$33/(1+Assumptions!$D$49)^('Incentive Relocation assumption'!$I103-2022)</f>
        <v>36499.837685380327</v>
      </c>
      <c r="AH103" s="109">
        <f t="shared" si="22"/>
        <v>14617274.219190923</v>
      </c>
      <c r="AI103" s="109">
        <f t="shared" si="23"/>
        <v>4453538.9422966605</v>
      </c>
      <c r="AJ103" s="109">
        <f t="shared" si="24"/>
        <v>3314800.7085013245</v>
      </c>
      <c r="AK103" s="109">
        <f t="shared" si="25"/>
        <v>1201387.9989637588</v>
      </c>
      <c r="AL103" s="109">
        <f t="shared" si="26"/>
        <v>826889.99207342998</v>
      </c>
      <c r="AM103" s="109">
        <f t="shared" si="27"/>
        <v>463249.94440585596</v>
      </c>
      <c r="AN103" s="106">
        <f>'Levy Proposition'!B$11*'Incentive Relocation assumption'!J103/(1+Assumptions!$D$49)^('Incentive Relocation assumption'!$I103-2022)</f>
        <v>0</v>
      </c>
      <c r="AO103" s="106">
        <f>-'Levy Proposition'!C$11*'Incentive Relocation assumption'!K103/(1+Assumptions!$D$49)^('Incentive Relocation assumption'!$I103-2022)</f>
        <v>79689.704778531246</v>
      </c>
      <c r="AP103" s="106">
        <f>-'Levy Proposition'!D$11*'Incentive Relocation assumption'!L103/(1+Assumptions!$D$49)^('Incentive Relocation assumption'!$I103-2022)</f>
        <v>39506.218452188165</v>
      </c>
      <c r="AQ103" s="106">
        <f>-'Levy Proposition'!E$11*'Incentive Relocation assumption'!M103/(1+Assumptions!$D$49)^('Incentive Relocation assumption'!$I103-2022)</f>
        <v>22638.734533677114</v>
      </c>
      <c r="AR103" s="106">
        <f>-'Levy Proposition'!F$11*'Incentive Relocation assumption'!N103/(1+Assumptions!$D$49)^('Incentive Relocation assumption'!$I103-2022)</f>
        <v>8785.8987298724114</v>
      </c>
      <c r="AS103" s="106">
        <f>-'Levy Proposition'!G$11*'Incentive Relocation assumption'!O103/(1+Assumptions!$D$49)^('Incentive Relocation assumption'!$I103-2022)</f>
        <v>10119.557719942688</v>
      </c>
    </row>
    <row r="104" spans="1:45" x14ac:dyDescent="0.35">
      <c r="A104">
        <v>2122</v>
      </c>
      <c r="B104" s="84">
        <f>'Future 95% Cost'!V103</f>
        <v>28919640.509158641</v>
      </c>
      <c r="C104" s="84">
        <f>'Future 95% Cost'!W103</f>
        <v>51769949.947384849</v>
      </c>
      <c r="D104" s="84">
        <f>'Future 95% Cost'!X103</f>
        <v>38947279.451092906</v>
      </c>
      <c r="E104" s="84">
        <f>'Future 95% Cost'!Y103</f>
        <v>14587655.351894423</v>
      </c>
      <c r="F104" s="84">
        <f>'Future 95% Cost'!Z103</f>
        <v>9996771.0369207244</v>
      </c>
      <c r="G104" s="84">
        <f>'Future 95% Cost'!AA103</f>
        <v>5590791.2483274918</v>
      </c>
      <c r="H104" s="84"/>
      <c r="I104">
        <v>2122</v>
      </c>
      <c r="J104" s="103">
        <f t="shared" si="21"/>
        <v>16691.119129615785</v>
      </c>
      <c r="K104" s="103">
        <f t="shared" si="28"/>
        <v>-6043.7041813209817</v>
      </c>
      <c r="L104" s="103">
        <f t="shared" si="29"/>
        <v>-6898.1789523005045</v>
      </c>
      <c r="M104" s="103">
        <f t="shared" si="30"/>
        <v>-1492.0365581427193</v>
      </c>
      <c r="N104" s="103">
        <f t="shared" si="31"/>
        <v>-1850.3045770253034</v>
      </c>
      <c r="O104" s="103">
        <f t="shared" si="32"/>
        <v>-406.89486082627718</v>
      </c>
      <c r="P104" s="106">
        <f t="shared" si="33"/>
        <v>5221480.0870384229</v>
      </c>
      <c r="Q104" s="106">
        <f t="shared" si="34"/>
        <v>604370.41813209816</v>
      </c>
      <c r="R104" s="106">
        <f t="shared" si="35"/>
        <v>689817.89523005043</v>
      </c>
      <c r="S104" s="106">
        <f t="shared" si="36"/>
        <v>149203.65581427192</v>
      </c>
      <c r="T104" s="106">
        <f t="shared" si="37"/>
        <v>185030.45770253034</v>
      </c>
      <c r="U104" s="106">
        <f t="shared" si="38"/>
        <v>40689.486082627714</v>
      </c>
      <c r="V104" s="107">
        <f>P104*'Levy Proposition'!B$5/(1+Assumptions!$D$49)^('Incentive Relocation assumption'!$I104-2022)</f>
        <v>14987356.004257109</v>
      </c>
      <c r="W104" s="107">
        <f>Q104*'Levy Proposition'!C$5/(1+Assumptions!$D$49)^('Incentive Relocation assumption'!$I104-2022)</f>
        <v>4506034.463727341</v>
      </c>
      <c r="X104" s="107">
        <f>R104*'Levy Proposition'!D$5/(1+Assumptions!$D$49)^('Incentive Relocation assumption'!$I104-2022)</f>
        <v>3353873.4984524623</v>
      </c>
      <c r="Y104" s="107">
        <f>S104*'Levy Proposition'!E$5/(1+Assumptions!$D$49)^('Incentive Relocation assumption'!$I104-2022)</f>
        <v>1215549.2065479548</v>
      </c>
      <c r="Z104" s="107">
        <f>T104*'Levy Proposition'!F$5/(1+Assumptions!$D$49)^('Incentive Relocation assumption'!$I104-2022)</f>
        <v>836636.85223613039</v>
      </c>
      <c r="AA104" s="107">
        <f>U104*'Levy Proposition'!G$5/(1+Assumptions!$D$49)^('Incentive Relocation assumption'!$I104-2022)</f>
        <v>468710.44395450887</v>
      </c>
      <c r="AB104" s="81">
        <f>P104*'Levy Proposition'!B$33/(1+Assumptions!$D$49)^('Incentive Relocation assumption'!$I104-2022)</f>
        <v>1094619.9099863255</v>
      </c>
      <c r="AC104" s="81">
        <f>Q104*'Levy Proposition'!C$33/(1+Assumptions!$D$49)^('Incentive Relocation assumption'!$I104-2022)</f>
        <v>329103.74836491991</v>
      </c>
      <c r="AD104" s="81">
        <f>R104*'Levy Proposition'!D$33/(1+Assumptions!$D$49)^('Incentive Relocation assumption'!$I104-2022)</f>
        <v>244954.26050724086</v>
      </c>
      <c r="AE104" s="81">
        <f>S104*'Levy Proposition'!E$33/(1+Assumptions!$D$49)^('Incentive Relocation assumption'!$I104-2022)</f>
        <v>88779.125729550244</v>
      </c>
      <c r="AF104" s="81">
        <f>T104*'Levy Proposition'!F$33/(1+Assumptions!$D$49)^('Incentive Relocation assumption'!$I104-2022)</f>
        <v>61104.797645817314</v>
      </c>
      <c r="AG104" s="81">
        <f>U104*'Levy Proposition'!G$33/(1+Assumptions!$D$49)^('Incentive Relocation assumption'!$I104-2022)</f>
        <v>34232.841591632445</v>
      </c>
      <c r="AH104" s="109">
        <f t="shared" si="22"/>
        <v>13892736.094270784</v>
      </c>
      <c r="AI104" s="109">
        <f t="shared" si="23"/>
        <v>4176930.7153624212</v>
      </c>
      <c r="AJ104" s="109">
        <f t="shared" si="24"/>
        <v>3108919.2379452214</v>
      </c>
      <c r="AK104" s="109">
        <f t="shared" si="25"/>
        <v>1126770.0808184047</v>
      </c>
      <c r="AL104" s="109">
        <f t="shared" si="26"/>
        <v>775532.05459031311</v>
      </c>
      <c r="AM104" s="109">
        <f t="shared" si="27"/>
        <v>434477.60236287641</v>
      </c>
      <c r="AN104" s="106">
        <f>'Levy Proposition'!B$11*'Incentive Relocation assumption'!J104/(1+Assumptions!$D$49)^('Incentive Relocation assumption'!$I104-2022)</f>
        <v>0</v>
      </c>
      <c r="AO104" s="106">
        <f>-'Levy Proposition'!C$11*'Incentive Relocation assumption'!K104/(1+Assumptions!$D$49)^('Incentive Relocation assumption'!$I104-2022)</f>
        <v>74740.196482026906</v>
      </c>
      <c r="AP104" s="106">
        <f>-'Levy Proposition'!D$11*'Incentive Relocation assumption'!L104/(1+Assumptions!$D$49)^('Incentive Relocation assumption'!$I104-2022)</f>
        <v>37052.496775893327</v>
      </c>
      <c r="AQ104" s="106">
        <f>-'Levy Proposition'!E$11*'Incentive Relocation assumption'!M104/(1+Assumptions!$D$49)^('Incentive Relocation assumption'!$I104-2022)</f>
        <v>21232.64820535907</v>
      </c>
      <c r="AR104" s="106">
        <f>-'Levy Proposition'!F$11*'Incentive Relocation assumption'!N104/(1+Assumptions!$D$49)^('Incentive Relocation assumption'!$I104-2022)</f>
        <v>8240.2086840050852</v>
      </c>
      <c r="AS104" s="106">
        <f>-'Levy Proposition'!G$11*'Incentive Relocation assumption'!O104/(1+Assumptions!$D$49)^('Incentive Relocation assumption'!$I104-2022)</f>
        <v>9491.0344366527188</v>
      </c>
    </row>
    <row r="105" spans="1:45" x14ac:dyDescent="0.35">
      <c r="A105">
        <v>2123</v>
      </c>
      <c r="B105" s="84">
        <f>'Future 95% Cost'!V104</f>
        <v>27662888.940730311</v>
      </c>
      <c r="C105" s="84">
        <f>'Future 95% Cost'!W104</f>
        <v>49519434.324124195</v>
      </c>
      <c r="D105" s="84">
        <f>'Future 95% Cost'!X104</f>
        <v>37261381.026377082</v>
      </c>
      <c r="E105" s="84">
        <f>'Future 95% Cost'!Y104</f>
        <v>13964543.164295798</v>
      </c>
      <c r="F105" s="84">
        <f>'Future 95% Cost'!Z104</f>
        <v>9569610.3358304612</v>
      </c>
      <c r="G105" s="84">
        <f>'Future 95% Cost'!AA104</f>
        <v>5351784.7338674227</v>
      </c>
      <c r="H105" s="84"/>
      <c r="I105">
        <v>2123</v>
      </c>
      <c r="J105" s="103">
        <f t="shared" si="21"/>
        <v>16524.207938319629</v>
      </c>
      <c r="K105" s="103">
        <f t="shared" si="28"/>
        <v>-5983.2671395077723</v>
      </c>
      <c r="L105" s="103">
        <f t="shared" si="29"/>
        <v>-6829.1971627775001</v>
      </c>
      <c r="M105" s="103">
        <f t="shared" si="30"/>
        <v>-1477.1161925612921</v>
      </c>
      <c r="N105" s="103">
        <f t="shared" si="31"/>
        <v>-1831.8015312550506</v>
      </c>
      <c r="O105" s="103">
        <f t="shared" si="32"/>
        <v>-402.82591221801437</v>
      </c>
      <c r="P105" s="106">
        <f t="shared" si="33"/>
        <v>5238171.2061680388</v>
      </c>
      <c r="Q105" s="106">
        <f t="shared" si="34"/>
        <v>598326.71395077719</v>
      </c>
      <c r="R105" s="106">
        <f t="shared" si="35"/>
        <v>682919.71627774998</v>
      </c>
      <c r="S105" s="106">
        <f t="shared" si="36"/>
        <v>147711.6192561292</v>
      </c>
      <c r="T105" s="106">
        <f t="shared" si="37"/>
        <v>183180.15312550505</v>
      </c>
      <c r="U105" s="106">
        <f t="shared" si="38"/>
        <v>40282.591221801435</v>
      </c>
      <c r="V105" s="107">
        <f>P105*'Levy Proposition'!B$5/(1+Assumptions!$D$49)^('Incentive Relocation assumption'!$I105-2022)</f>
        <v>14243866.973747805</v>
      </c>
      <c r="W105" s="107">
        <f>Q105*'Levy Proposition'!C$5/(1+Assumptions!$D$49)^('Incentive Relocation assumption'!$I105-2022)</f>
        <v>4226165.7526493538</v>
      </c>
      <c r="X105" s="107">
        <f>R105*'Levy Proposition'!D$5/(1+Assumptions!$D$49)^('Incentive Relocation assumption'!$I105-2022)</f>
        <v>3145565.2263594703</v>
      </c>
      <c r="Y105" s="107">
        <f>S105*'Levy Proposition'!E$5/(1+Assumptions!$D$49)^('Incentive Relocation assumption'!$I105-2022)</f>
        <v>1140051.7392234281</v>
      </c>
      <c r="Z105" s="107">
        <f>T105*'Levy Proposition'!F$5/(1+Assumptions!$D$49)^('Incentive Relocation assumption'!$I105-2022)</f>
        <v>784673.53962489357</v>
      </c>
      <c r="AA105" s="107">
        <f>U105*'Levy Proposition'!G$5/(1+Assumptions!$D$49)^('Incentive Relocation assumption'!$I105-2022)</f>
        <v>439598.95160479617</v>
      </c>
      <c r="AB105" s="81">
        <f>P105*'Levy Proposition'!B$33/(1+Assumptions!$D$49)^('Incentive Relocation assumption'!$I105-2022)</f>
        <v>1040318.2776356463</v>
      </c>
      <c r="AC105" s="81">
        <f>Q105*'Levy Proposition'!C$33/(1+Assumptions!$D$49)^('Incentive Relocation assumption'!$I105-2022)</f>
        <v>308663.19412432151</v>
      </c>
      <c r="AD105" s="81">
        <f>R105*'Levy Proposition'!D$33/(1+Assumptions!$D$49)^('Incentive Relocation assumption'!$I105-2022)</f>
        <v>229740.21061191114</v>
      </c>
      <c r="AE105" s="81">
        <f>S105*'Levy Proposition'!E$33/(1+Assumptions!$D$49)^('Incentive Relocation assumption'!$I105-2022)</f>
        <v>83265.07569540845</v>
      </c>
      <c r="AF105" s="81">
        <f>T105*'Levy Proposition'!F$33/(1+Assumptions!$D$49)^('Incentive Relocation assumption'!$I105-2022)</f>
        <v>57309.59343788719</v>
      </c>
      <c r="AG105" s="81">
        <f>U105*'Levy Proposition'!G$33/(1+Assumptions!$D$49)^('Incentive Relocation assumption'!$I105-2022)</f>
        <v>32106.648077155405</v>
      </c>
      <c r="AH105" s="109">
        <f t="shared" si="22"/>
        <v>13203548.696112158</v>
      </c>
      <c r="AI105" s="109">
        <f t="shared" si="23"/>
        <v>3917502.5585250324</v>
      </c>
      <c r="AJ105" s="109">
        <f t="shared" si="24"/>
        <v>2915825.0157475593</v>
      </c>
      <c r="AK105" s="109">
        <f t="shared" si="25"/>
        <v>1056786.6635280196</v>
      </c>
      <c r="AL105" s="109">
        <f t="shared" si="26"/>
        <v>727363.94618700643</v>
      </c>
      <c r="AM105" s="109">
        <f t="shared" si="27"/>
        <v>407492.30352764076</v>
      </c>
      <c r="AN105" s="106">
        <f>'Levy Proposition'!B$11*'Incentive Relocation assumption'!J105/(1+Assumptions!$D$49)^('Incentive Relocation assumption'!$I105-2022)</f>
        <v>0</v>
      </c>
      <c r="AO105" s="106">
        <f>-'Levy Proposition'!C$11*'Incentive Relocation assumption'!K105/(1+Assumptions!$D$49)^('Incentive Relocation assumption'!$I105-2022)</f>
        <v>70098.100949131738</v>
      </c>
      <c r="AP105" s="106">
        <f>-'Levy Proposition'!D$11*'Incentive Relocation assumption'!L105/(1+Assumptions!$D$49)^('Incentive Relocation assumption'!$I105-2022)</f>
        <v>34751.175159655017</v>
      </c>
      <c r="AQ105" s="106">
        <f>-'Levy Proposition'!E$11*'Incentive Relocation assumption'!M105/(1+Assumptions!$D$49)^('Incentive Relocation assumption'!$I105-2022)</f>
        <v>19913.893558930835</v>
      </c>
      <c r="AR105" s="106">
        <f>-'Levy Proposition'!F$11*'Incentive Relocation assumption'!N105/(1+Assumptions!$D$49)^('Incentive Relocation assumption'!$I105-2022)</f>
        <v>7728.4113149502327</v>
      </c>
      <c r="AS105" s="106">
        <f>-'Levy Proposition'!G$11*'Incentive Relocation assumption'!O105/(1+Assumptions!$D$49)^('Incentive Relocation assumption'!$I105-2022)</f>
        <v>8901.5485825242122</v>
      </c>
    </row>
    <row r="106" spans="1:45" x14ac:dyDescent="0.35">
      <c r="A106">
        <v>2124</v>
      </c>
      <c r="B106" s="84">
        <f>'Future 95% Cost'!V105</f>
        <v>26461054.868567999</v>
      </c>
      <c r="C106" s="84">
        <f>'Future 95% Cost'!W105</f>
        <v>47367234.408459686</v>
      </c>
      <c r="D106" s="84">
        <f>'Future 95% Cost'!X105</f>
        <v>35648871.601919167</v>
      </c>
      <c r="E106" s="84">
        <f>'Future 95% Cost'!Y105</f>
        <v>13368252.384546267</v>
      </c>
      <c r="F106" s="84">
        <f>'Future 95% Cost'!Z105</f>
        <v>9160856.3846430443</v>
      </c>
      <c r="G106" s="84">
        <f>'Future 95% Cost'!AA105</f>
        <v>5123083.7178184073</v>
      </c>
      <c r="H106" s="84"/>
      <c r="I106">
        <v>2124</v>
      </c>
      <c r="J106" s="103">
        <f t="shared" si="21"/>
        <v>16358.965858936434</v>
      </c>
      <c r="K106" s="103">
        <f t="shared" si="28"/>
        <v>-5923.434468112694</v>
      </c>
      <c r="L106" s="103">
        <f t="shared" si="29"/>
        <v>-6760.9051911497245</v>
      </c>
      <c r="M106" s="103">
        <f t="shared" si="30"/>
        <v>-1462.3450306356792</v>
      </c>
      <c r="N106" s="103">
        <f t="shared" si="31"/>
        <v>-1813.4835159425002</v>
      </c>
      <c r="O106" s="103">
        <f t="shared" si="32"/>
        <v>-398.79765309583416</v>
      </c>
      <c r="P106" s="106">
        <f t="shared" si="33"/>
        <v>5254695.4141063588</v>
      </c>
      <c r="Q106" s="106">
        <f t="shared" si="34"/>
        <v>592343.44681126939</v>
      </c>
      <c r="R106" s="106">
        <f t="shared" si="35"/>
        <v>676090.51911497244</v>
      </c>
      <c r="S106" s="106">
        <f t="shared" si="36"/>
        <v>146234.50306356791</v>
      </c>
      <c r="T106" s="106">
        <f t="shared" si="37"/>
        <v>181348.35159425001</v>
      </c>
      <c r="U106" s="106">
        <f t="shared" si="38"/>
        <v>39879.765309583418</v>
      </c>
      <c r="V106" s="107">
        <f>P106*'Levy Proposition'!B$5/(1+Assumptions!$D$49)^('Incentive Relocation assumption'!$I106-2022)</f>
        <v>13536693.330760032</v>
      </c>
      <c r="W106" s="107">
        <f>Q106*'Levy Proposition'!C$5/(1+Assumptions!$D$49)^('Incentive Relocation assumption'!$I106-2022)</f>
        <v>3963679.6195500656</v>
      </c>
      <c r="X106" s="107">
        <f>R106*'Levy Proposition'!D$5/(1+Assumptions!$D$49)^('Incentive Relocation assumption'!$I106-2022)</f>
        <v>2950194.9306816258</v>
      </c>
      <c r="Y106" s="107">
        <f>S106*'Levy Proposition'!E$5/(1+Assumptions!$D$49)^('Incentive Relocation assumption'!$I106-2022)</f>
        <v>1069243.4013407317</v>
      </c>
      <c r="Z106" s="107">
        <f>T106*'Levy Proposition'!F$5/(1+Assumptions!$D$49)^('Incentive Relocation assumption'!$I106-2022)</f>
        <v>735937.65579630714</v>
      </c>
      <c r="AA106" s="107">
        <f>U106*'Levy Proposition'!G$5/(1+Assumptions!$D$49)^('Incentive Relocation assumption'!$I106-2022)</f>
        <v>412295.56700637913</v>
      </c>
      <c r="AB106" s="81">
        <f>P106*'Levy Proposition'!B$33/(1+Assumptions!$D$49)^('Incentive Relocation assumption'!$I106-2022)</f>
        <v>988668.9841103506</v>
      </c>
      <c r="AC106" s="81">
        <f>Q106*'Levy Proposition'!C$33/(1+Assumptions!$D$49)^('Incentive Relocation assumption'!$I106-2022)</f>
        <v>289492.19776551152</v>
      </c>
      <c r="AD106" s="81">
        <f>R106*'Levy Proposition'!D$33/(1+Assumptions!$D$49)^('Incentive Relocation assumption'!$I106-2022)</f>
        <v>215471.1016771438</v>
      </c>
      <c r="AE106" s="81">
        <f>S106*'Levy Proposition'!E$33/(1+Assumptions!$D$49)^('Incentive Relocation assumption'!$I106-2022)</f>
        <v>78093.501975706153</v>
      </c>
      <c r="AF106" s="81">
        <f>T106*'Levy Proposition'!F$33/(1+Assumptions!$D$49)^('Incentive Relocation assumption'!$I106-2022)</f>
        <v>53750.108445711252</v>
      </c>
      <c r="AG106" s="81">
        <f>U106*'Levy Proposition'!G$33/(1+Assumptions!$D$49)^('Incentive Relocation assumption'!$I106-2022)</f>
        <v>30112.511927793763</v>
      </c>
      <c r="AH106" s="109">
        <f t="shared" si="22"/>
        <v>12548024.346649682</v>
      </c>
      <c r="AI106" s="109">
        <f t="shared" si="23"/>
        <v>3674187.4217845541</v>
      </c>
      <c r="AJ106" s="109">
        <f t="shared" si="24"/>
        <v>2734723.8290044819</v>
      </c>
      <c r="AK106" s="109">
        <f t="shared" si="25"/>
        <v>991149.89936502546</v>
      </c>
      <c r="AL106" s="109">
        <f t="shared" si="26"/>
        <v>682187.54735059594</v>
      </c>
      <c r="AM106" s="109">
        <f t="shared" si="27"/>
        <v>382183.0550785854</v>
      </c>
      <c r="AN106" s="106">
        <f>'Levy Proposition'!B$11*'Incentive Relocation assumption'!J106/(1+Assumptions!$D$49)^('Incentive Relocation assumption'!$I106-2022)</f>
        <v>0</v>
      </c>
      <c r="AO106" s="106">
        <f>-'Levy Proposition'!C$11*'Incentive Relocation assumption'!K106/(1+Assumptions!$D$49)^('Incentive Relocation assumption'!$I106-2022)</f>
        <v>65744.324847423835</v>
      </c>
      <c r="AP106" s="106">
        <f>-'Levy Proposition'!D$11*'Incentive Relocation assumption'!L106/(1+Assumptions!$D$49)^('Incentive Relocation assumption'!$I106-2022)</f>
        <v>32592.788072590211</v>
      </c>
      <c r="AQ106" s="106">
        <f>-'Levy Proposition'!E$11*'Incentive Relocation assumption'!M106/(1+Assumptions!$D$49)^('Incentive Relocation assumption'!$I106-2022)</f>
        <v>18677.046444745185</v>
      </c>
      <c r="AR106" s="106">
        <f>-'Levy Proposition'!F$11*'Incentive Relocation assumption'!N106/(1+Assumptions!$D$49)^('Incentive Relocation assumption'!$I106-2022)</f>
        <v>7248.4015567455644</v>
      </c>
      <c r="AS106" s="106">
        <f>-'Levy Proposition'!G$11*'Incentive Relocation assumption'!O106/(1+Assumptions!$D$49)^('Incentive Relocation assumption'!$I106-2022)</f>
        <v>8348.6755522703752</v>
      </c>
    </row>
    <row r="107" spans="1:45" x14ac:dyDescent="0.35">
      <c r="A107">
        <v>2125</v>
      </c>
      <c r="B107" s="84">
        <f>'Future 95% Cost'!V106</f>
        <v>25311727.105627708</v>
      </c>
      <c r="C107" s="84">
        <f>'Future 95% Cost'!W106</f>
        <v>45309036.767757826</v>
      </c>
      <c r="D107" s="84">
        <f>'Future 95% Cost'!X106</f>
        <v>34106540.980380878</v>
      </c>
      <c r="E107" s="84">
        <f>'Future 95% Cost'!Y106</f>
        <v>12797620.861131581</v>
      </c>
      <c r="F107" s="84">
        <f>'Future 95% Cost'!Z106</f>
        <v>8769710.347610997</v>
      </c>
      <c r="G107" s="84">
        <f>'Future 95% Cost'!AA106</f>
        <v>4904240.6488584112</v>
      </c>
      <c r="H107" s="84"/>
      <c r="I107">
        <v>2125</v>
      </c>
      <c r="J107" s="103">
        <f t="shared" si="21"/>
        <v>16195.376200347069</v>
      </c>
      <c r="K107" s="103">
        <f t="shared" si="28"/>
        <v>-5864.2001234315676</v>
      </c>
      <c r="L107" s="103">
        <f t="shared" si="29"/>
        <v>-6693.2961392382276</v>
      </c>
      <c r="M107" s="103">
        <f t="shared" si="30"/>
        <v>-1447.7215803293223</v>
      </c>
      <c r="N107" s="103">
        <f t="shared" si="31"/>
        <v>-1795.3486807830752</v>
      </c>
      <c r="O107" s="103">
        <f t="shared" si="32"/>
        <v>-394.80967656487587</v>
      </c>
      <c r="P107" s="106">
        <f t="shared" si="33"/>
        <v>5271054.3799652951</v>
      </c>
      <c r="Q107" s="106">
        <f t="shared" si="34"/>
        <v>586420.01234315673</v>
      </c>
      <c r="R107" s="106">
        <f t="shared" si="35"/>
        <v>669329.61392382276</v>
      </c>
      <c r="S107" s="106">
        <f t="shared" si="36"/>
        <v>144772.15803293223</v>
      </c>
      <c r="T107" s="106">
        <f t="shared" si="37"/>
        <v>179534.86807830751</v>
      </c>
      <c r="U107" s="106">
        <f t="shared" si="38"/>
        <v>39480.967656487584</v>
      </c>
      <c r="V107" s="107">
        <f>P107*'Levy Proposition'!B$5/(1+Assumptions!$D$49)^('Incentive Relocation assumption'!$I107-2022)</f>
        <v>12864098.660998989</v>
      </c>
      <c r="W107" s="107">
        <f>Q107*'Levy Proposition'!C$5/(1+Assumptions!$D$49)^('Incentive Relocation assumption'!$I107-2022)</f>
        <v>3717496.4367139624</v>
      </c>
      <c r="X107" s="107">
        <f>R107*'Levy Proposition'!D$5/(1+Assumptions!$D$49)^('Incentive Relocation assumption'!$I107-2022)</f>
        <v>2766959.0368319144</v>
      </c>
      <c r="Y107" s="107">
        <f>S107*'Levy Proposition'!E$5/(1+Assumptions!$D$49)^('Incentive Relocation assumption'!$I107-2022)</f>
        <v>1002832.9522039663</v>
      </c>
      <c r="Z107" s="107">
        <f>T107*'Levy Proposition'!F$5/(1+Assumptions!$D$49)^('Incentive Relocation assumption'!$I107-2022)</f>
        <v>690228.74592900521</v>
      </c>
      <c r="AA107" s="107">
        <f>U107*'Levy Proposition'!G$5/(1+Assumptions!$D$49)^('Incentive Relocation assumption'!$I107-2022)</f>
        <v>386687.98902398703</v>
      </c>
      <c r="AB107" s="81">
        <f>P107*'Levy Proposition'!B$33/(1+Assumptions!$D$49)^('Incentive Relocation assumption'!$I107-2022)</f>
        <v>939545.20826476521</v>
      </c>
      <c r="AC107" s="81">
        <f>Q107*'Levy Proposition'!C$33/(1+Assumptions!$D$49)^('Incentive Relocation assumption'!$I107-2022)</f>
        <v>271511.90735540458</v>
      </c>
      <c r="AD107" s="81">
        <f>R107*'Levy Proposition'!D$33/(1+Assumptions!$D$49)^('Incentive Relocation assumption'!$I107-2022)</f>
        <v>202088.24364834523</v>
      </c>
      <c r="AE107" s="81">
        <f>S107*'Levy Proposition'!E$33/(1+Assumptions!$D$49)^('Incentive Relocation assumption'!$I107-2022)</f>
        <v>73243.13344935709</v>
      </c>
      <c r="AF107" s="81">
        <f>T107*'Levy Proposition'!F$33/(1+Assumptions!$D$49)^('Incentive Relocation assumption'!$I107-2022)</f>
        <v>50411.702205790934</v>
      </c>
      <c r="AG107" s="81">
        <f>U107*'Levy Proposition'!G$33/(1+Assumptions!$D$49)^('Incentive Relocation assumption'!$I107-2022)</f>
        <v>28242.231092528906</v>
      </c>
      <c r="AH107" s="109">
        <f t="shared" si="22"/>
        <v>11924553.452734224</v>
      </c>
      <c r="AI107" s="109">
        <f t="shared" si="23"/>
        <v>3445984.5293585579</v>
      </c>
      <c r="AJ107" s="109">
        <f t="shared" si="24"/>
        <v>2564870.7931835693</v>
      </c>
      <c r="AK107" s="109">
        <f t="shared" si="25"/>
        <v>929589.81875460921</v>
      </c>
      <c r="AL107" s="109">
        <f t="shared" si="26"/>
        <v>639817.0437232143</v>
      </c>
      <c r="AM107" s="109">
        <f t="shared" si="27"/>
        <v>358445.75793145812</v>
      </c>
      <c r="AN107" s="106">
        <f>'Levy Proposition'!B$11*'Incentive Relocation assumption'!J107/(1+Assumptions!$D$49)^('Incentive Relocation assumption'!$I107-2022)</f>
        <v>0</v>
      </c>
      <c r="AO107" s="106">
        <f>-'Levy Proposition'!C$11*'Incentive Relocation assumption'!K107/(1+Assumptions!$D$49)^('Incentive Relocation assumption'!$I107-2022)</f>
        <v>61660.96072674176</v>
      </c>
      <c r="AP107" s="106">
        <f>-'Levy Proposition'!D$11*'Incentive Relocation assumption'!L107/(1+Assumptions!$D$49)^('Incentive Relocation assumption'!$I107-2022)</f>
        <v>30568.45788565051</v>
      </c>
      <c r="AQ107" s="106">
        <f>-'Levy Proposition'!E$11*'Incentive Relocation assumption'!M107/(1+Assumptions!$D$49)^('Incentive Relocation assumption'!$I107-2022)</f>
        <v>17517.019605778052</v>
      </c>
      <c r="AR107" s="106">
        <f>-'Levy Proposition'!F$11*'Incentive Relocation assumption'!N107/(1+Assumptions!$D$49)^('Incentive Relocation assumption'!$I107-2022)</f>
        <v>6798.2050885667486</v>
      </c>
      <c r="AS107" s="106">
        <f>-'Levy Proposition'!G$11*'Incentive Relocation assumption'!O107/(1+Assumptions!$D$49)^('Incentive Relocation assumption'!$I107-2022)</f>
        <v>7830.1413322525659</v>
      </c>
    </row>
    <row r="108" spans="1:45" x14ac:dyDescent="0.35">
      <c r="A108">
        <v>2126</v>
      </c>
      <c r="B108" s="84">
        <f>'Future 95% Cost'!V107</f>
        <v>24212600.764955875</v>
      </c>
      <c r="C108" s="84">
        <f>'Future 95% Cost'!W107</f>
        <v>43340717.926018462</v>
      </c>
      <c r="D108" s="84">
        <f>'Future 95% Cost'!X107</f>
        <v>32631319.975498535</v>
      </c>
      <c r="E108" s="84">
        <f>'Future 95% Cost'!Y107</f>
        <v>12251537.086590612</v>
      </c>
      <c r="F108" s="84">
        <f>'Future 95% Cost'!Z107</f>
        <v>8395408.2694170009</v>
      </c>
      <c r="G108" s="84">
        <f>'Future 95% Cost'!AA107</f>
        <v>4694827.5299505461</v>
      </c>
      <c r="H108" s="84"/>
      <c r="I108">
        <v>2126</v>
      </c>
      <c r="J108" s="103">
        <f t="shared" si="21"/>
        <v>16033.422438343598</v>
      </c>
      <c r="K108" s="103">
        <f t="shared" si="28"/>
        <v>-5805.5581221972525</v>
      </c>
      <c r="L108" s="103">
        <f t="shared" si="29"/>
        <v>-6626.3631778458457</v>
      </c>
      <c r="M108" s="103">
        <f t="shared" si="30"/>
        <v>-1433.2443645260291</v>
      </c>
      <c r="N108" s="103">
        <f t="shared" si="31"/>
        <v>-1777.3951939752444</v>
      </c>
      <c r="O108" s="103">
        <f t="shared" si="32"/>
        <v>-390.86157979922712</v>
      </c>
      <c r="P108" s="106">
        <f t="shared" si="33"/>
        <v>5287249.7561656423</v>
      </c>
      <c r="Q108" s="106">
        <f t="shared" si="34"/>
        <v>580555.81221972522</v>
      </c>
      <c r="R108" s="106">
        <f t="shared" si="35"/>
        <v>662636.31778458459</v>
      </c>
      <c r="S108" s="106">
        <f t="shared" si="36"/>
        <v>143324.43645260291</v>
      </c>
      <c r="T108" s="106">
        <f t="shared" si="37"/>
        <v>177739.51939752445</v>
      </c>
      <c r="U108" s="106">
        <f t="shared" si="38"/>
        <v>39086.157979922711</v>
      </c>
      <c r="V108" s="107">
        <f>P108*'Levy Proposition'!B$5/(1+Assumptions!$D$49)^('Incentive Relocation assumption'!$I108-2022)</f>
        <v>12224427.073682528</v>
      </c>
      <c r="W108" s="107">
        <f>Q108*'Levy Proposition'!C$5/(1+Assumptions!$D$49)^('Incentive Relocation assumption'!$I108-2022)</f>
        <v>3486603.6318419077</v>
      </c>
      <c r="X108" s="107">
        <f>R108*'Levy Proposition'!D$5/(1+Assumptions!$D$49)^('Incentive Relocation assumption'!$I108-2022)</f>
        <v>2595103.8800466345</v>
      </c>
      <c r="Y108" s="107">
        <f>S108*'Levy Proposition'!E$5/(1+Assumptions!$D$49)^('Incentive Relocation assumption'!$I108-2022)</f>
        <v>940547.24000643974</v>
      </c>
      <c r="Z108" s="107">
        <f>T108*'Levy Proposition'!F$5/(1+Assumptions!$D$49)^('Incentive Relocation assumption'!$I108-2022)</f>
        <v>647358.80540211115</v>
      </c>
      <c r="AA108" s="107">
        <f>U108*'Levy Proposition'!G$5/(1+Assumptions!$D$49)^('Incentive Relocation assumption'!$I108-2022)</f>
        <v>362670.89151870913</v>
      </c>
      <c r="AB108" s="81">
        <f>P108*'Levy Proposition'!B$33/(1+Assumptions!$D$49)^('Incentive Relocation assumption'!$I108-2022)</f>
        <v>892826.01008662966</v>
      </c>
      <c r="AC108" s="81">
        <f>Q108*'Levy Proposition'!C$33/(1+Assumptions!$D$49)^('Incentive Relocation assumption'!$I108-2022)</f>
        <v>254648.36843541445</v>
      </c>
      <c r="AD108" s="81">
        <f>R108*'Levy Proposition'!D$33/(1+Assumptions!$D$49)^('Incentive Relocation assumption'!$I108-2022)</f>
        <v>189536.59169602251</v>
      </c>
      <c r="AE108" s="81">
        <f>S108*'Levy Proposition'!E$33/(1+Assumptions!$D$49)^('Incentive Relocation assumption'!$I108-2022)</f>
        <v>68694.020139462766</v>
      </c>
      <c r="AF108" s="81">
        <f>T108*'Levy Proposition'!F$33/(1+Assumptions!$D$49)^('Incentive Relocation assumption'!$I108-2022)</f>
        <v>47280.643570275854</v>
      </c>
      <c r="AG108" s="81">
        <f>U108*'Levy Proposition'!G$33/(1+Assumptions!$D$49)^('Incentive Relocation assumption'!$I108-2022)</f>
        <v>26488.112947747886</v>
      </c>
      <c r="AH108" s="109">
        <f t="shared" si="22"/>
        <v>11331601.063595898</v>
      </c>
      <c r="AI108" s="109">
        <f t="shared" si="23"/>
        <v>3231955.2634064932</v>
      </c>
      <c r="AJ108" s="109">
        <f t="shared" si="24"/>
        <v>2405567.2883506119</v>
      </c>
      <c r="AK108" s="109">
        <f t="shared" si="25"/>
        <v>871853.21986697696</v>
      </c>
      <c r="AL108" s="109">
        <f t="shared" si="26"/>
        <v>600078.16183183528</v>
      </c>
      <c r="AM108" s="109">
        <f t="shared" si="27"/>
        <v>336182.77857096127</v>
      </c>
      <c r="AN108" s="106">
        <f>'Levy Proposition'!B$11*'Incentive Relocation assumption'!J108/(1+Assumptions!$D$49)^('Incentive Relocation assumption'!$I108-2022)</f>
        <v>0</v>
      </c>
      <c r="AO108" s="106">
        <f>-'Levy Proposition'!C$11*'Incentive Relocation assumption'!K108/(1+Assumptions!$D$49)^('Incentive Relocation assumption'!$I108-2022)</f>
        <v>57831.213364323929</v>
      </c>
      <c r="AP108" s="106">
        <f>-'Levy Proposition'!D$11*'Incentive Relocation assumption'!L108/(1+Assumptions!$D$49)^('Incentive Relocation assumption'!$I108-2022)</f>
        <v>28669.8583571813</v>
      </c>
      <c r="AQ108" s="106">
        <f>-'Levy Proposition'!E$11*'Incentive Relocation assumption'!M108/(1+Assumptions!$D$49)^('Incentive Relocation assumption'!$I108-2022)</f>
        <v>16429.041753309149</v>
      </c>
      <c r="AR108" s="106">
        <f>-'Levy Proposition'!F$11*'Incentive Relocation assumption'!N108/(1+Assumptions!$D$49)^('Incentive Relocation assumption'!$I108-2022)</f>
        <v>6375.9702141785092</v>
      </c>
      <c r="AS108" s="106">
        <f>-'Levy Proposition'!G$11*'Incentive Relocation assumption'!O108/(1+Assumptions!$D$49)^('Incentive Relocation assumption'!$I108-2022)</f>
        <v>7343.8131472694249</v>
      </c>
    </row>
    <row r="109" spans="1:45" x14ac:dyDescent="0.35">
      <c r="A109">
        <v>2127</v>
      </c>
      <c r="B109" s="84">
        <f>'Future 95% Cost'!V108</f>
        <v>23161472.556433421</v>
      </c>
      <c r="C109" s="84">
        <f>'Future 95% Cost'!W108</f>
        <v>41458335.97064285</v>
      </c>
      <c r="D109" s="84">
        <f>'Future 95% Cost'!X108</f>
        <v>31220274.195291951</v>
      </c>
      <c r="E109" s="84">
        <f>'Future 95% Cost'!Y108</f>
        <v>11728937.979470212</v>
      </c>
      <c r="F109" s="84">
        <f>'Future 95% Cost'!Z108</f>
        <v>8037219.5441154093</v>
      </c>
      <c r="G109" s="84">
        <f>'Future 95% Cost'!AA108</f>
        <v>4494435.0595718948</v>
      </c>
      <c r="H109" s="84"/>
      <c r="I109">
        <v>2127</v>
      </c>
      <c r="J109" s="103">
        <f t="shared" si="21"/>
        <v>15873.088213960164</v>
      </c>
      <c r="K109" s="103">
        <f t="shared" si="28"/>
        <v>-5747.5025409752798</v>
      </c>
      <c r="L109" s="103">
        <f t="shared" si="29"/>
        <v>-6560.0995460673876</v>
      </c>
      <c r="M109" s="103">
        <f t="shared" si="30"/>
        <v>-1418.9119208807688</v>
      </c>
      <c r="N109" s="103">
        <f t="shared" si="31"/>
        <v>-1759.6212420354921</v>
      </c>
      <c r="O109" s="103">
        <f t="shared" si="32"/>
        <v>-386.95296400123488</v>
      </c>
      <c r="P109" s="106">
        <f t="shared" si="33"/>
        <v>5303283.1786039863</v>
      </c>
      <c r="Q109" s="106">
        <f t="shared" si="34"/>
        <v>574750.25409752794</v>
      </c>
      <c r="R109" s="106">
        <f t="shared" si="35"/>
        <v>656009.95460673876</v>
      </c>
      <c r="S109" s="106">
        <f t="shared" si="36"/>
        <v>141891.19208807687</v>
      </c>
      <c r="T109" s="106">
        <f t="shared" si="37"/>
        <v>175962.1242035492</v>
      </c>
      <c r="U109" s="106">
        <f t="shared" si="38"/>
        <v>38695.296400123487</v>
      </c>
      <c r="V109" s="107">
        <f>P109*'Levy Proposition'!B$5/(1+Assumptions!$D$49)^('Incentive Relocation assumption'!$I109-2022)</f>
        <v>11616099.638514511</v>
      </c>
      <c r="W109" s="107">
        <f>Q109*'Levy Proposition'!C$5/(1+Assumptions!$D$49)^('Incentive Relocation assumption'!$I109-2022)</f>
        <v>3270051.5232554446</v>
      </c>
      <c r="X109" s="107">
        <f>R109*'Levy Proposition'!D$5/(1+Assumptions!$D$49)^('Incentive Relocation assumption'!$I109-2022)</f>
        <v>2433922.6054983349</v>
      </c>
      <c r="Y109" s="107">
        <f>S109*'Levy Proposition'!E$5/(1+Assumptions!$D$49)^('Incentive Relocation assumption'!$I109-2022)</f>
        <v>882130.07833412953</v>
      </c>
      <c r="Z109" s="107">
        <f>T109*'Levy Proposition'!F$5/(1+Assumptions!$D$49)^('Incentive Relocation assumption'!$I109-2022)</f>
        <v>607151.50651629455</v>
      </c>
      <c r="AA109" s="107">
        <f>U109*'Levy Proposition'!G$5/(1+Assumptions!$D$49)^('Incentive Relocation assumption'!$I109-2022)</f>
        <v>340145.49013265624</v>
      </c>
      <c r="AB109" s="81">
        <f>P109*'Levy Proposition'!B$33/(1+Assumptions!$D$49)^('Incentive Relocation assumption'!$I109-2022)</f>
        <v>848396.07046708092</v>
      </c>
      <c r="AC109" s="81">
        <f>Q109*'Levy Proposition'!C$33/(1+Assumptions!$D$49)^('Incentive Relocation assumption'!$I109-2022)</f>
        <v>238832.21984049666</v>
      </c>
      <c r="AD109" s="81">
        <f>R109*'Levy Proposition'!D$33/(1+Assumptions!$D$49)^('Incentive Relocation assumption'!$I109-2022)</f>
        <v>177764.51981173377</v>
      </c>
      <c r="AE109" s="81">
        <f>S109*'Levy Proposition'!E$33/(1+Assumptions!$D$49)^('Incentive Relocation assumption'!$I109-2022)</f>
        <v>64427.451157366275</v>
      </c>
      <c r="AF109" s="81">
        <f>T109*'Levy Proposition'!F$33/(1+Assumptions!$D$49)^('Incentive Relocation assumption'!$I109-2022)</f>
        <v>44344.054229588648</v>
      </c>
      <c r="AG109" s="81">
        <f>U109*'Levy Proposition'!G$33/(1+Assumptions!$D$49)^('Incentive Relocation assumption'!$I109-2022)</f>
        <v>24842.942656830437</v>
      </c>
      <c r="AH109" s="109">
        <f t="shared" si="22"/>
        <v>10767703.56804743</v>
      </c>
      <c r="AI109" s="109">
        <f t="shared" si="23"/>
        <v>3031219.3034149478</v>
      </c>
      <c r="AJ109" s="109">
        <f t="shared" si="24"/>
        <v>2256158.0856866012</v>
      </c>
      <c r="AK109" s="109">
        <f t="shared" si="25"/>
        <v>817702.62717676326</v>
      </c>
      <c r="AL109" s="109">
        <f t="shared" si="26"/>
        <v>562807.45228670596</v>
      </c>
      <c r="AM109" s="109">
        <f t="shared" si="27"/>
        <v>315302.54747582582</v>
      </c>
      <c r="AN109" s="106">
        <f>'Levy Proposition'!B$11*'Incentive Relocation assumption'!J109/(1+Assumptions!$D$49)^('Incentive Relocation assumption'!$I109-2022)</f>
        <v>0</v>
      </c>
      <c r="AO109" s="106">
        <f>-'Levy Proposition'!C$11*'Incentive Relocation assumption'!K109/(1+Assumptions!$D$49)^('Incentive Relocation assumption'!$I109-2022)</f>
        <v>54239.3306846337</v>
      </c>
      <c r="AP109" s="106">
        <f>-'Levy Proposition'!D$11*'Incentive Relocation assumption'!L109/(1+Assumptions!$D$49)^('Incentive Relocation assumption'!$I109-2022)</f>
        <v>26889.180386383974</v>
      </c>
      <c r="AQ109" s="106">
        <f>-'Levy Proposition'!E$11*'Incentive Relocation assumption'!M109/(1+Assumptions!$D$49)^('Incentive Relocation assumption'!$I109-2022)</f>
        <v>15408.637942206982</v>
      </c>
      <c r="AR109" s="106">
        <f>-'Levy Proposition'!F$11*'Incentive Relocation assumption'!N109/(1+Assumptions!$D$49)^('Incentive Relocation assumption'!$I109-2022)</f>
        <v>5979.9602457510327</v>
      </c>
      <c r="AS109" s="106">
        <f>-'Levy Proposition'!G$11*'Incentive Relocation assumption'!O109/(1+Assumptions!$D$49)^('Incentive Relocation assumption'!$I109-2022)</f>
        <v>6887.6906882716839</v>
      </c>
    </row>
    <row r="110" spans="1:45" x14ac:dyDescent="0.35">
      <c r="A110">
        <v>2128</v>
      </c>
      <c r="B110" s="84">
        <f>'Future 95% Cost'!V109</f>
        <v>22156236.292281378</v>
      </c>
      <c r="C110" s="84">
        <f>'Future 95% Cost'!W109</f>
        <v>39658122.531157762</v>
      </c>
      <c r="D110" s="84">
        <f>'Future 95% Cost'!X109</f>
        <v>29870598.100241948</v>
      </c>
      <c r="E110" s="84">
        <f>'Future 95% Cost'!Y109</f>
        <v>11228806.763855485</v>
      </c>
      <c r="F110" s="84">
        <f>'Future 95% Cost'!Z109</f>
        <v>7694445.4515895173</v>
      </c>
      <c r="G110" s="84">
        <f>'Future 95% Cost'!AA109</f>
        <v>4302671.8108252389</v>
      </c>
      <c r="H110" s="84"/>
      <c r="I110">
        <v>2128</v>
      </c>
      <c r="J110" s="103">
        <f t="shared" si="21"/>
        <v>15714.357331820562</v>
      </c>
      <c r="K110" s="103">
        <f t="shared" si="28"/>
        <v>-5690.0275155655272</v>
      </c>
      <c r="L110" s="103">
        <f t="shared" si="29"/>
        <v>-6494.4985506067133</v>
      </c>
      <c r="M110" s="103">
        <f t="shared" si="30"/>
        <v>-1404.722801671961</v>
      </c>
      <c r="N110" s="103">
        <f t="shared" si="31"/>
        <v>-1742.0250296151371</v>
      </c>
      <c r="O110" s="103">
        <f t="shared" si="32"/>
        <v>-383.08343436122254</v>
      </c>
      <c r="P110" s="106">
        <f t="shared" si="33"/>
        <v>5319156.266817946</v>
      </c>
      <c r="Q110" s="106">
        <f t="shared" si="34"/>
        <v>569002.75155655271</v>
      </c>
      <c r="R110" s="106">
        <f t="shared" si="35"/>
        <v>649449.85506067134</v>
      </c>
      <c r="S110" s="106">
        <f t="shared" si="36"/>
        <v>140472.28016719609</v>
      </c>
      <c r="T110" s="106">
        <f t="shared" si="37"/>
        <v>174202.5029615137</v>
      </c>
      <c r="U110" s="106">
        <f t="shared" si="38"/>
        <v>38308.343436122253</v>
      </c>
      <c r="V110" s="107">
        <f>P110*'Levy Proposition'!B$5/(1+Assumptions!$D$49)^('Incentive Relocation assumption'!$I110-2022)</f>
        <v>11037610.968252055</v>
      </c>
      <c r="W110" s="107">
        <f>Q110*'Levy Proposition'!C$5/(1+Assumptions!$D$49)^('Incentive Relocation assumption'!$I110-2022)</f>
        <v>3066949.413775553</v>
      </c>
      <c r="X110" s="107">
        <f>R110*'Levy Proposition'!D$5/(1+Assumptions!$D$49)^('Incentive Relocation assumption'!$I110-2022)</f>
        <v>2282752.2609419953</v>
      </c>
      <c r="Y110" s="107">
        <f>S110*'Levy Proposition'!E$5/(1+Assumptions!$D$49)^('Incentive Relocation assumption'!$I110-2022)</f>
        <v>827341.19244924828</v>
      </c>
      <c r="Z110" s="107">
        <f>T110*'Levy Proposition'!F$5/(1+Assumptions!$D$49)^('Incentive Relocation assumption'!$I110-2022)</f>
        <v>569441.47324299894</v>
      </c>
      <c r="AA110" s="107">
        <f>U110*'Levy Proposition'!G$5/(1+Assumptions!$D$49)^('Incentive Relocation assumption'!$I110-2022)</f>
        <v>319019.13598052389</v>
      </c>
      <c r="AB110" s="81">
        <f>P110*'Levy Proposition'!B$33/(1+Assumptions!$D$49)^('Incentive Relocation assumption'!$I110-2022)</f>
        <v>806145.44160426257</v>
      </c>
      <c r="AC110" s="81">
        <f>Q110*'Levy Proposition'!C$33/(1+Assumptions!$D$49)^('Incentive Relocation assumption'!$I110-2022)</f>
        <v>223998.40841079797</v>
      </c>
      <c r="AD110" s="81">
        <f>R110*'Levy Proposition'!D$33/(1+Assumptions!$D$49)^('Incentive Relocation assumption'!$I110-2022)</f>
        <v>166723.60846593938</v>
      </c>
      <c r="AE110" s="81">
        <f>S110*'Levy Proposition'!E$33/(1+Assumptions!$D$49)^('Incentive Relocation assumption'!$I110-2022)</f>
        <v>60425.877743181372</v>
      </c>
      <c r="AF110" s="81">
        <f>T110*'Levy Proposition'!F$33/(1+Assumptions!$D$49)^('Incentive Relocation assumption'!$I110-2022)</f>
        <v>41589.855742846128</v>
      </c>
      <c r="AG110" s="81">
        <f>U110*'Levy Proposition'!G$33/(1+Assumptions!$D$49)^('Incentive Relocation assumption'!$I110-2022)</f>
        <v>23299.953494914374</v>
      </c>
      <c r="AH110" s="109">
        <f t="shared" si="22"/>
        <v>10231465.526647793</v>
      </c>
      <c r="AI110" s="109">
        <f t="shared" si="23"/>
        <v>2842951.0053647552</v>
      </c>
      <c r="AJ110" s="109">
        <f t="shared" si="24"/>
        <v>2116028.652476056</v>
      </c>
      <c r="AK110" s="109">
        <f t="shared" si="25"/>
        <v>766915.31470606686</v>
      </c>
      <c r="AL110" s="109">
        <f t="shared" si="26"/>
        <v>527851.61750015279</v>
      </c>
      <c r="AM110" s="109">
        <f t="shared" si="27"/>
        <v>295719.18248560949</v>
      </c>
      <c r="AN110" s="106">
        <f>'Levy Proposition'!B$11*'Incentive Relocation assumption'!J110/(1+Assumptions!$D$49)^('Incentive Relocation assumption'!$I110-2022)</f>
        <v>0</v>
      </c>
      <c r="AO110" s="106">
        <f>-'Levy Proposition'!C$11*'Incentive Relocation assumption'!K110/(1+Assumptions!$D$49)^('Incentive Relocation assumption'!$I110-2022)</f>
        <v>50870.538969737529</v>
      </c>
      <c r="AP110" s="106">
        <f>-'Levy Proposition'!D$11*'Incentive Relocation assumption'!L110/(1+Assumptions!$D$49)^('Incentive Relocation assumption'!$I110-2022)</f>
        <v>25219.099893822473</v>
      </c>
      <c r="AQ110" s="106">
        <f>-'Levy Proposition'!E$11*'Incentive Relocation assumption'!M110/(1+Assumptions!$D$49)^('Incentive Relocation assumption'!$I110-2022)</f>
        <v>14451.611165100239</v>
      </c>
      <c r="AR110" s="106">
        <f>-'Levy Proposition'!F$11*'Incentive Relocation assumption'!N110/(1+Assumptions!$D$49)^('Incentive Relocation assumption'!$I110-2022)</f>
        <v>5608.5463607157253</v>
      </c>
      <c r="AS110" s="106">
        <f>-'Levy Proposition'!G$11*'Incentive Relocation assumption'!O110/(1+Assumptions!$D$49)^('Incentive Relocation assumption'!$I110-2022)</f>
        <v>6459.8978849214991</v>
      </c>
    </row>
    <row r="111" spans="1:45" x14ac:dyDescent="0.35">
      <c r="A111">
        <v>2129</v>
      </c>
      <c r="B111" s="84">
        <f>'Future 95% Cost'!V110</f>
        <v>21194878.592035249</v>
      </c>
      <c r="C111" s="84">
        <f>'Future 95% Cost'!W110</f>
        <v>37936475.11336793</v>
      </c>
      <c r="D111" s="84">
        <f>'Future 95% Cost'!X110</f>
        <v>28579609.324239343</v>
      </c>
      <c r="E111" s="84">
        <f>'Future 95% Cost'!Y110</f>
        <v>10750170.942165842</v>
      </c>
      <c r="F111" s="84">
        <f>'Future 95% Cost'!Z110</f>
        <v>7366417.7585350601</v>
      </c>
      <c r="G111" s="84">
        <f>'Future 95% Cost'!AA110</f>
        <v>4119163.4467560197</v>
      </c>
      <c r="H111" s="84"/>
      <c r="I111">
        <v>2129</v>
      </c>
      <c r="J111" s="103">
        <f t="shared" si="21"/>
        <v>15557.213758502354</v>
      </c>
      <c r="K111" s="103">
        <f t="shared" si="28"/>
        <v>-5633.1272404098718</v>
      </c>
      <c r="L111" s="103">
        <f t="shared" si="29"/>
        <v>-6429.5535651006467</v>
      </c>
      <c r="M111" s="103">
        <f t="shared" si="30"/>
        <v>-1390.6755736552411</v>
      </c>
      <c r="N111" s="103">
        <f t="shared" si="31"/>
        <v>-1724.6047793189855</v>
      </c>
      <c r="O111" s="103">
        <f t="shared" si="32"/>
        <v>-379.25260001761029</v>
      </c>
      <c r="P111" s="106">
        <f t="shared" si="33"/>
        <v>5334870.6241497668</v>
      </c>
      <c r="Q111" s="106">
        <f t="shared" si="34"/>
        <v>563312.7240409872</v>
      </c>
      <c r="R111" s="106">
        <f t="shared" si="35"/>
        <v>642955.35651006468</v>
      </c>
      <c r="S111" s="106">
        <f t="shared" si="36"/>
        <v>139067.55736552412</v>
      </c>
      <c r="T111" s="106">
        <f t="shared" si="37"/>
        <v>172460.47793189855</v>
      </c>
      <c r="U111" s="106">
        <f t="shared" si="38"/>
        <v>37925.260001761031</v>
      </c>
      <c r="V111" s="107">
        <f>P111*'Levy Proposition'!B$5/(1+Assumptions!$D$49)^('Incentive Relocation assumption'!$I111-2022)</f>
        <v>10487525.941808552</v>
      </c>
      <c r="W111" s="107">
        <f>Q111*'Levy Proposition'!C$5/(1+Assumptions!$D$49)^('Incentive Relocation assumption'!$I111-2022)</f>
        <v>2876461.9272096506</v>
      </c>
      <c r="X111" s="107">
        <f>R111*'Levy Proposition'!D$5/(1+Assumptions!$D$49)^('Incentive Relocation assumption'!$I111-2022)</f>
        <v>2140971.0699362499</v>
      </c>
      <c r="Y111" s="107">
        <f>S111*'Levy Proposition'!E$5/(1+Assumptions!$D$49)^('Incentive Relocation assumption'!$I111-2022)</f>
        <v>775955.23101988004</v>
      </c>
      <c r="Z111" s="107">
        <f>T111*'Levy Proposition'!F$5/(1+Assumptions!$D$49)^('Incentive Relocation assumption'!$I111-2022)</f>
        <v>534073.60101881693</v>
      </c>
      <c r="AA111" s="107">
        <f>U111*'Levy Proposition'!G$5/(1+Assumptions!$D$49)^('Incentive Relocation assumption'!$I111-2022)</f>
        <v>299204.93457687367</v>
      </c>
      <c r="AB111" s="81">
        <f>P111*'Levy Proposition'!B$33/(1+Assumptions!$D$49)^('Incentive Relocation assumption'!$I111-2022)</f>
        <v>765969.30767114065</v>
      </c>
      <c r="AC111" s="81">
        <f>Q111*'Levy Proposition'!C$33/(1+Assumptions!$D$49)^('Incentive Relocation assumption'!$I111-2022)</f>
        <v>210085.92142249516</v>
      </c>
      <c r="AD111" s="81">
        <f>R111*'Levy Proposition'!D$33/(1+Assumptions!$D$49)^('Incentive Relocation assumption'!$I111-2022)</f>
        <v>156368.44545437282</v>
      </c>
      <c r="AE111" s="81">
        <f>S111*'Levy Proposition'!E$33/(1+Assumptions!$D$49)^('Incentive Relocation assumption'!$I111-2022)</f>
        <v>56672.841086255445</v>
      </c>
      <c r="AF111" s="81">
        <f>T111*'Levy Proposition'!F$33/(1+Assumptions!$D$49)^('Incentive Relocation assumption'!$I111-2022)</f>
        <v>39006.719858208096</v>
      </c>
      <c r="AG111" s="81">
        <f>U111*'Levy Proposition'!G$33/(1+Assumptions!$D$49)^('Incentive Relocation assumption'!$I111-2022)</f>
        <v>21852.799016782687</v>
      </c>
      <c r="AH111" s="109">
        <f t="shared" si="22"/>
        <v>9721556.6341374107</v>
      </c>
      <c r="AI111" s="109">
        <f t="shared" si="23"/>
        <v>2666376.0057871556</v>
      </c>
      <c r="AJ111" s="109">
        <f t="shared" si="24"/>
        <v>1984602.6244818771</v>
      </c>
      <c r="AK111" s="109">
        <f t="shared" si="25"/>
        <v>719282.38993362454</v>
      </c>
      <c r="AL111" s="109">
        <f t="shared" si="26"/>
        <v>495066.88116060884</v>
      </c>
      <c r="AM111" s="109">
        <f t="shared" si="27"/>
        <v>277352.135560091</v>
      </c>
      <c r="AN111" s="106">
        <f>'Levy Proposition'!B$11*'Incentive Relocation assumption'!J111/(1+Assumptions!$D$49)^('Incentive Relocation assumption'!$I111-2022)</f>
        <v>0</v>
      </c>
      <c r="AO111" s="106">
        <f>-'Levy Proposition'!C$11*'Incentive Relocation assumption'!K111/(1+Assumptions!$D$49)^('Incentive Relocation assumption'!$I111-2022)</f>
        <v>47710.982093750776</v>
      </c>
      <c r="AP111" s="106">
        <f>-'Levy Proposition'!D$11*'Incentive Relocation assumption'!L111/(1+Assumptions!$D$49)^('Incentive Relocation assumption'!$I111-2022)</f>
        <v>23652.747696863735</v>
      </c>
      <c r="AQ111" s="106">
        <f>-'Levy Proposition'!E$11*'Incentive Relocation assumption'!M111/(1+Assumptions!$D$49)^('Incentive Relocation assumption'!$I111-2022)</f>
        <v>13554.025089730711</v>
      </c>
      <c r="AR111" s="106">
        <f>-'Levy Proposition'!F$11*'Incentive Relocation assumption'!N111/(1+Assumptions!$D$49)^('Incentive Relocation assumption'!$I111-2022)</f>
        <v>5260.2009022799166</v>
      </c>
      <c r="AS111" s="106">
        <f>-'Levy Proposition'!G$11*'Incentive Relocation assumption'!O111/(1+Assumptions!$D$49)^('Incentive Relocation assumption'!$I111-2022)</f>
        <v>6058.6751891561171</v>
      </c>
    </row>
    <row r="112" spans="1:45" x14ac:dyDescent="0.35">
      <c r="A112">
        <v>2130</v>
      </c>
      <c r="B112" s="84">
        <f>'Future 95% Cost'!V111</f>
        <v>21586855.394043338</v>
      </c>
      <c r="C112" s="84">
        <f>'Future 95% Cost'!W111</f>
        <v>38637117.334275991</v>
      </c>
      <c r="D112" s="84">
        <f>'Future 95% Cost'!X111</f>
        <v>29113351.21434484</v>
      </c>
      <c r="E112" s="84">
        <f>'Future 95% Cost'!Y111</f>
        <v>10957774.579440506</v>
      </c>
      <c r="F112" s="84">
        <f>'Future 95% Cost'!Z111</f>
        <v>7508640.0096202381</v>
      </c>
      <c r="G112" s="84">
        <f>'Future 95% Cost'!AA111</f>
        <v>4198613.6972266044</v>
      </c>
      <c r="H112" s="84"/>
      <c r="I112">
        <v>2130</v>
      </c>
      <c r="J112" s="103">
        <f t="shared" si="21"/>
        <v>15401.641620917333</v>
      </c>
      <c r="K112" s="103">
        <f t="shared" si="28"/>
        <v>-5576.7959680057738</v>
      </c>
      <c r="L112" s="103">
        <f t="shared" si="29"/>
        <v>-6365.2580294496402</v>
      </c>
      <c r="M112" s="103">
        <f t="shared" si="30"/>
        <v>-1376.7688179186889</v>
      </c>
      <c r="N112" s="103">
        <f t="shared" si="31"/>
        <v>-1707.3587315257955</v>
      </c>
      <c r="O112" s="103">
        <f t="shared" si="32"/>
        <v>-375.46007401743424</v>
      </c>
      <c r="P112" s="106">
        <f t="shared" si="33"/>
        <v>5350427.8379082689</v>
      </c>
      <c r="Q112" s="106">
        <f t="shared" si="34"/>
        <v>557679.59680057736</v>
      </c>
      <c r="R112" s="106">
        <f t="shared" si="35"/>
        <v>636525.80294496403</v>
      </c>
      <c r="S112" s="106">
        <f t="shared" si="36"/>
        <v>137676.88179186889</v>
      </c>
      <c r="T112" s="106">
        <f t="shared" si="37"/>
        <v>170735.87315257956</v>
      </c>
      <c r="U112" s="106">
        <f t="shared" si="38"/>
        <v>37546.007401743424</v>
      </c>
      <c r="V112" s="107">
        <f>P112*'Levy Proposition'!B$5/(1+Assumptions!$D$49)^('Incentive Relocation assumption'!$I112-2022)</f>
        <v>9964476.5629389063</v>
      </c>
      <c r="W112" s="107">
        <f>Q112*'Levy Proposition'!C$5/(1+Assumptions!$D$49)^('Incentive Relocation assumption'!$I112-2022)</f>
        <v>2697805.572378498</v>
      </c>
      <c r="X112" s="107">
        <f>R112*'Levy Proposition'!D$5/(1+Assumptions!$D$49)^('Incentive Relocation assumption'!$I112-2022)</f>
        <v>2007995.8744241679</v>
      </c>
      <c r="Y112" s="107">
        <f>S112*'Levy Proposition'!E$5/(1+Assumptions!$D$49)^('Incentive Relocation assumption'!$I112-2022)</f>
        <v>727760.83923084789</v>
      </c>
      <c r="Z112" s="107">
        <f>T112*'Levy Proposition'!F$5/(1+Assumptions!$D$49)^('Incentive Relocation assumption'!$I112-2022)</f>
        <v>500902.41878727305</v>
      </c>
      <c r="AA112" s="107">
        <f>U112*'Levy Proposition'!G$5/(1+Assumptions!$D$49)^('Incentive Relocation assumption'!$I112-2022)</f>
        <v>280621.38843174803</v>
      </c>
      <c r="AB112" s="81">
        <f>P112*'Levy Proposition'!B$33/(1+Assumptions!$D$49)^('Incentive Relocation assumption'!$I112-2022)</f>
        <v>727767.75538572972</v>
      </c>
      <c r="AC112" s="81">
        <f>Q112*'Levy Proposition'!C$33/(1+Assumptions!$D$49)^('Incentive Relocation assumption'!$I112-2022)</f>
        <v>197037.53563728978</v>
      </c>
      <c r="AD112" s="81">
        <f>R112*'Levy Proposition'!D$33/(1+Assumptions!$D$49)^('Incentive Relocation assumption'!$I112-2022)</f>
        <v>146656.43911379453</v>
      </c>
      <c r="AE112" s="81">
        <f>S112*'Levy Proposition'!E$33/(1+Assumptions!$D$49)^('Incentive Relocation assumption'!$I112-2022)</f>
        <v>53152.904628686047</v>
      </c>
      <c r="AF112" s="81">
        <f>T112*'Levy Proposition'!F$33/(1+Assumptions!$D$49)^('Incentive Relocation assumption'!$I112-2022)</f>
        <v>36584.021918817125</v>
      </c>
      <c r="AG112" s="81">
        <f>U112*'Levy Proposition'!G$33/(1+Assumptions!$D$49)^('Incentive Relocation assumption'!$I112-2022)</f>
        <v>20495.526953396315</v>
      </c>
      <c r="AH112" s="109">
        <f t="shared" si="22"/>
        <v>9236708.8075531758</v>
      </c>
      <c r="AI112" s="109">
        <f t="shared" si="23"/>
        <v>2500768.0367412083</v>
      </c>
      <c r="AJ112" s="109">
        <f t="shared" si="24"/>
        <v>1861339.4353103733</v>
      </c>
      <c r="AK112" s="109">
        <f t="shared" si="25"/>
        <v>674607.93460216187</v>
      </c>
      <c r="AL112" s="109">
        <f t="shared" si="26"/>
        <v>464318.39686845592</v>
      </c>
      <c r="AM112" s="109">
        <f t="shared" si="27"/>
        <v>260125.8614783517</v>
      </c>
      <c r="AN112" s="106">
        <f>'Levy Proposition'!B$11*'Incentive Relocation assumption'!J112/(1+Assumptions!$D$49)^('Incentive Relocation assumption'!$I112-2022)</f>
        <v>0</v>
      </c>
      <c r="AO112" s="106">
        <f>-'Levy Proposition'!C$11*'Incentive Relocation assumption'!K112/(1+Assumptions!$D$49)^('Incentive Relocation assumption'!$I112-2022)</f>
        <v>44747.664531417329</v>
      </c>
      <c r="AP112" s="106">
        <f>-'Levy Proposition'!D$11*'Incentive Relocation assumption'!L112/(1+Assumptions!$D$49)^('Incentive Relocation assumption'!$I112-2022)</f>
        <v>22183.681256147163</v>
      </c>
      <c r="AQ112" s="106">
        <f>-'Levy Proposition'!E$11*'Incentive Relocation assumption'!M112/(1+Assumptions!$D$49)^('Incentive Relocation assumption'!$I112-2022)</f>
        <v>12712.187868484994</v>
      </c>
      <c r="AR112" s="106">
        <f>-'Levy Proposition'!F$11*'Incentive Relocation assumption'!N112/(1+Assumptions!$D$49)^('Incentive Relocation assumption'!$I112-2022)</f>
        <v>4933.4910960449688</v>
      </c>
      <c r="AS112" s="106">
        <f>-'Levy Proposition'!G$11*'Incentive Relocation assumption'!O112/(1+Assumptions!$D$49)^('Incentive Relocation assumption'!$I112-2022)</f>
        <v>5682.3723380175343</v>
      </c>
    </row>
    <row r="113" spans="1:45" x14ac:dyDescent="0.35">
      <c r="A113">
        <v>2131</v>
      </c>
      <c r="B113" s="84">
        <f>'Future 95% Cost'!V112</f>
        <v>20650694.712154638</v>
      </c>
      <c r="C113" s="84">
        <f>'Future 95% Cost'!W112</f>
        <v>36960573.241521202</v>
      </c>
      <c r="D113" s="84">
        <f>'Future 95% Cost'!X112</f>
        <v>27855758.211777996</v>
      </c>
      <c r="E113" s="84">
        <f>'Future 95% Cost'!Y112</f>
        <v>10491024.973354984</v>
      </c>
      <c r="F113" s="84">
        <f>'Future 95% Cost'!Z112</f>
        <v>7188784.8425790779</v>
      </c>
      <c r="G113" s="84">
        <f>'Future 95% Cost'!AA112</f>
        <v>4019687.1171588278</v>
      </c>
      <c r="H113" s="84"/>
      <c r="I113">
        <v>2131</v>
      </c>
      <c r="J113" s="103">
        <f t="shared" si="21"/>
        <v>15247.625204708158</v>
      </c>
      <c r="K113" s="103">
        <f t="shared" si="28"/>
        <v>-5521.0280083257157</v>
      </c>
      <c r="L113" s="103">
        <f t="shared" si="29"/>
        <v>-6301.605449155144</v>
      </c>
      <c r="M113" s="103">
        <f t="shared" si="30"/>
        <v>-1363.0011297395019</v>
      </c>
      <c r="N113" s="103">
        <f t="shared" si="31"/>
        <v>-1690.2851442105375</v>
      </c>
      <c r="O113" s="103">
        <f t="shared" si="32"/>
        <v>-371.7054732772599</v>
      </c>
      <c r="P113" s="106">
        <f t="shared" si="33"/>
        <v>5365829.4795291862</v>
      </c>
      <c r="Q113" s="106">
        <f t="shared" si="34"/>
        <v>552102.80083257158</v>
      </c>
      <c r="R113" s="106">
        <f t="shared" si="35"/>
        <v>630160.54491551442</v>
      </c>
      <c r="S113" s="106">
        <f t="shared" si="36"/>
        <v>136300.11297395019</v>
      </c>
      <c r="T113" s="106">
        <f t="shared" si="37"/>
        <v>169028.51442105375</v>
      </c>
      <c r="U113" s="106">
        <f t="shared" si="38"/>
        <v>37170.547327725988</v>
      </c>
      <c r="V113" s="107">
        <f>P113*'Levy Proposition'!B$5/(1+Assumptions!$D$49)^('Incentive Relocation assumption'!$I113-2022)</f>
        <v>9467158.9496624805</v>
      </c>
      <c r="W113" s="107">
        <f>Q113*'Levy Proposition'!C$5/(1+Assumptions!$D$49)^('Incentive Relocation assumption'!$I113-2022)</f>
        <v>2530245.5205505695</v>
      </c>
      <c r="X113" s="107">
        <f>R113*'Levy Proposition'!D$5/(1+Assumptions!$D$49)^('Incentive Relocation assumption'!$I113-2022)</f>
        <v>1883279.7361547437</v>
      </c>
      <c r="Y113" s="107">
        <f>S113*'Levy Proposition'!E$5/(1+Assumptions!$D$49)^('Incentive Relocation assumption'!$I113-2022)</f>
        <v>682559.78946344485</v>
      </c>
      <c r="Z113" s="107">
        <f>T113*'Levy Proposition'!F$5/(1+Assumptions!$D$49)^('Incentive Relocation assumption'!$I113-2022)</f>
        <v>469791.49066403805</v>
      </c>
      <c r="AA113" s="107">
        <f>U113*'Levy Proposition'!G$5/(1+Assumptions!$D$49)^('Incentive Relocation assumption'!$I113-2022)</f>
        <v>263192.06184458651</v>
      </c>
      <c r="AB113" s="81">
        <f>P113*'Levy Proposition'!B$33/(1+Assumptions!$D$49)^('Incentive Relocation assumption'!$I113-2022)</f>
        <v>691445.55412990926</v>
      </c>
      <c r="AC113" s="81">
        <f>Q113*'Levy Proposition'!C$33/(1+Assumptions!$D$49)^('Incentive Relocation assumption'!$I113-2022)</f>
        <v>184799.58193837898</v>
      </c>
      <c r="AD113" s="81">
        <f>R113*'Levy Proposition'!D$33/(1+Assumptions!$D$49)^('Incentive Relocation assumption'!$I113-2022)</f>
        <v>137547.64313887127</v>
      </c>
      <c r="AE113" s="81">
        <f>S113*'Levy Proposition'!E$33/(1+Assumptions!$D$49)^('Incentive Relocation assumption'!$I113-2022)</f>
        <v>49851.590573449888</v>
      </c>
      <c r="AF113" s="81">
        <f>T113*'Levy Proposition'!F$33/(1+Assumptions!$D$49)^('Incentive Relocation assumption'!$I113-2022)</f>
        <v>34311.797162684459</v>
      </c>
      <c r="AG113" s="81">
        <f>U113*'Levy Proposition'!G$33/(1+Assumptions!$D$49)^('Incentive Relocation assumption'!$I113-2022)</f>
        <v>19222.554729707106</v>
      </c>
      <c r="AH113" s="109">
        <f t="shared" si="22"/>
        <v>8775713.3955325708</v>
      </c>
      <c r="AI113" s="109">
        <f t="shared" si="23"/>
        <v>2345445.9386121905</v>
      </c>
      <c r="AJ113" s="109">
        <f t="shared" si="24"/>
        <v>1745732.0930158724</v>
      </c>
      <c r="AK113" s="109">
        <f t="shared" si="25"/>
        <v>632708.19888999499</v>
      </c>
      <c r="AL113" s="109">
        <f t="shared" si="26"/>
        <v>435479.69350135361</v>
      </c>
      <c r="AM113" s="109">
        <f t="shared" si="27"/>
        <v>243969.50711487941</v>
      </c>
      <c r="AN113" s="106">
        <f>'Levy Proposition'!B$11*'Incentive Relocation assumption'!J113/(1+Assumptions!$D$49)^('Incentive Relocation assumption'!$I113-2022)</f>
        <v>0</v>
      </c>
      <c r="AO113" s="106">
        <f>-'Levy Proposition'!C$11*'Incentive Relocation assumption'!K113/(1+Assumptions!$D$49)^('Incentive Relocation assumption'!$I113-2022)</f>
        <v>41968.397906412705</v>
      </c>
      <c r="AP113" s="106">
        <f>-'Levy Proposition'!D$11*'Incentive Relocation assumption'!L113/(1+Assumptions!$D$49)^('Incentive Relocation assumption'!$I113-2022)</f>
        <v>20805.858176874215</v>
      </c>
      <c r="AQ113" s="106">
        <f>-'Levy Proposition'!E$11*'Incentive Relocation assumption'!M113/(1+Assumptions!$D$49)^('Incentive Relocation assumption'!$I113-2022)</f>
        <v>11922.636953512359</v>
      </c>
      <c r="AR113" s="106">
        <f>-'Levy Proposition'!F$11*'Incentive Relocation assumption'!N113/(1+Assumptions!$D$49)^('Incentive Relocation assumption'!$I113-2022)</f>
        <v>4627.0731568837318</v>
      </c>
      <c r="AS113" s="106">
        <f>-'Levy Proposition'!G$11*'Incentive Relocation assumption'!O113/(1+Assumptions!$D$49)^('Incentive Relocation assumption'!$I113-2022)</f>
        <v>5329.4415659810747</v>
      </c>
    </row>
    <row r="114" spans="1:45" x14ac:dyDescent="0.35">
      <c r="A114">
        <v>2132</v>
      </c>
      <c r="B114" s="84">
        <f>'Future 95% Cost'!V113</f>
        <v>19755369.894037083</v>
      </c>
      <c r="C114" s="84">
        <f>'Future 95% Cost'!W113</f>
        <v>35357153.527122766</v>
      </c>
      <c r="D114" s="84">
        <f>'Future 95% Cost'!X113</f>
        <v>26652811.063166004</v>
      </c>
      <c r="E114" s="84">
        <f>'Future 95% Cost'!Y113</f>
        <v>10044317.521709254</v>
      </c>
      <c r="F114" s="84">
        <f>'Future 95% Cost'!Z113</f>
        <v>6882676.3093178673</v>
      </c>
      <c r="G114" s="84">
        <f>'Future 95% Cost'!AA113</f>
        <v>3848455.047729291</v>
      </c>
      <c r="H114" s="84"/>
      <c r="I114">
        <v>2132</v>
      </c>
      <c r="J114" s="103">
        <f t="shared" si="21"/>
        <v>15095.148952661079</v>
      </c>
      <c r="K114" s="103">
        <f t="shared" si="28"/>
        <v>-5465.8177282424585</v>
      </c>
      <c r="L114" s="103">
        <f t="shared" si="29"/>
        <v>-6238.5893946635933</v>
      </c>
      <c r="M114" s="103">
        <f t="shared" si="30"/>
        <v>-1349.3711184421068</v>
      </c>
      <c r="N114" s="103">
        <f t="shared" si="31"/>
        <v>-1673.3822927684323</v>
      </c>
      <c r="O114" s="103">
        <f t="shared" si="32"/>
        <v>-367.98841854448727</v>
      </c>
      <c r="P114" s="106">
        <f t="shared" si="33"/>
        <v>5381077.1047338946</v>
      </c>
      <c r="Q114" s="106">
        <f t="shared" si="34"/>
        <v>546581.77282424585</v>
      </c>
      <c r="R114" s="106">
        <f t="shared" si="35"/>
        <v>623858.93946635933</v>
      </c>
      <c r="S114" s="106">
        <f t="shared" si="36"/>
        <v>134937.11184421068</v>
      </c>
      <c r="T114" s="106">
        <f t="shared" si="37"/>
        <v>167338.22927684322</v>
      </c>
      <c r="U114" s="106">
        <f t="shared" si="38"/>
        <v>36798.841854448729</v>
      </c>
      <c r="V114" s="107">
        <f>P114*'Levy Proposition'!B$5/(1+Assumptions!$D$49)^('Incentive Relocation assumption'!$I114-2022)</f>
        <v>8994330.4496916197</v>
      </c>
      <c r="W114" s="107">
        <f>Q114*'Levy Proposition'!C$5/(1+Assumptions!$D$49)^('Incentive Relocation assumption'!$I114-2022)</f>
        <v>2373092.5830291864</v>
      </c>
      <c r="X114" s="107">
        <f>R114*'Levy Proposition'!D$5/(1+Assumptions!$D$49)^('Incentive Relocation assumption'!$I114-2022)</f>
        <v>1766309.6870795011</v>
      </c>
      <c r="Y114" s="107">
        <f>S114*'Levy Proposition'!E$5/(1+Assumptions!$D$49)^('Incentive Relocation assumption'!$I114-2022)</f>
        <v>640166.16596843454</v>
      </c>
      <c r="Z114" s="107">
        <f>T114*'Levy Proposition'!F$5/(1+Assumptions!$D$49)^('Incentive Relocation assumption'!$I114-2022)</f>
        <v>440612.85476457083</v>
      </c>
      <c r="AA114" s="107">
        <f>U114*'Levy Proposition'!G$5/(1+Assumptions!$D$49)^('Incentive Relocation assumption'!$I114-2022)</f>
        <v>246845.26651771</v>
      </c>
      <c r="AB114" s="81">
        <f>P114*'Levy Proposition'!B$33/(1+Assumptions!$D$49)^('Incentive Relocation assumption'!$I114-2022)</f>
        <v>656911.94527121144</v>
      </c>
      <c r="AC114" s="81">
        <f>Q114*'Levy Proposition'!C$33/(1+Assumptions!$D$49)^('Incentive Relocation assumption'!$I114-2022)</f>
        <v>173321.72458482839</v>
      </c>
      <c r="AD114" s="81">
        <f>R114*'Levy Proposition'!D$33/(1+Assumptions!$D$49)^('Incentive Relocation assumption'!$I114-2022)</f>
        <v>129004.5922796357</v>
      </c>
      <c r="AE114" s="81">
        <f>S114*'Levy Proposition'!E$33/(1+Assumptions!$D$49)^('Incentive Relocation assumption'!$I114-2022)</f>
        <v>46755.320335996323</v>
      </c>
      <c r="AF114" s="81">
        <f>T114*'Levy Proposition'!F$33/(1+Assumptions!$D$49)^('Incentive Relocation assumption'!$I114-2022)</f>
        <v>32180.69973677917</v>
      </c>
      <c r="AG114" s="81">
        <f>U114*'Levy Proposition'!G$33/(1+Assumptions!$D$49)^('Incentive Relocation assumption'!$I114-2022)</f>
        <v>18028.646503053395</v>
      </c>
      <c r="AH114" s="109">
        <f t="shared" si="22"/>
        <v>8337418.504420408</v>
      </c>
      <c r="AI114" s="109">
        <f t="shared" si="23"/>
        <v>2199770.8584443578</v>
      </c>
      <c r="AJ114" s="109">
        <f t="shared" si="24"/>
        <v>1637305.0947998655</v>
      </c>
      <c r="AK114" s="109">
        <f t="shared" si="25"/>
        <v>593410.8456324382</v>
      </c>
      <c r="AL114" s="109">
        <f t="shared" si="26"/>
        <v>408432.15502779168</v>
      </c>
      <c r="AM114" s="109">
        <f t="shared" si="27"/>
        <v>228816.6200146566</v>
      </c>
      <c r="AN114" s="106">
        <f>'Levy Proposition'!B$11*'Incentive Relocation assumption'!J114/(1+Assumptions!$D$49)^('Incentive Relocation assumption'!$I114-2022)</f>
        <v>0</v>
      </c>
      <c r="AO114" s="106">
        <f>-'Levy Proposition'!C$11*'Incentive Relocation assumption'!K114/(1+Assumptions!$D$49)^('Incentive Relocation assumption'!$I114-2022)</f>
        <v>39361.750859519052</v>
      </c>
      <c r="AP114" s="106">
        <f>-'Levy Proposition'!D$11*'Incentive Relocation assumption'!L114/(1+Assumptions!$D$49)^('Incentive Relocation assumption'!$I114-2022)</f>
        <v>19513.611355926343</v>
      </c>
      <c r="AQ114" s="106">
        <f>-'Levy Proposition'!E$11*'Incentive Relocation assumption'!M114/(1+Assumptions!$D$49)^('Incentive Relocation assumption'!$I114-2022)</f>
        <v>11182.124854971913</v>
      </c>
      <c r="AR114" s="106">
        <f>-'Levy Proposition'!F$11*'Incentive Relocation assumption'!N114/(1+Assumptions!$D$49)^('Incentive Relocation assumption'!$I114-2022)</f>
        <v>4339.6867618384049</v>
      </c>
      <c r="AS114" s="106">
        <f>-'Levy Proposition'!G$11*'Incentive Relocation assumption'!O114/(1+Assumptions!$D$49)^('Incentive Relocation assumption'!$I114-2022)</f>
        <v>4998.4312388645812</v>
      </c>
    </row>
    <row r="115" spans="1:45" x14ac:dyDescent="0.35">
      <c r="A115">
        <v>2133</v>
      </c>
      <c r="B115" s="84">
        <f>'Future 95% Cost'!V114</f>
        <v>18899090.774241194</v>
      </c>
      <c r="C115" s="84">
        <f>'Future 95% Cost'!W114</f>
        <v>33823654.492332257</v>
      </c>
      <c r="D115" s="84">
        <f>'Future 95% Cost'!X114</f>
        <v>25502123.180885971</v>
      </c>
      <c r="E115" s="84">
        <f>'Future 95% Cost'!Y114</f>
        <v>9616785.6495714299</v>
      </c>
      <c r="F115" s="84">
        <f>'Future 95% Cost'!Z114</f>
        <v>6589719.166316011</v>
      </c>
      <c r="G115" s="84">
        <f>'Future 95% Cost'!AA114</f>
        <v>3684584.0801311941</v>
      </c>
      <c r="H115" s="84"/>
      <c r="I115">
        <v>2133</v>
      </c>
      <c r="J115" s="103">
        <f t="shared" si="21"/>
        <v>14944.197463134467</v>
      </c>
      <c r="K115" s="103">
        <f t="shared" si="28"/>
        <v>-5411.1595509600338</v>
      </c>
      <c r="L115" s="103">
        <f t="shared" si="29"/>
        <v>-6176.2035007169579</v>
      </c>
      <c r="M115" s="103">
        <f t="shared" si="30"/>
        <v>-1335.8774072576859</v>
      </c>
      <c r="N115" s="103">
        <f t="shared" si="31"/>
        <v>-1656.648469840748</v>
      </c>
      <c r="O115" s="103">
        <f t="shared" si="32"/>
        <v>-364.30853435904237</v>
      </c>
      <c r="P115" s="106">
        <f t="shared" si="33"/>
        <v>5396172.2536865557</v>
      </c>
      <c r="Q115" s="106">
        <f t="shared" si="34"/>
        <v>541115.95509600337</v>
      </c>
      <c r="R115" s="106">
        <f t="shared" si="35"/>
        <v>617620.35007169575</v>
      </c>
      <c r="S115" s="106">
        <f t="shared" si="36"/>
        <v>133587.74072576858</v>
      </c>
      <c r="T115" s="106">
        <f t="shared" si="37"/>
        <v>165664.8469840748</v>
      </c>
      <c r="U115" s="106">
        <f t="shared" si="38"/>
        <v>36430.853435904239</v>
      </c>
      <c r="V115" s="107">
        <f>P115*'Levy Proposition'!B$5/(1+Assumptions!$D$49)^('Incentive Relocation assumption'!$I115-2022)</f>
        <v>8544806.8772494886</v>
      </c>
      <c r="W115" s="107">
        <f>Q115*'Levy Proposition'!C$5/(1+Assumptions!$D$49)^('Incentive Relocation assumption'!$I115-2022)</f>
        <v>2225700.3764609895</v>
      </c>
      <c r="X115" s="107">
        <f>R115*'Levy Proposition'!D$5/(1+Assumptions!$D$49)^('Incentive Relocation assumption'!$I115-2022)</f>
        <v>1656604.6194714301</v>
      </c>
      <c r="Y115" s="107">
        <f>S115*'Levy Proposition'!E$5/(1+Assumptions!$D$49)^('Incentive Relocation assumption'!$I115-2022)</f>
        <v>600405.60017881508</v>
      </c>
      <c r="Z115" s="107">
        <f>T115*'Levy Proposition'!F$5/(1+Assumptions!$D$49)^('Incentive Relocation assumption'!$I115-2022)</f>
        <v>413246.49688604055</v>
      </c>
      <c r="AA115" s="107">
        <f>U115*'Levy Proposition'!G$5/(1+Assumptions!$D$49)^('Incentive Relocation assumption'!$I115-2022)</f>
        <v>231513.7666962753</v>
      </c>
      <c r="AB115" s="81">
        <f>P115*'Levy Proposition'!B$33/(1+Assumptions!$D$49)^('Incentive Relocation assumption'!$I115-2022)</f>
        <v>624080.44035042543</v>
      </c>
      <c r="AC115" s="81">
        <f>Q115*'Levy Proposition'!C$33/(1+Assumptions!$D$49)^('Incentive Relocation assumption'!$I115-2022)</f>
        <v>162556.75417640293</v>
      </c>
      <c r="AD115" s="81">
        <f>R115*'Levy Proposition'!D$33/(1+Assumptions!$D$49)^('Incentive Relocation assumption'!$I115-2022)</f>
        <v>120992.14824373765</v>
      </c>
      <c r="AE115" s="81">
        <f>S115*'Levy Proposition'!E$33/(1+Assumptions!$D$49)^('Incentive Relocation assumption'!$I115-2022)</f>
        <v>43851.358694378134</v>
      </c>
      <c r="AF115" s="81">
        <f>T115*'Levy Proposition'!F$33/(1+Assumptions!$D$49)^('Incentive Relocation assumption'!$I115-2022)</f>
        <v>30181.964256742431</v>
      </c>
      <c r="AG115" s="81">
        <f>U115*'Levy Proposition'!G$33/(1+Assumptions!$D$49)^('Incentive Relocation assumption'!$I115-2022)</f>
        <v>16908.891627695306</v>
      </c>
      <c r="AH115" s="109">
        <f t="shared" si="22"/>
        <v>7920726.4368990632</v>
      </c>
      <c r="AI115" s="109">
        <f t="shared" si="23"/>
        <v>2063143.6222845865</v>
      </c>
      <c r="AJ115" s="109">
        <f t="shared" si="24"/>
        <v>1535612.4712276924</v>
      </c>
      <c r="AK115" s="109">
        <f t="shared" si="25"/>
        <v>556554.24148443691</v>
      </c>
      <c r="AL115" s="109">
        <f t="shared" si="26"/>
        <v>383064.5326292981</v>
      </c>
      <c r="AM115" s="109">
        <f t="shared" si="27"/>
        <v>214604.87506858</v>
      </c>
      <c r="AN115" s="106">
        <f>'Levy Proposition'!B$11*'Incentive Relocation assumption'!J115/(1+Assumptions!$D$49)^('Incentive Relocation assumption'!$I115-2022)</f>
        <v>0</v>
      </c>
      <c r="AO115" s="106">
        <f>-'Levy Proposition'!C$11*'Incentive Relocation assumption'!K115/(1+Assumptions!$D$49)^('Incentive Relocation assumption'!$I115-2022)</f>
        <v>36917.002030475676</v>
      </c>
      <c r="AP115" s="106">
        <f>-'Levy Proposition'!D$11*'Incentive Relocation assumption'!L115/(1+Assumptions!$D$49)^('Incentive Relocation assumption'!$I115-2022)</f>
        <v>18301.625672589507</v>
      </c>
      <c r="AQ115" s="106">
        <f>-'Levy Proposition'!E$11*'Incentive Relocation assumption'!M115/(1+Assumptions!$D$49)^('Incentive Relocation assumption'!$I115-2022)</f>
        <v>10487.605783831606</v>
      </c>
      <c r="AR115" s="106">
        <f>-'Levy Proposition'!F$11*'Incentive Relocation assumption'!N115/(1+Assumptions!$D$49)^('Incentive Relocation assumption'!$I115-2022)</f>
        <v>4070.1498663053703</v>
      </c>
      <c r="AS115" s="106">
        <f>-'Levy Proposition'!G$11*'Incentive Relocation assumption'!O115/(1+Assumptions!$D$49)^('Incentive Relocation assumption'!$I115-2022)</f>
        <v>4687.9798831339749</v>
      </c>
    </row>
    <row r="116" spans="1:45" x14ac:dyDescent="0.35">
      <c r="A116">
        <v>2134</v>
      </c>
      <c r="B116" s="84">
        <f>'Future 95% Cost'!V115</f>
        <v>18080146.002229307</v>
      </c>
      <c r="C116" s="84">
        <f>'Future 95% Cost'!W115</f>
        <v>32357013.348268464</v>
      </c>
      <c r="D116" s="84">
        <f>'Future 95% Cost'!X115</f>
        <v>24401412.666570272</v>
      </c>
      <c r="E116" s="84">
        <f>'Future 95% Cost'!Y115</f>
        <v>9207600.4752060119</v>
      </c>
      <c r="F116" s="84">
        <f>'Future 95% Cost'!Z115</f>
        <v>6309344.1098358305</v>
      </c>
      <c r="G116" s="84">
        <f>'Future 95% Cost'!AA115</f>
        <v>3527755.3447233448</v>
      </c>
      <c r="H116" s="84"/>
      <c r="I116">
        <v>2134</v>
      </c>
      <c r="J116" s="103">
        <f t="shared" si="21"/>
        <v>14794.755488503124</v>
      </c>
      <c r="K116" s="103">
        <f t="shared" si="28"/>
        <v>-5357.0479554504336</v>
      </c>
      <c r="L116" s="103">
        <f t="shared" si="29"/>
        <v>-6114.4414657097877</v>
      </c>
      <c r="M116" s="103">
        <f t="shared" si="30"/>
        <v>-1322.5186331851091</v>
      </c>
      <c r="N116" s="103">
        <f t="shared" si="31"/>
        <v>-1640.0819851423405</v>
      </c>
      <c r="O116" s="103">
        <f t="shared" si="32"/>
        <v>-360.66544901545194</v>
      </c>
      <c r="P116" s="106">
        <f t="shared" si="33"/>
        <v>5411116.45114969</v>
      </c>
      <c r="Q116" s="106">
        <f t="shared" si="34"/>
        <v>535704.79554504331</v>
      </c>
      <c r="R116" s="106">
        <f t="shared" si="35"/>
        <v>611444.1465709788</v>
      </c>
      <c r="S116" s="106">
        <f t="shared" si="36"/>
        <v>132251.86331851091</v>
      </c>
      <c r="T116" s="106">
        <f t="shared" si="37"/>
        <v>164008.19851423404</v>
      </c>
      <c r="U116" s="106">
        <f t="shared" si="38"/>
        <v>36066.544901545196</v>
      </c>
      <c r="V116" s="107">
        <f>P116*'Levy Proposition'!B$5/(1+Assumptions!$D$49)^('Incentive Relocation assumption'!$I116-2022)</f>
        <v>8117459.8667785246</v>
      </c>
      <c r="W116" s="107">
        <f>Q116*'Levy Proposition'!C$5/(1+Assumptions!$D$49)^('Incentive Relocation assumption'!$I116-2022)</f>
        <v>2087462.6642064161</v>
      </c>
      <c r="X116" s="107">
        <f>R116*'Levy Proposition'!D$5/(1+Assumptions!$D$49)^('Incentive Relocation assumption'!$I116-2022)</f>
        <v>1553713.3070881243</v>
      </c>
      <c r="Y116" s="107">
        <f>S116*'Levy Proposition'!E$5/(1+Assumptions!$D$49)^('Incentive Relocation assumption'!$I116-2022)</f>
        <v>563114.55351712252</v>
      </c>
      <c r="Z116" s="107">
        <f>T116*'Levy Proposition'!F$5/(1+Assumptions!$D$49)^('Incentive Relocation assumption'!$I116-2022)</f>
        <v>387579.85687873763</v>
      </c>
      <c r="AA116" s="107">
        <f>U116*'Levy Proposition'!G$5/(1+Assumptions!$D$49)^('Incentive Relocation assumption'!$I116-2022)</f>
        <v>217134.50262191659</v>
      </c>
      <c r="AB116" s="81">
        <f>P116*'Levy Proposition'!B$33/(1+Assumptions!$D$49)^('Incentive Relocation assumption'!$I116-2022)</f>
        <v>592868.62780645315</v>
      </c>
      <c r="AC116" s="81">
        <f>Q116*'Levy Proposition'!C$33/(1+Assumptions!$D$49)^('Incentive Relocation assumption'!$I116-2022)</f>
        <v>152460.39347730193</v>
      </c>
      <c r="AD116" s="81">
        <f>R116*'Levy Proposition'!D$33/(1+Assumptions!$D$49)^('Incentive Relocation assumption'!$I116-2022)</f>
        <v>113477.35516966924</v>
      </c>
      <c r="AE116" s="81">
        <f>S116*'Levy Proposition'!E$33/(1+Assumptions!$D$49)^('Incentive Relocation assumption'!$I116-2022)</f>
        <v>41127.761408204162</v>
      </c>
      <c r="AF116" s="81">
        <f>T116*'Levy Proposition'!F$33/(1+Assumptions!$D$49)^('Incentive Relocation assumption'!$I116-2022)</f>
        <v>28307.369754118678</v>
      </c>
      <c r="AG116" s="81">
        <f>U116*'Levy Proposition'!G$33/(1+Assumptions!$D$49)^('Incentive Relocation assumption'!$I116-2022)</f>
        <v>15858.684456912597</v>
      </c>
      <c r="AH116" s="109">
        <f t="shared" si="22"/>
        <v>7524591.2389720716</v>
      </c>
      <c r="AI116" s="109">
        <f t="shared" si="23"/>
        <v>1935002.2707291143</v>
      </c>
      <c r="AJ116" s="109">
        <f t="shared" si="24"/>
        <v>1440235.9519184551</v>
      </c>
      <c r="AK116" s="109">
        <f t="shared" si="25"/>
        <v>521986.79210891837</v>
      </c>
      <c r="AL116" s="109">
        <f t="shared" si="26"/>
        <v>359272.48712461896</v>
      </c>
      <c r="AM116" s="109">
        <f t="shared" si="27"/>
        <v>201275.81816500399</v>
      </c>
      <c r="AN116" s="106">
        <f>'Levy Proposition'!B$11*'Incentive Relocation assumption'!J116/(1+Assumptions!$D$49)^('Incentive Relocation assumption'!$I116-2022)</f>
        <v>0</v>
      </c>
      <c r="AO116" s="106">
        <f>-'Levy Proposition'!C$11*'Incentive Relocation assumption'!K116/(1+Assumptions!$D$49)^('Incentive Relocation assumption'!$I116-2022)</f>
        <v>34624.095960115468</v>
      </c>
      <c r="AP116" s="106">
        <f>-'Levy Proposition'!D$11*'Incentive Relocation assumption'!L116/(1+Assumptions!$D$49)^('Incentive Relocation assumption'!$I116-2022)</f>
        <v>17164.91612701214</v>
      </c>
      <c r="AQ116" s="106">
        <f>-'Levy Proposition'!E$11*'Incentive Relocation assumption'!M116/(1+Assumptions!$D$49)^('Incentive Relocation assumption'!$I116-2022)</f>
        <v>9836.2231242797588</v>
      </c>
      <c r="AR116" s="106">
        <f>-'Levy Proposition'!F$11*'Incentive Relocation assumption'!N116/(1+Assumptions!$D$49)^('Incentive Relocation assumption'!$I116-2022)</f>
        <v>3817.353842185556</v>
      </c>
      <c r="AS116" s="106">
        <f>-'Levy Proposition'!G$11*'Incentive Relocation assumption'!O116/(1+Assumptions!$D$49)^('Incentive Relocation assumption'!$I116-2022)</f>
        <v>4396.8105860472069</v>
      </c>
    </row>
    <row r="117" spans="1:45" x14ac:dyDescent="0.35">
      <c r="A117">
        <v>2135</v>
      </c>
      <c r="B117" s="84">
        <f>'Future 95% Cost'!V116</f>
        <v>17296899.559396565</v>
      </c>
      <c r="C117" s="84">
        <f>'Future 95% Cost'!W116</f>
        <v>30954301.996756352</v>
      </c>
      <c r="D117" s="84">
        <f>'Future 95% Cost'!X116</f>
        <v>23348497.701248605</v>
      </c>
      <c r="E117" s="84">
        <f>'Future 95% Cost'!Y116</f>
        <v>8815969.1619653273</v>
      </c>
      <c r="F117" s="84">
        <f>'Future 95% Cost'!Z116</f>
        <v>6041006.6392733362</v>
      </c>
      <c r="G117" s="84">
        <f>'Future 95% Cost'!AA116</f>
        <v>3377663.8735736632</v>
      </c>
      <c r="H117" s="84"/>
      <c r="I117">
        <v>2135</v>
      </c>
      <c r="J117" s="103">
        <f t="shared" si="21"/>
        <v>14646.807933618091</v>
      </c>
      <c r="K117" s="103">
        <f t="shared" si="28"/>
        <v>-5303.4774758959284</v>
      </c>
      <c r="L117" s="103">
        <f t="shared" si="29"/>
        <v>-6053.2970510526902</v>
      </c>
      <c r="M117" s="103">
        <f t="shared" si="30"/>
        <v>-1309.293446853258</v>
      </c>
      <c r="N117" s="103">
        <f t="shared" si="31"/>
        <v>-1623.6811652909171</v>
      </c>
      <c r="O117" s="103">
        <f t="shared" si="32"/>
        <v>-357.0587945252974</v>
      </c>
      <c r="P117" s="106">
        <f t="shared" si="33"/>
        <v>5425911.2066381928</v>
      </c>
      <c r="Q117" s="106">
        <f t="shared" si="34"/>
        <v>530347.74758959282</v>
      </c>
      <c r="R117" s="106">
        <f t="shared" si="35"/>
        <v>605329.70510526898</v>
      </c>
      <c r="S117" s="106">
        <f t="shared" si="36"/>
        <v>130929.34468532579</v>
      </c>
      <c r="T117" s="106">
        <f t="shared" si="37"/>
        <v>162368.1165290917</v>
      </c>
      <c r="U117" s="106">
        <f t="shared" si="38"/>
        <v>35705.879452529742</v>
      </c>
      <c r="V117" s="107">
        <f>P117*'Levy Proposition'!B$5/(1+Assumptions!$D$49)^('Incentive Relocation assumption'!$I117-2022)</f>
        <v>7711214.3391602468</v>
      </c>
      <c r="W117" s="107">
        <f>Q117*'Levy Proposition'!C$5/(1+Assumptions!$D$49)^('Incentive Relocation assumption'!$I117-2022)</f>
        <v>1957810.8628370108</v>
      </c>
      <c r="X117" s="107">
        <f>R117*'Levy Proposition'!D$5/(1+Assumptions!$D$49)^('Incentive Relocation assumption'!$I117-2022)</f>
        <v>1457212.5492399964</v>
      </c>
      <c r="Y117" s="107">
        <f>S117*'Levy Proposition'!E$5/(1+Assumptions!$D$49)^('Incentive Relocation assumption'!$I117-2022)</f>
        <v>528139.64474739903</v>
      </c>
      <c r="Z117" s="107">
        <f>T117*'Levy Proposition'!F$5/(1+Assumptions!$D$49)^('Incentive Relocation assumption'!$I117-2022)</f>
        <v>363507.36567663593</v>
      </c>
      <c r="AA117" s="107">
        <f>U117*'Levy Proposition'!G$5/(1+Assumptions!$D$49)^('Incentive Relocation assumption'!$I117-2022)</f>
        <v>203648.3311626135</v>
      </c>
      <c r="AB117" s="81">
        <f>P117*'Levy Proposition'!B$33/(1+Assumptions!$D$49)^('Incentive Relocation assumption'!$I117-2022)</f>
        <v>563197.98791856668</v>
      </c>
      <c r="AC117" s="81">
        <f>Q117*'Levy Proposition'!C$33/(1+Assumptions!$D$49)^('Incentive Relocation assumption'!$I117-2022)</f>
        <v>142991.11530013499</v>
      </c>
      <c r="AD117" s="81">
        <f>R117*'Levy Proposition'!D$33/(1+Assumptions!$D$49)^('Incentive Relocation assumption'!$I117-2022)</f>
        <v>106429.30407651275</v>
      </c>
      <c r="AE117" s="81">
        <f>S117*'Levy Proposition'!E$33/(1+Assumptions!$D$49)^('Incentive Relocation assumption'!$I117-2022)</f>
        <v>38573.326090966082</v>
      </c>
      <c r="AF117" s="81">
        <f>T117*'Levy Proposition'!F$33/(1+Assumptions!$D$49)^('Incentive Relocation assumption'!$I117-2022)</f>
        <v>26549.205862815474</v>
      </c>
      <c r="AG117" s="81">
        <f>U117*'Levy Proposition'!G$33/(1+Assumptions!$D$49)^('Incentive Relocation assumption'!$I117-2022)</f>
        <v>14873.705399589255</v>
      </c>
      <c r="AH117" s="109">
        <f t="shared" si="22"/>
        <v>7148016.3512416799</v>
      </c>
      <c r="AI117" s="109">
        <f t="shared" si="23"/>
        <v>1814819.7475368758</v>
      </c>
      <c r="AJ117" s="109">
        <f t="shared" si="24"/>
        <v>1350783.2451634835</v>
      </c>
      <c r="AK117" s="109">
        <f t="shared" si="25"/>
        <v>489566.31865643297</v>
      </c>
      <c r="AL117" s="109">
        <f t="shared" si="26"/>
        <v>336958.15981382044</v>
      </c>
      <c r="AM117" s="109">
        <f t="shared" si="27"/>
        <v>188774.62576302423</v>
      </c>
      <c r="AN117" s="106">
        <f>'Levy Proposition'!B$11*'Incentive Relocation assumption'!J117/(1+Assumptions!$D$49)^('Incentive Relocation assumption'!$I117-2022)</f>
        <v>0</v>
      </c>
      <c r="AO117" s="106">
        <f>-'Levy Proposition'!C$11*'Incentive Relocation assumption'!K117/(1+Assumptions!$D$49)^('Incentive Relocation assumption'!$I117-2022)</f>
        <v>32473.601731409002</v>
      </c>
      <c r="AP117" s="106">
        <f>-'Levy Proposition'!D$11*'Incentive Relocation assumption'!L117/(1+Assumptions!$D$49)^('Incentive Relocation assumption'!$I117-2022)</f>
        <v>16098.807336478192</v>
      </c>
      <c r="AQ117" s="106">
        <f>-'Levy Proposition'!E$11*'Incentive Relocation assumption'!M117/(1+Assumptions!$D$49)^('Incentive Relocation assumption'!$I117-2022)</f>
        <v>9225.2976842220833</v>
      </c>
      <c r="AR117" s="106">
        <f>-'Levy Proposition'!F$11*'Incentive Relocation assumption'!N117/(1+Assumptions!$D$49)^('Incentive Relocation assumption'!$I117-2022)</f>
        <v>3580.2589180030759</v>
      </c>
      <c r="AS117" s="106">
        <f>-'Levy Proposition'!G$11*'Incentive Relocation assumption'!O117/(1+Assumptions!$D$49)^('Incentive Relocation assumption'!$I117-2022)</f>
        <v>4123.7257436039017</v>
      </c>
    </row>
    <row r="118" spans="1:45" x14ac:dyDescent="0.35">
      <c r="A118">
        <v>2136</v>
      </c>
      <c r="B118" s="84">
        <f>'Future 95% Cost'!V117</f>
        <v>16547787.43052211</v>
      </c>
      <c r="C118" s="84">
        <f>'Future 95% Cost'!W117</f>
        <v>29612721.086498551</v>
      </c>
      <c r="D118" s="84">
        <f>'Future 95% Cost'!X117</f>
        <v>22341292.139163189</v>
      </c>
      <c r="E118" s="84">
        <f>'Future 95% Cost'!Y117</f>
        <v>8441133.3425760493</v>
      </c>
      <c r="F118" s="84">
        <f>'Future 95% Cost'!Z117</f>
        <v>5784185.9705551798</v>
      </c>
      <c r="G118" s="84">
        <f>'Future 95% Cost'!AA117</f>
        <v>3234017.9910815945</v>
      </c>
      <c r="H118" s="84"/>
      <c r="I118">
        <v>2136</v>
      </c>
      <c r="J118" s="103">
        <f t="shared" si="21"/>
        <v>14500.339854281909</v>
      </c>
      <c r="K118" s="103">
        <f t="shared" si="28"/>
        <v>-5250.4427011369689</v>
      </c>
      <c r="L118" s="103">
        <f t="shared" si="29"/>
        <v>-5992.7640805421634</v>
      </c>
      <c r="M118" s="103">
        <f t="shared" si="30"/>
        <v>-1296.2005123847252</v>
      </c>
      <c r="N118" s="103">
        <f t="shared" si="31"/>
        <v>-1607.4443536380079</v>
      </c>
      <c r="O118" s="103">
        <f t="shared" si="32"/>
        <v>-353.48820658004445</v>
      </c>
      <c r="P118" s="106">
        <f t="shared" si="33"/>
        <v>5440558.0145718111</v>
      </c>
      <c r="Q118" s="106">
        <f t="shared" si="34"/>
        <v>525044.27011369693</v>
      </c>
      <c r="R118" s="106">
        <f t="shared" si="35"/>
        <v>599276.4080542163</v>
      </c>
      <c r="S118" s="106">
        <f t="shared" si="36"/>
        <v>129620.05123847253</v>
      </c>
      <c r="T118" s="106">
        <f t="shared" si="37"/>
        <v>160744.43536380079</v>
      </c>
      <c r="U118" s="106">
        <f t="shared" si="38"/>
        <v>35348.820658004443</v>
      </c>
      <c r="V118" s="107">
        <f>P118*'Levy Proposition'!B$5/(1+Assumptions!$D$49)^('Incentive Relocation assumption'!$I118-2022)</f>
        <v>7325046.0761874979</v>
      </c>
      <c r="W118" s="107">
        <f>Q118*'Levy Proposition'!C$5/(1+Assumptions!$D$49)^('Incentive Relocation assumption'!$I118-2022)</f>
        <v>1836211.7035035871</v>
      </c>
      <c r="X118" s="107">
        <f>R118*'Levy Proposition'!D$5/(1+Assumptions!$D$49)^('Incentive Relocation assumption'!$I118-2022)</f>
        <v>1366705.4301299669</v>
      </c>
      <c r="Y118" s="107">
        <f>S118*'Levy Proposition'!E$5/(1+Assumptions!$D$49)^('Incentive Relocation assumption'!$I118-2022)</f>
        <v>495337.01910516748</v>
      </c>
      <c r="Z118" s="107">
        <f>T118*'Levy Proposition'!F$5/(1+Assumptions!$D$49)^('Incentive Relocation assumption'!$I118-2022)</f>
        <v>340930.01108287595</v>
      </c>
      <c r="AA118" s="107">
        <f>U118*'Levy Proposition'!G$5/(1+Assumptions!$D$49)^('Incentive Relocation assumption'!$I118-2022)</f>
        <v>190999.7825519758</v>
      </c>
      <c r="AB118" s="81">
        <f>P118*'Levy Proposition'!B$33/(1+Assumptions!$D$49)^('Incentive Relocation assumption'!$I118-2022)</f>
        <v>534993.71565501741</v>
      </c>
      <c r="AC118" s="81">
        <f>Q118*'Levy Proposition'!C$33/(1+Assumptions!$D$49)^('Incentive Relocation assumption'!$I118-2022)</f>
        <v>134109.9717010801</v>
      </c>
      <c r="AD118" s="81">
        <f>R118*'Levy Proposition'!D$33/(1+Assumptions!$D$49)^('Incentive Relocation assumption'!$I118-2022)</f>
        <v>99819.005732682024</v>
      </c>
      <c r="AE118" s="81">
        <f>S118*'Levy Proposition'!E$33/(1+Assumptions!$D$49)^('Incentive Relocation assumption'!$I118-2022)</f>
        <v>36177.546133673037</v>
      </c>
      <c r="AF118" s="81">
        <f>T118*'Levy Proposition'!F$33/(1+Assumptions!$D$49)^('Incentive Relocation assumption'!$I118-2022)</f>
        <v>24900.241105714151</v>
      </c>
      <c r="AG118" s="81">
        <f>U118*'Levy Proposition'!G$33/(1+Assumptions!$D$49)^('Incentive Relocation assumption'!$I118-2022)</f>
        <v>13949.903153369094</v>
      </c>
      <c r="AH118" s="109">
        <f t="shared" si="22"/>
        <v>6790052.3605324803</v>
      </c>
      <c r="AI118" s="109">
        <f t="shared" si="23"/>
        <v>1702101.7318025068</v>
      </c>
      <c r="AJ118" s="109">
        <f t="shared" si="24"/>
        <v>1266886.4243972849</v>
      </c>
      <c r="AK118" s="109">
        <f t="shared" si="25"/>
        <v>459159.47297149443</v>
      </c>
      <c r="AL118" s="109">
        <f t="shared" si="26"/>
        <v>316029.76997716178</v>
      </c>
      <c r="AM118" s="109">
        <f t="shared" si="27"/>
        <v>177049.87939860672</v>
      </c>
      <c r="AN118" s="106">
        <f>'Levy Proposition'!B$11*'Incentive Relocation assumption'!J118/(1+Assumptions!$D$49)^('Incentive Relocation assumption'!$I118-2022)</f>
        <v>0</v>
      </c>
      <c r="AO118" s="106">
        <f>-'Levy Proposition'!C$11*'Incentive Relocation assumption'!K118/(1+Assumptions!$D$49)^('Incentive Relocation assumption'!$I118-2022)</f>
        <v>30456.674179303325</v>
      </c>
      <c r="AP118" s="106">
        <f>-'Levy Proposition'!D$11*'Incentive Relocation assumption'!L118/(1+Assumptions!$D$49)^('Incentive Relocation assumption'!$I118-2022)</f>
        <v>15098.914305161676</v>
      </c>
      <c r="AQ118" s="106">
        <f>-'Levy Proposition'!E$11*'Incentive Relocation assumption'!M118/(1+Assumptions!$D$49)^('Incentive Relocation assumption'!$I118-2022)</f>
        <v>8652.3166755374968</v>
      </c>
      <c r="AR118" s="106">
        <f>-'Levy Proposition'!F$11*'Incentive Relocation assumption'!N118/(1+Assumptions!$D$49)^('Incentive Relocation assumption'!$I118-2022)</f>
        <v>3357.8899022370156</v>
      </c>
      <c r="AS118" s="106">
        <f>-'Levy Proposition'!G$11*'Incentive Relocation assumption'!O118/(1+Assumptions!$D$49)^('Incentive Relocation assumption'!$I118-2022)</f>
        <v>3867.6021346985926</v>
      </c>
    </row>
    <row r="119" spans="1:45" x14ac:dyDescent="0.35">
      <c r="A119">
        <v>2137</v>
      </c>
      <c r="B119" s="84">
        <f>'Future 95% Cost'!V118</f>
        <v>15831314.422782848</v>
      </c>
      <c r="C119" s="84">
        <f>'Future 95% Cost'!W118</f>
        <v>28329594.332356434</v>
      </c>
      <c r="D119" s="84">
        <f>'Future 95% Cost'!X118</f>
        <v>21377801.296231598</v>
      </c>
      <c r="E119" s="84">
        <f>'Future 95% Cost'!Y118</f>
        <v>8082367.6126276702</v>
      </c>
      <c r="F119" s="84">
        <f>'Future 95% Cost'!Z118</f>
        <v>5538383.9973688545</v>
      </c>
      <c r="G119" s="84">
        <f>'Future 95% Cost'!AA118</f>
        <v>3096538.7314375835</v>
      </c>
      <c r="H119" s="84"/>
      <c r="I119">
        <v>2137</v>
      </c>
      <c r="J119" s="103">
        <f t="shared" si="21"/>
        <v>14355.336455739092</v>
      </c>
      <c r="K119" s="103">
        <f t="shared" si="28"/>
        <v>-5197.9382741255995</v>
      </c>
      <c r="L119" s="103">
        <f t="shared" si="29"/>
        <v>-5932.8364397367413</v>
      </c>
      <c r="M119" s="103">
        <f t="shared" si="30"/>
        <v>-1283.2385072608781</v>
      </c>
      <c r="N119" s="103">
        <f t="shared" si="31"/>
        <v>-1591.3699101016277</v>
      </c>
      <c r="O119" s="103">
        <f t="shared" si="32"/>
        <v>-349.953324514244</v>
      </c>
      <c r="P119" s="106">
        <f t="shared" si="33"/>
        <v>5455058.3544260934</v>
      </c>
      <c r="Q119" s="106">
        <f t="shared" si="34"/>
        <v>519793.82741255994</v>
      </c>
      <c r="R119" s="106">
        <f t="shared" si="35"/>
        <v>593283.64397367416</v>
      </c>
      <c r="S119" s="106">
        <f t="shared" si="36"/>
        <v>128323.85072608781</v>
      </c>
      <c r="T119" s="106">
        <f t="shared" si="37"/>
        <v>159136.99101016278</v>
      </c>
      <c r="U119" s="106">
        <f t="shared" si="38"/>
        <v>34995.332451424401</v>
      </c>
      <c r="V119" s="107">
        <f>P119*'Levy Proposition'!B$5/(1+Assumptions!$D$49)^('Incentive Relocation assumption'!$I119-2022)</f>
        <v>6957979.3991511054</v>
      </c>
      <c r="W119" s="107">
        <f>Q119*'Levy Proposition'!C$5/(1+Assumptions!$D$49)^('Incentive Relocation assumption'!$I119-2022)</f>
        <v>1722165.0385562493</v>
      </c>
      <c r="X119" s="107">
        <f>R119*'Levy Proposition'!D$5/(1+Assumptions!$D$49)^('Incentive Relocation assumption'!$I119-2022)</f>
        <v>1281819.6863051488</v>
      </c>
      <c r="Y119" s="107">
        <f>S119*'Levy Proposition'!E$5/(1+Assumptions!$D$49)^('Incentive Relocation assumption'!$I119-2022)</f>
        <v>464571.75661059178</v>
      </c>
      <c r="Z119" s="107">
        <f>T119*'Levy Proposition'!F$5/(1+Assumptions!$D$49)^('Incentive Relocation assumption'!$I119-2022)</f>
        <v>319754.9305242062</v>
      </c>
      <c r="AA119" s="107">
        <f>U119*'Levy Proposition'!G$5/(1+Assumptions!$D$49)^('Incentive Relocation assumption'!$I119-2022)</f>
        <v>179136.83223739246</v>
      </c>
      <c r="AB119" s="81">
        <f>P119*'Levy Proposition'!B$33/(1+Assumptions!$D$49)^('Incentive Relocation assumption'!$I119-2022)</f>
        <v>508184.55112576846</v>
      </c>
      <c r="AC119" s="81">
        <f>Q119*'Levy Proposition'!C$33/(1+Assumptions!$D$49)^('Incentive Relocation assumption'!$I119-2022)</f>
        <v>125780.43378368924</v>
      </c>
      <c r="AD119" s="81">
        <f>R119*'Levy Proposition'!D$33/(1+Assumptions!$D$49)^('Incentive Relocation assumption'!$I119-2022)</f>
        <v>93619.271420755889</v>
      </c>
      <c r="AE119" s="81">
        <f>S119*'Levy Proposition'!E$33/(1+Assumptions!$D$49)^('Incentive Relocation assumption'!$I119-2022)</f>
        <v>33930.567490278401</v>
      </c>
      <c r="AF119" s="81">
        <f>T119*'Levy Proposition'!F$33/(1+Assumptions!$D$49)^('Incentive Relocation assumption'!$I119-2022)</f>
        <v>23353.693150991483</v>
      </c>
      <c r="AG119" s="81">
        <f>U119*'Levy Proposition'!G$33/(1+Assumptions!$D$49)^('Incentive Relocation assumption'!$I119-2022)</f>
        <v>13083.478041305767</v>
      </c>
      <c r="AH119" s="109">
        <f t="shared" si="22"/>
        <v>6449794.8480253369</v>
      </c>
      <c r="AI119" s="109">
        <f t="shared" si="23"/>
        <v>1596384.6047725601</v>
      </c>
      <c r="AJ119" s="109">
        <f t="shared" si="24"/>
        <v>1188200.4148843929</v>
      </c>
      <c r="AK119" s="109">
        <f t="shared" si="25"/>
        <v>430641.18912031339</v>
      </c>
      <c r="AL119" s="109">
        <f t="shared" si="26"/>
        <v>296401.23737321474</v>
      </c>
      <c r="AM119" s="109">
        <f t="shared" si="27"/>
        <v>166053.3541960867</v>
      </c>
      <c r="AN119" s="106">
        <f>'Levy Proposition'!B$11*'Incentive Relocation assumption'!J119/(1+Assumptions!$D$49)^('Incentive Relocation assumption'!$I119-2022)</f>
        <v>0</v>
      </c>
      <c r="AO119" s="106">
        <f>-'Levy Proposition'!C$11*'Incentive Relocation assumption'!K119/(1+Assumptions!$D$49)^('Incentive Relocation assumption'!$I119-2022)</f>
        <v>28565.017509808386</v>
      </c>
      <c r="AP119" s="106">
        <f>-'Levy Proposition'!D$11*'Incentive Relocation assumption'!L119/(1+Assumptions!$D$49)^('Incentive Relocation assumption'!$I119-2022)</f>
        <v>14161.124388267177</v>
      </c>
      <c r="AQ119" s="106">
        <f>-'Levy Proposition'!E$11*'Incentive Relocation assumption'!M119/(1+Assumptions!$D$49)^('Incentive Relocation assumption'!$I119-2022)</f>
        <v>8114.9233787675885</v>
      </c>
      <c r="AR119" s="106">
        <f>-'Levy Proposition'!F$11*'Incentive Relocation assumption'!N119/(1+Assumptions!$D$49)^('Incentive Relocation assumption'!$I119-2022)</f>
        <v>3149.3321722760461</v>
      </c>
      <c r="AS119" s="106">
        <f>-'Levy Proposition'!G$11*'Incentive Relocation assumption'!O119/(1+Assumptions!$D$49)^('Incentive Relocation assumption'!$I119-2022)</f>
        <v>3627.3863012171046</v>
      </c>
    </row>
    <row r="120" spans="1:45" x14ac:dyDescent="0.35">
      <c r="A120">
        <v>2138</v>
      </c>
      <c r="B120" s="84">
        <f>'Future 95% Cost'!V119</f>
        <v>15146051.125768363</v>
      </c>
      <c r="C120" s="84">
        <f>'Future 95% Cost'!W119</f>
        <v>27102363.08606147</v>
      </c>
      <c r="D120" s="84">
        <f>'Future 95% Cost'!X119</f>
        <v>20456117.924532387</v>
      </c>
      <c r="E120" s="84">
        <f>'Future 95% Cost'!Y119</f>
        <v>7738978.0902111167</v>
      </c>
      <c r="F120" s="84">
        <f>'Future 95% Cost'!Z119</f>
        <v>5303124.2981114732</v>
      </c>
      <c r="G120" s="84">
        <f>'Future 95% Cost'!AA119</f>
        <v>2964959.2817328572</v>
      </c>
      <c r="H120" s="84"/>
      <c r="I120">
        <v>2138</v>
      </c>
      <c r="J120" s="103">
        <f t="shared" si="21"/>
        <v>14211.7830911817</v>
      </c>
      <c r="K120" s="103">
        <f t="shared" si="28"/>
        <v>-5145.9588913843436</v>
      </c>
      <c r="L120" s="103">
        <f t="shared" si="29"/>
        <v>-5873.508075339374</v>
      </c>
      <c r="M120" s="103">
        <f t="shared" si="30"/>
        <v>-1270.4061221882694</v>
      </c>
      <c r="N120" s="103">
        <f t="shared" si="31"/>
        <v>-1575.4562110006113</v>
      </c>
      <c r="O120" s="103">
        <f t="shared" si="32"/>
        <v>-346.4537912691016</v>
      </c>
      <c r="P120" s="106">
        <f t="shared" si="33"/>
        <v>5469413.6908818325</v>
      </c>
      <c r="Q120" s="106">
        <f t="shared" si="34"/>
        <v>514595.88913843432</v>
      </c>
      <c r="R120" s="106">
        <f t="shared" si="35"/>
        <v>587350.80753393739</v>
      </c>
      <c r="S120" s="106">
        <f t="shared" si="36"/>
        <v>127040.61221882694</v>
      </c>
      <c r="T120" s="106">
        <f t="shared" si="37"/>
        <v>157545.62110006114</v>
      </c>
      <c r="U120" s="106">
        <f t="shared" si="38"/>
        <v>34645.379126910157</v>
      </c>
      <c r="V120" s="107">
        <f>P120*'Levy Proposition'!B$5/(1+Assumptions!$D$49)^('Incentive Relocation assumption'!$I120-2022)</f>
        <v>6609084.9475237885</v>
      </c>
      <c r="W120" s="107">
        <f>Q120*'Levy Proposition'!C$5/(1+Assumptions!$D$49)^('Incentive Relocation assumption'!$I120-2022)</f>
        <v>1615201.7843947127</v>
      </c>
      <c r="X120" s="107">
        <f>R120*'Levy Proposition'!D$5/(1+Assumptions!$D$49)^('Incentive Relocation assumption'!$I120-2022)</f>
        <v>1202206.1755057068</v>
      </c>
      <c r="Y120" s="107">
        <f>S120*'Levy Proposition'!E$5/(1+Assumptions!$D$49)^('Incentive Relocation assumption'!$I120-2022)</f>
        <v>435717.3171311625</v>
      </c>
      <c r="Z120" s="107">
        <f>T120*'Levy Proposition'!F$5/(1+Assumptions!$D$49)^('Incentive Relocation assumption'!$I120-2022)</f>
        <v>299895.02909934736</v>
      </c>
      <c r="AA120" s="107">
        <f>U120*'Levy Proposition'!G$5/(1+Assumptions!$D$49)^('Incentive Relocation assumption'!$I120-2022)</f>
        <v>168010.68689863669</v>
      </c>
      <c r="AB120" s="81">
        <f>P120*'Levy Proposition'!B$33/(1+Assumptions!$D$49)^('Incentive Relocation assumption'!$I120-2022)</f>
        <v>482702.61734595156</v>
      </c>
      <c r="AC120" s="81">
        <f>Q120*'Levy Proposition'!C$33/(1+Assumptions!$D$49)^('Incentive Relocation assumption'!$I120-2022)</f>
        <v>117968.24145244091</v>
      </c>
      <c r="AD120" s="81">
        <f>R120*'Levy Proposition'!D$33/(1+Assumptions!$D$49)^('Incentive Relocation assumption'!$I120-2022)</f>
        <v>87804.60110797848</v>
      </c>
      <c r="AE120" s="81">
        <f>S120*'Levy Proposition'!E$33/(1+Assumptions!$D$49)^('Incentive Relocation assumption'!$I120-2022)</f>
        <v>31823.148147152955</v>
      </c>
      <c r="AF120" s="81">
        <f>T120*'Levy Proposition'!F$33/(1+Assumptions!$D$49)^('Incentive Relocation assumption'!$I120-2022)</f>
        <v>21903.200915813955</v>
      </c>
      <c r="AG120" s="81">
        <f>U120*'Levy Proposition'!G$33/(1+Assumptions!$D$49)^('Incentive Relocation assumption'!$I120-2022)</f>
        <v>12270.866383469373</v>
      </c>
      <c r="AH120" s="109">
        <f t="shared" si="22"/>
        <v>6126382.3301778371</v>
      </c>
      <c r="AI120" s="109">
        <f t="shared" si="23"/>
        <v>1497233.5429422718</v>
      </c>
      <c r="AJ120" s="109">
        <f t="shared" si="24"/>
        <v>1114401.5743977283</v>
      </c>
      <c r="AK120" s="109">
        <f t="shared" si="25"/>
        <v>403894.16898400954</v>
      </c>
      <c r="AL120" s="109">
        <f t="shared" si="26"/>
        <v>277991.82818353339</v>
      </c>
      <c r="AM120" s="109">
        <f t="shared" si="27"/>
        <v>155739.82051516732</v>
      </c>
      <c r="AN120" s="106">
        <f>'Levy Proposition'!B$11*'Incentive Relocation assumption'!J120/(1+Assumptions!$D$49)^('Incentive Relocation assumption'!$I120-2022)</f>
        <v>0</v>
      </c>
      <c r="AO120" s="106">
        <f>-'Levy Proposition'!C$11*'Incentive Relocation assumption'!K120/(1+Assumptions!$D$49)^('Incentive Relocation assumption'!$I120-2022)</f>
        <v>26790.851178693087</v>
      </c>
      <c r="AP120" s="106">
        <f>-'Levy Proposition'!D$11*'Incentive Relocation assumption'!L120/(1+Assumptions!$D$49)^('Incentive Relocation assumption'!$I120-2022)</f>
        <v>13281.580376373171</v>
      </c>
      <c r="AQ120" s="106">
        <f>-'Levy Proposition'!E$11*'Incentive Relocation assumption'!M120/(1+Assumptions!$D$49)^('Incentive Relocation assumption'!$I120-2022)</f>
        <v>7610.9074497296924</v>
      </c>
      <c r="AR120" s="106">
        <f>-'Levy Proposition'!F$11*'Incentive Relocation assumption'!N120/(1+Assumptions!$D$49)^('Incentive Relocation assumption'!$I120-2022)</f>
        <v>2953.7279124980923</v>
      </c>
      <c r="AS120" s="106">
        <f>-'Levy Proposition'!G$11*'Incentive Relocation assumption'!O120/(1+Assumptions!$D$49)^('Incentive Relocation assumption'!$I120-2022)</f>
        <v>3402.0902150740294</v>
      </c>
    </row>
    <row r="121" spans="1:45" x14ac:dyDescent="0.35">
      <c r="A121">
        <v>2139</v>
      </c>
      <c r="B121" s="84">
        <f>'Future 95% Cost'!V120</f>
        <v>14490631.006228337</v>
      </c>
      <c r="C121" s="84">
        <f>'Future 95% Cost'!W120</f>
        <v>25928581.147197593</v>
      </c>
      <c r="D121" s="84">
        <f>'Future 95% Cost'!X120</f>
        <v>19574418.364572413</v>
      </c>
      <c r="E121" s="84">
        <f>'Future 95% Cost'!Y120</f>
        <v>7410301.038790823</v>
      </c>
      <c r="F121" s="84">
        <f>'Future 95% Cost'!Z120</f>
        <v>5077951.1865363428</v>
      </c>
      <c r="G121" s="84">
        <f>'Future 95% Cost'!AA120</f>
        <v>2839024.4495854801</v>
      </c>
      <c r="H121" s="84"/>
      <c r="I121">
        <v>2139</v>
      </c>
      <c r="J121" s="103">
        <f t="shared" si="21"/>
        <v>14069.665260269881</v>
      </c>
      <c r="K121" s="103">
        <f t="shared" si="28"/>
        <v>-5094.4993024705</v>
      </c>
      <c r="L121" s="103">
        <f t="shared" si="29"/>
        <v>-5814.7729945859801</v>
      </c>
      <c r="M121" s="103">
        <f t="shared" si="30"/>
        <v>-1257.7020609663866</v>
      </c>
      <c r="N121" s="103">
        <f t="shared" si="31"/>
        <v>-1559.7016488906052</v>
      </c>
      <c r="O121" s="103">
        <f t="shared" si="32"/>
        <v>-342.98925335641059</v>
      </c>
      <c r="P121" s="106">
        <f t="shared" si="33"/>
        <v>5483625.4739730144</v>
      </c>
      <c r="Q121" s="106">
        <f t="shared" si="34"/>
        <v>509449.93024704995</v>
      </c>
      <c r="R121" s="106">
        <f t="shared" si="35"/>
        <v>581477.29945859802</v>
      </c>
      <c r="S121" s="106">
        <f t="shared" si="36"/>
        <v>125770.20609663866</v>
      </c>
      <c r="T121" s="106">
        <f t="shared" si="37"/>
        <v>155970.16488906051</v>
      </c>
      <c r="U121" s="106">
        <f t="shared" si="38"/>
        <v>34298.925335641055</v>
      </c>
      <c r="V121" s="107">
        <f>P121*'Levy Proposition'!B$5/(1+Assumptions!$D$49)^('Incentive Relocation assumption'!$I121-2022)</f>
        <v>6277477.553844817</v>
      </c>
      <c r="W121" s="107">
        <f>Q121*'Levy Proposition'!C$5/(1+Assumptions!$D$49)^('Incentive Relocation assumption'!$I121-2022)</f>
        <v>1514881.9920876895</v>
      </c>
      <c r="X121" s="107">
        <f>R121*'Levy Proposition'!D$5/(1+Assumptions!$D$49)^('Incentive Relocation assumption'!$I121-2022)</f>
        <v>1127537.4406131501</v>
      </c>
      <c r="Y121" s="107">
        <f>S121*'Levy Proposition'!E$5/(1+Assumptions!$D$49)^('Incentive Relocation assumption'!$I121-2022)</f>
        <v>408655.01991140546</v>
      </c>
      <c r="Z121" s="107">
        <f>T121*'Levy Proposition'!F$5/(1+Assumptions!$D$49)^('Incentive Relocation assumption'!$I121-2022)</f>
        <v>281268.62135028117</v>
      </c>
      <c r="AA121" s="107">
        <f>U121*'Levy Proposition'!G$5/(1+Assumptions!$D$49)^('Incentive Relocation assumption'!$I121-2022)</f>
        <v>157575.58375680368</v>
      </c>
      <c r="AB121" s="81">
        <f>P121*'Levy Proposition'!B$33/(1+Assumptions!$D$49)^('Incentive Relocation assumption'!$I121-2022)</f>
        <v>458483.26502546412</v>
      </c>
      <c r="AC121" s="81">
        <f>Q121*'Levy Proposition'!C$33/(1+Assumptions!$D$49)^('Incentive Relocation assumption'!$I121-2022)</f>
        <v>110641.26249806304</v>
      </c>
      <c r="AD121" s="81">
        <f>R121*'Levy Proposition'!D$33/(1+Assumptions!$D$49)^('Incentive Relocation assumption'!$I121-2022)</f>
        <v>82351.078562462979</v>
      </c>
      <c r="AE121" s="81">
        <f>S121*'Levy Proposition'!E$33/(1+Assumptions!$D$49)^('Incentive Relocation assumption'!$I121-2022)</f>
        <v>29846.620109899464</v>
      </c>
      <c r="AF121" s="81">
        <f>T121*'Levy Proposition'!F$33/(1+Assumptions!$D$49)^('Incentive Relocation assumption'!$I121-2022)</f>
        <v>20542.798402664866</v>
      </c>
      <c r="AG121" s="81">
        <f>U121*'Levy Proposition'!G$33/(1+Assumptions!$D$49)^('Incentive Relocation assumption'!$I121-2022)</f>
        <v>11508.725839228828</v>
      </c>
      <c r="AH121" s="109">
        <f t="shared" si="22"/>
        <v>5818994.2888193531</v>
      </c>
      <c r="AI121" s="109">
        <f t="shared" si="23"/>
        <v>1404240.7295896264</v>
      </c>
      <c r="AJ121" s="109">
        <f t="shared" si="24"/>
        <v>1045186.3620506872</v>
      </c>
      <c r="AK121" s="109">
        <f t="shared" si="25"/>
        <v>378808.39980150596</v>
      </c>
      <c r="AL121" s="109">
        <f t="shared" si="26"/>
        <v>260725.82294761631</v>
      </c>
      <c r="AM121" s="109">
        <f t="shared" si="27"/>
        <v>146066.85791757485</v>
      </c>
      <c r="AN121" s="106">
        <f>'Levy Proposition'!B$11*'Incentive Relocation assumption'!J121/(1+Assumptions!$D$49)^('Incentive Relocation assumption'!$I121-2022)</f>
        <v>0</v>
      </c>
      <c r="AO121" s="106">
        <f>-'Levy Proposition'!C$11*'Incentive Relocation assumption'!K121/(1+Assumptions!$D$49)^('Incentive Relocation assumption'!$I121-2022)</f>
        <v>25126.877889447343</v>
      </c>
      <c r="AP121" s="106">
        <f>-'Levy Proposition'!D$11*'Incentive Relocation assumption'!L121/(1+Assumptions!$D$49)^('Incentive Relocation assumption'!$I121-2022)</f>
        <v>12456.664630402705</v>
      </c>
      <c r="AQ121" s="106">
        <f>-'Levy Proposition'!E$11*'Incentive Relocation assumption'!M121/(1+Assumptions!$D$49)^('Incentive Relocation assumption'!$I121-2022)</f>
        <v>7138.1958281839134</v>
      </c>
      <c r="AR121" s="106">
        <f>-'Levy Proposition'!F$11*'Incentive Relocation assumption'!N121/(1+Assumptions!$D$49)^('Incentive Relocation assumption'!$I121-2022)</f>
        <v>2770.2725860019605</v>
      </c>
      <c r="AS121" s="106">
        <f>-'Levy Proposition'!G$11*'Incentive Relocation assumption'!O121/(1+Assumptions!$D$49)^('Incentive Relocation assumption'!$I121-2022)</f>
        <v>3190.7872143694567</v>
      </c>
    </row>
    <row r="122" spans="1:45" x14ac:dyDescent="0.35">
      <c r="A122">
        <v>2140</v>
      </c>
      <c r="B122" s="84">
        <f>'Future 95% Cost'!V121</f>
        <v>14732346.459110666</v>
      </c>
      <c r="C122" s="84">
        <f>'Future 95% Cost'!W121</f>
        <v>26360062.7460142</v>
      </c>
      <c r="D122" s="84">
        <f>'Future 95% Cost'!X121</f>
        <v>19904500.780043758</v>
      </c>
      <c r="E122" s="84">
        <f>'Future 95% Cost'!Y121</f>
        <v>7540265.1859266898</v>
      </c>
      <c r="F122" s="84">
        <f>'Future 95% Cost'!Z121</f>
        <v>5167072.2577671427</v>
      </c>
      <c r="G122" s="84">
        <f>'Future 95% Cost'!AA121</f>
        <v>2888810.4329135353</v>
      </c>
      <c r="H122" s="84"/>
      <c r="I122">
        <v>2140</v>
      </c>
      <c r="J122" s="103">
        <f t="shared" si="21"/>
        <v>13928.968607667184</v>
      </c>
      <c r="K122" s="103">
        <f t="shared" si="28"/>
        <v>-5043.5543094457953</v>
      </c>
      <c r="L122" s="103">
        <f t="shared" si="29"/>
        <v>-5756.6252646401199</v>
      </c>
      <c r="M122" s="103">
        <f t="shared" si="30"/>
        <v>-1245.1250403567228</v>
      </c>
      <c r="N122" s="103">
        <f t="shared" si="31"/>
        <v>-1544.1046324016993</v>
      </c>
      <c r="O122" s="103">
        <f t="shared" si="32"/>
        <v>-339.55936082284643</v>
      </c>
      <c r="P122" s="106">
        <f t="shared" si="33"/>
        <v>5497695.1392332846</v>
      </c>
      <c r="Q122" s="106">
        <f t="shared" si="34"/>
        <v>504355.43094457948</v>
      </c>
      <c r="R122" s="106">
        <f t="shared" si="35"/>
        <v>575662.52646401199</v>
      </c>
      <c r="S122" s="106">
        <f t="shared" si="36"/>
        <v>124512.50403567227</v>
      </c>
      <c r="T122" s="106">
        <f t="shared" si="37"/>
        <v>154410.46324016992</v>
      </c>
      <c r="U122" s="106">
        <f t="shared" si="38"/>
        <v>33955.936082284643</v>
      </c>
      <c r="V122" s="107">
        <f>P122*'Levy Proposition'!B$5/(1+Assumptions!$D$49)^('Incentive Relocation assumption'!$I122-2022)</f>
        <v>5962314.2110287147</v>
      </c>
      <c r="W122" s="107">
        <f>Q122*'Levy Proposition'!C$5/(1+Assumptions!$D$49)^('Incentive Relocation assumption'!$I122-2022)</f>
        <v>1420793.0378256449</v>
      </c>
      <c r="X122" s="107">
        <f>R122*'Levy Proposition'!D$5/(1+Assumptions!$D$49)^('Incentive Relocation assumption'!$I122-2022)</f>
        <v>1057506.3627914446</v>
      </c>
      <c r="Y122" s="107">
        <f>S122*'Levy Proposition'!E$5/(1+Assumptions!$D$49)^('Incentive Relocation assumption'!$I122-2022)</f>
        <v>383273.55542887474</v>
      </c>
      <c r="Z122" s="107">
        <f>T122*'Levy Proposition'!F$5/(1+Assumptions!$D$49)^('Incentive Relocation assumption'!$I122-2022)</f>
        <v>263799.09528303688</v>
      </c>
      <c r="AA122" s="107">
        <f>U122*'Levy Proposition'!G$5/(1+Assumptions!$D$49)^('Incentive Relocation assumption'!$I122-2022)</f>
        <v>147788.60234812202</v>
      </c>
      <c r="AB122" s="81">
        <f>P122*'Levy Proposition'!B$33/(1+Assumptions!$D$49)^('Incentive Relocation assumption'!$I122-2022)</f>
        <v>435464.92410887009</v>
      </c>
      <c r="AC122" s="81">
        <f>Q122*'Levy Proposition'!C$33/(1+Assumptions!$D$49)^('Incentive Relocation assumption'!$I122-2022)</f>
        <v>103769.36043503258</v>
      </c>
      <c r="AD122" s="81">
        <f>R122*'Levy Proposition'!D$33/(1+Assumptions!$D$49)^('Incentive Relocation assumption'!$I122-2022)</f>
        <v>77236.272983702685</v>
      </c>
      <c r="AE122" s="81">
        <f>S122*'Levy Proposition'!E$33/(1+Assumptions!$D$49)^('Incentive Relocation assumption'!$I122-2022)</f>
        <v>27992.853751156988</v>
      </c>
      <c r="AF122" s="81">
        <f>T122*'Levy Proposition'!F$33/(1+Assumptions!$D$49)^('Incentive Relocation assumption'!$I122-2022)</f>
        <v>19266.890160690829</v>
      </c>
      <c r="AG122" s="81">
        <f>U122*'Levy Proposition'!G$33/(1+Assumptions!$D$49)^('Incentive Relocation assumption'!$I122-2022)</f>
        <v>10793.921659921554</v>
      </c>
      <c r="AH122" s="109">
        <f t="shared" si="22"/>
        <v>5526849.2869198443</v>
      </c>
      <c r="AI122" s="109">
        <f t="shared" si="23"/>
        <v>1317023.6773906124</v>
      </c>
      <c r="AJ122" s="109">
        <f t="shared" si="24"/>
        <v>980270.08980774193</v>
      </c>
      <c r="AK122" s="109">
        <f t="shared" si="25"/>
        <v>355280.70167771773</v>
      </c>
      <c r="AL122" s="109">
        <f t="shared" si="26"/>
        <v>244532.20512234606</v>
      </c>
      <c r="AM122" s="109">
        <f t="shared" si="27"/>
        <v>136994.68068820046</v>
      </c>
      <c r="AN122" s="106">
        <f>'Levy Proposition'!B$11*'Incentive Relocation assumption'!J122/(1+Assumptions!$D$49)^('Incentive Relocation assumption'!$I122-2022)</f>
        <v>0</v>
      </c>
      <c r="AO122" s="106">
        <f>-'Levy Proposition'!C$11*'Incentive Relocation assumption'!K122/(1+Assumptions!$D$49)^('Incentive Relocation assumption'!$I122-2022)</f>
        <v>23566.253578883006</v>
      </c>
      <c r="AP122" s="106">
        <f>-'Levy Proposition'!D$11*'Incentive Relocation assumption'!L122/(1+Assumptions!$D$49)^('Incentive Relocation assumption'!$I122-2022)</f>
        <v>11682.984201967232</v>
      </c>
      <c r="AQ122" s="106">
        <f>-'Levy Proposition'!E$11*'Incentive Relocation assumption'!M122/(1+Assumptions!$D$49)^('Incentive Relocation assumption'!$I122-2022)</f>
        <v>6694.8442111606419</v>
      </c>
      <c r="AR122" s="106">
        <f>-'Levy Proposition'!F$11*'Incentive Relocation assumption'!N122/(1+Assumptions!$D$49)^('Incentive Relocation assumption'!$I122-2022)</f>
        <v>2598.2116254788748</v>
      </c>
      <c r="AS122" s="106">
        <f>-'Levy Proposition'!G$11*'Incentive Relocation assumption'!O122/(1+Assumptions!$D$49)^('Incentive Relocation assumption'!$I122-2022)</f>
        <v>2992.6081919500348</v>
      </c>
    </row>
    <row r="123" spans="1:45" x14ac:dyDescent="0.35">
      <c r="A123">
        <v>2141</v>
      </c>
      <c r="B123" s="84">
        <f>'Future 95% Cost'!V122</f>
        <v>14095184.663205219</v>
      </c>
      <c r="C123" s="84">
        <f>'Future 95% Cost'!W122</f>
        <v>25218989.956721228</v>
      </c>
      <c r="D123" s="84">
        <f>'Future 95% Cost'!X122</f>
        <v>19047060.49549751</v>
      </c>
      <c r="E123" s="84">
        <f>'Future 95% Cost'!Y122</f>
        <v>7220269.4133633524</v>
      </c>
      <c r="F123" s="84">
        <f>'Future 95% Cost'!Z122</f>
        <v>4947859.2071125284</v>
      </c>
      <c r="G123" s="84">
        <f>'Future 95% Cost'!AA122</f>
        <v>2766215.1709787231</v>
      </c>
      <c r="H123" s="84"/>
      <c r="I123">
        <v>2141</v>
      </c>
      <c r="J123" s="103">
        <f t="shared" si="21"/>
        <v>13789.678921590512</v>
      </c>
      <c r="K123" s="103">
        <f t="shared" si="28"/>
        <v>-4993.1187663513374</v>
      </c>
      <c r="L123" s="103">
        <f t="shared" si="29"/>
        <v>-5699.0590119937187</v>
      </c>
      <c r="M123" s="103">
        <f t="shared" si="30"/>
        <v>-1232.6737899531556</v>
      </c>
      <c r="N123" s="103">
        <f t="shared" si="31"/>
        <v>-1528.6635860776823</v>
      </c>
      <c r="O123" s="103">
        <f t="shared" si="32"/>
        <v>-336.16376721461796</v>
      </c>
      <c r="P123" s="106">
        <f t="shared" si="33"/>
        <v>5511624.1078409515</v>
      </c>
      <c r="Q123" s="106">
        <f t="shared" si="34"/>
        <v>499311.8766351337</v>
      </c>
      <c r="R123" s="106">
        <f t="shared" si="35"/>
        <v>569905.9011993719</v>
      </c>
      <c r="S123" s="106">
        <f t="shared" si="36"/>
        <v>123267.37899531555</v>
      </c>
      <c r="T123" s="106">
        <f t="shared" si="37"/>
        <v>152866.35860776823</v>
      </c>
      <c r="U123" s="106">
        <f t="shared" si="38"/>
        <v>33616.376721461798</v>
      </c>
      <c r="V123" s="107">
        <f>P123*'Levy Proposition'!B$5/(1+Assumptions!$D$49)^('Incentive Relocation assumption'!$I123-2022)</f>
        <v>5662792.128440191</v>
      </c>
      <c r="W123" s="107">
        <f>Q123*'Levy Proposition'!C$5/(1+Assumptions!$D$49)^('Incentive Relocation assumption'!$I123-2022)</f>
        <v>1332547.9257640911</v>
      </c>
      <c r="X123" s="107">
        <f>R123*'Levy Proposition'!D$5/(1+Assumptions!$D$49)^('Incentive Relocation assumption'!$I123-2022)</f>
        <v>991824.89828120719</v>
      </c>
      <c r="Y123" s="107">
        <f>S123*'Levy Proposition'!E$5/(1+Assumptions!$D$49)^('Incentive Relocation assumption'!$I123-2022)</f>
        <v>359468.52756865107</v>
      </c>
      <c r="Z123" s="107">
        <f>T123*'Levy Proposition'!F$5/(1+Assumptions!$D$49)^('Incentive Relocation assumption'!$I123-2022)</f>
        <v>247414.59725606604</v>
      </c>
      <c r="AA123" s="107">
        <f>U123*'Levy Proposition'!G$5/(1+Assumptions!$D$49)^('Incentive Relocation assumption'!$I123-2022)</f>
        <v>138609.48798844786</v>
      </c>
      <c r="AB123" s="81">
        <f>P123*'Levy Proposition'!B$33/(1+Assumptions!$D$49)^('Incentive Relocation assumption'!$I123-2022)</f>
        <v>413588.96179845068</v>
      </c>
      <c r="AC123" s="81">
        <f>Q123*'Levy Proposition'!C$33/(1+Assumptions!$D$49)^('Incentive Relocation assumption'!$I123-2022)</f>
        <v>97324.270547655906</v>
      </c>
      <c r="AD123" s="81">
        <f>R123*'Levy Proposition'!D$33/(1+Assumptions!$D$49)^('Incentive Relocation assumption'!$I123-2022)</f>
        <v>72439.146742787067</v>
      </c>
      <c r="AE123" s="81">
        <f>S123*'Levy Proposition'!E$33/(1+Assumptions!$D$49)^('Incentive Relocation assumption'!$I123-2022)</f>
        <v>26254.224372754386</v>
      </c>
      <c r="AF123" s="81">
        <f>T123*'Levy Proposition'!F$33/(1+Assumptions!$D$49)^('Incentive Relocation assumption'!$I123-2022)</f>
        <v>18070.22827113809</v>
      </c>
      <c r="AG123" s="81">
        <f>U123*'Levy Proposition'!G$33/(1+Assumptions!$D$49)^('Incentive Relocation assumption'!$I123-2022)</f>
        <v>10123.513795366476</v>
      </c>
      <c r="AH123" s="109">
        <f t="shared" si="22"/>
        <v>5249203.1666417401</v>
      </c>
      <c r="AI123" s="109">
        <f t="shared" si="23"/>
        <v>1235223.6552164352</v>
      </c>
      <c r="AJ123" s="109">
        <f t="shared" si="24"/>
        <v>919385.7515384201</v>
      </c>
      <c r="AK123" s="109">
        <f t="shared" si="25"/>
        <v>333214.30319589667</v>
      </c>
      <c r="AL123" s="109">
        <f t="shared" si="26"/>
        <v>229344.36898492795</v>
      </c>
      <c r="AM123" s="109">
        <f t="shared" si="27"/>
        <v>128485.97419308138</v>
      </c>
      <c r="AN123" s="106">
        <f>'Levy Proposition'!B$11*'Incentive Relocation assumption'!J123/(1+Assumptions!$D$49)^('Incentive Relocation assumption'!$I123-2022)</f>
        <v>0</v>
      </c>
      <c r="AO123" s="106">
        <f>-'Levy Proposition'!C$11*'Incentive Relocation assumption'!K123/(1+Assumptions!$D$49)^('Incentive Relocation assumption'!$I123-2022)</f>
        <v>22102.559266921762</v>
      </c>
      <c r="AP123" s="106">
        <f>-'Levy Proposition'!D$11*'Incentive Relocation assumption'!L123/(1+Assumptions!$D$49)^('Incentive Relocation assumption'!$I123-2022)</f>
        <v>10957.356877882272</v>
      </c>
      <c r="AQ123" s="106">
        <f>-'Levy Proposition'!E$11*'Incentive Relocation assumption'!M123/(1+Assumptions!$D$49)^('Incentive Relocation assumption'!$I123-2022)</f>
        <v>6279.0290558776132</v>
      </c>
      <c r="AR123" s="106">
        <f>-'Levy Proposition'!F$11*'Incentive Relocation assumption'!N123/(1+Assumptions!$D$49)^('Incentive Relocation assumption'!$I123-2022)</f>
        <v>2436.8373296131654</v>
      </c>
      <c r="AS123" s="106">
        <f>-'Levy Proposition'!G$11*'Incentive Relocation assumption'!O123/(1+Assumptions!$D$49)^('Incentive Relocation assumption'!$I123-2022)</f>
        <v>2806.7380206975749</v>
      </c>
    </row>
    <row r="124" spans="1:45" x14ac:dyDescent="0.35">
      <c r="A124">
        <v>2142</v>
      </c>
      <c r="B124" s="84">
        <f>'Future 95% Cost'!V123</f>
        <v>13485751.387852648</v>
      </c>
      <c r="C124" s="84">
        <f>'Future 95% Cost'!W123</f>
        <v>24127582.238057047</v>
      </c>
      <c r="D124" s="84">
        <f>'Future 95% Cost'!X123</f>
        <v>18226790.085781995</v>
      </c>
      <c r="E124" s="84">
        <f>'Future 95% Cost'!Y123</f>
        <v>6913970.4382582391</v>
      </c>
      <c r="F124" s="84">
        <f>'Future 95% Cost'!Z123</f>
        <v>4738034.7585403984</v>
      </c>
      <c r="G124" s="84">
        <f>'Future 95% Cost'!AA123</f>
        <v>2648873.4348312221</v>
      </c>
      <c r="H124" s="84"/>
      <c r="I124">
        <v>2142</v>
      </c>
      <c r="J124" s="103">
        <f t="shared" si="21"/>
        <v>13651.782132374608</v>
      </c>
      <c r="K124" s="103">
        <f t="shared" si="28"/>
        <v>-4943.1875786878236</v>
      </c>
      <c r="L124" s="103">
        <f t="shared" si="29"/>
        <v>-5642.0684218737824</v>
      </c>
      <c r="M124" s="103">
        <f t="shared" si="30"/>
        <v>-1220.3470520536239</v>
      </c>
      <c r="N124" s="103">
        <f t="shared" si="31"/>
        <v>-1513.3769502169055</v>
      </c>
      <c r="O124" s="103">
        <f t="shared" si="32"/>
        <v>-332.80212954247185</v>
      </c>
      <c r="P124" s="106">
        <f t="shared" si="33"/>
        <v>5525413.7867625421</v>
      </c>
      <c r="Q124" s="106">
        <f t="shared" si="34"/>
        <v>494318.75786878238</v>
      </c>
      <c r="R124" s="106">
        <f t="shared" si="35"/>
        <v>564206.84218737821</v>
      </c>
      <c r="S124" s="106">
        <f t="shared" si="36"/>
        <v>122034.70520536239</v>
      </c>
      <c r="T124" s="106">
        <f t="shared" si="37"/>
        <v>151337.69502169054</v>
      </c>
      <c r="U124" s="106">
        <f t="shared" si="38"/>
        <v>33280.212954247181</v>
      </c>
      <c r="V124" s="107">
        <f>P124*'Levy Proposition'!B$5/(1+Assumptions!$D$49)^('Incentive Relocation assumption'!$I124-2022)</f>
        <v>5378146.8731950819</v>
      </c>
      <c r="W124" s="107">
        <f>Q124*'Levy Proposition'!C$5/(1+Assumptions!$D$49)^('Incentive Relocation assumption'!$I124-2022)</f>
        <v>1249783.6962768729</v>
      </c>
      <c r="X124" s="107">
        <f>R124*'Levy Proposition'!D$5/(1+Assumptions!$D$49)^('Incentive Relocation assumption'!$I124-2022)</f>
        <v>930222.89365130768</v>
      </c>
      <c r="Y124" s="107">
        <f>S124*'Levy Proposition'!E$5/(1+Assumptions!$D$49)^('Incentive Relocation assumption'!$I124-2022)</f>
        <v>337142.02423327212</v>
      </c>
      <c r="Z124" s="107">
        <f>T124*'Levy Proposition'!F$5/(1+Assumptions!$D$49)^('Incentive Relocation assumption'!$I124-2022)</f>
        <v>232047.73644012425</v>
      </c>
      <c r="AA124" s="107">
        <f>U124*'Levy Proposition'!G$5/(1+Assumptions!$D$49)^('Incentive Relocation assumption'!$I124-2022)</f>
        <v>130000.48620233675</v>
      </c>
      <c r="AB124" s="81">
        <f>P124*'Levy Proposition'!B$33/(1+Assumptions!$D$49)^('Incentive Relocation assumption'!$I124-2022)</f>
        <v>392799.54680184071</v>
      </c>
      <c r="AC124" s="81">
        <f>Q124*'Levy Proposition'!C$33/(1+Assumptions!$D$49)^('Incentive Relocation assumption'!$I124-2022)</f>
        <v>91279.483634897377</v>
      </c>
      <c r="AD124" s="81">
        <f>R124*'Levy Proposition'!D$33/(1+Assumptions!$D$49)^('Incentive Relocation assumption'!$I124-2022)</f>
        <v>67939.968852850754</v>
      </c>
      <c r="AE124" s="81">
        <f>S124*'Levy Proposition'!E$33/(1+Assumptions!$D$49)^('Incentive Relocation assumption'!$I124-2022)</f>
        <v>24623.580844680451</v>
      </c>
      <c r="AF124" s="81">
        <f>T124*'Levy Proposition'!F$33/(1+Assumptions!$D$49)^('Incentive Relocation assumption'!$I124-2022)</f>
        <v>16947.890762217856</v>
      </c>
      <c r="AG124" s="81">
        <f>U124*'Levy Proposition'!G$33/(1+Assumptions!$D$49)^('Incentive Relocation assumption'!$I124-2022)</f>
        <v>9494.7448011884298</v>
      </c>
      <c r="AH124" s="109">
        <f t="shared" si="22"/>
        <v>4985347.3263932411</v>
      </c>
      <c r="AI124" s="109">
        <f t="shared" si="23"/>
        <v>1158504.2126419756</v>
      </c>
      <c r="AJ124" s="109">
        <f t="shared" si="24"/>
        <v>862282.92479845695</v>
      </c>
      <c r="AK124" s="109">
        <f t="shared" si="25"/>
        <v>312518.4433885917</v>
      </c>
      <c r="AL124" s="109">
        <f t="shared" si="26"/>
        <v>215099.84567790639</v>
      </c>
      <c r="AM124" s="109">
        <f t="shared" si="27"/>
        <v>120505.74140114832</v>
      </c>
      <c r="AN124" s="106">
        <f>'Levy Proposition'!B$11*'Incentive Relocation assumption'!J124/(1+Assumptions!$D$49)^('Incentive Relocation assumption'!$I124-2022)</f>
        <v>0</v>
      </c>
      <c r="AO124" s="106">
        <f>-'Levy Proposition'!C$11*'Incentive Relocation assumption'!K124/(1+Assumptions!$D$49)^('Incentive Relocation assumption'!$I124-2022)</f>
        <v>20729.774654786012</v>
      </c>
      <c r="AP124" s="106">
        <f>-'Levy Proposition'!D$11*'Incentive Relocation assumption'!L124/(1+Assumptions!$D$49)^('Incentive Relocation assumption'!$I124-2022)</f>
        <v>10276.798091454844</v>
      </c>
      <c r="AQ124" s="106">
        <f>-'Levy Proposition'!E$11*'Incentive Relocation assumption'!M124/(1+Assumptions!$D$49)^('Incentive Relocation assumption'!$I124-2022)</f>
        <v>5889.0400793538756</v>
      </c>
      <c r="AR124" s="106">
        <f>-'Levy Proposition'!F$11*'Incentive Relocation assumption'!N124/(1+Assumptions!$D$49)^('Incentive Relocation assumption'!$I124-2022)</f>
        <v>2285.4859522467732</v>
      </c>
      <c r="AS124" s="106">
        <f>-'Levy Proposition'!G$11*'Incentive Relocation assumption'!O124/(1+Assumptions!$D$49)^('Incentive Relocation assumption'!$I124-2022)</f>
        <v>2632.4122008421177</v>
      </c>
    </row>
    <row r="125" spans="1:45" x14ac:dyDescent="0.35">
      <c r="A125">
        <v>2143</v>
      </c>
      <c r="B125" s="84">
        <f>'Future 95% Cost'!V124</f>
        <v>12902833.523177916</v>
      </c>
      <c r="C125" s="84">
        <f>'Future 95% Cost'!W124</f>
        <v>23083667.680057824</v>
      </c>
      <c r="D125" s="84">
        <f>'Future 95% Cost'!X124</f>
        <v>17442069.541503921</v>
      </c>
      <c r="E125" s="84">
        <f>'Future 95% Cost'!Y124</f>
        <v>6620777.6843860457</v>
      </c>
      <c r="F125" s="84">
        <f>'Future 95% Cost'!Z124</f>
        <v>4537193.5842646705</v>
      </c>
      <c r="G125" s="84">
        <f>'Future 95% Cost'!AA124</f>
        <v>2536558.262480096</v>
      </c>
      <c r="H125" s="84"/>
      <c r="I125">
        <v>2143</v>
      </c>
      <c r="J125" s="103">
        <f t="shared" si="21"/>
        <v>13515.264311050862</v>
      </c>
      <c r="K125" s="103">
        <f t="shared" si="28"/>
        <v>-4893.7557029009458</v>
      </c>
      <c r="L125" s="103">
        <f t="shared" si="29"/>
        <v>-5585.6477376550447</v>
      </c>
      <c r="M125" s="103">
        <f t="shared" si="30"/>
        <v>-1208.1435815330876</v>
      </c>
      <c r="N125" s="103">
        <f t="shared" si="31"/>
        <v>-1498.2431807147364</v>
      </c>
      <c r="O125" s="103">
        <f t="shared" si="32"/>
        <v>-329.47410824704713</v>
      </c>
      <c r="P125" s="106">
        <f t="shared" si="33"/>
        <v>5539065.5688949171</v>
      </c>
      <c r="Q125" s="106">
        <f t="shared" si="34"/>
        <v>489375.57029009453</v>
      </c>
      <c r="R125" s="106">
        <f t="shared" si="35"/>
        <v>558564.77376550448</v>
      </c>
      <c r="S125" s="106">
        <f t="shared" si="36"/>
        <v>120814.35815330877</v>
      </c>
      <c r="T125" s="106">
        <f t="shared" si="37"/>
        <v>149824.31807147362</v>
      </c>
      <c r="U125" s="106">
        <f t="shared" si="38"/>
        <v>32947.410824704712</v>
      </c>
      <c r="V125" s="107">
        <f>P125*'Levy Proposition'!B$5/(1+Assumptions!$D$49)^('Incentive Relocation assumption'!$I125-2022)</f>
        <v>5107650.5932630394</v>
      </c>
      <c r="W125" s="107">
        <f>Q125*'Levy Proposition'!C$5/(1+Assumptions!$D$49)^('Incentive Relocation assumption'!$I125-2022)</f>
        <v>1172159.9330724606</v>
      </c>
      <c r="X125" s="107">
        <f>R125*'Levy Proposition'!D$5/(1+Assumptions!$D$49)^('Incentive Relocation assumption'!$I125-2022)</f>
        <v>872446.97463490558</v>
      </c>
      <c r="Y125" s="107">
        <f>S125*'Levy Proposition'!E$5/(1+Assumptions!$D$49)^('Incentive Relocation assumption'!$I125-2022)</f>
        <v>316202.2146219759</v>
      </c>
      <c r="Z125" s="107">
        <f>T125*'Levy Proposition'!F$5/(1+Assumptions!$D$49)^('Incentive Relocation assumption'!$I125-2022)</f>
        <v>217635.30763407773</v>
      </c>
      <c r="AA125" s="107">
        <f>U125*'Levy Proposition'!G$5/(1+Assumptions!$D$49)^('Incentive Relocation assumption'!$I125-2022)</f>
        <v>121926.18743568593</v>
      </c>
      <c r="AB125" s="81">
        <f>P125*'Levy Proposition'!B$33/(1+Assumptions!$D$49)^('Incentive Relocation assumption'!$I125-2022)</f>
        <v>373043.5195541564</v>
      </c>
      <c r="AC125" s="81">
        <f>Q125*'Levy Proposition'!C$33/(1+Assumptions!$D$49)^('Incentive Relocation assumption'!$I125-2022)</f>
        <v>85610.136975788293</v>
      </c>
      <c r="AD125" s="81">
        <f>R125*'Levy Proposition'!D$33/(1+Assumptions!$D$49)^('Incentive Relocation assumption'!$I125-2022)</f>
        <v>63720.233813852057</v>
      </c>
      <c r="AE125" s="81">
        <f>S125*'Levy Proposition'!E$33/(1+Assumptions!$D$49)^('Incentive Relocation assumption'!$I125-2022)</f>
        <v>23094.216191879972</v>
      </c>
      <c r="AF125" s="81">
        <f>T125*'Levy Proposition'!F$33/(1+Assumptions!$D$49)^('Incentive Relocation assumption'!$I125-2022)</f>
        <v>15895.26136461912</v>
      </c>
      <c r="AG125" s="81">
        <f>U125*'Levy Proposition'!G$33/(1+Assumptions!$D$49)^('Incentive Relocation assumption'!$I125-2022)</f>
        <v>8905.0284972157006</v>
      </c>
      <c r="AH125" s="109">
        <f t="shared" si="22"/>
        <v>4734607.0737088826</v>
      </c>
      <c r="AI125" s="109">
        <f t="shared" si="23"/>
        <v>1086549.7960966723</v>
      </c>
      <c r="AJ125" s="109">
        <f t="shared" si="24"/>
        <v>808726.74082105351</v>
      </c>
      <c r="AK125" s="109">
        <f t="shared" si="25"/>
        <v>293107.9984300959</v>
      </c>
      <c r="AL125" s="109">
        <f t="shared" si="26"/>
        <v>201740.0462694586</v>
      </c>
      <c r="AM125" s="109">
        <f t="shared" si="27"/>
        <v>113021.15893847024</v>
      </c>
      <c r="AN125" s="106">
        <f>'Levy Proposition'!B$11*'Incentive Relocation assumption'!J125/(1+Assumptions!$D$49)^('Incentive Relocation assumption'!$I125-2022)</f>
        <v>0</v>
      </c>
      <c r="AO125" s="106">
        <f>-'Levy Proposition'!C$11*'Incentive Relocation assumption'!K125/(1+Assumptions!$D$49)^('Incentive Relocation assumption'!$I125-2022)</f>
        <v>19442.253362999647</v>
      </c>
      <c r="AP125" s="106">
        <f>-'Levy Proposition'!D$11*'Incentive Relocation assumption'!L125/(1+Assumptions!$D$49)^('Incentive Relocation assumption'!$I125-2022)</f>
        <v>9638.5086467076617</v>
      </c>
      <c r="AQ125" s="106">
        <f>-'Levy Proposition'!E$11*'Incentive Relocation assumption'!M125/(1+Assumptions!$D$49)^('Incentive Relocation assumption'!$I125-2022)</f>
        <v>5523.2732238709186</v>
      </c>
      <c r="AR125" s="106">
        <f>-'Levy Proposition'!F$11*'Incentive Relocation assumption'!N125/(1+Assumptions!$D$49)^('Incentive Relocation assumption'!$I125-2022)</f>
        <v>2143.5349723350364</v>
      </c>
      <c r="AS125" s="106">
        <f>-'Levy Proposition'!G$11*'Incentive Relocation assumption'!O125/(1+Assumptions!$D$49)^('Incentive Relocation assumption'!$I125-2022)</f>
        <v>2468.9137155095755</v>
      </c>
    </row>
    <row r="126" spans="1:45" x14ac:dyDescent="0.35">
      <c r="A126">
        <v>2144</v>
      </c>
      <c r="B126" s="84">
        <f>'Future 95% Cost'!V125</f>
        <v>12345271.274022698</v>
      </c>
      <c r="C126" s="84">
        <f>'Future 95% Cost'!W125</f>
        <v>22085169.745606225</v>
      </c>
      <c r="D126" s="84">
        <f>'Future 95% Cost'!X125</f>
        <v>16691349.788273495</v>
      </c>
      <c r="E126" s="84">
        <f>'Future 95% Cost'!Y125</f>
        <v>6340126.2012526812</v>
      </c>
      <c r="F126" s="84">
        <f>'Future 95% Cost'!Z125</f>
        <v>4344947.9746243274</v>
      </c>
      <c r="G126" s="84">
        <f>'Future 95% Cost'!AA125</f>
        <v>2429052.5640918049</v>
      </c>
      <c r="H126" s="84"/>
      <c r="I126">
        <v>2144</v>
      </c>
      <c r="J126" s="103">
        <f t="shared" si="21"/>
        <v>13380.111667940353</v>
      </c>
      <c r="K126" s="103">
        <f t="shared" si="28"/>
        <v>-4844.8181458719364</v>
      </c>
      <c r="L126" s="103">
        <f t="shared" si="29"/>
        <v>-5529.7912602784936</v>
      </c>
      <c r="M126" s="103">
        <f t="shared" si="30"/>
        <v>-1196.0621457177567</v>
      </c>
      <c r="N126" s="103">
        <f t="shared" si="31"/>
        <v>-1483.260748907589</v>
      </c>
      <c r="O126" s="103">
        <f t="shared" si="32"/>
        <v>-326.17936716457666</v>
      </c>
      <c r="P126" s="106">
        <f t="shared" si="33"/>
        <v>5552580.8332059681</v>
      </c>
      <c r="Q126" s="106">
        <f t="shared" si="34"/>
        <v>484481.8145871936</v>
      </c>
      <c r="R126" s="106">
        <f t="shared" si="35"/>
        <v>552979.12602784939</v>
      </c>
      <c r="S126" s="106">
        <f t="shared" si="36"/>
        <v>119606.21457177568</v>
      </c>
      <c r="T126" s="106">
        <f t="shared" si="37"/>
        <v>148326.0748907589</v>
      </c>
      <c r="U126" s="106">
        <f t="shared" si="38"/>
        <v>32617.936716457665</v>
      </c>
      <c r="V126" s="107">
        <f>P126*'Levy Proposition'!B$5/(1+Assumptions!$D$49)^('Incentive Relocation assumption'!$I126-2022)</f>
        <v>4850610.3190620616</v>
      </c>
      <c r="W126" s="107">
        <f>Q126*'Levy Proposition'!C$5/(1+Assumptions!$D$49)^('Incentive Relocation assumption'!$I126-2022)</f>
        <v>1099357.3630328849</v>
      </c>
      <c r="X126" s="107">
        <f>R126*'Levy Proposition'!D$5/(1+Assumptions!$D$49)^('Incentive Relocation assumption'!$I126-2022)</f>
        <v>818259.50397961307</v>
      </c>
      <c r="Y126" s="107">
        <f>S126*'Levy Proposition'!E$5/(1+Assumptions!$D$49)^('Incentive Relocation assumption'!$I126-2022)</f>
        <v>296562.97152283287</v>
      </c>
      <c r="Z126" s="107">
        <f>T126*'Levy Proposition'!F$5/(1+Assumptions!$D$49)^('Incentive Relocation assumption'!$I126-2022)</f>
        <v>204118.03129655335</v>
      </c>
      <c r="AA126" s="107">
        <f>U126*'Levy Proposition'!G$5/(1+Assumptions!$D$49)^('Incentive Relocation assumption'!$I126-2022)</f>
        <v>114353.3814132366</v>
      </c>
      <c r="AB126" s="81">
        <f>P126*'Levy Proposition'!B$33/(1+Assumptions!$D$49)^('Incentive Relocation assumption'!$I126-2022)</f>
        <v>354270.26817287115</v>
      </c>
      <c r="AC126" s="81">
        <f>Q126*'Levy Proposition'!C$33/(1+Assumptions!$D$49)^('Incentive Relocation assumption'!$I126-2022)</f>
        <v>80292.91206694796</v>
      </c>
      <c r="AD126" s="81">
        <f>R126*'Levy Proposition'!D$33/(1+Assumptions!$D$49)^('Incentive Relocation assumption'!$I126-2022)</f>
        <v>59762.585497882588</v>
      </c>
      <c r="AE126" s="81">
        <f>S126*'Levy Proposition'!E$33/(1+Assumptions!$D$49)^('Incentive Relocation assumption'!$I126-2022)</f>
        <v>21659.840007896804</v>
      </c>
      <c r="AF126" s="81">
        <f>T126*'Levy Proposition'!F$33/(1+Assumptions!$D$49)^('Incentive Relocation assumption'!$I126-2022)</f>
        <v>14908.010524401649</v>
      </c>
      <c r="AG126" s="81">
        <f>U126*'Levy Proposition'!G$33/(1+Assumptions!$D$49)^('Incentive Relocation assumption'!$I126-2022)</f>
        <v>8351.9393303017459</v>
      </c>
      <c r="AH126" s="109">
        <f t="shared" si="22"/>
        <v>4496340.0508891903</v>
      </c>
      <c r="AI126" s="109">
        <f t="shared" si="23"/>
        <v>1019064.450965937</v>
      </c>
      <c r="AJ126" s="109">
        <f t="shared" si="24"/>
        <v>758496.91848173051</v>
      </c>
      <c r="AK126" s="109">
        <f t="shared" si="25"/>
        <v>274903.13151493605</v>
      </c>
      <c r="AL126" s="109">
        <f t="shared" si="26"/>
        <v>189210.02077215171</v>
      </c>
      <c r="AM126" s="109">
        <f t="shared" si="27"/>
        <v>106001.44208293485</v>
      </c>
      <c r="AN126" s="106">
        <f>'Levy Proposition'!B$11*'Incentive Relocation assumption'!J126/(1+Assumptions!$D$49)^('Incentive Relocation assumption'!$I126-2022)</f>
        <v>0</v>
      </c>
      <c r="AO126" s="106">
        <f>-'Levy Proposition'!C$11*'Incentive Relocation assumption'!K126/(1+Assumptions!$D$49)^('Incentive Relocation assumption'!$I126-2022)</f>
        <v>18234.699707350632</v>
      </c>
      <c r="AP126" s="106">
        <f>-'Levy Proposition'!D$11*'Incentive Relocation assumption'!L126/(1+Assumptions!$D$49)^('Incentive Relocation assumption'!$I126-2022)</f>
        <v>9039.863205048794</v>
      </c>
      <c r="AQ126" s="106">
        <f>-'Levy Proposition'!E$11*'Incentive Relocation assumption'!M126/(1+Assumptions!$D$49)^('Incentive Relocation assumption'!$I126-2022)</f>
        <v>5180.2240593472943</v>
      </c>
      <c r="AR126" s="106">
        <f>-'Levy Proposition'!F$11*'Incentive Relocation assumption'!N126/(1+Assumptions!$D$49)^('Incentive Relocation assumption'!$I126-2022)</f>
        <v>2010.4005334648637</v>
      </c>
      <c r="AS126" s="106">
        <f>-'Levy Proposition'!G$11*'Incentive Relocation assumption'!O126/(1+Assumptions!$D$49)^('Incentive Relocation assumption'!$I126-2022)</f>
        <v>2315.5700815705513</v>
      </c>
    </row>
    <row r="127" spans="1:45" x14ac:dyDescent="0.35">
      <c r="A127">
        <v>2145</v>
      </c>
      <c r="B127" s="84">
        <f>'Future 95% Cost'!V126</f>
        <v>11811955.80755548</v>
      </c>
      <c r="C127" s="84">
        <f>'Future 95% Cost'!W126</f>
        <v>21130103.067185227</v>
      </c>
      <c r="D127" s="84">
        <f>'Future 95% Cost'!X126</f>
        <v>15973149.568125077</v>
      </c>
      <c r="E127" s="84">
        <f>'Future 95% Cost'!Y126</f>
        <v>6071475.5460399762</v>
      </c>
      <c r="F127" s="84">
        <f>'Future 95% Cost'!Z126</f>
        <v>4160927.0678171096</v>
      </c>
      <c r="G127" s="84">
        <f>'Future 95% Cost'!AA126</f>
        <v>2326148.6901016161</v>
      </c>
      <c r="H127" s="84"/>
      <c r="I127">
        <v>2145</v>
      </c>
      <c r="J127" s="103">
        <f t="shared" si="21"/>
        <v>13246.310551260947</v>
      </c>
      <c r="K127" s="103">
        <f t="shared" si="28"/>
        <v>-4796.3699644132166</v>
      </c>
      <c r="L127" s="103">
        <f t="shared" si="29"/>
        <v>-5474.4933476757087</v>
      </c>
      <c r="M127" s="103">
        <f t="shared" si="30"/>
        <v>-1184.1015242605793</v>
      </c>
      <c r="N127" s="103">
        <f t="shared" si="31"/>
        <v>-1468.4281414185132</v>
      </c>
      <c r="O127" s="103">
        <f t="shared" si="32"/>
        <v>-322.9175734929309</v>
      </c>
      <c r="P127" s="106">
        <f t="shared" si="33"/>
        <v>5565960.9448739085</v>
      </c>
      <c r="Q127" s="106">
        <f t="shared" si="34"/>
        <v>479636.99644132168</v>
      </c>
      <c r="R127" s="106">
        <f t="shared" si="35"/>
        <v>547449.33476757084</v>
      </c>
      <c r="S127" s="106">
        <f t="shared" si="36"/>
        <v>118410.15242605792</v>
      </c>
      <c r="T127" s="106">
        <f t="shared" si="37"/>
        <v>146842.81414185133</v>
      </c>
      <c r="U127" s="106">
        <f t="shared" si="38"/>
        <v>32291.75734929309</v>
      </c>
      <c r="V127" s="107">
        <f>P127*'Levy Proposition'!B$5/(1+Assumptions!$D$49)^('Incentive Relocation assumption'!$I127-2022)</f>
        <v>4606366.3403473357</v>
      </c>
      <c r="W127" s="107">
        <f>Q127*'Levy Proposition'!C$5/(1+Assumptions!$D$49)^('Incentive Relocation assumption'!$I127-2022)</f>
        <v>1031076.5430163413</v>
      </c>
      <c r="X127" s="107">
        <f>R127*'Levy Proposition'!D$5/(1+Assumptions!$D$49)^('Incentive Relocation assumption'!$I127-2022)</f>
        <v>767437.60402533307</v>
      </c>
      <c r="Y127" s="107">
        <f>S127*'Levy Proposition'!E$5/(1+Assumptions!$D$49)^('Incentive Relocation assumption'!$I127-2022)</f>
        <v>278143.51706422277</v>
      </c>
      <c r="Z127" s="107">
        <f>T127*'Levy Proposition'!F$5/(1+Assumptions!$D$49)^('Incentive Relocation assumption'!$I127-2022)</f>
        <v>191440.30972416032</v>
      </c>
      <c r="AA127" s="107">
        <f>U127*'Levy Proposition'!G$5/(1+Assumptions!$D$49)^('Incentive Relocation assumption'!$I127-2022)</f>
        <v>107250.92054189679</v>
      </c>
      <c r="AB127" s="81">
        <f>P127*'Levy Proposition'!B$33/(1+Assumptions!$D$49)^('Incentive Relocation assumption'!$I127-2022)</f>
        <v>336431.60991190269</v>
      </c>
      <c r="AC127" s="81">
        <f>Q127*'Levy Proposition'!C$33/(1+Assumptions!$D$49)^('Incentive Relocation assumption'!$I127-2022)</f>
        <v>75305.938711602881</v>
      </c>
      <c r="AD127" s="81">
        <f>R127*'Levy Proposition'!D$33/(1+Assumptions!$D$49)^('Incentive Relocation assumption'!$I127-2022)</f>
        <v>56050.745761942082</v>
      </c>
      <c r="AE127" s="81">
        <f>S127*'Levy Proposition'!E$33/(1+Assumptions!$D$49)^('Incentive Relocation assumption'!$I127-2022)</f>
        <v>20314.552581898915</v>
      </c>
      <c r="AF127" s="81">
        <f>T127*'Levy Proposition'!F$33/(1+Assumptions!$D$49)^('Incentive Relocation assumption'!$I127-2022)</f>
        <v>13982.077595173652</v>
      </c>
      <c r="AG127" s="81">
        <f>U127*'Levy Proposition'!G$33/(1+Assumptions!$D$49)^('Incentive Relocation assumption'!$I127-2022)</f>
        <v>7833.202397819523</v>
      </c>
      <c r="AH127" s="109">
        <f t="shared" si="22"/>
        <v>4269934.7304354329</v>
      </c>
      <c r="AI127" s="109">
        <f t="shared" si="23"/>
        <v>955770.60430473834</v>
      </c>
      <c r="AJ127" s="109">
        <f t="shared" si="24"/>
        <v>711386.85826339095</v>
      </c>
      <c r="AK127" s="109">
        <f t="shared" si="25"/>
        <v>257828.96448232385</v>
      </c>
      <c r="AL127" s="109">
        <f t="shared" si="26"/>
        <v>177458.23212898668</v>
      </c>
      <c r="AM127" s="109">
        <f t="shared" si="27"/>
        <v>99417.718144077269</v>
      </c>
      <c r="AN127" s="106">
        <f>'Levy Proposition'!B$11*'Incentive Relocation assumption'!J127/(1+Assumptions!$D$49)^('Incentive Relocation assumption'!$I127-2022)</f>
        <v>0</v>
      </c>
      <c r="AO127" s="106">
        <f>-'Levy Proposition'!C$11*'Incentive Relocation assumption'!K127/(1+Assumptions!$D$49)^('Incentive Relocation assumption'!$I127-2022)</f>
        <v>17102.146917292968</v>
      </c>
      <c r="AP127" s="106">
        <f>-'Levy Proposition'!D$11*'Incentive Relocation assumption'!L127/(1+Assumptions!$D$49)^('Incentive Relocation assumption'!$I127-2022)</f>
        <v>8478.39948703152</v>
      </c>
      <c r="AQ127" s="106">
        <f>-'Levy Proposition'!E$11*'Incentive Relocation assumption'!M127/(1+Assumptions!$D$49)^('Incentive Relocation assumption'!$I127-2022)</f>
        <v>4858.4815954901787</v>
      </c>
      <c r="AR127" s="106">
        <f>-'Levy Proposition'!F$11*'Incentive Relocation assumption'!N127/(1+Assumptions!$D$49)^('Incentive Relocation assumption'!$I127-2022)</f>
        <v>1885.5350424038179</v>
      </c>
      <c r="AS127" s="106">
        <f>-'Levy Proposition'!G$11*'Incentive Relocation assumption'!O127/(1+Assumptions!$D$49)^('Incentive Relocation assumption'!$I127-2022)</f>
        <v>2171.7505836602231</v>
      </c>
    </row>
    <row r="128" spans="1:45" x14ac:dyDescent="0.35">
      <c r="A128">
        <v>2146</v>
      </c>
      <c r="B128" s="84">
        <f>'Future 95% Cost'!V127</f>
        <v>11301827.005036749</v>
      </c>
      <c r="C128" s="84">
        <f>'Future 95% Cost'!W127</f>
        <v>20216569.429473821</v>
      </c>
      <c r="D128" s="84">
        <f>'Future 95% Cost'!X127</f>
        <v>15286052.458528856</v>
      </c>
      <c r="E128" s="84">
        <f>'Future 95% Cost'!Y127</f>
        <v>5814308.7145675989</v>
      </c>
      <c r="F128" s="84">
        <f>'Future 95% Cost'!Z127</f>
        <v>3984776.1134799067</v>
      </c>
      <c r="G128" s="84">
        <f>'Future 95% Cost'!AA127</f>
        <v>2227648.018312607</v>
      </c>
      <c r="H128" s="84"/>
      <c r="I128">
        <v>2146</v>
      </c>
      <c r="J128" s="103">
        <f t="shared" si="21"/>
        <v>13113.847445748339</v>
      </c>
      <c r="K128" s="103">
        <f t="shared" si="28"/>
        <v>-4748.4062647690844</v>
      </c>
      <c r="L128" s="103">
        <f t="shared" si="29"/>
        <v>-5419.7484141989517</v>
      </c>
      <c r="M128" s="103">
        <f t="shared" si="30"/>
        <v>-1172.2605090179734</v>
      </c>
      <c r="N128" s="103">
        <f t="shared" si="31"/>
        <v>-1453.7438600043281</v>
      </c>
      <c r="O128" s="103">
        <f t="shared" si="32"/>
        <v>-319.6883977580016</v>
      </c>
      <c r="P128" s="106">
        <f t="shared" si="33"/>
        <v>5579207.2554251691</v>
      </c>
      <c r="Q128" s="106">
        <f t="shared" si="34"/>
        <v>474840.62647690845</v>
      </c>
      <c r="R128" s="106">
        <f t="shared" si="35"/>
        <v>541974.84141989518</v>
      </c>
      <c r="S128" s="106">
        <f t="shared" si="36"/>
        <v>117226.05090179734</v>
      </c>
      <c r="T128" s="106">
        <f t="shared" si="37"/>
        <v>145374.3860004328</v>
      </c>
      <c r="U128" s="106">
        <f t="shared" si="38"/>
        <v>31968.839775800159</v>
      </c>
      <c r="V128" s="107">
        <f>P128*'Levy Proposition'!B$5/(1+Assumptions!$D$49)^('Incentive Relocation assumption'!$I128-2022)</f>
        <v>4374290.6553070806</v>
      </c>
      <c r="W128" s="107">
        <f>Q128*'Levy Proposition'!C$5/(1+Assumptions!$D$49)^('Incentive Relocation assumption'!$I128-2022)</f>
        <v>967036.62822216272</v>
      </c>
      <c r="X128" s="107">
        <f>R128*'Levy Proposition'!D$5/(1+Assumptions!$D$49)^('Incentive Relocation assumption'!$I128-2022)</f>
        <v>719772.23998954985</v>
      </c>
      <c r="Y128" s="107">
        <f>S128*'Levy Proposition'!E$5/(1+Assumptions!$D$49)^('Incentive Relocation assumption'!$I128-2022)</f>
        <v>260868.09046860124</v>
      </c>
      <c r="Z128" s="107">
        <f>T128*'Levy Proposition'!F$5/(1+Assumptions!$D$49)^('Incentive Relocation assumption'!$I128-2022)</f>
        <v>179549.9983734228</v>
      </c>
      <c r="AA128" s="107">
        <f>U128*'Levy Proposition'!G$5/(1+Assumptions!$D$49)^('Incentive Relocation assumption'!$I128-2022)</f>
        <v>100589.59179805062</v>
      </c>
      <c r="AB128" s="81">
        <f>P128*'Levy Proposition'!B$33/(1+Assumptions!$D$49)^('Incentive Relocation assumption'!$I128-2022)</f>
        <v>319481.67788942845</v>
      </c>
      <c r="AC128" s="81">
        <f>Q128*'Levy Proposition'!C$33/(1+Assumptions!$D$49)^('Incentive Relocation assumption'!$I128-2022)</f>
        <v>70628.705065613263</v>
      </c>
      <c r="AD128" s="81">
        <f>R128*'Levy Proposition'!D$33/(1+Assumptions!$D$49)^('Incentive Relocation assumption'!$I128-2022)</f>
        <v>52569.447494556283</v>
      </c>
      <c r="AE128" s="81">
        <f>S128*'Levy Proposition'!E$33/(1+Assumptions!$D$49)^('Incentive Relocation assumption'!$I128-2022)</f>
        <v>19052.82063266763</v>
      </c>
      <c r="AF128" s="81">
        <f>T128*'Levy Proposition'!F$33/(1+Assumptions!$D$49)^('Incentive Relocation assumption'!$I128-2022)</f>
        <v>13113.654136308945</v>
      </c>
      <c r="AG128" s="81">
        <f>U128*'Levy Proposition'!G$33/(1+Assumptions!$D$49)^('Incentive Relocation assumption'!$I128-2022)</f>
        <v>7346.6840907941178</v>
      </c>
      <c r="AH128" s="109">
        <f t="shared" si="22"/>
        <v>4054808.977417652</v>
      </c>
      <c r="AI128" s="109">
        <f t="shared" si="23"/>
        <v>896407.92315654946</v>
      </c>
      <c r="AJ128" s="109">
        <f t="shared" si="24"/>
        <v>667202.79249499354</v>
      </c>
      <c r="AK128" s="109">
        <f t="shared" si="25"/>
        <v>241815.26983593361</v>
      </c>
      <c r="AL128" s="109">
        <f t="shared" si="26"/>
        <v>166436.34423711387</v>
      </c>
      <c r="AM128" s="109">
        <f t="shared" si="27"/>
        <v>93242.907707256498</v>
      </c>
      <c r="AN128" s="106">
        <f>'Levy Proposition'!B$11*'Incentive Relocation assumption'!J128/(1+Assumptions!$D$49)^('Incentive Relocation assumption'!$I128-2022)</f>
        <v>0</v>
      </c>
      <c r="AO128" s="106">
        <f>-'Levy Proposition'!C$11*'Incentive Relocation assumption'!K128/(1+Assumptions!$D$49)^('Incentive Relocation assumption'!$I128-2022)</f>
        <v>16039.936707198402</v>
      </c>
      <c r="AP128" s="106">
        <f>-'Levy Proposition'!D$11*'Incentive Relocation assumption'!L128/(1+Assumptions!$D$49)^('Incentive Relocation assumption'!$I128-2022)</f>
        <v>7951.8081447902077</v>
      </c>
      <c r="AQ128" s="106">
        <f>-'Levy Proposition'!E$11*'Incentive Relocation assumption'!M128/(1+Assumptions!$D$49)^('Incentive Relocation assumption'!$I128-2022)</f>
        <v>4556.7224782726853</v>
      </c>
      <c r="AR128" s="106">
        <f>-'Levy Proposition'!F$11*'Incentive Relocation assumption'!N128/(1+Assumptions!$D$49)^('Incentive Relocation assumption'!$I128-2022)</f>
        <v>1768.4249168027309</v>
      </c>
      <c r="AS128" s="106">
        <f>-'Levy Proposition'!G$11*'Incentive Relocation assumption'!O128/(1+Assumptions!$D$49)^('Incentive Relocation assumption'!$I128-2022)</f>
        <v>2036.8636799925835</v>
      </c>
    </row>
    <row r="129" spans="1:45" x14ac:dyDescent="0.35">
      <c r="A129">
        <v>2147</v>
      </c>
      <c r="B129" s="84">
        <f>'Future 95% Cost'!V128</f>
        <v>10813871.313113322</v>
      </c>
      <c r="C129" s="84">
        <f>'Future 95% Cost'!W128</f>
        <v>19342753.929544453</v>
      </c>
      <c r="D129" s="84">
        <f>'Future 95% Cost'!X128</f>
        <v>14628704.022904098</v>
      </c>
      <c r="E129" s="84">
        <f>'Future 95% Cost'!Y128</f>
        <v>5568131.1191139314</v>
      </c>
      <c r="F129" s="84">
        <f>'Future 95% Cost'!Z128</f>
        <v>3816155.7686219583</v>
      </c>
      <c r="G129" s="84">
        <f>'Future 95% Cost'!AA128</f>
        <v>2133360.5591439456</v>
      </c>
      <c r="H129" s="84"/>
      <c r="I129">
        <v>2147</v>
      </c>
      <c r="J129" s="103">
        <f t="shared" si="21"/>
        <v>12982.708971290855</v>
      </c>
      <c r="K129" s="103">
        <f t="shared" si="28"/>
        <v>-4700.9222021213936</v>
      </c>
      <c r="L129" s="103">
        <f t="shared" si="29"/>
        <v>-5365.550930056962</v>
      </c>
      <c r="M129" s="103">
        <f t="shared" si="30"/>
        <v>-1160.5379039277936</v>
      </c>
      <c r="N129" s="103">
        <f t="shared" si="31"/>
        <v>-1439.2064214042848</v>
      </c>
      <c r="O129" s="103">
        <f t="shared" si="32"/>
        <v>-316.4915137804216</v>
      </c>
      <c r="P129" s="106">
        <f t="shared" si="33"/>
        <v>5592321.1028709179</v>
      </c>
      <c r="Q129" s="106">
        <f t="shared" si="34"/>
        <v>470092.22021213936</v>
      </c>
      <c r="R129" s="106">
        <f t="shared" si="35"/>
        <v>536555.0930056962</v>
      </c>
      <c r="S129" s="106">
        <f t="shared" si="36"/>
        <v>116053.79039277937</v>
      </c>
      <c r="T129" s="106">
        <f t="shared" si="37"/>
        <v>143920.64214042848</v>
      </c>
      <c r="U129" s="106">
        <f t="shared" si="38"/>
        <v>31649.151378042159</v>
      </c>
      <c r="V129" s="107">
        <f>P129*'Levy Proposition'!B$5/(1+Assumptions!$D$49)^('Incentive Relocation assumption'!$I129-2022)</f>
        <v>4153785.4888863005</v>
      </c>
      <c r="W129" s="107">
        <f>Q129*'Levy Proposition'!C$5/(1+Assumptions!$D$49)^('Incentive Relocation assumption'!$I129-2022)</f>
        <v>906974.21705234924</v>
      </c>
      <c r="X129" s="107">
        <f>R129*'Levy Proposition'!D$5/(1+Assumptions!$D$49)^('Incentive Relocation assumption'!$I129-2022)</f>
        <v>675067.36018954881</v>
      </c>
      <c r="Y129" s="107">
        <f>S129*'Levy Proposition'!E$5/(1+Assumptions!$D$49)^('Incentive Relocation assumption'!$I129-2022)</f>
        <v>244665.63644199984</v>
      </c>
      <c r="Z129" s="107">
        <f>T129*'Levy Proposition'!F$5/(1+Assumptions!$D$49)^('Incentive Relocation assumption'!$I129-2022)</f>
        <v>168398.19138585299</v>
      </c>
      <c r="AA129" s="107">
        <f>U129*'Levy Proposition'!G$5/(1+Assumptions!$D$49)^('Incentive Relocation assumption'!$I129-2022)</f>
        <v>94341.996571915908</v>
      </c>
      <c r="AB129" s="81">
        <f>P129*'Levy Proposition'!B$33/(1+Assumptions!$D$49)^('Incentive Relocation assumption'!$I129-2022)</f>
        <v>303376.81287184474</v>
      </c>
      <c r="AC129" s="81">
        <f>Q129*'Levy Proposition'!C$33/(1+Assumptions!$D$49)^('Incentive Relocation assumption'!$I129-2022)</f>
        <v>66241.973270519578</v>
      </c>
      <c r="AD129" s="81">
        <f>R129*'Levy Proposition'!D$33/(1+Assumptions!$D$49)^('Incentive Relocation assumption'!$I129-2022)</f>
        <v>49304.371820853281</v>
      </c>
      <c r="AE129" s="81">
        <f>S129*'Levy Proposition'!E$33/(1+Assumptions!$D$49)^('Incentive Relocation assumption'!$I129-2022)</f>
        <v>17869.45454974291</v>
      </c>
      <c r="AF129" s="81">
        <f>T129*'Levy Proposition'!F$33/(1+Assumptions!$D$49)^('Incentive Relocation assumption'!$I129-2022)</f>
        <v>12299.168248507844</v>
      </c>
      <c r="AG129" s="81">
        <f>U129*'Levy Proposition'!G$33/(1+Assumptions!$D$49)^('Incentive Relocation assumption'!$I129-2022)</f>
        <v>6890.383318188191</v>
      </c>
      <c r="AH129" s="109">
        <f t="shared" si="22"/>
        <v>3850408.676014456</v>
      </c>
      <c r="AI129" s="109">
        <f t="shared" si="23"/>
        <v>840732.24378182972</v>
      </c>
      <c r="AJ129" s="109">
        <f t="shared" si="24"/>
        <v>625762.98836869549</v>
      </c>
      <c r="AK129" s="109">
        <f t="shared" si="25"/>
        <v>226796.18189225692</v>
      </c>
      <c r="AL129" s="109">
        <f t="shared" si="26"/>
        <v>156099.02313734515</v>
      </c>
      <c r="AM129" s="109">
        <f t="shared" si="27"/>
        <v>87451.613253727715</v>
      </c>
      <c r="AN129" s="106">
        <f>'Levy Proposition'!B$11*'Incentive Relocation assumption'!J129/(1+Assumptions!$D$49)^('Incentive Relocation assumption'!$I129-2022)</f>
        <v>0</v>
      </c>
      <c r="AO129" s="106">
        <f>-'Levy Proposition'!C$11*'Incentive Relocation assumption'!K129/(1+Assumptions!$D$49)^('Incentive Relocation assumption'!$I129-2022)</f>
        <v>15043.700116432776</v>
      </c>
      <c r="AP129" s="106">
        <f>-'Levy Proposition'!D$11*'Incentive Relocation assumption'!L129/(1+Assumptions!$D$49)^('Incentive Relocation assumption'!$I129-2022)</f>
        <v>7457.9232634968193</v>
      </c>
      <c r="AQ129" s="106">
        <f>-'Levy Proposition'!E$11*'Incentive Relocation assumption'!M129/(1+Assumptions!$D$49)^('Incentive Relocation assumption'!$I129-2022)</f>
        <v>4273.7055468665776</v>
      </c>
      <c r="AR129" s="106">
        <f>-'Levy Proposition'!F$11*'Incentive Relocation assumption'!N129/(1+Assumptions!$D$49)^('Incentive Relocation assumption'!$I129-2022)</f>
        <v>1658.5884727879679</v>
      </c>
      <c r="AS129" s="106">
        <f>-'Levy Proposition'!G$11*'Incentive Relocation assumption'!O129/(1+Assumptions!$D$49)^('Incentive Relocation assumption'!$I129-2022)</f>
        <v>1910.354569298931</v>
      </c>
    </row>
    <row r="130" spans="1:45" x14ac:dyDescent="0.35">
      <c r="A130">
        <v>2148</v>
      </c>
      <c r="B130" s="84">
        <f>'Future 95% Cost'!V129</f>
        <v>10347119.690222016</v>
      </c>
      <c r="C130" s="84">
        <f>'Future 95% Cost'!W129</f>
        <v>18506921.306787852</v>
      </c>
      <c r="D130" s="84">
        <f>'Future 95% Cost'!X129</f>
        <v>13999809.086814668</v>
      </c>
      <c r="E130" s="84">
        <f>'Future 95% Cost'!Y129</f>
        <v>5332469.6110330718</v>
      </c>
      <c r="F130" s="84">
        <f>'Future 95% Cost'!Z129</f>
        <v>3654741.4244831479</v>
      </c>
      <c r="G130" s="84">
        <f>'Future 95% Cost'!AA129</f>
        <v>2043104.5782272452</v>
      </c>
      <c r="H130" s="84"/>
      <c r="I130">
        <v>2148</v>
      </c>
      <c r="J130" s="103">
        <f t="shared" si="21"/>
        <v>12852.881881577949</v>
      </c>
      <c r="K130" s="103">
        <f t="shared" si="28"/>
        <v>-4653.91298010018</v>
      </c>
      <c r="L130" s="103">
        <f t="shared" si="29"/>
        <v>-5311.8954207563929</v>
      </c>
      <c r="M130" s="103">
        <f t="shared" si="30"/>
        <v>-1148.9325248885159</v>
      </c>
      <c r="N130" s="103">
        <f t="shared" si="31"/>
        <v>-1424.8143571902419</v>
      </c>
      <c r="O130" s="103">
        <f t="shared" si="32"/>
        <v>-313.3265986426174</v>
      </c>
      <c r="P130" s="106">
        <f t="shared" si="33"/>
        <v>5605303.8118422087</v>
      </c>
      <c r="Q130" s="106">
        <f t="shared" si="34"/>
        <v>465391.29801001796</v>
      </c>
      <c r="R130" s="106">
        <f t="shared" si="35"/>
        <v>531189.54207563924</v>
      </c>
      <c r="S130" s="106">
        <f t="shared" si="36"/>
        <v>114893.25248885158</v>
      </c>
      <c r="T130" s="106">
        <f t="shared" si="37"/>
        <v>142481.43571902419</v>
      </c>
      <c r="U130" s="106">
        <f t="shared" si="38"/>
        <v>31332.659864261739</v>
      </c>
      <c r="V130" s="107">
        <f>P130*'Levy Proposition'!B$5/(1+Assumptions!$D$49)^('Incentive Relocation assumption'!$I130-2022)</f>
        <v>3944281.8774650246</v>
      </c>
      <c r="W130" s="107">
        <f>Q130*'Levy Proposition'!C$5/(1+Assumptions!$D$49)^('Incentive Relocation assumption'!$I130-2022)</f>
        <v>850642.26771846833</v>
      </c>
      <c r="X130" s="107">
        <f>R130*'Levy Proposition'!D$5/(1+Assumptions!$D$49)^('Incentive Relocation assumption'!$I130-2022)</f>
        <v>633139.08966522862</v>
      </c>
      <c r="Y130" s="107">
        <f>S130*'Levy Proposition'!E$5/(1+Assumptions!$D$49)^('Incentive Relocation assumption'!$I130-2022)</f>
        <v>229469.51291757895</v>
      </c>
      <c r="Z130" s="107">
        <f>T130*'Levy Proposition'!F$5/(1+Assumptions!$D$49)^('Incentive Relocation assumption'!$I130-2022)</f>
        <v>157939.02043400935</v>
      </c>
      <c r="AA130" s="107">
        <f>U130*'Levy Proposition'!G$5/(1+Assumptions!$D$49)^('Incentive Relocation assumption'!$I130-2022)</f>
        <v>88482.437974739601</v>
      </c>
      <c r="AB130" s="81">
        <f>P130*'Levy Proposition'!B$33/(1+Assumptions!$D$49)^('Incentive Relocation assumption'!$I130-2022)</f>
        <v>288075.45990400785</v>
      </c>
      <c r="AC130" s="81">
        <f>Q130*'Levy Proposition'!C$33/(1+Assumptions!$D$49)^('Incentive Relocation assumption'!$I130-2022)</f>
        <v>62127.700326599916</v>
      </c>
      <c r="AD130" s="81">
        <f>R130*'Levy Proposition'!D$33/(1+Assumptions!$D$49)^('Incentive Relocation assumption'!$I130-2022)</f>
        <v>46242.089207817524</v>
      </c>
      <c r="AE130" s="81">
        <f>S130*'Levy Proposition'!E$33/(1+Assumptions!$D$49)^('Incentive Relocation assumption'!$I130-2022)</f>
        <v>16759.587048115682</v>
      </c>
      <c r="AF130" s="81">
        <f>T130*'Levy Proposition'!F$33/(1+Assumptions!$D$49)^('Incentive Relocation assumption'!$I130-2022)</f>
        <v>11535.269882272554</v>
      </c>
      <c r="AG130" s="81">
        <f>U130*'Levy Proposition'!G$33/(1+Assumptions!$D$49)^('Incentive Relocation assumption'!$I130-2022)</f>
        <v>6462.4232762449137</v>
      </c>
      <c r="AH130" s="109">
        <f t="shared" si="22"/>
        <v>3656206.417561017</v>
      </c>
      <c r="AI130" s="109">
        <f t="shared" si="23"/>
        <v>788514.56739186845</v>
      </c>
      <c r="AJ130" s="109">
        <f t="shared" si="24"/>
        <v>586897.00045741105</v>
      </c>
      <c r="AK130" s="109">
        <f t="shared" si="25"/>
        <v>212709.92586946327</v>
      </c>
      <c r="AL130" s="109">
        <f t="shared" si="26"/>
        <v>146403.7505517368</v>
      </c>
      <c r="AM130" s="109">
        <f t="shared" si="27"/>
        <v>82020.014698494691</v>
      </c>
      <c r="AN130" s="106">
        <f>'Levy Proposition'!B$11*'Incentive Relocation assumption'!J130/(1+Assumptions!$D$49)^('Incentive Relocation assumption'!$I130-2022)</f>
        <v>0</v>
      </c>
      <c r="AO130" s="106">
        <f>-'Levy Proposition'!C$11*'Incentive Relocation assumption'!K130/(1+Assumptions!$D$49)^('Incentive Relocation assumption'!$I130-2022)</f>
        <v>14109.339539450602</v>
      </c>
      <c r="AP130" s="106">
        <f>-'Levy Proposition'!D$11*'Incentive Relocation assumption'!L130/(1+Assumptions!$D$49)^('Incentive Relocation assumption'!$I130-2022)</f>
        <v>6994.7134527696153</v>
      </c>
      <c r="AQ130" s="106">
        <f>-'Levy Proposition'!E$11*'Incentive Relocation assumption'!M130/(1+Assumptions!$D$49)^('Incentive Relocation assumption'!$I130-2022)</f>
        <v>4008.2667286425781</v>
      </c>
      <c r="AR130" s="106">
        <f>-'Levy Proposition'!F$11*'Incentive Relocation assumption'!N130/(1+Assumptions!$D$49)^('Incentive Relocation assumption'!$I130-2022)</f>
        <v>1555.5739437548255</v>
      </c>
      <c r="AS130" s="106">
        <f>-'Levy Proposition'!G$11*'Incentive Relocation assumption'!O130/(1+Assumptions!$D$49)^('Incentive Relocation assumption'!$I130-2022)</f>
        <v>1791.7029088832262</v>
      </c>
    </row>
    <row r="131" spans="1:45" x14ac:dyDescent="0.35">
      <c r="A131">
        <v>2149</v>
      </c>
      <c r="B131" s="84">
        <f>'Future 95% Cost'!V130</f>
        <v>9900645.6438795794</v>
      </c>
      <c r="C131" s="84">
        <f>'Future 95% Cost'!W130</f>
        <v>17707412.435041096</v>
      </c>
      <c r="D131" s="84">
        <f>'Future 95% Cost'!X130</f>
        <v>13398129.134285819</v>
      </c>
      <c r="E131" s="84">
        <f>'Future 95% Cost'!Y130</f>
        <v>5106871.5461962586</v>
      </c>
      <c r="F131" s="84">
        <f>'Future 95% Cost'!Z130</f>
        <v>3500222.5629529334</v>
      </c>
      <c r="G131" s="84">
        <f>'Future 95% Cost'!AA130</f>
        <v>1956706.2355852961</v>
      </c>
      <c r="H131" s="84"/>
      <c r="I131">
        <v>2149</v>
      </c>
      <c r="J131" s="103">
        <f t="shared" si="21"/>
        <v>12724.353062762168</v>
      </c>
      <c r="K131" s="103">
        <f t="shared" si="28"/>
        <v>-4607.3738502991773</v>
      </c>
      <c r="L131" s="103">
        <f t="shared" si="29"/>
        <v>-5258.7764665488285</v>
      </c>
      <c r="M131" s="103">
        <f t="shared" si="30"/>
        <v>-1137.4431996396306</v>
      </c>
      <c r="N131" s="103">
        <f t="shared" si="31"/>
        <v>-1410.5662136183394</v>
      </c>
      <c r="O131" s="103">
        <f t="shared" si="32"/>
        <v>-310.19333265619122</v>
      </c>
      <c r="P131" s="106">
        <f t="shared" si="33"/>
        <v>5618156.6937237866</v>
      </c>
      <c r="Q131" s="106">
        <f t="shared" si="34"/>
        <v>460737.38502991776</v>
      </c>
      <c r="R131" s="106">
        <f t="shared" si="35"/>
        <v>525877.64665488282</v>
      </c>
      <c r="S131" s="106">
        <f t="shared" si="36"/>
        <v>113744.31996396306</v>
      </c>
      <c r="T131" s="106">
        <f t="shared" si="37"/>
        <v>141056.62136183394</v>
      </c>
      <c r="U131" s="106">
        <f t="shared" si="38"/>
        <v>31019.333265619123</v>
      </c>
      <c r="V131" s="107">
        <f>P131*'Levy Proposition'!B$5/(1+Assumptions!$D$49)^('Incentive Relocation assumption'!$I131-2022)</f>
        <v>3745238.3171210727</v>
      </c>
      <c r="W131" s="107">
        <f>Q131*'Levy Proposition'!C$5/(1+Assumptions!$D$49)^('Incentive Relocation assumption'!$I131-2022)</f>
        <v>797809.08213783754</v>
      </c>
      <c r="X131" s="107">
        <f>R131*'Levy Proposition'!D$5/(1+Assumptions!$D$49)^('Incentive Relocation assumption'!$I131-2022)</f>
        <v>593814.97388580244</v>
      </c>
      <c r="Y131" s="107">
        <f>S131*'Levy Proposition'!E$5/(1+Assumptions!$D$49)^('Incentive Relocation assumption'!$I131-2022)</f>
        <v>215217.21695115761</v>
      </c>
      <c r="Z131" s="107">
        <f>T131*'Levy Proposition'!F$5/(1+Assumptions!$D$49)^('Incentive Relocation assumption'!$I131-2022)</f>
        <v>148129.46606117781</v>
      </c>
      <c r="AA131" s="107">
        <f>U131*'Levy Proposition'!G$5/(1+Assumptions!$D$49)^('Incentive Relocation assumption'!$I131-2022)</f>
        <v>82986.815145316257</v>
      </c>
      <c r="AB131" s="81">
        <f>P131*'Levy Proposition'!B$33/(1+Assumptions!$D$49)^('Incentive Relocation assumption'!$I131-2022)</f>
        <v>273538.06958344916</v>
      </c>
      <c r="AC131" s="81">
        <f>Q131*'Levy Proposition'!C$33/(1+Assumptions!$D$49)^('Incentive Relocation assumption'!$I131-2022)</f>
        <v>58268.963880482675</v>
      </c>
      <c r="AD131" s="81">
        <f>R131*'Levy Proposition'!D$33/(1+Assumptions!$D$49)^('Incentive Relocation assumption'!$I131-2022)</f>
        <v>43370.004227482059</v>
      </c>
      <c r="AE131" s="81">
        <f>S131*'Levy Proposition'!E$33/(1+Assumptions!$D$49)^('Incentive Relocation assumption'!$I131-2022)</f>
        <v>15718.653148671963</v>
      </c>
      <c r="AF131" s="81">
        <f>T131*'Levy Proposition'!F$33/(1+Assumptions!$D$49)^('Incentive Relocation assumption'!$I131-2022)</f>
        <v>10818.817058869623</v>
      </c>
      <c r="AG131" s="81">
        <f>U131*'Levy Proposition'!G$33/(1+Assumptions!$D$49)^('Incentive Relocation assumption'!$I131-2022)</f>
        <v>6061.0437290350201</v>
      </c>
      <c r="AH131" s="109">
        <f t="shared" si="22"/>
        <v>3471700.2475376236</v>
      </c>
      <c r="AI131" s="109">
        <f t="shared" si="23"/>
        <v>739540.11825735483</v>
      </c>
      <c r="AJ131" s="109">
        <f t="shared" si="24"/>
        <v>550444.96965832042</v>
      </c>
      <c r="AK131" s="109">
        <f t="shared" si="25"/>
        <v>199498.56380248565</v>
      </c>
      <c r="AL131" s="109">
        <f t="shared" si="26"/>
        <v>137310.6490023082</v>
      </c>
      <c r="AM131" s="109">
        <f t="shared" si="27"/>
        <v>76925.771416281234</v>
      </c>
      <c r="AN131" s="106">
        <f>'Levy Proposition'!B$11*'Incentive Relocation assumption'!J131/(1+Assumptions!$D$49)^('Incentive Relocation assumption'!$I131-2022)</f>
        <v>0</v>
      </c>
      <c r="AO131" s="106">
        <f>-'Levy Proposition'!C$11*'Incentive Relocation assumption'!K131/(1+Assumptions!$D$49)^('Incentive Relocation assumption'!$I131-2022)</f>
        <v>13233.011871996106</v>
      </c>
      <c r="AP131" s="106">
        <f>-'Levy Proposition'!D$11*'Incentive Relocation assumption'!L131/(1+Assumptions!$D$49)^('Incentive Relocation assumption'!$I131-2022)</f>
        <v>6560.2734913923123</v>
      </c>
      <c r="AQ131" s="106">
        <f>-'Levy Proposition'!E$11*'Incentive Relocation assumption'!M131/(1+Assumptions!$D$49)^('Incentive Relocation assumption'!$I131-2022)</f>
        <v>3759.3142512409618</v>
      </c>
      <c r="AR131" s="106">
        <f>-'Levy Proposition'!F$11*'Incentive Relocation assumption'!N131/(1+Assumptions!$D$49)^('Incentive Relocation assumption'!$I131-2022)</f>
        <v>1458.9576222131911</v>
      </c>
      <c r="AS131" s="106">
        <f>-'Levy Proposition'!G$11*'Incentive Relocation assumption'!O131/(1+Assumptions!$D$49)^('Incentive Relocation assumption'!$I131-2022)</f>
        <v>1680.4206744084715</v>
      </c>
    </row>
    <row r="132" spans="1:45" x14ac:dyDescent="0.35">
      <c r="A132">
        <v>2150</v>
      </c>
      <c r="B132" s="84">
        <f>'Future 95% Cost'!V131</f>
        <v>10049081.254180988</v>
      </c>
      <c r="C132" s="84">
        <f>'Future 95% Cost'!W131</f>
        <v>17971904.487083074</v>
      </c>
      <c r="D132" s="84">
        <f>'Future 95% Cost'!X131</f>
        <v>13601444.013660567</v>
      </c>
      <c r="E132" s="84">
        <f>'Future 95% Cost'!Y131</f>
        <v>5188025.7480700733</v>
      </c>
      <c r="F132" s="84">
        <f>'Future 95% Cost'!Z131</f>
        <v>3555954.1161237517</v>
      </c>
      <c r="G132" s="84">
        <f>'Future 95% Cost'!AA131</f>
        <v>1987844.4819911355</v>
      </c>
      <c r="H132" s="84"/>
      <c r="I132">
        <v>2150</v>
      </c>
      <c r="J132" s="103">
        <f t="shared" si="21"/>
        <v>12597.109532134544</v>
      </c>
      <c r="K132" s="103">
        <f t="shared" si="28"/>
        <v>-4561.3001117961858</v>
      </c>
      <c r="L132" s="103">
        <f t="shared" si="29"/>
        <v>-5206.1887018833395</v>
      </c>
      <c r="M132" s="103">
        <f t="shared" si="30"/>
        <v>-1126.0687676432344</v>
      </c>
      <c r="N132" s="103">
        <f t="shared" si="31"/>
        <v>-1396.4605514821558</v>
      </c>
      <c r="O132" s="103">
        <f t="shared" si="32"/>
        <v>-307.09139932962933</v>
      </c>
      <c r="P132" s="106">
        <f t="shared" si="33"/>
        <v>5630881.0467865486</v>
      </c>
      <c r="Q132" s="106">
        <f t="shared" si="34"/>
        <v>456130.0111796186</v>
      </c>
      <c r="R132" s="106">
        <f t="shared" si="35"/>
        <v>520618.87018833397</v>
      </c>
      <c r="S132" s="106">
        <f t="shared" si="36"/>
        <v>112606.87676432343</v>
      </c>
      <c r="T132" s="106">
        <f t="shared" si="37"/>
        <v>139646.05514821559</v>
      </c>
      <c r="U132" s="106">
        <f t="shared" si="38"/>
        <v>30709.139932962931</v>
      </c>
      <c r="V132" s="107">
        <f>P132*'Levy Proposition'!B$5/(1+Assumptions!$D$49)^('Incentive Relocation assumption'!$I132-2022)</f>
        <v>3556139.4728082693</v>
      </c>
      <c r="W132" s="107">
        <f>Q132*'Levy Proposition'!C$5/(1+Assumptions!$D$49)^('Incentive Relocation assumption'!$I132-2022)</f>
        <v>748257.35293966939</v>
      </c>
      <c r="X132" s="107">
        <f>R132*'Levy Proposition'!D$5/(1+Assumptions!$D$49)^('Incentive Relocation assumption'!$I132-2022)</f>
        <v>556933.26942969451</v>
      </c>
      <c r="Y132" s="107">
        <f>S132*'Levy Proposition'!E$5/(1+Assumptions!$D$49)^('Incentive Relocation assumption'!$I132-2022)</f>
        <v>201850.12764130608</v>
      </c>
      <c r="Z132" s="107">
        <f>T132*'Levy Proposition'!F$5/(1+Assumptions!$D$49)^('Incentive Relocation assumption'!$I132-2022)</f>
        <v>138929.18073869939</v>
      </c>
      <c r="AA132" s="107">
        <f>U132*'Levy Proposition'!G$5/(1+Assumptions!$D$49)^('Incentive Relocation assumption'!$I132-2022)</f>
        <v>77832.524121102644</v>
      </c>
      <c r="AB132" s="81">
        <f>P132*'Levy Proposition'!B$33/(1+Assumptions!$D$49)^('Incentive Relocation assumption'!$I132-2022)</f>
        <v>259727.00378362404</v>
      </c>
      <c r="AC132" s="81">
        <f>Q132*'Levy Proposition'!C$33/(1+Assumptions!$D$49)^('Incentive Relocation assumption'!$I132-2022)</f>
        <v>54649.892622072672</v>
      </c>
      <c r="AD132" s="81">
        <f>R132*'Levy Proposition'!D$33/(1+Assumptions!$D$49)^('Incentive Relocation assumption'!$I132-2022)</f>
        <v>40676.303750865642</v>
      </c>
      <c r="AE132" s="81">
        <f>S132*'Levy Proposition'!E$33/(1+Assumptions!$D$49)^('Incentive Relocation assumption'!$I132-2022)</f>
        <v>14742.371402046825</v>
      </c>
      <c r="AF132" s="81">
        <f>T132*'Levy Proposition'!F$33/(1+Assumptions!$D$49)^('Incentive Relocation assumption'!$I132-2022)</f>
        <v>10146.862947105064</v>
      </c>
      <c r="AG132" s="81">
        <f>U132*'Levy Proposition'!G$33/(1+Assumptions!$D$49)^('Incentive Relocation assumption'!$I132-2022)</f>
        <v>5684.5937684572218</v>
      </c>
      <c r="AH132" s="109">
        <f t="shared" si="22"/>
        <v>3296412.4690246452</v>
      </c>
      <c r="AI132" s="109">
        <f t="shared" si="23"/>
        <v>693607.46031759668</v>
      </c>
      <c r="AJ132" s="109">
        <f t="shared" si="24"/>
        <v>516256.96567882888</v>
      </c>
      <c r="AK132" s="109">
        <f t="shared" si="25"/>
        <v>187107.75623925927</v>
      </c>
      <c r="AL132" s="109">
        <f t="shared" si="26"/>
        <v>128782.31779159432</v>
      </c>
      <c r="AM132" s="109">
        <f t="shared" si="27"/>
        <v>72147.930352645417</v>
      </c>
      <c r="AN132" s="106">
        <f>'Levy Proposition'!B$11*'Incentive Relocation assumption'!J132/(1+Assumptions!$D$49)^('Incentive Relocation assumption'!$I132-2022)</f>
        <v>0</v>
      </c>
      <c r="AO132" s="106">
        <f>-'Levy Proposition'!C$11*'Incentive Relocation assumption'!K132/(1+Assumptions!$D$49)^('Incentive Relocation assumption'!$I132-2022)</f>
        <v>12411.112704089661</v>
      </c>
      <c r="AP132" s="106">
        <f>-'Levy Proposition'!D$11*'Incentive Relocation assumption'!L132/(1+Assumptions!$D$49)^('Incentive Relocation assumption'!$I132-2022)</f>
        <v>6152.8164909777306</v>
      </c>
      <c r="AQ132" s="106">
        <f>-'Levy Proposition'!E$11*'Incentive Relocation assumption'!M132/(1+Assumptions!$D$49)^('Incentive Relocation assumption'!$I132-2022)</f>
        <v>3525.824152019301</v>
      </c>
      <c r="AR132" s="106">
        <f>-'Levy Proposition'!F$11*'Incentive Relocation assumption'!N132/(1+Assumptions!$D$49)^('Incentive Relocation assumption'!$I132-2022)</f>
        <v>1368.3421170427184</v>
      </c>
      <c r="AS132" s="106">
        <f>-'Levy Proposition'!G$11*'Incentive Relocation assumption'!O132/(1+Assumptions!$D$49)^('Incentive Relocation assumption'!$I132-2022)</f>
        <v>1576.0501526112464</v>
      </c>
    </row>
    <row r="136" spans="1:45" x14ac:dyDescent="0.35">
      <c r="W136" s="92"/>
    </row>
  </sheetData>
  <mergeCells count="6">
    <mergeCell ref="AN3:AS3"/>
    <mergeCell ref="J3:O3"/>
    <mergeCell ref="P3:U3"/>
    <mergeCell ref="V3:AA3"/>
    <mergeCell ref="AB3:AG3"/>
    <mergeCell ref="AH3:A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0100-F923-409E-A30C-C0F72F698AC6}">
  <sheetPr>
    <tabColor rgb="FF00B0F0"/>
  </sheetPr>
  <dimension ref="A1:R130"/>
  <sheetViews>
    <sheetView workbookViewId="0">
      <selection activeCell="T28" sqref="T28"/>
    </sheetView>
  </sheetViews>
  <sheetFormatPr defaultRowHeight="14.5" x14ac:dyDescent="0.35"/>
  <cols>
    <col min="1" max="3" width="12.1796875" bestFit="1" customWidth="1"/>
    <col min="4" max="6" width="10.7265625" bestFit="1" customWidth="1"/>
    <col min="10" max="10" width="12.1796875" bestFit="1" customWidth="1"/>
    <col min="11" max="11" width="14.81640625" bestFit="1" customWidth="1"/>
    <col min="12" max="12" width="23.26953125" bestFit="1" customWidth="1"/>
    <col min="15" max="15" width="12.1796875" bestFit="1" customWidth="1"/>
    <col min="16" max="16" width="28.7265625" bestFit="1" customWidth="1"/>
    <col min="17" max="17" width="16.453125" bestFit="1" customWidth="1"/>
    <col min="18" max="18" width="13.90625" bestFit="1" customWidth="1"/>
  </cols>
  <sheetData>
    <row r="1" spans="1:18" x14ac:dyDescent="0.35">
      <c r="A1" s="139" t="s">
        <v>189</v>
      </c>
      <c r="B1" s="139"/>
      <c r="C1" s="139"/>
      <c r="D1" s="139"/>
      <c r="E1" s="139"/>
      <c r="F1" s="139"/>
      <c r="I1" t="s">
        <v>216</v>
      </c>
      <c r="N1" t="s">
        <v>217</v>
      </c>
    </row>
    <row r="2" spans="1:18" x14ac:dyDescent="0.35">
      <c r="A2" s="104" t="s">
        <v>1</v>
      </c>
      <c r="B2" s="104" t="s">
        <v>2</v>
      </c>
      <c r="C2" s="104" t="s">
        <v>3</v>
      </c>
      <c r="D2" s="104" t="s">
        <v>4</v>
      </c>
      <c r="E2" s="104" t="s">
        <v>5</v>
      </c>
      <c r="F2" s="104" t="s">
        <v>6</v>
      </c>
      <c r="I2" s="1" t="s">
        <v>0</v>
      </c>
      <c r="J2" s="1" t="s">
        <v>214</v>
      </c>
      <c r="K2" s="1" t="s">
        <v>215</v>
      </c>
      <c r="L2" s="1" t="s">
        <v>220</v>
      </c>
      <c r="N2" s="1" t="s">
        <v>0</v>
      </c>
      <c r="O2" s="1" t="s">
        <v>214</v>
      </c>
      <c r="P2" s="1" t="s">
        <v>218</v>
      </c>
      <c r="Q2" s="1" t="s">
        <v>219</v>
      </c>
    </row>
    <row r="3" spans="1:18" x14ac:dyDescent="0.35">
      <c r="A3" s="107">
        <f>'Levy Proposition'!B2*('Levy Proposition'!B5+'Levy Proposition'!B17)</f>
        <v>1520997373.2876272</v>
      </c>
      <c r="B3" s="107">
        <f>'Levy Proposition'!C2*('Levy Proposition'!C5+'Levy Proposition'!C17)</f>
        <v>2756099244.0743256</v>
      </c>
      <c r="C3" s="107">
        <f>'Levy Proposition'!D2*('Levy Proposition'!D5+'Levy Proposition'!D17)</f>
        <v>2041881043.5511096</v>
      </c>
      <c r="D3" s="107">
        <f>'Levy Proposition'!E2*('Levy Proposition'!E5+'Levy Proposition'!E17)</f>
        <v>744033883.95110726</v>
      </c>
      <c r="E3" s="107">
        <f>'Levy Proposition'!F2*('Levy Proposition'!F5+'Levy Proposition'!F17)</f>
        <v>508842280.77840728</v>
      </c>
      <c r="F3" s="107">
        <f>'Levy Proposition'!G2*('Levy Proposition'!G5+'Levy Proposition'!G17)</f>
        <v>287563176.86181009</v>
      </c>
      <c r="I3">
        <v>2023</v>
      </c>
      <c r="J3" s="93">
        <f>SUM(A3:F3)/(1+Assumptions!$D$49)^(I3-2022)</f>
        <v>7445727790.6264057</v>
      </c>
      <c r="K3" s="144">
        <f>SUM('Incentive Relocation assumption'!B5:G5)</f>
        <v>4605577414.5993977</v>
      </c>
      <c r="L3" s="144">
        <f>J3-K3</f>
        <v>2840150376.0270081</v>
      </c>
      <c r="N3">
        <v>2023</v>
      </c>
      <c r="O3" s="93">
        <f>J3*(1+Assumptions!$D$49)^(I3-2022)</f>
        <v>7859417002.5043859</v>
      </c>
      <c r="P3" s="93">
        <f>SUM('Total Property Damage 95%'!B4:S4)</f>
        <v>4034744004.9999995</v>
      </c>
      <c r="Q3" s="93">
        <f>O3-P3</f>
        <v>3824672997.5043864</v>
      </c>
      <c r="R3" s="93"/>
    </row>
    <row r="4" spans="1:18" x14ac:dyDescent="0.35">
      <c r="A4" s="107">
        <f>A3</f>
        <v>1520997373.2876272</v>
      </c>
      <c r="B4" s="107">
        <f t="shared" ref="B4:F4" si="0">B3</f>
        <v>2756099244.0743256</v>
      </c>
      <c r="C4" s="107">
        <f t="shared" si="0"/>
        <v>2041881043.5511096</v>
      </c>
      <c r="D4" s="107">
        <f t="shared" si="0"/>
        <v>744033883.95110726</v>
      </c>
      <c r="E4" s="107">
        <f t="shared" si="0"/>
        <v>508842280.77840728</v>
      </c>
      <c r="F4" s="107">
        <f t="shared" si="0"/>
        <v>287563176.86181009</v>
      </c>
      <c r="I4">
        <v>2024</v>
      </c>
      <c r="J4" s="93">
        <f>SUM(A4:F4)/(1+Assumptions!$D$49)^(I4-2022)</f>
        <v>7053813573.5056314</v>
      </c>
      <c r="K4" s="144">
        <f>SUM('Incentive Relocation assumption'!B6:G6)</f>
        <v>4402217430.5538635</v>
      </c>
      <c r="L4" s="144">
        <f>J4-K4+L3</f>
        <v>5491746518.978776</v>
      </c>
      <c r="N4">
        <v>2024</v>
      </c>
      <c r="O4" s="93">
        <f>J4*(1+Assumptions!$D$49)^(I4-2022)</f>
        <v>7859417002.5043859</v>
      </c>
      <c r="P4" s="93">
        <f>SUM('Total Property Damage 95%'!B5:S5)</f>
        <v>4066801790.220037</v>
      </c>
      <c r="Q4" s="93">
        <f>O4-P4+Q3</f>
        <v>7617288209.7887354</v>
      </c>
      <c r="R4" s="93"/>
    </row>
    <row r="5" spans="1:18" x14ac:dyDescent="0.35">
      <c r="A5" s="107">
        <f t="shared" ref="A5:A68" si="1">A4</f>
        <v>1520997373.2876272</v>
      </c>
      <c r="B5" s="107">
        <f t="shared" ref="B5:B68" si="2">B4</f>
        <v>2756099244.0743256</v>
      </c>
      <c r="C5" s="107">
        <f t="shared" ref="C5:C68" si="3">C4</f>
        <v>2041881043.5511096</v>
      </c>
      <c r="D5" s="107">
        <f t="shared" ref="D5:D68" si="4">D4</f>
        <v>744033883.95110726</v>
      </c>
      <c r="E5" s="107">
        <f t="shared" ref="E5:E68" si="5">E4</f>
        <v>508842280.77840728</v>
      </c>
      <c r="F5" s="107">
        <f t="shared" ref="F5:F68" si="6">F4</f>
        <v>287563176.86181009</v>
      </c>
      <c r="I5">
        <v>2025</v>
      </c>
      <c r="J5" s="93">
        <f>SUM(A5:F5)/(1+Assumptions!$D$49)^(I5-2022)</f>
        <v>6682528199.9177551</v>
      </c>
      <c r="K5" s="144">
        <f>SUM('Incentive Relocation assumption'!B7:G7)</f>
        <v>4207867364.0850444</v>
      </c>
      <c r="L5" s="144">
        <f t="shared" ref="L5:L68" si="7">J5-K5+L4</f>
        <v>7966407354.8114872</v>
      </c>
      <c r="N5">
        <v>2025</v>
      </c>
      <c r="O5" s="93">
        <f>J5*(1+Assumptions!$D$49)^(I5-2022)</f>
        <v>7859417002.5043859</v>
      </c>
      <c r="P5" s="93">
        <f>SUM('Total Property Damage 95%'!B6:S6)</f>
        <v>4099125972.8170977</v>
      </c>
      <c r="Q5" s="93">
        <f t="shared" ref="Q5:Q68" si="8">O5-P5+Q4</f>
        <v>11377579239.476025</v>
      </c>
      <c r="R5" s="93"/>
    </row>
    <row r="6" spans="1:18" x14ac:dyDescent="0.35">
      <c r="A6" s="107">
        <f t="shared" si="1"/>
        <v>1520997373.2876272</v>
      </c>
      <c r="B6" s="107">
        <f t="shared" si="2"/>
        <v>2756099244.0743256</v>
      </c>
      <c r="C6" s="107">
        <f t="shared" si="3"/>
        <v>2041881043.5511096</v>
      </c>
      <c r="D6" s="107">
        <f t="shared" si="4"/>
        <v>744033883.95110726</v>
      </c>
      <c r="E6" s="107">
        <f t="shared" si="5"/>
        <v>508842280.77840728</v>
      </c>
      <c r="F6" s="107">
        <f t="shared" si="6"/>
        <v>287563176.86181009</v>
      </c>
      <c r="I6">
        <v>2026</v>
      </c>
      <c r="J6" s="93">
        <f>SUM(A6:F6)/(1+Assumptions!$D$49)^(I6-2022)</f>
        <v>6330785847.5911818</v>
      </c>
      <c r="K6" s="144">
        <f>SUM('Incentive Relocation assumption'!B8:G8)</f>
        <v>4022126815.1446772</v>
      </c>
      <c r="L6" s="144">
        <f t="shared" si="7"/>
        <v>10275066387.257992</v>
      </c>
      <c r="N6">
        <v>2026</v>
      </c>
      <c r="O6" s="93">
        <f>J6*(1+Assumptions!$D$49)^(I6-2022)</f>
        <v>7859417002.5043859</v>
      </c>
      <c r="P6" s="93">
        <f>SUM('Total Property Damage 95%'!B7:S7)</f>
        <v>4131718956.6845417</v>
      </c>
      <c r="Q6" s="93">
        <f t="shared" si="8"/>
        <v>15105277285.295868</v>
      </c>
      <c r="R6" s="93"/>
    </row>
    <row r="7" spans="1:18" x14ac:dyDescent="0.35">
      <c r="A7" s="107">
        <f t="shared" si="1"/>
        <v>1520997373.2876272</v>
      </c>
      <c r="B7" s="107">
        <f t="shared" si="2"/>
        <v>2756099244.0743256</v>
      </c>
      <c r="C7" s="107">
        <f t="shared" si="3"/>
        <v>2041881043.5511096</v>
      </c>
      <c r="D7" s="107">
        <f t="shared" si="4"/>
        <v>744033883.95110726</v>
      </c>
      <c r="E7" s="107">
        <f t="shared" si="5"/>
        <v>508842280.77840728</v>
      </c>
      <c r="F7" s="107">
        <f t="shared" si="6"/>
        <v>287563176.86181009</v>
      </c>
      <c r="I7">
        <v>2027</v>
      </c>
      <c r="J7" s="93">
        <f>SUM(A7:F7)/(1+Assumptions!$D$49)^(I7-2022)</f>
        <v>5997557847.7250681</v>
      </c>
      <c r="K7" s="144">
        <f>SUM('Incentive Relocation assumption'!B9:G9)</f>
        <v>3844613226.447504</v>
      </c>
      <c r="L7" s="144">
        <f t="shared" si="7"/>
        <v>12428011008.535557</v>
      </c>
      <c r="N7">
        <v>2027</v>
      </c>
      <c r="O7" s="93">
        <f>J7*(1+Assumptions!$D$49)^(I7-2022)</f>
        <v>7859417002.5043859</v>
      </c>
      <c r="P7" s="93">
        <f>SUM('Total Property Damage 95%'!B8:S8)</f>
        <v>4164583171.5364952</v>
      </c>
      <c r="Q7" s="93">
        <f t="shared" si="8"/>
        <v>18800111116.26376</v>
      </c>
      <c r="R7" s="93"/>
    </row>
    <row r="8" spans="1:18" x14ac:dyDescent="0.35">
      <c r="A8" s="107">
        <f t="shared" si="1"/>
        <v>1520997373.2876272</v>
      </c>
      <c r="B8" s="107">
        <f t="shared" si="2"/>
        <v>2756099244.0743256</v>
      </c>
      <c r="C8" s="107">
        <f t="shared" si="3"/>
        <v>2041881043.5511096</v>
      </c>
      <c r="D8" s="107">
        <f t="shared" si="4"/>
        <v>744033883.95110726</v>
      </c>
      <c r="E8" s="107">
        <f t="shared" si="5"/>
        <v>508842280.77840728</v>
      </c>
      <c r="F8" s="107">
        <f t="shared" si="6"/>
        <v>287563176.86181009</v>
      </c>
      <c r="I8">
        <v>2028</v>
      </c>
      <c r="J8" s="93">
        <f>SUM(A8:F8)/(1+Assumptions!$D$49)^(I8-2022)</f>
        <v>5681869676.6524076</v>
      </c>
      <c r="K8" s="144">
        <f>SUM('Incentive Relocation assumption'!B10:G10)</f>
        <v>3674961086.3422155</v>
      </c>
      <c r="L8" s="144">
        <f t="shared" si="7"/>
        <v>14434919598.845749</v>
      </c>
      <c r="N8">
        <v>2028</v>
      </c>
      <c r="O8" s="93">
        <f>J8*(1+Assumptions!$D$49)^(I8-2022)</f>
        <v>7859417002.5043859</v>
      </c>
      <c r="P8" s="93">
        <f>SUM('Total Property Damage 95%'!B9:S9)</f>
        <v>4197721073.2679009</v>
      </c>
      <c r="Q8" s="93">
        <f t="shared" si="8"/>
        <v>22461807045.500244</v>
      </c>
      <c r="R8" s="93"/>
    </row>
    <row r="9" spans="1:18" x14ac:dyDescent="0.35">
      <c r="A9" s="107">
        <f t="shared" si="1"/>
        <v>1520997373.2876272</v>
      </c>
      <c r="B9" s="107">
        <f t="shared" si="2"/>
        <v>2756099244.0743256</v>
      </c>
      <c r="C9" s="107">
        <f t="shared" si="3"/>
        <v>2041881043.5511096</v>
      </c>
      <c r="D9" s="107">
        <f t="shared" si="4"/>
        <v>744033883.95110726</v>
      </c>
      <c r="E9" s="107">
        <f t="shared" si="5"/>
        <v>508842280.77840728</v>
      </c>
      <c r="F9" s="107">
        <f t="shared" si="6"/>
        <v>287563176.86181009</v>
      </c>
      <c r="I9">
        <v>2029</v>
      </c>
      <c r="J9" s="93">
        <f>SUM(A9:F9)/(1+Assumptions!$D$49)^(I9-2022)</f>
        <v>5382798105.8503065</v>
      </c>
      <c r="K9" s="144">
        <f>SUM('Incentive Relocation assumption'!B11:G11)</f>
        <v>3512821167.3784943</v>
      </c>
      <c r="L9" s="144">
        <f t="shared" si="7"/>
        <v>16304896537.317562</v>
      </c>
      <c r="N9">
        <v>2029</v>
      </c>
      <c r="O9" s="93">
        <f>J9*(1+Assumptions!$D$49)^(I9-2022)</f>
        <v>7859417002.5043869</v>
      </c>
      <c r="P9" s="93">
        <f>SUM('Total Property Damage 95%'!B10:S10)</f>
        <v>4231135144.3209772</v>
      </c>
      <c r="Q9" s="93">
        <f t="shared" si="8"/>
        <v>26090088903.683655</v>
      </c>
      <c r="R9" s="93"/>
    </row>
    <row r="10" spans="1:18" x14ac:dyDescent="0.35">
      <c r="A10" s="107">
        <f t="shared" si="1"/>
        <v>1520997373.2876272</v>
      </c>
      <c r="B10" s="107">
        <f t="shared" si="2"/>
        <v>2756099244.0743256</v>
      </c>
      <c r="C10" s="107">
        <f t="shared" si="3"/>
        <v>2041881043.5511096</v>
      </c>
      <c r="D10" s="107">
        <f t="shared" si="4"/>
        <v>744033883.95110726</v>
      </c>
      <c r="E10" s="107">
        <f t="shared" si="5"/>
        <v>508842280.77840728</v>
      </c>
      <c r="F10" s="107">
        <f t="shared" si="6"/>
        <v>287563176.86181009</v>
      </c>
      <c r="I10">
        <v>2030</v>
      </c>
      <c r="J10" s="93">
        <f>SUM(A10:F10)/(1+Assumptions!$D$49)^(I10-2022)</f>
        <v>5099468501.9626474</v>
      </c>
      <c r="K10" s="144">
        <f>SUM('Incentive Relocation assumption'!B12:G12)</f>
        <v>3883885133.0935459</v>
      </c>
      <c r="L10" s="144">
        <f t="shared" si="7"/>
        <v>17520479906.186665</v>
      </c>
      <c r="N10">
        <v>2030</v>
      </c>
      <c r="O10" s="93">
        <f>J10*(1+Assumptions!$D$49)^(I10-2022)</f>
        <v>7859417002.5043859</v>
      </c>
      <c r="P10" s="93">
        <f>SUM('Total Property Damage 95%'!B11:S11)</f>
        <v>4932934263.0760851</v>
      </c>
      <c r="Q10" s="93">
        <f t="shared" si="8"/>
        <v>29016571643.111954</v>
      </c>
      <c r="R10" s="93"/>
    </row>
    <row r="11" spans="1:18" x14ac:dyDescent="0.35">
      <c r="A11" s="107">
        <f t="shared" si="1"/>
        <v>1520997373.2876272</v>
      </c>
      <c r="B11" s="107">
        <f t="shared" si="2"/>
        <v>2756099244.0743256</v>
      </c>
      <c r="C11" s="107">
        <f t="shared" si="3"/>
        <v>2041881043.5511096</v>
      </c>
      <c r="D11" s="107">
        <f t="shared" si="4"/>
        <v>744033883.95110726</v>
      </c>
      <c r="E11" s="107">
        <f t="shared" si="5"/>
        <v>508842280.77840728</v>
      </c>
      <c r="F11" s="107">
        <f t="shared" si="6"/>
        <v>287563176.86181009</v>
      </c>
      <c r="I11">
        <v>2031</v>
      </c>
      <c r="J11" s="93">
        <f>SUM(A11:F11)/(1+Assumptions!$D$49)^(I11-2022)</f>
        <v>4831052268.9390917</v>
      </c>
      <c r="K11" s="144">
        <f>SUM('Incentive Relocation assumption'!B13:G13)</f>
        <v>3712582654.9565401</v>
      </c>
      <c r="L11" s="144">
        <f t="shared" si="7"/>
        <v>18638949520.169216</v>
      </c>
      <c r="N11">
        <v>2031</v>
      </c>
      <c r="O11" s="93">
        <f>J11*(1+Assumptions!$D$49)^(I11-2022)</f>
        <v>7859417002.504385</v>
      </c>
      <c r="P11" s="93">
        <f>SUM('Total Property Damage 95%'!B12:S12)</f>
        <v>4972230417.710722</v>
      </c>
      <c r="Q11" s="93">
        <f t="shared" si="8"/>
        <v>31903758227.905617</v>
      </c>
      <c r="R11" s="93"/>
    </row>
    <row r="12" spans="1:18" x14ac:dyDescent="0.35">
      <c r="A12" s="107">
        <f t="shared" si="1"/>
        <v>1520997373.2876272</v>
      </c>
      <c r="B12" s="107">
        <f t="shared" si="2"/>
        <v>2756099244.0743256</v>
      </c>
      <c r="C12" s="107">
        <f t="shared" si="3"/>
        <v>2041881043.5511096</v>
      </c>
      <c r="D12" s="107">
        <f t="shared" si="4"/>
        <v>744033883.95110726</v>
      </c>
      <c r="E12" s="107">
        <f t="shared" si="5"/>
        <v>508842280.77840728</v>
      </c>
      <c r="F12" s="107">
        <f t="shared" si="6"/>
        <v>287563176.86181009</v>
      </c>
      <c r="I12">
        <v>2032</v>
      </c>
      <c r="J12" s="93">
        <f>SUM(A12:F12)/(1+Assumptions!$D$49)^(I12-2022)</f>
        <v>4576764424.8099527</v>
      </c>
      <c r="K12" s="144">
        <f>SUM('Incentive Relocation assumption'!B14:G14)</f>
        <v>3548862202.6073828</v>
      </c>
      <c r="L12" s="144">
        <f t="shared" si="7"/>
        <v>19666851742.371788</v>
      </c>
      <c r="N12">
        <v>2032</v>
      </c>
      <c r="O12" s="93">
        <f>J12*(1+Assumptions!$D$49)^(I12-2022)</f>
        <v>7859417002.5043859</v>
      </c>
      <c r="P12" s="93">
        <f>SUM('Total Property Damage 95%'!B13:S13)</f>
        <v>5011854807.5329208</v>
      </c>
      <c r="Q12" s="93">
        <f t="shared" si="8"/>
        <v>34751320422.877083</v>
      </c>
      <c r="R12" s="93"/>
    </row>
    <row r="13" spans="1:18" x14ac:dyDescent="0.35">
      <c r="A13" s="107">
        <f t="shared" si="1"/>
        <v>1520997373.2876272</v>
      </c>
      <c r="B13" s="107">
        <f t="shared" si="2"/>
        <v>2756099244.0743256</v>
      </c>
      <c r="C13" s="107">
        <f t="shared" si="3"/>
        <v>2041881043.5511096</v>
      </c>
      <c r="D13" s="107">
        <f t="shared" si="4"/>
        <v>744033883.95110726</v>
      </c>
      <c r="E13" s="107">
        <f t="shared" si="5"/>
        <v>508842280.77840728</v>
      </c>
      <c r="F13" s="107">
        <f t="shared" si="6"/>
        <v>287563176.86181009</v>
      </c>
      <c r="I13">
        <v>2033</v>
      </c>
      <c r="J13" s="93">
        <f>SUM(A13:F13)/(1+Assumptions!$D$49)^(I13-2022)</f>
        <v>4335861306.0102386</v>
      </c>
      <c r="K13" s="144">
        <f>SUM('Incentive Relocation assumption'!B15:G15)</f>
        <v>3392387136.6723533</v>
      </c>
      <c r="L13" s="144">
        <f t="shared" si="7"/>
        <v>20610325911.709675</v>
      </c>
      <c r="N13">
        <v>2033</v>
      </c>
      <c r="O13" s="93">
        <f>J13*(1+Assumptions!$D$49)^(I13-2022)</f>
        <v>7859417002.5043859</v>
      </c>
      <c r="P13" s="93">
        <f>SUM('Total Property Damage 95%'!B14:S14)</f>
        <v>5051810431.0883951</v>
      </c>
      <c r="Q13" s="93">
        <f t="shared" si="8"/>
        <v>37558926994.293076</v>
      </c>
      <c r="R13" s="93"/>
    </row>
    <row r="14" spans="1:18" x14ac:dyDescent="0.35">
      <c r="A14" s="107">
        <f t="shared" si="1"/>
        <v>1520997373.2876272</v>
      </c>
      <c r="B14" s="107">
        <f t="shared" si="2"/>
        <v>2756099244.0743256</v>
      </c>
      <c r="C14" s="107">
        <f t="shared" si="3"/>
        <v>2041881043.5511096</v>
      </c>
      <c r="D14" s="107">
        <f t="shared" si="4"/>
        <v>744033883.95110726</v>
      </c>
      <c r="E14" s="107">
        <f t="shared" si="5"/>
        <v>508842280.77840728</v>
      </c>
      <c r="F14" s="107">
        <f t="shared" si="6"/>
        <v>287563176.86181009</v>
      </c>
      <c r="I14">
        <v>2034</v>
      </c>
      <c r="J14" s="93">
        <f>SUM(A14:F14)/(1+Assumptions!$D$49)^(I14-2022)</f>
        <v>4107638392.5391698</v>
      </c>
      <c r="K14" s="144">
        <f>SUM('Incentive Relocation assumption'!B16:G16)</f>
        <v>3242835806.7066994</v>
      </c>
      <c r="L14" s="144">
        <f t="shared" si="7"/>
        <v>21475128497.542145</v>
      </c>
      <c r="N14">
        <v>2034</v>
      </c>
      <c r="O14" s="93">
        <f>J14*(1+Assumptions!$D$49)^(I14-2022)</f>
        <v>7859417002.5043859</v>
      </c>
      <c r="P14" s="93">
        <f>SUM('Total Property Damage 95%'!B15:S15)</f>
        <v>5092100319.8649864</v>
      </c>
      <c r="Q14" s="93">
        <f t="shared" si="8"/>
        <v>40326243676.932472</v>
      </c>
      <c r="R14" s="93"/>
    </row>
    <row r="15" spans="1:18" x14ac:dyDescent="0.35">
      <c r="A15" s="107">
        <f t="shared" si="1"/>
        <v>1520997373.2876272</v>
      </c>
      <c r="B15" s="107">
        <f t="shared" si="2"/>
        <v>2756099244.0743256</v>
      </c>
      <c r="C15" s="107">
        <f t="shared" si="3"/>
        <v>2041881043.5511096</v>
      </c>
      <c r="D15" s="107">
        <f t="shared" si="4"/>
        <v>744033883.95110726</v>
      </c>
      <c r="E15" s="107">
        <f t="shared" si="5"/>
        <v>508842280.77840728</v>
      </c>
      <c r="F15" s="107">
        <f t="shared" si="6"/>
        <v>287563176.86181009</v>
      </c>
      <c r="I15">
        <v>2035</v>
      </c>
      <c r="J15" s="93">
        <f>SUM(A15:F15)/(1+Assumptions!$D$49)^(I15-2022)</f>
        <v>3891428247.5948582</v>
      </c>
      <c r="K15" s="144">
        <f>SUM('Incentive Relocation assumption'!B17:G17)</f>
        <v>3099900882.0827794</v>
      </c>
      <c r="L15" s="144">
        <f t="shared" si="7"/>
        <v>22266655863.054222</v>
      </c>
      <c r="N15">
        <v>2035</v>
      </c>
      <c r="O15" s="93">
        <f>J15*(1+Assumptions!$D$49)^(I15-2022)</f>
        <v>7859417002.5043869</v>
      </c>
      <c r="P15" s="93">
        <f>SUM('Total Property Damage 95%'!B16:S16)</f>
        <v>5132727538.764369</v>
      </c>
      <c r="Q15" s="93">
        <f t="shared" si="8"/>
        <v>43052933140.672493</v>
      </c>
      <c r="R15" s="93"/>
    </row>
    <row r="16" spans="1:18" x14ac:dyDescent="0.35">
      <c r="A16" s="107">
        <f t="shared" si="1"/>
        <v>1520997373.2876272</v>
      </c>
      <c r="B16" s="107">
        <f t="shared" si="2"/>
        <v>2756099244.0743256</v>
      </c>
      <c r="C16" s="107">
        <f t="shared" si="3"/>
        <v>2041881043.5511096</v>
      </c>
      <c r="D16" s="107">
        <f t="shared" si="4"/>
        <v>744033883.95110726</v>
      </c>
      <c r="E16" s="107">
        <f t="shared" si="5"/>
        <v>508842280.77840728</v>
      </c>
      <c r="F16" s="107">
        <f t="shared" si="6"/>
        <v>287563176.86181009</v>
      </c>
      <c r="I16">
        <v>2036</v>
      </c>
      <c r="J16" s="93">
        <f>SUM(A16:F16)/(1+Assumptions!$D$49)^(I16-2022)</f>
        <v>3686598565.6586208</v>
      </c>
      <c r="K16" s="144">
        <f>SUM('Incentive Relocation assumption'!B18:G18)</f>
        <v>2963288712.8194313</v>
      </c>
      <c r="L16" s="144">
        <f t="shared" si="7"/>
        <v>22989965715.89341</v>
      </c>
      <c r="N16">
        <v>2036</v>
      </c>
      <c r="O16" s="93">
        <f>J16*(1+Assumptions!$D$49)^(I16-2022)</f>
        <v>7859417002.5043859</v>
      </c>
      <c r="P16" s="93">
        <f>SUM('Total Property Damage 95%'!B17:S17)</f>
        <v>5173695186.5823231</v>
      </c>
      <c r="Q16" s="93">
        <f t="shared" si="8"/>
        <v>45738654956.594559</v>
      </c>
      <c r="R16" s="93"/>
    </row>
    <row r="17" spans="1:18" x14ac:dyDescent="0.35">
      <c r="A17" s="107">
        <f t="shared" si="1"/>
        <v>1520997373.2876272</v>
      </c>
      <c r="B17" s="107">
        <f t="shared" si="2"/>
        <v>2756099244.0743256</v>
      </c>
      <c r="C17" s="107">
        <f t="shared" si="3"/>
        <v>2041881043.5511096</v>
      </c>
      <c r="D17" s="107">
        <f t="shared" si="4"/>
        <v>744033883.95110726</v>
      </c>
      <c r="E17" s="107">
        <f t="shared" si="5"/>
        <v>508842280.77840728</v>
      </c>
      <c r="F17" s="107">
        <f t="shared" si="6"/>
        <v>287563176.86181009</v>
      </c>
      <c r="I17">
        <v>2037</v>
      </c>
      <c r="J17" s="93">
        <f>SUM(A17:F17)/(1+Assumptions!$D$49)^(I17-2022)</f>
        <v>3492550323.3205647</v>
      </c>
      <c r="K17" s="144">
        <f>SUM('Incentive Relocation assumption'!B19:G19)</f>
        <v>2832718719.0097475</v>
      </c>
      <c r="L17" s="144">
        <f t="shared" si="7"/>
        <v>23649797320.204227</v>
      </c>
      <c r="N17">
        <v>2037</v>
      </c>
      <c r="O17" s="93">
        <f>J17*(1+Assumptions!$D$49)^(I17-2022)</f>
        <v>7859417002.5043859</v>
      </c>
      <c r="P17" s="93">
        <f>SUM('Total Property Damage 95%'!B18:S18)</f>
        <v>5215006396.4977369</v>
      </c>
      <c r="Q17" s="93">
        <f t="shared" si="8"/>
        <v>48383065562.601212</v>
      </c>
      <c r="R17" s="93"/>
    </row>
    <row r="18" spans="1:18" x14ac:dyDescent="0.35">
      <c r="A18" s="107">
        <f t="shared" si="1"/>
        <v>1520997373.2876272</v>
      </c>
      <c r="B18" s="107">
        <f t="shared" si="2"/>
        <v>2756099244.0743256</v>
      </c>
      <c r="C18" s="107">
        <f t="shared" si="3"/>
        <v>2041881043.5511096</v>
      </c>
      <c r="D18" s="107">
        <f t="shared" si="4"/>
        <v>744033883.95110726</v>
      </c>
      <c r="E18" s="107">
        <f t="shared" si="5"/>
        <v>508842280.77840728</v>
      </c>
      <c r="F18" s="107">
        <f t="shared" si="6"/>
        <v>287563176.86181009</v>
      </c>
      <c r="I18">
        <v>2038</v>
      </c>
      <c r="J18" s="93">
        <f>SUM(A18:F18)/(1+Assumptions!$D$49)^(I18-2022)</f>
        <v>3308716027.4385324</v>
      </c>
      <c r="K18" s="144">
        <f>SUM('Incentive Relocation assumption'!B20:G20)</f>
        <v>2707922807.5647497</v>
      </c>
      <c r="L18" s="144">
        <f t="shared" si="7"/>
        <v>24250590540.078011</v>
      </c>
      <c r="N18">
        <v>2038</v>
      </c>
      <c r="O18" s="93">
        <f>J18*(1+Assumptions!$D$49)^(I18-2022)</f>
        <v>7859417002.5043859</v>
      </c>
      <c r="P18" s="93">
        <f>SUM('Total Property Damage 95%'!B19:S19)</f>
        <v>5256664336.5705328</v>
      </c>
      <c r="Q18" s="93">
        <f t="shared" si="8"/>
        <v>50985818228.535065</v>
      </c>
      <c r="R18" s="93"/>
    </row>
    <row r="19" spans="1:18" x14ac:dyDescent="0.35">
      <c r="A19" s="107">
        <f t="shared" si="1"/>
        <v>1520997373.2876272</v>
      </c>
      <c r="B19" s="107">
        <f t="shared" si="2"/>
        <v>2756099244.0743256</v>
      </c>
      <c r="C19" s="107">
        <f t="shared" si="3"/>
        <v>2041881043.5511096</v>
      </c>
      <c r="D19" s="107">
        <f t="shared" si="4"/>
        <v>744033883.95110726</v>
      </c>
      <c r="E19" s="107">
        <f t="shared" si="5"/>
        <v>508842280.77840728</v>
      </c>
      <c r="F19" s="107">
        <f t="shared" si="6"/>
        <v>287563176.86181009</v>
      </c>
      <c r="I19">
        <v>2039</v>
      </c>
      <c r="J19" s="93">
        <f>SUM(A19:F19)/(1+Assumptions!$D$49)^(I19-2022)</f>
        <v>3134558055.507163</v>
      </c>
      <c r="K19" s="144">
        <f>SUM('Incentive Relocation assumption'!B21:G21)</f>
        <v>2588644815.048131</v>
      </c>
      <c r="L19" s="144">
        <f t="shared" si="7"/>
        <v>24796503780.537041</v>
      </c>
      <c r="N19">
        <v>2039</v>
      </c>
      <c r="O19" s="93">
        <f>J19*(1+Assumptions!$D$49)^(I19-2022)</f>
        <v>7859417002.5043859</v>
      </c>
      <c r="P19" s="93">
        <f>SUM('Total Property Damage 95%'!B20:S20)</f>
        <v>5298672210.2487106</v>
      </c>
      <c r="Q19" s="93">
        <f t="shared" si="8"/>
        <v>53546563020.790741</v>
      </c>
      <c r="R19" s="93"/>
    </row>
    <row r="20" spans="1:18" x14ac:dyDescent="0.35">
      <c r="A20" s="107">
        <f t="shared" si="1"/>
        <v>1520997373.2876272</v>
      </c>
      <c r="B20" s="107">
        <f t="shared" si="2"/>
        <v>2756099244.0743256</v>
      </c>
      <c r="C20" s="107">
        <f t="shared" si="3"/>
        <v>2041881043.5511096</v>
      </c>
      <c r="D20" s="107">
        <f t="shared" si="4"/>
        <v>744033883.95110726</v>
      </c>
      <c r="E20" s="107">
        <f t="shared" si="5"/>
        <v>508842280.77840728</v>
      </c>
      <c r="F20" s="107">
        <f t="shared" si="6"/>
        <v>287563176.86181009</v>
      </c>
      <c r="I20">
        <v>2040</v>
      </c>
      <c r="J20" s="93">
        <f>SUM(A20:F20)/(1+Assumptions!$D$49)^(I20-2022)</f>
        <v>2969567083.3834882</v>
      </c>
      <c r="K20" s="144">
        <f>SUM('Incentive Relocation assumption'!B22:G22)</f>
        <v>2841267034.5555196</v>
      </c>
      <c r="L20" s="144">
        <f t="shared" si="7"/>
        <v>24924803829.365009</v>
      </c>
      <c r="N20">
        <v>2040</v>
      </c>
      <c r="O20" s="93">
        <f>J20*(1+Assumptions!$D$49)^(I20-2022)</f>
        <v>7859417002.5043859</v>
      </c>
      <c r="P20" s="93">
        <f>SUM('Total Property Damage 95%'!B21:S21)</f>
        <v>6132327075.4164686</v>
      </c>
      <c r="Q20" s="93">
        <f t="shared" si="8"/>
        <v>55273652947.878662</v>
      </c>
      <c r="R20" s="93"/>
    </row>
    <row r="21" spans="1:18" x14ac:dyDescent="0.35">
      <c r="A21" s="107">
        <f t="shared" si="1"/>
        <v>1520997373.2876272</v>
      </c>
      <c r="B21" s="107">
        <f t="shared" si="2"/>
        <v>2756099244.0743256</v>
      </c>
      <c r="C21" s="107">
        <f t="shared" si="3"/>
        <v>2041881043.5511096</v>
      </c>
      <c r="D21" s="107">
        <f t="shared" si="4"/>
        <v>744033883.95110726</v>
      </c>
      <c r="E21" s="107">
        <f t="shared" si="5"/>
        <v>508842280.77840728</v>
      </c>
      <c r="F21" s="107">
        <f t="shared" si="6"/>
        <v>287563176.86181009</v>
      </c>
      <c r="I21">
        <v>2041</v>
      </c>
      <c r="J21" s="93">
        <f>SUM(A21:F21)/(1+Assumptions!$D$49)^(I21-2022)</f>
        <v>2813260595.7709522</v>
      </c>
      <c r="K21" s="144">
        <f>SUM('Incentive Relocation assumption'!B23:G23)</f>
        <v>2716157819.7498174</v>
      </c>
      <c r="L21" s="144">
        <f t="shared" si="7"/>
        <v>25021906605.386143</v>
      </c>
      <c r="N21">
        <v>2041</v>
      </c>
      <c r="O21" s="93">
        <f>J21*(1+Assumptions!$D$49)^(I21-2022)</f>
        <v>7859417002.5043859</v>
      </c>
      <c r="P21" s="93">
        <f>SUM('Total Property Damage 95%'!B22:S22)</f>
        <v>6181373325.6252527</v>
      </c>
      <c r="Q21" s="93">
        <f t="shared" si="8"/>
        <v>56951696624.757797</v>
      </c>
      <c r="R21" s="93"/>
    </row>
    <row r="22" spans="1:18" x14ac:dyDescent="0.35">
      <c r="A22" s="107">
        <f t="shared" si="1"/>
        <v>1520997373.2876272</v>
      </c>
      <c r="B22" s="107">
        <f t="shared" si="2"/>
        <v>2756099244.0743256</v>
      </c>
      <c r="C22" s="107">
        <f t="shared" si="3"/>
        <v>2041881043.5511096</v>
      </c>
      <c r="D22" s="107">
        <f t="shared" si="4"/>
        <v>744033883.95110726</v>
      </c>
      <c r="E22" s="107">
        <f t="shared" si="5"/>
        <v>508842280.77840728</v>
      </c>
      <c r="F22" s="107">
        <f t="shared" si="6"/>
        <v>287563176.86181009</v>
      </c>
      <c r="I22">
        <v>2042</v>
      </c>
      <c r="J22" s="93">
        <f>SUM(A22:F22)/(1+Assumptions!$D$49)^(I22-2022)</f>
        <v>2665181475.1057658</v>
      </c>
      <c r="K22" s="144">
        <f>SUM('Incentive Relocation assumption'!B24:G24)</f>
        <v>2596577885.8662257</v>
      </c>
      <c r="L22" s="144">
        <f t="shared" si="7"/>
        <v>25090510194.625683</v>
      </c>
      <c r="N22">
        <v>2042</v>
      </c>
      <c r="O22" s="93">
        <f>J22*(1+Assumptions!$D$49)^(I22-2022)</f>
        <v>7859417002.5043859</v>
      </c>
      <c r="P22" s="93">
        <f>SUM('Total Property Damage 95%'!B23:S23)</f>
        <v>6230832637.3171644</v>
      </c>
      <c r="Q22" s="93">
        <f t="shared" si="8"/>
        <v>58580280989.945023</v>
      </c>
      <c r="R22" s="93"/>
    </row>
    <row r="23" spans="1:18" x14ac:dyDescent="0.35">
      <c r="A23" s="107">
        <f t="shared" si="1"/>
        <v>1520997373.2876272</v>
      </c>
      <c r="B23" s="107">
        <f t="shared" si="2"/>
        <v>2756099244.0743256</v>
      </c>
      <c r="C23" s="107">
        <f t="shared" si="3"/>
        <v>2041881043.5511096</v>
      </c>
      <c r="D23" s="107">
        <f t="shared" si="4"/>
        <v>744033883.95110726</v>
      </c>
      <c r="E23" s="107">
        <f t="shared" si="5"/>
        <v>508842280.77840728</v>
      </c>
      <c r="F23" s="107">
        <f t="shared" si="6"/>
        <v>287563176.86181009</v>
      </c>
      <c r="I23">
        <v>2043</v>
      </c>
      <c r="J23" s="93">
        <f>SUM(A23:F23)/(1+Assumptions!$D$49)^(I23-2022)</f>
        <v>2524896664.7188163</v>
      </c>
      <c r="K23" s="144">
        <f>SUM('Incentive Relocation assumption'!B25:G25)</f>
        <v>2482282062.4645891</v>
      </c>
      <c r="L23" s="144">
        <f t="shared" si="7"/>
        <v>25133124796.87991</v>
      </c>
      <c r="N23">
        <v>2043</v>
      </c>
      <c r="O23" s="93">
        <f>J23*(1+Assumptions!$D$49)^(I23-2022)</f>
        <v>7859417002.5043859</v>
      </c>
      <c r="P23" s="93">
        <f>SUM('Total Property Damage 95%'!B24:S24)</f>
        <v>6280708857.1050911</v>
      </c>
      <c r="Q23" s="93">
        <f t="shared" si="8"/>
        <v>60158989135.344315</v>
      </c>
      <c r="R23" s="93"/>
    </row>
    <row r="24" spans="1:18" x14ac:dyDescent="0.35">
      <c r="A24" s="107">
        <f t="shared" si="1"/>
        <v>1520997373.2876272</v>
      </c>
      <c r="B24" s="107">
        <f t="shared" si="2"/>
        <v>2756099244.0743256</v>
      </c>
      <c r="C24" s="107">
        <f t="shared" si="3"/>
        <v>2041881043.5511096</v>
      </c>
      <c r="D24" s="107">
        <f t="shared" si="4"/>
        <v>744033883.95110726</v>
      </c>
      <c r="E24" s="107">
        <f t="shared" si="5"/>
        <v>508842280.77840728</v>
      </c>
      <c r="F24" s="107">
        <f t="shared" si="6"/>
        <v>287563176.86181009</v>
      </c>
      <c r="I24">
        <v>2044</v>
      </c>
      <c r="J24" s="93">
        <f>SUM(A24:F24)/(1+Assumptions!$D$49)^(I24-2022)</f>
        <v>2391995902.3635378</v>
      </c>
      <c r="K24" s="144">
        <f>SUM('Incentive Relocation assumption'!B26:G26)</f>
        <v>2373036082.0180101</v>
      </c>
      <c r="L24" s="144">
        <f t="shared" si="7"/>
        <v>25152084617.225437</v>
      </c>
      <c r="N24">
        <v>2044</v>
      </c>
      <c r="O24" s="93">
        <f>J24*(1+Assumptions!$D$49)^(I24-2022)</f>
        <v>7859417002.504385</v>
      </c>
      <c r="P24" s="93">
        <f>SUM('Total Property Damage 95%'!B25:S25)</f>
        <v>6331005875.3083115</v>
      </c>
      <c r="Q24" s="93">
        <f t="shared" si="8"/>
        <v>61687400262.54039</v>
      </c>
      <c r="R24" s="93"/>
    </row>
    <row r="25" spans="1:18" x14ac:dyDescent="0.35">
      <c r="A25" s="107">
        <f t="shared" si="1"/>
        <v>1520997373.2876272</v>
      </c>
      <c r="B25" s="107">
        <f t="shared" si="2"/>
        <v>2756099244.0743256</v>
      </c>
      <c r="C25" s="107">
        <f t="shared" si="3"/>
        <v>2041881043.5511096</v>
      </c>
      <c r="D25" s="107">
        <f t="shared" si="4"/>
        <v>744033883.95110726</v>
      </c>
      <c r="E25" s="107">
        <f t="shared" si="5"/>
        <v>508842280.77840728</v>
      </c>
      <c r="F25" s="107">
        <f t="shared" si="6"/>
        <v>287563176.86181009</v>
      </c>
      <c r="I25">
        <v>2045</v>
      </c>
      <c r="J25" s="93">
        <f>SUM(A25:F25)/(1+Assumptions!$D$49)^(I25-2022)</f>
        <v>2266090520.4059682</v>
      </c>
      <c r="K25" s="144">
        <f>SUM('Incentive Relocation assumption'!B27:G27)</f>
        <v>2268616093.7550449</v>
      </c>
      <c r="L25" s="144">
        <f t="shared" si="7"/>
        <v>25149559043.876362</v>
      </c>
      <c r="N25">
        <v>2045</v>
      </c>
      <c r="O25" s="93">
        <f>J25*(1+Assumptions!$D$49)^(I25-2022)</f>
        <v>7859417002.504385</v>
      </c>
      <c r="P25" s="93">
        <f>SUM('Total Property Damage 95%'!B26:S26)</f>
        <v>6381727626.6021519</v>
      </c>
      <c r="Q25" s="93">
        <f t="shared" si="8"/>
        <v>63165089638.442627</v>
      </c>
      <c r="R25" s="93"/>
    </row>
    <row r="26" spans="1:18" x14ac:dyDescent="0.35">
      <c r="A26" s="107">
        <f t="shared" si="1"/>
        <v>1520997373.2876272</v>
      </c>
      <c r="B26" s="107">
        <f t="shared" si="2"/>
        <v>2756099244.0743256</v>
      </c>
      <c r="C26" s="107">
        <f t="shared" si="3"/>
        <v>2041881043.5511096</v>
      </c>
      <c r="D26" s="107">
        <f t="shared" si="4"/>
        <v>744033883.95110726</v>
      </c>
      <c r="E26" s="107">
        <f t="shared" si="5"/>
        <v>508842280.77840728</v>
      </c>
      <c r="F26" s="107">
        <f t="shared" si="6"/>
        <v>287563176.86181009</v>
      </c>
      <c r="I26">
        <v>2046</v>
      </c>
      <c r="J26" s="93">
        <f>SUM(A26:F26)/(1+Assumptions!$D$49)^(I26-2022)</f>
        <v>2146812309.168139</v>
      </c>
      <c r="K26" s="144">
        <f>SUM('Incentive Relocation assumption'!B28:G28)</f>
        <v>2168808199.233057</v>
      </c>
      <c r="L26" s="144">
        <f t="shared" si="7"/>
        <v>25127563153.811443</v>
      </c>
      <c r="N26">
        <v>2046</v>
      </c>
      <c r="O26" s="93">
        <f>J26*(1+Assumptions!$D$49)^(I26-2022)</f>
        <v>7859417002.5043859</v>
      </c>
      <c r="P26" s="93">
        <f>SUM('Total Property Damage 95%'!B27:S27)</f>
        <v>6432878090.6797428</v>
      </c>
      <c r="Q26" s="93">
        <f t="shared" si="8"/>
        <v>64591628550.267273</v>
      </c>
      <c r="R26" s="93"/>
    </row>
    <row r="27" spans="1:18" x14ac:dyDescent="0.35">
      <c r="A27" s="107">
        <f t="shared" si="1"/>
        <v>1520997373.2876272</v>
      </c>
      <c r="B27" s="107">
        <f t="shared" si="2"/>
        <v>2756099244.0743256</v>
      </c>
      <c r="C27" s="107">
        <f t="shared" si="3"/>
        <v>2041881043.5511096</v>
      </c>
      <c r="D27" s="107">
        <f t="shared" si="4"/>
        <v>744033883.95110726</v>
      </c>
      <c r="E27" s="107">
        <f t="shared" si="5"/>
        <v>508842280.77840728</v>
      </c>
      <c r="F27" s="107">
        <f t="shared" si="6"/>
        <v>287563176.86181009</v>
      </c>
      <c r="I27">
        <v>2047</v>
      </c>
      <c r="J27" s="93">
        <f>SUM(A27:F27)/(1+Assumptions!$D$49)^(I27-2022)</f>
        <v>2033812440.1006601</v>
      </c>
      <c r="K27" s="144">
        <f>SUM('Incentive Relocation assumption'!B29:G29)</f>
        <v>2073408008.6691053</v>
      </c>
      <c r="L27" s="144">
        <f t="shared" si="7"/>
        <v>25087967585.242996</v>
      </c>
      <c r="N27">
        <v>2047</v>
      </c>
      <c r="O27" s="93">
        <f>J27*(1+Assumptions!$D$49)^(I27-2022)</f>
        <v>7859417002.5043859</v>
      </c>
      <c r="P27" s="93">
        <f>SUM('Total Property Damage 95%'!B28:S28)</f>
        <v>6484461292.9261036</v>
      </c>
      <c r="Q27" s="93">
        <f t="shared" si="8"/>
        <v>65966584259.845558</v>
      </c>
      <c r="R27" s="93"/>
    </row>
    <row r="28" spans="1:18" x14ac:dyDescent="0.35">
      <c r="A28" s="107">
        <f t="shared" si="1"/>
        <v>1520997373.2876272</v>
      </c>
      <c r="B28" s="107">
        <f t="shared" si="2"/>
        <v>2756099244.0743256</v>
      </c>
      <c r="C28" s="107">
        <f t="shared" si="3"/>
        <v>2041881043.5511096</v>
      </c>
      <c r="D28" s="107">
        <f t="shared" si="4"/>
        <v>744033883.95110726</v>
      </c>
      <c r="E28" s="107">
        <f t="shared" si="5"/>
        <v>508842280.77840728</v>
      </c>
      <c r="F28" s="107">
        <f t="shared" si="6"/>
        <v>287563176.86181009</v>
      </c>
      <c r="I28">
        <v>2048</v>
      </c>
      <c r="J28" s="93">
        <f>SUM(A28:F28)/(1+Assumptions!$D$49)^(I28-2022)</f>
        <v>1926760445.6353228</v>
      </c>
      <c r="K28" s="144">
        <f>SUM('Incentive Relocation assumption'!B30:G30)</f>
        <v>1982220217.0984664</v>
      </c>
      <c r="L28" s="144">
        <f t="shared" si="7"/>
        <v>25032507813.779854</v>
      </c>
      <c r="N28">
        <v>2048</v>
      </c>
      <c r="O28" s="93">
        <f>J28*(1+Assumptions!$D$49)^(I28-2022)</f>
        <v>7859417002.5043859</v>
      </c>
      <c r="P28" s="93">
        <f>SUM('Total Property Damage 95%'!B29:S29)</f>
        <v>6536481305.104847</v>
      </c>
      <c r="Q28" s="93">
        <f t="shared" si="8"/>
        <v>67289519957.245094</v>
      </c>
      <c r="R28" s="93"/>
    </row>
    <row r="29" spans="1:18" x14ac:dyDescent="0.35">
      <c r="A29" s="107">
        <f t="shared" si="1"/>
        <v>1520997373.2876272</v>
      </c>
      <c r="B29" s="107">
        <f t="shared" si="2"/>
        <v>2756099244.0743256</v>
      </c>
      <c r="C29" s="107">
        <f t="shared" si="3"/>
        <v>2041881043.5511096</v>
      </c>
      <c r="D29" s="107">
        <f t="shared" si="4"/>
        <v>744033883.95110726</v>
      </c>
      <c r="E29" s="107">
        <f t="shared" si="5"/>
        <v>508842280.77840728</v>
      </c>
      <c r="F29" s="107">
        <f t="shared" si="6"/>
        <v>287563176.86181009</v>
      </c>
      <c r="I29">
        <v>2049</v>
      </c>
      <c r="J29" s="93">
        <f>SUM(A29:F29)/(1+Assumptions!$D$49)^(I29-2022)</f>
        <v>1825343252.7343032</v>
      </c>
      <c r="K29" s="144">
        <f>SUM('Incentive Relocation assumption'!B31:G31)</f>
        <v>1895058199.4726207</v>
      </c>
      <c r="L29" s="144">
        <f t="shared" si="7"/>
        <v>24962792867.041534</v>
      </c>
      <c r="N29">
        <v>2049</v>
      </c>
      <c r="O29" s="93">
        <f>J29*(1+Assumptions!$D$49)^(I29-2022)</f>
        <v>7859417002.5043859</v>
      </c>
      <c r="P29" s="93">
        <f>SUM('Total Property Damage 95%'!B30:S30)</f>
        <v>6588942246.0577593</v>
      </c>
      <c r="Q29" s="93">
        <f t="shared" si="8"/>
        <v>68559994713.691719</v>
      </c>
      <c r="R29" s="93"/>
    </row>
    <row r="30" spans="1:18" x14ac:dyDescent="0.35">
      <c r="A30" s="107">
        <f t="shared" si="1"/>
        <v>1520997373.2876272</v>
      </c>
      <c r="B30" s="107">
        <f t="shared" si="2"/>
        <v>2756099244.0743256</v>
      </c>
      <c r="C30" s="107">
        <f t="shared" si="3"/>
        <v>2041881043.5511096</v>
      </c>
      <c r="D30" s="107">
        <f t="shared" si="4"/>
        <v>744033883.95110726</v>
      </c>
      <c r="E30" s="107">
        <f t="shared" si="5"/>
        <v>508842280.77840728</v>
      </c>
      <c r="F30" s="107">
        <f t="shared" si="6"/>
        <v>287563176.86181009</v>
      </c>
      <c r="I30">
        <v>2050</v>
      </c>
      <c r="J30" s="93">
        <f>SUM(A30:F30)/(1+Assumptions!$D$49)^(I30-2022)</f>
        <v>1729264267.3095798</v>
      </c>
      <c r="K30" s="144">
        <f>SUM('Incentive Relocation assumption'!B32:G32)</f>
        <v>2051386016.4470463</v>
      </c>
      <c r="L30" s="144">
        <f t="shared" si="7"/>
        <v>24640671117.904068</v>
      </c>
      <c r="N30">
        <v>2050</v>
      </c>
      <c r="O30" s="93">
        <f>J30*(1+Assumptions!$D$49)^(I30-2022)</f>
        <v>7859417002.5043859</v>
      </c>
      <c r="P30" s="93">
        <f>SUM('Total Property Damage 95%'!B31:S31)</f>
        <v>7520376785.4154272</v>
      </c>
      <c r="Q30" s="93">
        <f t="shared" si="8"/>
        <v>68899034930.78067</v>
      </c>
      <c r="R30" s="93"/>
    </row>
    <row r="31" spans="1:18" x14ac:dyDescent="0.35">
      <c r="A31" s="107">
        <f t="shared" si="1"/>
        <v>1520997373.2876272</v>
      </c>
      <c r="B31" s="107">
        <f t="shared" si="2"/>
        <v>2756099244.0743256</v>
      </c>
      <c r="C31" s="107">
        <f t="shared" si="3"/>
        <v>2041881043.5511096</v>
      </c>
      <c r="D31" s="107">
        <f t="shared" si="4"/>
        <v>744033883.95110726</v>
      </c>
      <c r="E31" s="107">
        <f t="shared" si="5"/>
        <v>508842280.77840728</v>
      </c>
      <c r="F31" s="107">
        <f t="shared" si="6"/>
        <v>287563176.86181009</v>
      </c>
      <c r="I31">
        <v>2051</v>
      </c>
      <c r="J31" s="93">
        <f>SUM(A31:F31)/(1+Assumptions!$D$49)^(I31-2022)</f>
        <v>1638242506.8349671</v>
      </c>
      <c r="K31" s="144">
        <f>SUM('Incentive Relocation assumption'!B33:G33)</f>
        <v>1961214682.1189425</v>
      </c>
      <c r="L31" s="144">
        <f t="shared" si="7"/>
        <v>24317698942.620094</v>
      </c>
      <c r="N31">
        <v>2051</v>
      </c>
      <c r="O31" s="93">
        <f>J31*(1+Assumptions!$D$49)^(I31-2022)</f>
        <v>7859417002.5043869</v>
      </c>
      <c r="P31" s="93">
        <f>SUM('Total Property Damage 95%'!B32:S32)</f>
        <v>7580789534.286726</v>
      </c>
      <c r="Q31" s="93">
        <f t="shared" si="8"/>
        <v>69177662398.998337</v>
      </c>
      <c r="R31" s="93"/>
    </row>
    <row r="32" spans="1:18" x14ac:dyDescent="0.35">
      <c r="A32" s="107">
        <f t="shared" si="1"/>
        <v>1520997373.2876272</v>
      </c>
      <c r="B32" s="107">
        <f t="shared" si="2"/>
        <v>2756099244.0743256</v>
      </c>
      <c r="C32" s="107">
        <f t="shared" si="3"/>
        <v>2041881043.5511096</v>
      </c>
      <c r="D32" s="107">
        <f t="shared" si="4"/>
        <v>744033883.95110726</v>
      </c>
      <c r="E32" s="107">
        <f t="shared" si="5"/>
        <v>508842280.77840728</v>
      </c>
      <c r="F32" s="107">
        <f t="shared" si="6"/>
        <v>287563176.86181009</v>
      </c>
      <c r="I32">
        <v>2052</v>
      </c>
      <c r="J32" s="93">
        <f>SUM(A32:F32)/(1+Assumptions!$D$49)^(I32-2022)</f>
        <v>1552011778.6140811</v>
      </c>
      <c r="K32" s="144">
        <f>SUM('Incentive Relocation assumption'!B34:G34)</f>
        <v>1875022372.2332001</v>
      </c>
      <c r="L32" s="144">
        <f t="shared" si="7"/>
        <v>23994688349.000977</v>
      </c>
      <c r="N32">
        <v>2052</v>
      </c>
      <c r="O32" s="93">
        <f>J32*(1+Assumptions!$D$49)^(I32-2022)</f>
        <v>7859417002.5043859</v>
      </c>
      <c r="P32" s="93">
        <f>SUM('Total Property Damage 95%'!B33:S33)</f>
        <v>7641715853.2484388</v>
      </c>
      <c r="Q32" s="93">
        <f t="shared" si="8"/>
        <v>69395363548.254288</v>
      </c>
      <c r="R32" s="93"/>
    </row>
    <row r="33" spans="1:18" x14ac:dyDescent="0.35">
      <c r="A33" s="107">
        <f t="shared" si="1"/>
        <v>1520997373.2876272</v>
      </c>
      <c r="B33" s="107">
        <f t="shared" si="2"/>
        <v>2756099244.0743256</v>
      </c>
      <c r="C33" s="107">
        <f t="shared" si="3"/>
        <v>2041881043.5511096</v>
      </c>
      <c r="D33" s="107">
        <f t="shared" si="4"/>
        <v>744033883.95110726</v>
      </c>
      <c r="E33" s="107">
        <f t="shared" si="5"/>
        <v>508842280.77840728</v>
      </c>
      <c r="F33" s="107">
        <f t="shared" si="6"/>
        <v>287563176.86181009</v>
      </c>
      <c r="I33">
        <v>2053</v>
      </c>
      <c r="J33" s="93">
        <f>SUM(A33:F33)/(1+Assumptions!$D$49)^(I33-2022)</f>
        <v>1470319901.3010929</v>
      </c>
      <c r="K33" s="144">
        <f>SUM('Incentive Relocation assumption'!B35:G35)</f>
        <v>1792632900.2005713</v>
      </c>
      <c r="L33" s="144">
        <f t="shared" si="7"/>
        <v>23672375350.101498</v>
      </c>
      <c r="N33">
        <v>2053</v>
      </c>
      <c r="O33" s="93">
        <f>J33*(1+Assumptions!$D$49)^(I33-2022)</f>
        <v>7859417002.5043859</v>
      </c>
      <c r="P33" s="93">
        <f>SUM('Total Property Damage 95%'!B34:S34)</f>
        <v>7703160627.3931189</v>
      </c>
      <c r="Q33" s="93">
        <f t="shared" si="8"/>
        <v>69551619923.365555</v>
      </c>
      <c r="R33" s="93"/>
    </row>
    <row r="34" spans="1:18" x14ac:dyDescent="0.35">
      <c r="A34" s="107">
        <f t="shared" si="1"/>
        <v>1520997373.2876272</v>
      </c>
      <c r="B34" s="107">
        <f t="shared" si="2"/>
        <v>2756099244.0743256</v>
      </c>
      <c r="C34" s="107">
        <f t="shared" si="3"/>
        <v>2041881043.5511096</v>
      </c>
      <c r="D34" s="107">
        <f t="shared" si="4"/>
        <v>744033883.95110726</v>
      </c>
      <c r="E34" s="107">
        <f t="shared" si="5"/>
        <v>508842280.77840728</v>
      </c>
      <c r="F34" s="107">
        <f t="shared" si="6"/>
        <v>287563176.86181009</v>
      </c>
      <c r="I34">
        <v>2054</v>
      </c>
      <c r="J34" s="93">
        <f>SUM(A34:F34)/(1+Assumptions!$D$49)^(I34-2022)</f>
        <v>1392927967.3976061</v>
      </c>
      <c r="K34" s="144">
        <f>SUM('Incentive Relocation assumption'!B36:G36)</f>
        <v>1713877904.6808951</v>
      </c>
      <c r="L34" s="144">
        <f t="shared" si="7"/>
        <v>23351425412.818207</v>
      </c>
      <c r="N34">
        <v>2054</v>
      </c>
      <c r="O34" s="93">
        <f>J34*(1+Assumptions!$D$49)^(I34-2022)</f>
        <v>7859417002.5043859</v>
      </c>
      <c r="P34" s="93">
        <f>SUM('Total Property Damage 95%'!B35:S35)</f>
        <v>7765128799.3087816</v>
      </c>
      <c r="Q34" s="93">
        <f t="shared" si="8"/>
        <v>69645908126.561157</v>
      </c>
      <c r="R34" s="93"/>
    </row>
    <row r="35" spans="1:18" x14ac:dyDescent="0.35">
      <c r="A35" s="107">
        <f t="shared" si="1"/>
        <v>1520997373.2876272</v>
      </c>
      <c r="B35" s="107">
        <f t="shared" si="2"/>
        <v>2756099244.0743256</v>
      </c>
      <c r="C35" s="107">
        <f t="shared" si="3"/>
        <v>2041881043.5511096</v>
      </c>
      <c r="D35" s="107">
        <f t="shared" si="4"/>
        <v>744033883.95110726</v>
      </c>
      <c r="E35" s="107">
        <f t="shared" si="5"/>
        <v>508842280.77840728</v>
      </c>
      <c r="F35" s="107">
        <f t="shared" si="6"/>
        <v>287563176.86181009</v>
      </c>
      <c r="I35">
        <v>2055</v>
      </c>
      <c r="J35" s="93">
        <f>SUM(A35:F35)/(1+Assumptions!$D$49)^(I35-2022)</f>
        <v>1319609644.5688398</v>
      </c>
      <c r="K35" s="144">
        <f>SUM('Incentive Relocation assumption'!B37:G37)</f>
        <v>1638596501.0644152</v>
      </c>
      <c r="L35" s="144">
        <f t="shared" si="7"/>
        <v>23032438556.322632</v>
      </c>
      <c r="N35">
        <v>2055</v>
      </c>
      <c r="O35" s="93">
        <f>J35*(1+Assumptions!$D$49)^(I35-2022)</f>
        <v>7859417002.5043869</v>
      </c>
      <c r="P35" s="93">
        <f>SUM('Total Property Damage 95%'!B36:S36)</f>
        <v>7827625369.9651747</v>
      </c>
      <c r="Q35" s="93">
        <f t="shared" si="8"/>
        <v>69677699759.100372</v>
      </c>
      <c r="R35" s="93"/>
    </row>
    <row r="36" spans="1:18" x14ac:dyDescent="0.35">
      <c r="A36" s="107">
        <f t="shared" si="1"/>
        <v>1520997373.2876272</v>
      </c>
      <c r="B36" s="107">
        <f t="shared" si="2"/>
        <v>2756099244.0743256</v>
      </c>
      <c r="C36" s="107">
        <f t="shared" si="3"/>
        <v>2041881043.5511096</v>
      </c>
      <c r="D36" s="107">
        <f t="shared" si="4"/>
        <v>744033883.95110726</v>
      </c>
      <c r="E36" s="107">
        <f t="shared" si="5"/>
        <v>508842280.77840728</v>
      </c>
      <c r="F36" s="107">
        <f t="shared" si="6"/>
        <v>287563176.86181009</v>
      </c>
      <c r="I36">
        <v>2056</v>
      </c>
      <c r="J36" s="93">
        <f>SUM(A36:F36)/(1+Assumptions!$D$49)^(I36-2022)</f>
        <v>1250150513.7358131</v>
      </c>
      <c r="K36" s="144">
        <f>SUM('Incentive Relocation assumption'!B38:G38)</f>
        <v>1566634948.514802</v>
      </c>
      <c r="L36" s="144">
        <f t="shared" si="7"/>
        <v>22715954121.543644</v>
      </c>
      <c r="N36">
        <v>2056</v>
      </c>
      <c r="O36" s="93">
        <f>J36*(1+Assumptions!$D$49)^(I36-2022)</f>
        <v>7859417002.5043859</v>
      </c>
      <c r="P36" s="93">
        <f>SUM('Total Property Damage 95%'!B37:S37)</f>
        <v>7890655399.6169252</v>
      </c>
      <c r="Q36" s="93">
        <f t="shared" si="8"/>
        <v>69646461361.987839</v>
      </c>
      <c r="R36" s="93"/>
    </row>
    <row r="37" spans="1:18" x14ac:dyDescent="0.35">
      <c r="A37" s="107">
        <f t="shared" si="1"/>
        <v>1520997373.2876272</v>
      </c>
      <c r="B37" s="107">
        <f t="shared" si="2"/>
        <v>2756099244.0743256</v>
      </c>
      <c r="C37" s="107">
        <f t="shared" si="3"/>
        <v>2041881043.5511096</v>
      </c>
      <c r="D37" s="107">
        <f t="shared" si="4"/>
        <v>744033883.95110726</v>
      </c>
      <c r="E37" s="107">
        <f t="shared" si="5"/>
        <v>508842280.77840728</v>
      </c>
      <c r="F37" s="107">
        <f t="shared" si="6"/>
        <v>287563176.86181009</v>
      </c>
      <c r="I37">
        <v>2057</v>
      </c>
      <c r="J37" s="93">
        <f>SUM(A37:F37)/(1+Assumptions!$D$49)^(I37-2022)</f>
        <v>1184347442.0077925</v>
      </c>
      <c r="K37" s="144">
        <f>SUM('Incentive Relocation assumption'!B39:G39)</f>
        <v>1497846331.8773775</v>
      </c>
      <c r="L37" s="144">
        <f t="shared" si="7"/>
        <v>22402455231.674057</v>
      </c>
      <c r="N37">
        <v>2057</v>
      </c>
      <c r="O37" s="93">
        <f>J37*(1+Assumptions!$D$49)^(I37-2022)</f>
        <v>7859417002.5043859</v>
      </c>
      <c r="P37" s="93">
        <f>SUM('Total Property Damage 95%'!B38:S38)</f>
        <v>7954224008.723937</v>
      </c>
      <c r="Q37" s="93">
        <f t="shared" si="8"/>
        <v>69551654355.76828</v>
      </c>
      <c r="R37" s="93"/>
    </row>
    <row r="38" spans="1:18" x14ac:dyDescent="0.35">
      <c r="A38" s="107">
        <f t="shared" si="1"/>
        <v>1520997373.2876272</v>
      </c>
      <c r="B38" s="107">
        <f t="shared" si="2"/>
        <v>2756099244.0743256</v>
      </c>
      <c r="C38" s="107">
        <f t="shared" si="3"/>
        <v>2041881043.5511096</v>
      </c>
      <c r="D38" s="107">
        <f t="shared" si="4"/>
        <v>744033883.95110726</v>
      </c>
      <c r="E38" s="107">
        <f t="shared" si="5"/>
        <v>508842280.77840728</v>
      </c>
      <c r="F38" s="107">
        <f t="shared" si="6"/>
        <v>287563176.86181009</v>
      </c>
      <c r="I38">
        <v>2058</v>
      </c>
      <c r="J38" s="93">
        <f>SUM(A38:F38)/(1+Assumptions!$D$49)^(I38-2022)</f>
        <v>1122007988.6211376</v>
      </c>
      <c r="K38" s="144">
        <f>SUM('Incentive Relocation assumption'!B40:G40)</f>
        <v>1432090257.7873168</v>
      </c>
      <c r="L38" s="144">
        <f t="shared" si="7"/>
        <v>22092372962.507877</v>
      </c>
      <c r="N38">
        <v>2058</v>
      </c>
      <c r="O38" s="93">
        <f>J38*(1+Assumptions!$D$49)^(I38-2022)</f>
        <v>7859417002.5043859</v>
      </c>
      <c r="P38" s="93">
        <f>SUM('Total Property Damage 95%'!B39:S39)</f>
        <v>8018336378.8893785</v>
      </c>
      <c r="Q38" s="93">
        <f t="shared" si="8"/>
        <v>69392734979.383286</v>
      </c>
      <c r="R38" s="93"/>
    </row>
    <row r="39" spans="1:18" x14ac:dyDescent="0.35">
      <c r="A39" s="107">
        <f t="shared" si="1"/>
        <v>1520997373.2876272</v>
      </c>
      <c r="B39" s="107">
        <f t="shared" si="2"/>
        <v>2756099244.0743256</v>
      </c>
      <c r="C39" s="107">
        <f t="shared" si="3"/>
        <v>2041881043.5511096</v>
      </c>
      <c r="D39" s="107">
        <f t="shared" si="4"/>
        <v>744033883.95110726</v>
      </c>
      <c r="E39" s="107">
        <f t="shared" si="5"/>
        <v>508842280.77840728</v>
      </c>
      <c r="F39" s="107">
        <f t="shared" si="6"/>
        <v>287563176.86181009</v>
      </c>
      <c r="I39">
        <v>2059</v>
      </c>
      <c r="J39" s="93">
        <f>SUM(A39:F39)/(1+Assumptions!$D$49)^(I39-2022)</f>
        <v>1062949842.1472235</v>
      </c>
      <c r="K39" s="144">
        <f>SUM('Incentive Relocation assumption'!B41:G41)</f>
        <v>1369232564.3423951</v>
      </c>
      <c r="L39" s="144">
        <f t="shared" si="7"/>
        <v>21786090240.312706</v>
      </c>
      <c r="N39">
        <v>2059</v>
      </c>
      <c r="O39" s="93">
        <f>J39*(1+Assumptions!$D$49)^(I39-2022)</f>
        <v>7859417002.5043859</v>
      </c>
      <c r="P39" s="93">
        <f>SUM('Total Property Damage 95%'!B40:S40)</f>
        <v>8082997753.8156691</v>
      </c>
      <c r="Q39" s="93">
        <f t="shared" si="8"/>
        <v>69169154228.072006</v>
      </c>
      <c r="R39" s="93"/>
    </row>
    <row r="40" spans="1:18" x14ac:dyDescent="0.35">
      <c r="A40" s="107">
        <f t="shared" si="1"/>
        <v>1520997373.2876272</v>
      </c>
      <c r="B40" s="107">
        <f t="shared" si="2"/>
        <v>2756099244.0743256</v>
      </c>
      <c r="C40" s="107">
        <f t="shared" si="3"/>
        <v>2041881043.5511096</v>
      </c>
      <c r="D40" s="107">
        <f t="shared" si="4"/>
        <v>744033883.95110726</v>
      </c>
      <c r="E40" s="107">
        <f t="shared" si="5"/>
        <v>508842280.77840728</v>
      </c>
      <c r="F40" s="107">
        <f t="shared" si="6"/>
        <v>287563176.86181009</v>
      </c>
      <c r="I40">
        <v>2060</v>
      </c>
      <c r="J40" s="93">
        <f>SUM(A40:F40)/(1+Assumptions!$D$49)^(I40-2022)</f>
        <v>1007000287.3235527</v>
      </c>
      <c r="K40" s="144">
        <f>SUM('Incentive Relocation assumption'!B42:G42)</f>
        <v>1475485824.1165409</v>
      </c>
      <c r="L40" s="144">
        <f t="shared" si="7"/>
        <v>21317604703.519718</v>
      </c>
      <c r="N40">
        <v>2060</v>
      </c>
      <c r="O40" s="93">
        <f>J40*(1+Assumptions!$D$49)^(I40-2022)</f>
        <v>7859417002.5043859</v>
      </c>
      <c r="P40" s="93">
        <f>SUM('Total Property Damage 95%'!B41:S41)</f>
        <v>9183530488.5100365</v>
      </c>
      <c r="Q40" s="93">
        <f t="shared" si="8"/>
        <v>67845040742.066353</v>
      </c>
      <c r="R40" s="93"/>
    </row>
    <row r="41" spans="1:18" x14ac:dyDescent="0.35">
      <c r="A41" s="107">
        <f t="shared" si="1"/>
        <v>1520997373.2876272</v>
      </c>
      <c r="B41" s="107">
        <f t="shared" si="2"/>
        <v>2756099244.0743256</v>
      </c>
      <c r="C41" s="107">
        <f t="shared" si="3"/>
        <v>2041881043.5511096</v>
      </c>
      <c r="D41" s="107">
        <f t="shared" si="4"/>
        <v>744033883.95110726</v>
      </c>
      <c r="E41" s="107">
        <f t="shared" si="5"/>
        <v>508842280.77840728</v>
      </c>
      <c r="F41" s="107">
        <f t="shared" si="6"/>
        <v>287563176.86181009</v>
      </c>
      <c r="I41">
        <v>2061</v>
      </c>
      <c r="J41" s="93">
        <f>SUM(A41:F41)/(1+Assumptions!$D$49)^(I41-2022)</f>
        <v>953995699.9488101</v>
      </c>
      <c r="K41" s="144">
        <f>SUM('Incentive Relocation assumption'!B43:G43)</f>
        <v>1410747612.6115706</v>
      </c>
      <c r="L41" s="144">
        <f t="shared" si="7"/>
        <v>20860852790.856956</v>
      </c>
      <c r="N41">
        <v>2061</v>
      </c>
      <c r="O41" s="93">
        <f>J41*(1+Assumptions!$D$49)^(I41-2022)</f>
        <v>7859417002.5043859</v>
      </c>
      <c r="P41" s="93">
        <f>SUM('Total Property Damage 95%'!B42:S42)</f>
        <v>9257663316.4713326</v>
      </c>
      <c r="Q41" s="93">
        <f t="shared" si="8"/>
        <v>66446794428.099403</v>
      </c>
      <c r="R41" s="93"/>
    </row>
    <row r="42" spans="1:18" x14ac:dyDescent="0.35">
      <c r="A42" s="107">
        <f t="shared" si="1"/>
        <v>1520997373.2876272</v>
      </c>
      <c r="B42" s="107">
        <f t="shared" si="2"/>
        <v>2756099244.0743256</v>
      </c>
      <c r="C42" s="107">
        <f t="shared" si="3"/>
        <v>2041881043.5511096</v>
      </c>
      <c r="D42" s="107">
        <f t="shared" si="4"/>
        <v>744033883.95110726</v>
      </c>
      <c r="E42" s="107">
        <f t="shared" si="5"/>
        <v>508842280.77840728</v>
      </c>
      <c r="F42" s="107">
        <f t="shared" si="6"/>
        <v>287563176.86181009</v>
      </c>
      <c r="I42">
        <v>2062</v>
      </c>
      <c r="J42" s="93">
        <f>SUM(A42:F42)/(1+Assumptions!$D$49)^(I42-2022)</f>
        <v>903781068.36468017</v>
      </c>
      <c r="K42" s="144">
        <f>SUM('Incentive Relocation assumption'!B44:G44)</f>
        <v>1348861508.4247305</v>
      </c>
      <c r="L42" s="144">
        <f t="shared" si="7"/>
        <v>20415772350.796906</v>
      </c>
      <c r="N42">
        <v>2062</v>
      </c>
      <c r="O42" s="93">
        <f>J42*(1+Assumptions!$D$49)^(I42-2022)</f>
        <v>7859417002.504385</v>
      </c>
      <c r="P42" s="93">
        <f>SUM('Total Property Damage 95%'!B43:S43)</f>
        <v>9332433067.0153599</v>
      </c>
      <c r="Q42" s="93">
        <f t="shared" si="8"/>
        <v>64973778363.588425</v>
      </c>
      <c r="R42" s="93"/>
    </row>
    <row r="43" spans="1:18" x14ac:dyDescent="0.35">
      <c r="A43" s="107">
        <f t="shared" si="1"/>
        <v>1520997373.2876272</v>
      </c>
      <c r="B43" s="107">
        <f t="shared" si="2"/>
        <v>2756099244.0743256</v>
      </c>
      <c r="C43" s="107">
        <f t="shared" si="3"/>
        <v>2041881043.5511096</v>
      </c>
      <c r="D43" s="107">
        <f t="shared" si="4"/>
        <v>744033883.95110726</v>
      </c>
      <c r="E43" s="107">
        <f t="shared" si="5"/>
        <v>508842280.77840728</v>
      </c>
      <c r="F43" s="107">
        <f t="shared" si="6"/>
        <v>287563176.86181009</v>
      </c>
      <c r="I43">
        <v>2063</v>
      </c>
      <c r="J43" s="93">
        <f>SUM(A43:F43)/(1+Assumptions!$D$49)^(I43-2022)</f>
        <v>856209540.12500477</v>
      </c>
      <c r="K43" s="144">
        <f>SUM('Incentive Relocation assumption'!B45:G45)</f>
        <v>1289701406.1947577</v>
      </c>
      <c r="L43" s="144">
        <f t="shared" si="7"/>
        <v>19982280484.727154</v>
      </c>
      <c r="N43">
        <v>2063</v>
      </c>
      <c r="O43" s="93">
        <f>J43*(1+Assumptions!$D$49)^(I43-2022)</f>
        <v>7859417002.5043869</v>
      </c>
      <c r="P43" s="93">
        <f>SUM('Total Property Damage 95%'!B44:S44)</f>
        <v>9407845941.2662296</v>
      </c>
      <c r="Q43" s="93">
        <f t="shared" si="8"/>
        <v>63425349424.826584</v>
      </c>
      <c r="R43" s="93"/>
    </row>
    <row r="44" spans="1:18" x14ac:dyDescent="0.35">
      <c r="A44" s="107">
        <f t="shared" si="1"/>
        <v>1520997373.2876272</v>
      </c>
      <c r="B44" s="107">
        <f t="shared" si="2"/>
        <v>2756099244.0743256</v>
      </c>
      <c r="C44" s="107">
        <f t="shared" si="3"/>
        <v>2041881043.5511096</v>
      </c>
      <c r="D44" s="107">
        <f t="shared" si="4"/>
        <v>744033883.95110726</v>
      </c>
      <c r="E44" s="107">
        <f t="shared" si="5"/>
        <v>508842280.77840728</v>
      </c>
      <c r="F44" s="107">
        <f t="shared" si="6"/>
        <v>287563176.86181009</v>
      </c>
      <c r="I44">
        <v>2064</v>
      </c>
      <c r="J44" s="93">
        <f>SUM(A44:F44)/(1+Assumptions!$D$49)^(I44-2022)</f>
        <v>811141992.52651811</v>
      </c>
      <c r="K44" s="144">
        <f>SUM('Incentive Relocation assumption'!B46:G46)</f>
        <v>1233146794.1396601</v>
      </c>
      <c r="L44" s="144">
        <f t="shared" si="7"/>
        <v>19560275683.114014</v>
      </c>
      <c r="N44">
        <v>2064</v>
      </c>
      <c r="O44" s="93">
        <f>J44*(1+Assumptions!$D$49)^(I44-2022)</f>
        <v>7859417002.5043869</v>
      </c>
      <c r="P44" s="93">
        <f>SUM('Total Property Damage 95%'!B45:S45)</f>
        <v>9483908216.044384</v>
      </c>
      <c r="Q44" s="93">
        <f t="shared" si="8"/>
        <v>61800858211.286591</v>
      </c>
      <c r="R44" s="93"/>
    </row>
    <row r="45" spans="1:18" x14ac:dyDescent="0.35">
      <c r="A45" s="107">
        <f t="shared" si="1"/>
        <v>1520997373.2876272</v>
      </c>
      <c r="B45" s="107">
        <f t="shared" si="2"/>
        <v>2756099244.0743256</v>
      </c>
      <c r="C45" s="107">
        <f t="shared" si="3"/>
        <v>2041881043.5511096</v>
      </c>
      <c r="D45" s="107">
        <f t="shared" si="4"/>
        <v>744033883.95110726</v>
      </c>
      <c r="E45" s="107">
        <f t="shared" si="5"/>
        <v>508842280.77840728</v>
      </c>
      <c r="F45" s="107">
        <f t="shared" si="6"/>
        <v>287563176.86181009</v>
      </c>
      <c r="I45">
        <v>2065</v>
      </c>
      <c r="J45" s="93">
        <f>SUM(A45:F45)/(1+Assumptions!$D$49)^(I45-2022)</f>
        <v>768446625.74517739</v>
      </c>
      <c r="K45" s="144">
        <f>SUM('Incentive Relocation assumption'!B47:G47)</f>
        <v>1179082505.2307999</v>
      </c>
      <c r="L45" s="144">
        <f t="shared" si="7"/>
        <v>19149639803.628391</v>
      </c>
      <c r="N45">
        <v>2065</v>
      </c>
      <c r="O45" s="93">
        <f>J45*(1+Assumptions!$D$49)^(I45-2022)</f>
        <v>7859417002.5043859</v>
      </c>
      <c r="P45" s="93">
        <f>SUM('Total Property Damage 95%'!B46:S46)</f>
        <v>9560626245.0750809</v>
      </c>
      <c r="Q45" s="93">
        <f t="shared" si="8"/>
        <v>60099648968.715897</v>
      </c>
      <c r="R45" s="93"/>
    </row>
    <row r="46" spans="1:18" x14ac:dyDescent="0.35">
      <c r="A46" s="107">
        <f t="shared" si="1"/>
        <v>1520997373.2876272</v>
      </c>
      <c r="B46" s="107">
        <f t="shared" si="2"/>
        <v>2756099244.0743256</v>
      </c>
      <c r="C46" s="107">
        <f t="shared" si="3"/>
        <v>2041881043.5511096</v>
      </c>
      <c r="D46" s="107">
        <f t="shared" si="4"/>
        <v>744033883.95110726</v>
      </c>
      <c r="E46" s="107">
        <f t="shared" si="5"/>
        <v>508842280.77840728</v>
      </c>
      <c r="F46" s="107">
        <f t="shared" si="6"/>
        <v>287563176.86181009</v>
      </c>
      <c r="I46">
        <v>2066</v>
      </c>
      <c r="J46" s="93">
        <f>SUM(A46:F46)/(1+Assumptions!$D$49)^(I46-2022)</f>
        <v>727998577.38821673</v>
      </c>
      <c r="K46" s="144">
        <f>SUM('Incentive Relocation assumption'!B48:G48)</f>
        <v>1127398479.4648783</v>
      </c>
      <c r="L46" s="144">
        <f t="shared" si="7"/>
        <v>18750239901.551731</v>
      </c>
      <c r="N46">
        <v>2066</v>
      </c>
      <c r="O46" s="93">
        <f>J46*(1+Assumptions!$D$49)^(I46-2022)</f>
        <v>7859417002.5043859</v>
      </c>
      <c r="P46" s="93">
        <f>SUM('Total Property Damage 95%'!B47:S47)</f>
        <v>9638006460.220377</v>
      </c>
      <c r="Q46" s="93">
        <f t="shared" si="8"/>
        <v>58321059510.999908</v>
      </c>
      <c r="R46" s="93"/>
    </row>
    <row r="47" spans="1:18" x14ac:dyDescent="0.35">
      <c r="A47" s="107">
        <f t="shared" si="1"/>
        <v>1520997373.2876272</v>
      </c>
      <c r="B47" s="107">
        <f t="shared" si="2"/>
        <v>2756099244.0743256</v>
      </c>
      <c r="C47" s="107">
        <f t="shared" si="3"/>
        <v>2041881043.5511096</v>
      </c>
      <c r="D47" s="107">
        <f t="shared" si="4"/>
        <v>744033883.95110726</v>
      </c>
      <c r="E47" s="107">
        <f t="shared" si="5"/>
        <v>508842280.77840728</v>
      </c>
      <c r="F47" s="107">
        <f t="shared" si="6"/>
        <v>287563176.86181009</v>
      </c>
      <c r="I47">
        <v>2067</v>
      </c>
      <c r="J47" s="93">
        <f>SUM(A47:F47)/(1+Assumptions!$D$49)^(I47-2022)</f>
        <v>689679557.33468652</v>
      </c>
      <c r="K47" s="144">
        <f>SUM('Incentive Relocation assumption'!B49:G49)</f>
        <v>1077989536.7376416</v>
      </c>
      <c r="L47" s="144">
        <f t="shared" si="7"/>
        <v>18361929922.148777</v>
      </c>
      <c r="N47">
        <v>2067</v>
      </c>
      <c r="O47" s="93">
        <f>J47*(1+Assumptions!$D$49)^(I47-2022)</f>
        <v>7859417002.5043859</v>
      </c>
      <c r="P47" s="93">
        <f>SUM('Total Property Damage 95%'!B48:S48)</f>
        <v>9716055372.7351112</v>
      </c>
      <c r="Q47" s="93">
        <f t="shared" si="8"/>
        <v>56464421140.76918</v>
      </c>
      <c r="R47" s="93"/>
    </row>
    <row r="48" spans="1:18" x14ac:dyDescent="0.35">
      <c r="A48" s="107">
        <f t="shared" si="1"/>
        <v>1520997373.2876272</v>
      </c>
      <c r="B48" s="107">
        <f t="shared" si="2"/>
        <v>2756099244.0743256</v>
      </c>
      <c r="C48" s="107">
        <f t="shared" si="3"/>
        <v>2041881043.5511096</v>
      </c>
      <c r="D48" s="107">
        <f t="shared" si="4"/>
        <v>744033883.95110726</v>
      </c>
      <c r="E48" s="107">
        <f t="shared" si="5"/>
        <v>508842280.77840728</v>
      </c>
      <c r="F48" s="107">
        <f t="shared" si="6"/>
        <v>287563176.86181009</v>
      </c>
      <c r="I48">
        <v>2068</v>
      </c>
      <c r="J48" s="93">
        <f>SUM(A48:F48)/(1+Assumptions!$D$49)^(I48-2022)</f>
        <v>653377501.79656887</v>
      </c>
      <c r="K48" s="144">
        <f>SUM('Incentive Relocation assumption'!B50:G50)</f>
        <v>1030755159.8453609</v>
      </c>
      <c r="L48" s="144">
        <f t="shared" si="7"/>
        <v>17984552264.099983</v>
      </c>
      <c r="N48">
        <v>2068</v>
      </c>
      <c r="O48" s="93">
        <f>J48*(1+Assumptions!$D$49)^(I48-2022)</f>
        <v>7859417002.5043859</v>
      </c>
      <c r="P48" s="93">
        <f>SUM('Total Property Damage 95%'!B49:S49)</f>
        <v>9794779574.5474358</v>
      </c>
      <c r="Q48" s="93">
        <f t="shared" si="8"/>
        <v>54529058568.726128</v>
      </c>
      <c r="R48" s="93"/>
    </row>
    <row r="49" spans="1:18" x14ac:dyDescent="0.35">
      <c r="A49" s="107">
        <f t="shared" si="1"/>
        <v>1520997373.2876272</v>
      </c>
      <c r="B49" s="107">
        <f t="shared" si="2"/>
        <v>2756099244.0743256</v>
      </c>
      <c r="C49" s="107">
        <f t="shared" si="3"/>
        <v>2041881043.5511096</v>
      </c>
      <c r="D49" s="107">
        <f t="shared" si="4"/>
        <v>744033883.95110726</v>
      </c>
      <c r="E49" s="107">
        <f t="shared" si="5"/>
        <v>508842280.77840728</v>
      </c>
      <c r="F49" s="107">
        <f t="shared" si="6"/>
        <v>287563176.86181009</v>
      </c>
      <c r="I49">
        <v>2069</v>
      </c>
      <c r="J49" s="93">
        <f>SUM(A49:F49)/(1+Assumptions!$D$49)^(I49-2022)</f>
        <v>618986245.58877409</v>
      </c>
      <c r="K49" s="144">
        <f>SUM('Incentive Relocation assumption'!B51:G51)</f>
        <v>985599287.16138029</v>
      </c>
      <c r="L49" s="144">
        <f t="shared" si="7"/>
        <v>17617939222.527378</v>
      </c>
      <c r="N49">
        <v>2069</v>
      </c>
      <c r="O49" s="93">
        <f>J49*(1+Assumptions!$D$49)^(I49-2022)</f>
        <v>7859417002.5043859</v>
      </c>
      <c r="P49" s="93">
        <f>SUM('Total Property Damage 95%'!B50:S50)</f>
        <v>9874185739.5643845</v>
      </c>
      <c r="Q49" s="93">
        <f t="shared" si="8"/>
        <v>52514289831.66613</v>
      </c>
      <c r="R49" s="93"/>
    </row>
    <row r="50" spans="1:18" x14ac:dyDescent="0.35">
      <c r="A50" s="107">
        <f t="shared" si="1"/>
        <v>1520997373.2876272</v>
      </c>
      <c r="B50" s="107">
        <f t="shared" si="2"/>
        <v>2756099244.0743256</v>
      </c>
      <c r="C50" s="107">
        <f t="shared" si="3"/>
        <v>2041881043.5511096</v>
      </c>
      <c r="D50" s="107">
        <f t="shared" si="4"/>
        <v>744033883.95110726</v>
      </c>
      <c r="E50" s="107">
        <f t="shared" si="5"/>
        <v>508842280.77840728</v>
      </c>
      <c r="F50" s="107">
        <f t="shared" si="6"/>
        <v>287563176.86181009</v>
      </c>
      <c r="I50">
        <v>2070</v>
      </c>
      <c r="J50" s="93">
        <f>SUM(A50:F50)/(1+Assumptions!$D$49)^(I50-2022)</f>
        <v>586405211.64957297</v>
      </c>
      <c r="K50" s="144">
        <f>SUM('Incentive Relocation assumption'!B52:G52)</f>
        <v>1051468640.7738138</v>
      </c>
      <c r="L50" s="144">
        <f t="shared" si="7"/>
        <v>17152875793.403137</v>
      </c>
      <c r="N50">
        <v>2070</v>
      </c>
      <c r="O50" s="93">
        <f>J50*(1+Assumptions!$D$49)^(I50-2022)</f>
        <v>7859417002.5043869</v>
      </c>
      <c r="P50" s="93">
        <f>SUM('Total Property Damage 95%'!B51:S51)</f>
        <v>11105984154.158619</v>
      </c>
      <c r="Q50" s="93">
        <f t="shared" si="8"/>
        <v>49267722680.011902</v>
      </c>
      <c r="R50" s="93"/>
    </row>
    <row r="51" spans="1:18" x14ac:dyDescent="0.35">
      <c r="A51" s="107">
        <f t="shared" si="1"/>
        <v>1520997373.2876272</v>
      </c>
      <c r="B51" s="107">
        <f t="shared" si="2"/>
        <v>2756099244.0743256</v>
      </c>
      <c r="C51" s="107">
        <f t="shared" si="3"/>
        <v>2041881043.5511096</v>
      </c>
      <c r="D51" s="107">
        <f t="shared" si="4"/>
        <v>744033883.95110726</v>
      </c>
      <c r="E51" s="107">
        <f t="shared" si="5"/>
        <v>508842280.77840728</v>
      </c>
      <c r="F51" s="107">
        <f t="shared" si="6"/>
        <v>287563176.86181009</v>
      </c>
      <c r="I51">
        <v>2071</v>
      </c>
      <c r="J51" s="93">
        <f>SUM(A51:F51)/(1+Assumptions!$D$49)^(I51-2022)</f>
        <v>555539116.90346766</v>
      </c>
      <c r="K51" s="144">
        <f>SUM('Incentive Relocation assumption'!B53:G53)</f>
        <v>1005423497.1871898</v>
      </c>
      <c r="L51" s="144">
        <f t="shared" si="7"/>
        <v>16702991413.119415</v>
      </c>
      <c r="N51">
        <v>2071</v>
      </c>
      <c r="O51" s="93">
        <f>J51*(1+Assumptions!$D$49)^(I51-2022)</f>
        <v>7859417002.5043859</v>
      </c>
      <c r="P51" s="93">
        <f>SUM('Total Property Damage 95%'!B52:S52)</f>
        <v>11196122002.011478</v>
      </c>
      <c r="Q51" s="93">
        <f t="shared" si="8"/>
        <v>45931017680.504807</v>
      </c>
      <c r="R51" s="93"/>
    </row>
    <row r="52" spans="1:18" x14ac:dyDescent="0.35">
      <c r="A52" s="107">
        <f t="shared" si="1"/>
        <v>1520997373.2876272</v>
      </c>
      <c r="B52" s="107">
        <f t="shared" si="2"/>
        <v>2756099244.0743256</v>
      </c>
      <c r="C52" s="107">
        <f t="shared" si="3"/>
        <v>2041881043.5511096</v>
      </c>
      <c r="D52" s="107">
        <f t="shared" si="4"/>
        <v>744033883.95110726</v>
      </c>
      <c r="E52" s="107">
        <f t="shared" si="5"/>
        <v>508842280.77840728</v>
      </c>
      <c r="F52" s="107">
        <f t="shared" si="6"/>
        <v>287563176.86181009</v>
      </c>
      <c r="I52">
        <v>2072</v>
      </c>
      <c r="J52" s="93">
        <f>SUM(A52:F52)/(1+Assumptions!$D$49)^(I52-2022)</f>
        <v>526297693.60630029</v>
      </c>
      <c r="K52" s="144">
        <f>SUM('Incentive Relocation assumption'!B54:G54)</f>
        <v>961403476.99831557</v>
      </c>
      <c r="L52" s="144">
        <f t="shared" si="7"/>
        <v>16267885629.7274</v>
      </c>
      <c r="N52">
        <v>2072</v>
      </c>
      <c r="O52" s="93">
        <f>J52*(1+Assumptions!$D$49)^(I52-2022)</f>
        <v>7859417002.5043859</v>
      </c>
      <c r="P52" s="93">
        <f>SUM('Total Property Damage 95%'!B53:S53)</f>
        <v>11287043617.751728</v>
      </c>
      <c r="Q52" s="93">
        <f t="shared" si="8"/>
        <v>42503391065.257462</v>
      </c>
      <c r="R52" s="93"/>
    </row>
    <row r="53" spans="1:18" x14ac:dyDescent="0.35">
      <c r="A53" s="107">
        <f t="shared" si="1"/>
        <v>1520997373.2876272</v>
      </c>
      <c r="B53" s="107">
        <f t="shared" si="2"/>
        <v>2756099244.0743256</v>
      </c>
      <c r="C53" s="107">
        <f t="shared" si="3"/>
        <v>2041881043.5511096</v>
      </c>
      <c r="D53" s="107">
        <f t="shared" si="4"/>
        <v>744033883.95110726</v>
      </c>
      <c r="E53" s="107">
        <f t="shared" si="5"/>
        <v>508842280.77840728</v>
      </c>
      <c r="F53" s="107">
        <f t="shared" si="6"/>
        <v>287563176.86181009</v>
      </c>
      <c r="I53">
        <v>2073</v>
      </c>
      <c r="J53" s="93">
        <f>SUM(A53:F53)/(1+Assumptions!$D$49)^(I53-2022)</f>
        <v>498595425.35767418</v>
      </c>
      <c r="K53" s="144">
        <f>SUM('Incentive Relocation assumption'!B55:G55)</f>
        <v>919319174.99660635</v>
      </c>
      <c r="L53" s="144">
        <f t="shared" si="7"/>
        <v>15847161880.088469</v>
      </c>
      <c r="N53">
        <v>2073</v>
      </c>
      <c r="O53" s="93">
        <f>J53*(1+Assumptions!$D$49)^(I53-2022)</f>
        <v>7859417002.5043859</v>
      </c>
      <c r="P53" s="93">
        <f>SUM('Total Property Damage 95%'!B54:S54)</f>
        <v>11378756828.45475</v>
      </c>
      <c r="Q53" s="93">
        <f t="shared" si="8"/>
        <v>38984051239.307098</v>
      </c>
      <c r="R53" s="93"/>
    </row>
    <row r="54" spans="1:18" x14ac:dyDescent="0.35">
      <c r="A54" s="107">
        <f t="shared" si="1"/>
        <v>1520997373.2876272</v>
      </c>
      <c r="B54" s="107">
        <f t="shared" si="2"/>
        <v>2756099244.0743256</v>
      </c>
      <c r="C54" s="107">
        <f t="shared" si="3"/>
        <v>2041881043.5511096</v>
      </c>
      <c r="D54" s="107">
        <f t="shared" si="4"/>
        <v>744033883.95110726</v>
      </c>
      <c r="E54" s="107">
        <f t="shared" si="5"/>
        <v>508842280.77840728</v>
      </c>
      <c r="F54" s="107">
        <f t="shared" si="6"/>
        <v>287563176.86181009</v>
      </c>
      <c r="I54">
        <v>2074</v>
      </c>
      <c r="J54" s="93">
        <f>SUM(A54:F54)/(1+Assumptions!$D$49)^(I54-2022)</f>
        <v>472351297.00865579</v>
      </c>
      <c r="K54" s="144">
        <f>SUM('Incentive Relocation assumption'!B56:G56)</f>
        <v>879085146.26987243</v>
      </c>
      <c r="L54" s="144">
        <f t="shared" si="7"/>
        <v>15440428030.827251</v>
      </c>
      <c r="N54">
        <v>2074</v>
      </c>
      <c r="O54" s="93">
        <f>J54*(1+Assumptions!$D$49)^(I54-2022)</f>
        <v>7859417002.504385</v>
      </c>
      <c r="P54" s="93">
        <f>SUM('Total Property Damage 95%'!B55:S55)</f>
        <v>11471269560.383692</v>
      </c>
      <c r="Q54" s="93">
        <f t="shared" si="8"/>
        <v>35372198681.427795</v>
      </c>
      <c r="R54" s="93"/>
    </row>
    <row r="55" spans="1:18" x14ac:dyDescent="0.35">
      <c r="A55" s="107">
        <f t="shared" si="1"/>
        <v>1520997373.2876272</v>
      </c>
      <c r="B55" s="107">
        <f t="shared" si="2"/>
        <v>2756099244.0743256</v>
      </c>
      <c r="C55" s="107">
        <f t="shared" si="3"/>
        <v>2041881043.5511096</v>
      </c>
      <c r="D55" s="107">
        <f t="shared" si="4"/>
        <v>744033883.95110726</v>
      </c>
      <c r="E55" s="107">
        <f t="shared" si="5"/>
        <v>508842280.77840728</v>
      </c>
      <c r="F55" s="107">
        <f t="shared" si="6"/>
        <v>287563176.86181009</v>
      </c>
      <c r="I55">
        <v>2075</v>
      </c>
      <c r="J55" s="93">
        <f>SUM(A55:F55)/(1+Assumptions!$D$49)^(I55-2022)</f>
        <v>447488557.73336524</v>
      </c>
      <c r="K55" s="144">
        <f>SUM('Incentive Relocation assumption'!B57:G57)</f>
        <v>840619730.25221658</v>
      </c>
      <c r="L55" s="144">
        <f t="shared" si="7"/>
        <v>15047296858.308399</v>
      </c>
      <c r="N55">
        <v>2075</v>
      </c>
      <c r="O55" s="93">
        <f>J55*(1+Assumptions!$D$49)^(I55-2022)</f>
        <v>7859417002.5043859</v>
      </c>
      <c r="P55" s="93">
        <f>SUM('Total Property Damage 95%'!B56:S56)</f>
        <v>11564589840.626938</v>
      </c>
      <c r="Q55" s="93">
        <f t="shared" si="8"/>
        <v>31667025843.305244</v>
      </c>
      <c r="R55" s="93"/>
    </row>
    <row r="56" spans="1:18" x14ac:dyDescent="0.35">
      <c r="A56" s="107">
        <f t="shared" si="1"/>
        <v>1520997373.2876272</v>
      </c>
      <c r="B56" s="107">
        <f t="shared" si="2"/>
        <v>2756099244.0743256</v>
      </c>
      <c r="C56" s="107">
        <f t="shared" si="3"/>
        <v>2041881043.5511096</v>
      </c>
      <c r="D56" s="107">
        <f t="shared" si="4"/>
        <v>744033883.95110726</v>
      </c>
      <c r="E56" s="107">
        <f t="shared" si="5"/>
        <v>508842280.77840728</v>
      </c>
      <c r="F56" s="107">
        <f t="shared" si="6"/>
        <v>287563176.86181009</v>
      </c>
      <c r="I56">
        <v>2076</v>
      </c>
      <c r="J56" s="93">
        <f>SUM(A56:F56)/(1+Assumptions!$D$49)^(I56-2022)</f>
        <v>423934496.57155871</v>
      </c>
      <c r="K56" s="144">
        <f>SUM('Incentive Relocation assumption'!B58:G58)</f>
        <v>803844882.61057448</v>
      </c>
      <c r="L56" s="144">
        <f t="shared" si="7"/>
        <v>14667386472.269382</v>
      </c>
      <c r="N56">
        <v>2076</v>
      </c>
      <c r="O56" s="93">
        <f>J56*(1+Assumptions!$D$49)^(I56-2022)</f>
        <v>7859417002.504385</v>
      </c>
      <c r="P56" s="93">
        <f>SUM('Total Property Damage 95%'!B57:S57)</f>
        <v>11658725798.768034</v>
      </c>
      <c r="Q56" s="93">
        <f t="shared" si="8"/>
        <v>27867717047.041595</v>
      </c>
      <c r="R56" s="93"/>
    </row>
    <row r="57" spans="1:18" x14ac:dyDescent="0.35">
      <c r="A57" s="107">
        <f t="shared" si="1"/>
        <v>1520997373.2876272</v>
      </c>
      <c r="B57" s="107">
        <f t="shared" si="2"/>
        <v>2756099244.0743256</v>
      </c>
      <c r="C57" s="107">
        <f t="shared" si="3"/>
        <v>2041881043.5511096</v>
      </c>
      <c r="D57" s="107">
        <f t="shared" si="4"/>
        <v>744033883.95110726</v>
      </c>
      <c r="E57" s="107">
        <f t="shared" si="5"/>
        <v>508842280.77840728</v>
      </c>
      <c r="F57" s="107">
        <f t="shared" si="6"/>
        <v>287563176.86181009</v>
      </c>
      <c r="I57">
        <v>2077</v>
      </c>
      <c r="J57" s="93">
        <f>SUM(A57:F57)/(1+Assumptions!$D$49)^(I57-2022)</f>
        <v>401620229.78577888</v>
      </c>
      <c r="K57" s="144">
        <f>SUM('Incentive Relocation assumption'!B59:G59)</f>
        <v>768686014.61982274</v>
      </c>
      <c r="L57" s="144">
        <f t="shared" si="7"/>
        <v>14300320687.435339</v>
      </c>
      <c r="N57">
        <v>2077</v>
      </c>
      <c r="O57" s="93">
        <f>J57*(1+Assumptions!$D$49)^(I57-2022)</f>
        <v>7859417002.504385</v>
      </c>
      <c r="P57" s="93">
        <f>SUM('Total Property Damage 95%'!B58:S58)</f>
        <v>11753685668.588783</v>
      </c>
      <c r="Q57" s="93">
        <f t="shared" si="8"/>
        <v>23973448380.957199</v>
      </c>
      <c r="R57" s="93"/>
    </row>
    <row r="58" spans="1:18" x14ac:dyDescent="0.35">
      <c r="A58" s="107">
        <f t="shared" si="1"/>
        <v>1520997373.2876272</v>
      </c>
      <c r="B58" s="107">
        <f t="shared" si="2"/>
        <v>2756099244.0743256</v>
      </c>
      <c r="C58" s="107">
        <f t="shared" si="3"/>
        <v>2041881043.5511096</v>
      </c>
      <c r="D58" s="107">
        <f t="shared" si="4"/>
        <v>744033883.95110726</v>
      </c>
      <c r="E58" s="107">
        <f t="shared" si="5"/>
        <v>508842280.77840728</v>
      </c>
      <c r="F58" s="107">
        <f t="shared" si="6"/>
        <v>287563176.86181009</v>
      </c>
      <c r="I58">
        <v>2078</v>
      </c>
      <c r="J58" s="93">
        <f>SUM(A58:F58)/(1+Assumptions!$D$49)^(I58-2022)</f>
        <v>380480499.41119891</v>
      </c>
      <c r="K58" s="144">
        <f>SUM('Incentive Relocation assumption'!B60:G60)</f>
        <v>735071839.69203591</v>
      </c>
      <c r="L58" s="144">
        <f t="shared" si="7"/>
        <v>13945729347.154503</v>
      </c>
      <c r="N58">
        <v>2078</v>
      </c>
      <c r="O58" s="93">
        <f>J58*(1+Assumptions!$D$49)^(I58-2022)</f>
        <v>7859417002.5043859</v>
      </c>
      <c r="P58" s="93">
        <f>SUM('Total Property Damage 95%'!B59:S59)</f>
        <v>11849477789.806211</v>
      </c>
      <c r="Q58" s="93">
        <f t="shared" si="8"/>
        <v>19983387593.655373</v>
      </c>
      <c r="R58" s="93"/>
    </row>
    <row r="59" spans="1:18" x14ac:dyDescent="0.35">
      <c r="A59" s="107">
        <f t="shared" si="1"/>
        <v>1520997373.2876272</v>
      </c>
      <c r="B59" s="107">
        <f t="shared" si="2"/>
        <v>2756099244.0743256</v>
      </c>
      <c r="C59" s="107">
        <f t="shared" si="3"/>
        <v>2041881043.5511096</v>
      </c>
      <c r="D59" s="107">
        <f t="shared" si="4"/>
        <v>744033883.95110726</v>
      </c>
      <c r="E59" s="107">
        <f t="shared" si="5"/>
        <v>508842280.77840728</v>
      </c>
      <c r="F59" s="107">
        <f t="shared" si="6"/>
        <v>287563176.86181009</v>
      </c>
      <c r="I59">
        <v>2079</v>
      </c>
      <c r="J59" s="93">
        <f>SUM(A59:F59)/(1+Assumptions!$D$49)^(I59-2022)</f>
        <v>360453482.40902132</v>
      </c>
      <c r="K59" s="144">
        <f>SUM('Incentive Relocation assumption'!B61:G61)</f>
        <v>702934226.74044931</v>
      </c>
      <c r="L59" s="144">
        <f t="shared" si="7"/>
        <v>13603248602.823074</v>
      </c>
      <c r="N59">
        <v>2079</v>
      </c>
      <c r="O59" s="93">
        <f>J59*(1+Assumptions!$D$49)^(I59-2022)</f>
        <v>7859417002.5043859</v>
      </c>
      <c r="P59" s="93">
        <f>SUM('Total Property Damage 95%'!B60:S60)</f>
        <v>11946110609.844172</v>
      </c>
      <c r="Q59" s="93">
        <f t="shared" si="8"/>
        <v>15896693986.315586</v>
      </c>
      <c r="R59" s="93"/>
    </row>
    <row r="60" spans="1:18" x14ac:dyDescent="0.35">
      <c r="A60" s="107">
        <f t="shared" si="1"/>
        <v>1520997373.2876272</v>
      </c>
      <c r="B60" s="107">
        <f t="shared" si="2"/>
        <v>2756099244.0743256</v>
      </c>
      <c r="C60" s="107">
        <f t="shared" si="3"/>
        <v>2041881043.5511096</v>
      </c>
      <c r="D60" s="107">
        <f t="shared" si="4"/>
        <v>744033883.95110726</v>
      </c>
      <c r="E60" s="107">
        <f t="shared" si="5"/>
        <v>508842280.77840728</v>
      </c>
      <c r="F60" s="107">
        <f t="shared" si="6"/>
        <v>287563176.86181009</v>
      </c>
      <c r="I60">
        <v>2080</v>
      </c>
      <c r="J60" s="93">
        <f>SUM(A60:F60)/(1+Assumptions!$D$49)^(I60-2022)</f>
        <v>341480609.86530131</v>
      </c>
      <c r="K60" s="144">
        <f>SUM('Incentive Relocation assumption'!B62:G62)</f>
        <v>735618272.80262816</v>
      </c>
      <c r="L60" s="144">
        <f t="shared" si="7"/>
        <v>13209110939.885748</v>
      </c>
      <c r="N60">
        <v>2080</v>
      </c>
      <c r="O60" s="93">
        <f>J60*(1+Assumptions!$D$49)^(I60-2022)</f>
        <v>7859417002.504385</v>
      </c>
      <c r="P60" s="93">
        <f>SUM('Total Property Damage 95%'!B61:S61)</f>
        <v>13179679590.255392</v>
      </c>
      <c r="Q60" s="93">
        <f t="shared" si="8"/>
        <v>10576431398.564579</v>
      </c>
      <c r="R60" s="93"/>
    </row>
    <row r="61" spans="1:18" x14ac:dyDescent="0.35">
      <c r="A61" s="107">
        <f t="shared" si="1"/>
        <v>1520997373.2876272</v>
      </c>
      <c r="B61" s="107">
        <f t="shared" si="2"/>
        <v>2756099244.0743256</v>
      </c>
      <c r="C61" s="107">
        <f t="shared" si="3"/>
        <v>2041881043.5511096</v>
      </c>
      <c r="D61" s="107">
        <f t="shared" si="4"/>
        <v>744033883.95110726</v>
      </c>
      <c r="E61" s="107">
        <f t="shared" si="5"/>
        <v>508842280.77840728</v>
      </c>
      <c r="F61" s="107">
        <f t="shared" si="6"/>
        <v>287563176.86181009</v>
      </c>
      <c r="I61">
        <v>2081</v>
      </c>
      <c r="J61" s="93">
        <f>SUM(A61:F61)/(1+Assumptions!$D$49)^(I61-2022)</f>
        <v>323506395.70644277</v>
      </c>
      <c r="K61" s="144">
        <f>SUM('Incentive Relocation assumption'!B63:G63)</f>
        <v>703470154.01438451</v>
      </c>
      <c r="L61" s="144">
        <f t="shared" si="7"/>
        <v>12829147181.577806</v>
      </c>
      <c r="N61">
        <v>2081</v>
      </c>
      <c r="O61" s="93">
        <f>J61*(1+Assumptions!$D$49)^(I61-2022)</f>
        <v>7859417002.5043869</v>
      </c>
      <c r="P61" s="93">
        <f>SUM('Total Property Damage 95%'!B62:S62)</f>
        <v>13287296123.190645</v>
      </c>
      <c r="Q61" s="93">
        <f t="shared" si="8"/>
        <v>5148552277.8783207</v>
      </c>
      <c r="R61" s="93"/>
    </row>
    <row r="62" spans="1:18" x14ac:dyDescent="0.35">
      <c r="A62" s="107">
        <f t="shared" si="1"/>
        <v>1520997373.2876272</v>
      </c>
      <c r="B62" s="107">
        <f t="shared" si="2"/>
        <v>2756099244.0743256</v>
      </c>
      <c r="C62" s="107">
        <f t="shared" si="3"/>
        <v>2041881043.5511096</v>
      </c>
      <c r="D62" s="107">
        <f t="shared" si="4"/>
        <v>744033883.95110726</v>
      </c>
      <c r="E62" s="107">
        <f t="shared" si="5"/>
        <v>508842280.77840728</v>
      </c>
      <c r="F62" s="107">
        <f t="shared" si="6"/>
        <v>287563176.86181009</v>
      </c>
      <c r="I62">
        <v>2082</v>
      </c>
      <c r="J62" s="93">
        <f>SUM(A62:F62)/(1+Assumptions!$D$49)^(I62-2022)</f>
        <v>306478274.4304449</v>
      </c>
      <c r="K62" s="144">
        <f>SUM('Incentive Relocation assumption'!B64:G64)</f>
        <v>672733428.76077569</v>
      </c>
      <c r="L62" s="144">
        <f t="shared" si="7"/>
        <v>12462892027.247477</v>
      </c>
      <c r="N62">
        <v>2082</v>
      </c>
      <c r="O62" s="93">
        <f>J62*(1+Assumptions!$D$49)^(I62-2022)</f>
        <v>7859417002.5043859</v>
      </c>
      <c r="P62" s="93">
        <f>SUM('Total Property Damage 95%'!B63:S63)</f>
        <v>13395861119.11327</v>
      </c>
      <c r="Q62" s="93">
        <f t="shared" si="8"/>
        <v>-387891838.73056316</v>
      </c>
      <c r="R62" s="93"/>
    </row>
    <row r="63" spans="1:18" x14ac:dyDescent="0.35">
      <c r="A63" s="107">
        <f t="shared" si="1"/>
        <v>1520997373.2876272</v>
      </c>
      <c r="B63" s="107">
        <f t="shared" si="2"/>
        <v>2756099244.0743256</v>
      </c>
      <c r="C63" s="107">
        <f t="shared" si="3"/>
        <v>2041881043.5511096</v>
      </c>
      <c r="D63" s="107">
        <f t="shared" si="4"/>
        <v>744033883.95110726</v>
      </c>
      <c r="E63" s="107">
        <f t="shared" si="5"/>
        <v>508842280.77840728</v>
      </c>
      <c r="F63" s="107">
        <f t="shared" si="6"/>
        <v>287563176.86181009</v>
      </c>
      <c r="I63">
        <v>2083</v>
      </c>
      <c r="J63" s="93">
        <f>SUM(A63:F63)/(1+Assumptions!$D$49)^(I63-2022)</f>
        <v>290346447.37934756</v>
      </c>
      <c r="K63" s="144">
        <f>SUM('Incentive Relocation assumption'!B65:G65)</f>
        <v>643345885.24600887</v>
      </c>
      <c r="L63" s="144">
        <f t="shared" si="7"/>
        <v>12109892589.380816</v>
      </c>
      <c r="N63">
        <v>2083</v>
      </c>
      <c r="O63" s="93">
        <f>J63*(1+Assumptions!$D$49)^(I63-2022)</f>
        <v>7859417002.504385</v>
      </c>
      <c r="P63" s="93">
        <f>SUM('Total Property Damage 95%'!B64:S64)</f>
        <v>13505384313.944637</v>
      </c>
      <c r="Q63" s="93">
        <f t="shared" si="8"/>
        <v>-6033859150.1708155</v>
      </c>
      <c r="R63" s="93"/>
    </row>
    <row r="64" spans="1:18" x14ac:dyDescent="0.35">
      <c r="A64" s="107">
        <f t="shared" si="1"/>
        <v>1520997373.2876272</v>
      </c>
      <c r="B64" s="107">
        <f t="shared" si="2"/>
        <v>2756099244.0743256</v>
      </c>
      <c r="C64" s="107">
        <f t="shared" si="3"/>
        <v>2041881043.5511096</v>
      </c>
      <c r="D64" s="107">
        <f t="shared" si="4"/>
        <v>744033883.95110726</v>
      </c>
      <c r="E64" s="107">
        <f t="shared" si="5"/>
        <v>508842280.77840728</v>
      </c>
      <c r="F64" s="107">
        <f t="shared" si="6"/>
        <v>287563176.86181009</v>
      </c>
      <c r="I64">
        <v>2084</v>
      </c>
      <c r="J64" s="93">
        <f>SUM(A64:F64)/(1+Assumptions!$D$49)^(I64-2022)</f>
        <v>275063737.10329783</v>
      </c>
      <c r="K64" s="144">
        <f>SUM('Incentive Relocation assumption'!B66:G66)</f>
        <v>615248063.50885439</v>
      </c>
      <c r="L64" s="144">
        <f t="shared" si="7"/>
        <v>11769708262.97526</v>
      </c>
      <c r="N64">
        <v>2084</v>
      </c>
      <c r="O64" s="93">
        <f>J64*(1+Assumptions!$D$49)^(I64-2022)</f>
        <v>7859417002.5043859</v>
      </c>
      <c r="P64" s="93">
        <f>SUM('Total Property Damage 95%'!B65:S65)</f>
        <v>13615875571.764265</v>
      </c>
      <c r="Q64" s="93">
        <f t="shared" si="8"/>
        <v>-11790317719.430695</v>
      </c>
      <c r="R64" s="93"/>
    </row>
    <row r="65" spans="1:18" x14ac:dyDescent="0.35">
      <c r="A65" s="107">
        <f t="shared" si="1"/>
        <v>1520997373.2876272</v>
      </c>
      <c r="B65" s="107">
        <f t="shared" si="2"/>
        <v>2756099244.0743256</v>
      </c>
      <c r="C65" s="107">
        <f t="shared" si="3"/>
        <v>2041881043.5511096</v>
      </c>
      <c r="D65" s="107">
        <f t="shared" si="4"/>
        <v>744033883.95110726</v>
      </c>
      <c r="E65" s="107">
        <f t="shared" si="5"/>
        <v>508842280.77840728</v>
      </c>
      <c r="F65" s="107">
        <f t="shared" si="6"/>
        <v>287563176.86181009</v>
      </c>
      <c r="I65">
        <v>2085</v>
      </c>
      <c r="J65" s="93">
        <f>SUM(A65:F65)/(1+Assumptions!$D$49)^(I65-2022)</f>
        <v>260585449.39032674</v>
      </c>
      <c r="K65" s="144">
        <f>SUM('Incentive Relocation assumption'!B67:G67)</f>
        <v>588383133.31848919</v>
      </c>
      <c r="L65" s="144">
        <f t="shared" si="7"/>
        <v>11441910579.047098</v>
      </c>
      <c r="N65">
        <v>2085</v>
      </c>
      <c r="O65" s="93">
        <f>J65*(1+Assumptions!$D$49)^(I65-2022)</f>
        <v>7859417002.5043859</v>
      </c>
      <c r="P65" s="93">
        <f>SUM('Total Property Damage 95%'!B66:S66)</f>
        <v>13727344886.993738</v>
      </c>
      <c r="Q65" s="93">
        <f t="shared" si="8"/>
        <v>-17658245603.920048</v>
      </c>
      <c r="R65" s="93"/>
    </row>
    <row r="66" spans="1:18" x14ac:dyDescent="0.35">
      <c r="A66" s="107">
        <f t="shared" si="1"/>
        <v>1520997373.2876272</v>
      </c>
      <c r="B66" s="107">
        <f t="shared" si="2"/>
        <v>2756099244.0743256</v>
      </c>
      <c r="C66" s="107">
        <f t="shared" si="3"/>
        <v>2041881043.5511096</v>
      </c>
      <c r="D66" s="107">
        <f t="shared" si="4"/>
        <v>744033883.95110726</v>
      </c>
      <c r="E66" s="107">
        <f t="shared" si="5"/>
        <v>508842280.77840728</v>
      </c>
      <c r="F66" s="107">
        <f t="shared" si="6"/>
        <v>287563176.86181009</v>
      </c>
      <c r="I66">
        <v>2086</v>
      </c>
      <c r="J66" s="93">
        <f>SUM(A66:F66)/(1+Assumptions!$D$49)^(I66-2022)</f>
        <v>246869242.5583438</v>
      </c>
      <c r="K66" s="144">
        <f>SUM('Incentive Relocation assumption'!B68:G68)</f>
        <v>562696777.50364161</v>
      </c>
      <c r="L66" s="144">
        <f t="shared" si="7"/>
        <v>11126083044.101801</v>
      </c>
      <c r="N66">
        <v>2086</v>
      </c>
      <c r="O66" s="93">
        <f>J66*(1+Assumptions!$D$49)^(I66-2022)</f>
        <v>7859417002.5043859</v>
      </c>
      <c r="P66" s="93">
        <f>SUM('Total Property Damage 95%'!B67:S67)</f>
        <v>13839802386.624681</v>
      </c>
      <c r="Q66" s="93">
        <f t="shared" si="8"/>
        <v>-23638630988.040344</v>
      </c>
      <c r="R66" s="93"/>
    </row>
    <row r="67" spans="1:18" x14ac:dyDescent="0.35">
      <c r="A67" s="107">
        <f t="shared" si="1"/>
        <v>1520997373.2876272</v>
      </c>
      <c r="B67" s="107">
        <f t="shared" si="2"/>
        <v>2756099244.0743256</v>
      </c>
      <c r="C67" s="107">
        <f t="shared" si="3"/>
        <v>2041881043.5511096</v>
      </c>
      <c r="D67" s="107">
        <f t="shared" si="4"/>
        <v>744033883.95110726</v>
      </c>
      <c r="E67" s="107">
        <f t="shared" si="5"/>
        <v>508842280.77840728</v>
      </c>
      <c r="F67" s="107">
        <f t="shared" si="6"/>
        <v>287563176.86181009</v>
      </c>
      <c r="I67">
        <v>2087</v>
      </c>
      <c r="J67" s="93">
        <f>SUM(A67:F67)/(1+Assumptions!$D$49)^(I67-2022)</f>
        <v>233875003.62709323</v>
      </c>
      <c r="K67" s="144">
        <f>SUM('Incentive Relocation assumption'!B69:G69)</f>
        <v>538137080.47264934</v>
      </c>
      <c r="L67" s="144">
        <f t="shared" si="7"/>
        <v>10821820967.256245</v>
      </c>
      <c r="N67">
        <v>2087</v>
      </c>
      <c r="O67" s="93">
        <f>J67*(1+Assumptions!$D$49)^(I67-2022)</f>
        <v>7859417002.5043859</v>
      </c>
      <c r="P67" s="93">
        <f>SUM('Total Property Damage 95%'!B68:S68)</f>
        <v>13953258332.491713</v>
      </c>
      <c r="Q67" s="93">
        <f t="shared" si="8"/>
        <v>-29732472318.027672</v>
      </c>
      <c r="R67" s="93"/>
    </row>
    <row r="68" spans="1:18" x14ac:dyDescent="0.35">
      <c r="A68" s="107">
        <f t="shared" si="1"/>
        <v>1520997373.2876272</v>
      </c>
      <c r="B68" s="107">
        <f t="shared" si="2"/>
        <v>2756099244.0743256</v>
      </c>
      <c r="C68" s="107">
        <f t="shared" si="3"/>
        <v>2041881043.5511096</v>
      </c>
      <c r="D68" s="107">
        <f t="shared" si="4"/>
        <v>744033883.95110726</v>
      </c>
      <c r="E68" s="107">
        <f t="shared" si="5"/>
        <v>508842280.77840728</v>
      </c>
      <c r="F68" s="107">
        <f t="shared" si="6"/>
        <v>287563176.86181009</v>
      </c>
      <c r="I68">
        <v>2088</v>
      </c>
      <c r="J68" s="93">
        <f>SUM(A68:F68)/(1+Assumptions!$D$49)^(I68-2022)</f>
        <v>221564731.00793809</v>
      </c>
      <c r="K68" s="144">
        <f>SUM('Incentive Relocation assumption'!B70:G70)</f>
        <v>514654421.69287443</v>
      </c>
      <c r="L68" s="144">
        <f t="shared" si="7"/>
        <v>10528731276.571308</v>
      </c>
      <c r="N68">
        <v>2088</v>
      </c>
      <c r="O68" s="93">
        <f>J68*(1+Assumptions!$D$49)^(I68-2022)</f>
        <v>7859417002.5043859</v>
      </c>
      <c r="P68" s="93">
        <f>SUM('Total Property Damage 95%'!B69:S69)</f>
        <v>14067723123.591425</v>
      </c>
      <c r="Q68" s="93">
        <f t="shared" si="8"/>
        <v>-35940778439.114708</v>
      </c>
      <c r="R68" s="93"/>
    </row>
    <row r="69" spans="1:18" x14ac:dyDescent="0.35">
      <c r="A69" s="107">
        <f t="shared" ref="A69:A130" si="9">A68</f>
        <v>1520997373.2876272</v>
      </c>
      <c r="B69" s="107">
        <f t="shared" ref="B69:B130" si="10">B68</f>
        <v>2756099244.0743256</v>
      </c>
      <c r="C69" s="107">
        <f t="shared" ref="C69:C130" si="11">C68</f>
        <v>2041881043.5511096</v>
      </c>
      <c r="D69" s="107">
        <f t="shared" ref="D69:D130" si="12">D68</f>
        <v>744033883.95110726</v>
      </c>
      <c r="E69" s="107">
        <f t="shared" ref="E69:E130" si="13">E68</f>
        <v>508842280.77840728</v>
      </c>
      <c r="F69" s="107">
        <f t="shared" ref="F69:F130" si="14">F68</f>
        <v>287563176.86181009</v>
      </c>
      <c r="I69">
        <v>2089</v>
      </c>
      <c r="J69" s="93">
        <f>SUM(A69:F69)/(1+Assumptions!$D$49)^(I69-2022)</f>
        <v>209902423.36839896</v>
      </c>
      <c r="K69" s="144">
        <f>SUM('Incentive Relocation assumption'!B71:G71)</f>
        <v>492201373.90828055</v>
      </c>
      <c r="L69" s="144">
        <f t="shared" ref="L69:L130" si="15">J69-K69+L68</f>
        <v>10246432326.031427</v>
      </c>
      <c r="N69">
        <v>2089</v>
      </c>
      <c r="O69" s="93">
        <f>J69*(1+Assumptions!$D$49)^(I69-2022)</f>
        <v>7859417002.504385</v>
      </c>
      <c r="P69" s="93">
        <f>SUM('Total Property Damage 95%'!B70:S70)</f>
        <v>14183207298.448282</v>
      </c>
      <c r="Q69" s="93">
        <f t="shared" ref="Q69:Q130" si="16">O69-P69+Q68</f>
        <v>-42264568735.058609</v>
      </c>
      <c r="R69" s="93"/>
    </row>
    <row r="70" spans="1:18" x14ac:dyDescent="0.35">
      <c r="A70" s="107">
        <f t="shared" si="9"/>
        <v>1520997373.2876272</v>
      </c>
      <c r="B70" s="107">
        <f t="shared" si="10"/>
        <v>2756099244.0743256</v>
      </c>
      <c r="C70" s="107">
        <f t="shared" si="11"/>
        <v>2041881043.5511096</v>
      </c>
      <c r="D70" s="107">
        <f t="shared" si="12"/>
        <v>744033883.95110726</v>
      </c>
      <c r="E70" s="107">
        <f t="shared" si="13"/>
        <v>508842280.77840728</v>
      </c>
      <c r="F70" s="107">
        <f t="shared" si="14"/>
        <v>287563176.86181009</v>
      </c>
      <c r="I70">
        <v>2090</v>
      </c>
      <c r="J70" s="93">
        <f>SUM(A70:F70)/(1+Assumptions!$D$49)^(I70-2022)</f>
        <v>198853974.34643185</v>
      </c>
      <c r="K70" s="144">
        <f>SUM('Incentive Relocation assumption'!B72:G72)</f>
        <v>507827207.06308395</v>
      </c>
      <c r="L70" s="144">
        <f t="shared" si="15"/>
        <v>9937459093.3147755</v>
      </c>
      <c r="N70">
        <v>2090</v>
      </c>
      <c r="O70" s="93">
        <f>J70*(1+Assumptions!$D$49)^(I70-2022)</f>
        <v>7859417002.504385</v>
      </c>
      <c r="P70" s="93">
        <f>SUM('Total Property Damage 95%'!B71:S71)</f>
        <v>15426566078.948399</v>
      </c>
      <c r="Q70" s="93">
        <f t="shared" si="16"/>
        <v>-49831717811.502625</v>
      </c>
      <c r="R70" s="93"/>
    </row>
    <row r="71" spans="1:18" x14ac:dyDescent="0.35">
      <c r="A71" s="107">
        <f t="shared" si="9"/>
        <v>1520997373.2876272</v>
      </c>
      <c r="B71" s="107">
        <f t="shared" si="10"/>
        <v>2756099244.0743256</v>
      </c>
      <c r="C71" s="107">
        <f t="shared" si="11"/>
        <v>2041881043.5511096</v>
      </c>
      <c r="D71" s="107">
        <f t="shared" si="12"/>
        <v>744033883.95110726</v>
      </c>
      <c r="E71" s="107">
        <f t="shared" si="13"/>
        <v>508842280.77840728</v>
      </c>
      <c r="F71" s="107">
        <f t="shared" si="14"/>
        <v>287563176.86181009</v>
      </c>
      <c r="I71">
        <v>2091</v>
      </c>
      <c r="J71" s="93">
        <f>SUM(A71:F71)/(1+Assumptions!$D$49)^(I71-2022)</f>
        <v>188387072.80653825</v>
      </c>
      <c r="K71" s="144">
        <f>SUM('Incentive Relocation assumption'!B73:G73)</f>
        <v>485681760.7020663</v>
      </c>
      <c r="L71" s="144">
        <f t="shared" si="15"/>
        <v>9640164405.4192467</v>
      </c>
      <c r="N71">
        <v>2091</v>
      </c>
      <c r="O71" s="93">
        <f>J71*(1+Assumptions!$D$49)^(I71-2022)</f>
        <v>7859417002.5043869</v>
      </c>
      <c r="P71" s="93">
        <f>SUM('Total Property Damage 95%'!B72:S72)</f>
        <v>15553384768.945299</v>
      </c>
      <c r="Q71" s="93">
        <f t="shared" si="16"/>
        <v>-57525685577.943535</v>
      </c>
      <c r="R71" s="93"/>
    </row>
    <row r="72" spans="1:18" x14ac:dyDescent="0.35">
      <c r="A72" s="107">
        <f t="shared" si="9"/>
        <v>1520997373.2876272</v>
      </c>
      <c r="B72" s="107">
        <f t="shared" si="10"/>
        <v>2756099244.0743256</v>
      </c>
      <c r="C72" s="107">
        <f t="shared" si="11"/>
        <v>2041881043.5511096</v>
      </c>
      <c r="D72" s="107">
        <f t="shared" si="12"/>
        <v>744033883.95110726</v>
      </c>
      <c r="E72" s="107">
        <f t="shared" si="13"/>
        <v>508842280.77840728</v>
      </c>
      <c r="F72" s="107">
        <f t="shared" si="14"/>
        <v>287563176.86181009</v>
      </c>
      <c r="I72">
        <v>2092</v>
      </c>
      <c r="J72" s="93">
        <f>SUM(A72:F72)/(1+Assumptions!$D$49)^(I72-2022)</f>
        <v>178471108.34600598</v>
      </c>
      <c r="K72" s="144">
        <f>SUM('Incentive Relocation assumption'!B74:G74)</f>
        <v>464506737.3458873</v>
      </c>
      <c r="L72" s="144">
        <f t="shared" si="15"/>
        <v>9354128776.4193649</v>
      </c>
      <c r="N72">
        <v>2092</v>
      </c>
      <c r="O72" s="93">
        <f>J72*(1+Assumptions!$D$49)^(I72-2022)</f>
        <v>7859417002.5043859</v>
      </c>
      <c r="P72" s="93">
        <f>SUM('Total Property Damage 95%'!B73:S73)</f>
        <v>15681338208.411751</v>
      </c>
      <c r="Q72" s="93">
        <f t="shared" si="16"/>
        <v>-65347606783.850899</v>
      </c>
      <c r="R72" s="93"/>
    </row>
    <row r="73" spans="1:18" x14ac:dyDescent="0.35">
      <c r="A73" s="107">
        <f t="shared" si="9"/>
        <v>1520997373.2876272</v>
      </c>
      <c r="B73" s="107">
        <f t="shared" si="10"/>
        <v>2756099244.0743256</v>
      </c>
      <c r="C73" s="107">
        <f t="shared" si="11"/>
        <v>2041881043.5511096</v>
      </c>
      <c r="D73" s="107">
        <f t="shared" si="12"/>
        <v>744033883.95110726</v>
      </c>
      <c r="E73" s="107">
        <f t="shared" si="13"/>
        <v>508842280.77840728</v>
      </c>
      <c r="F73" s="107">
        <f t="shared" si="14"/>
        <v>287563176.86181009</v>
      </c>
      <c r="I73">
        <v>2093</v>
      </c>
      <c r="J73" s="93">
        <f>SUM(A73:F73)/(1+Assumptions!$D$49)^(I73-2022)</f>
        <v>169077081.77493551</v>
      </c>
      <c r="K73" s="144">
        <f>SUM('Incentive Relocation assumption'!B75:G75)</f>
        <v>444259433.25864202</v>
      </c>
      <c r="L73" s="144">
        <f t="shared" si="15"/>
        <v>9078946424.9356575</v>
      </c>
      <c r="N73">
        <v>2093</v>
      </c>
      <c r="O73" s="93">
        <f>J73*(1+Assumptions!$D$49)^(I73-2022)</f>
        <v>7859417002.504385</v>
      </c>
      <c r="P73" s="93">
        <f>SUM('Total Property Damage 95%'!B74:S74)</f>
        <v>15810438394.996109</v>
      </c>
      <c r="Q73" s="93">
        <f t="shared" si="16"/>
        <v>-73298628176.342621</v>
      </c>
      <c r="R73" s="93"/>
    </row>
    <row r="74" spans="1:18" x14ac:dyDescent="0.35">
      <c r="A74" s="107">
        <f t="shared" si="9"/>
        <v>1520997373.2876272</v>
      </c>
      <c r="B74" s="107">
        <f t="shared" si="10"/>
        <v>2756099244.0743256</v>
      </c>
      <c r="C74" s="107">
        <f t="shared" si="11"/>
        <v>2041881043.5511096</v>
      </c>
      <c r="D74" s="107">
        <f t="shared" si="12"/>
        <v>744033883.95110726</v>
      </c>
      <c r="E74" s="107">
        <f t="shared" si="13"/>
        <v>508842280.77840728</v>
      </c>
      <c r="F74" s="107">
        <f t="shared" si="14"/>
        <v>287563176.86181009</v>
      </c>
      <c r="I74">
        <v>2094</v>
      </c>
      <c r="J74" s="93">
        <f>SUM(A74:F74)/(1+Assumptions!$D$49)^(I74-2022)</f>
        <v>160177520.30824989</v>
      </c>
      <c r="K74" s="144">
        <f>SUM('Incentive Relocation assumption'!B76:G76)</f>
        <v>424899030.84164059</v>
      </c>
      <c r="L74" s="144">
        <f t="shared" si="15"/>
        <v>8814224914.4022675</v>
      </c>
      <c r="N74">
        <v>2094</v>
      </c>
      <c r="O74" s="93">
        <f>J74*(1+Assumptions!$D$49)^(I74-2022)</f>
        <v>7859417002.5043859</v>
      </c>
      <c r="P74" s="93">
        <f>SUM('Total Property Damage 95%'!B75:S75)</f>
        <v>15940697490.431524</v>
      </c>
      <c r="Q74" s="93">
        <f t="shared" si="16"/>
        <v>-81379908664.26976</v>
      </c>
      <c r="R74" s="93"/>
    </row>
    <row r="75" spans="1:18" x14ac:dyDescent="0.35">
      <c r="A75" s="107">
        <f t="shared" si="9"/>
        <v>1520997373.2876272</v>
      </c>
      <c r="B75" s="107">
        <f t="shared" si="10"/>
        <v>2756099244.0743256</v>
      </c>
      <c r="C75" s="107">
        <f t="shared" si="11"/>
        <v>2041881043.5511096</v>
      </c>
      <c r="D75" s="107">
        <f t="shared" si="12"/>
        <v>744033883.95110726</v>
      </c>
      <c r="E75" s="107">
        <f t="shared" si="13"/>
        <v>508842280.77840728</v>
      </c>
      <c r="F75" s="107">
        <f t="shared" si="14"/>
        <v>287563176.86181009</v>
      </c>
      <c r="I75">
        <v>2095</v>
      </c>
      <c r="J75" s="93">
        <f>SUM(A75:F75)/(1+Assumptions!$D$49)^(I75-2022)</f>
        <v>151746397.221668</v>
      </c>
      <c r="K75" s="144">
        <f>SUM('Incentive Relocation assumption'!B77:G77)</f>
        <v>406386515.05352968</v>
      </c>
      <c r="L75" s="144">
        <f t="shared" si="15"/>
        <v>8559584796.570406</v>
      </c>
      <c r="N75">
        <v>2095</v>
      </c>
      <c r="O75" s="93">
        <f>J75*(1+Assumptions!$D$49)^(I75-2022)</f>
        <v>7859417002.5043859</v>
      </c>
      <c r="P75" s="93">
        <f>SUM('Total Property Damage 95%'!B76:S76)</f>
        <v>16072127823.416645</v>
      </c>
      <c r="Q75" s="93">
        <f t="shared" si="16"/>
        <v>-89592619485.182022</v>
      </c>
      <c r="R75" s="93"/>
    </row>
    <row r="76" spans="1:18" x14ac:dyDescent="0.35">
      <c r="A76" s="107">
        <f t="shared" si="9"/>
        <v>1520997373.2876272</v>
      </c>
      <c r="B76" s="107">
        <f t="shared" si="10"/>
        <v>2756099244.0743256</v>
      </c>
      <c r="C76" s="107">
        <f t="shared" si="11"/>
        <v>2041881043.5511096</v>
      </c>
      <c r="D76" s="107">
        <f t="shared" si="12"/>
        <v>744033883.95110726</v>
      </c>
      <c r="E76" s="107">
        <f t="shared" si="13"/>
        <v>508842280.77840728</v>
      </c>
      <c r="F76" s="107">
        <f t="shared" si="14"/>
        <v>287563176.86181009</v>
      </c>
      <c r="I76">
        <v>2096</v>
      </c>
      <c r="J76" s="93">
        <f>SUM(A76:F76)/(1+Assumptions!$D$49)^(I76-2022)</f>
        <v>143759055.73667601</v>
      </c>
      <c r="K76" s="144">
        <f>SUM('Incentive Relocation assumption'!B78:G78)</f>
        <v>388684593.54495198</v>
      </c>
      <c r="L76" s="144">
        <f t="shared" si="15"/>
        <v>8314659258.7621298</v>
      </c>
      <c r="N76">
        <v>2096</v>
      </c>
      <c r="O76" s="93">
        <f>J76*(1+Assumptions!$D$49)^(I76-2022)</f>
        <v>7859417002.5043869</v>
      </c>
      <c r="P76" s="93">
        <f>SUM('Total Property Damage 95%'!B77:S77)</f>
        <v>16204741892.555248</v>
      </c>
      <c r="Q76" s="93">
        <f t="shared" si="16"/>
        <v>-97937944375.23288</v>
      </c>
      <c r="R76" s="93"/>
    </row>
    <row r="77" spans="1:18" x14ac:dyDescent="0.35">
      <c r="A77" s="107">
        <f t="shared" si="9"/>
        <v>1520997373.2876272</v>
      </c>
      <c r="B77" s="107">
        <f t="shared" si="10"/>
        <v>2756099244.0743256</v>
      </c>
      <c r="C77" s="107">
        <f t="shared" si="11"/>
        <v>2041881043.5511096</v>
      </c>
      <c r="D77" s="107">
        <f t="shared" si="12"/>
        <v>744033883.95110726</v>
      </c>
      <c r="E77" s="107">
        <f t="shared" si="13"/>
        <v>508842280.77840728</v>
      </c>
      <c r="F77" s="107">
        <f t="shared" si="14"/>
        <v>287563176.86181009</v>
      </c>
      <c r="I77">
        <v>2097</v>
      </c>
      <c r="J77" s="93">
        <f>SUM(A77:F77)/(1+Assumptions!$D$49)^(I77-2022)</f>
        <v>136192136.91189831</v>
      </c>
      <c r="K77" s="144">
        <f>SUM('Incentive Relocation assumption'!B79:G79)</f>
        <v>371757620.34222591</v>
      </c>
      <c r="L77" s="144">
        <f t="shared" si="15"/>
        <v>8079093775.3318024</v>
      </c>
      <c r="N77">
        <v>2097</v>
      </c>
      <c r="O77" s="93">
        <f>J77*(1+Assumptions!$D$49)^(I77-2022)</f>
        <v>7859417002.504385</v>
      </c>
      <c r="P77" s="93">
        <f>SUM('Total Property Damage 95%'!B78:S78)</f>
        <v>16338552369.356171</v>
      </c>
      <c r="Q77" s="93">
        <f t="shared" si="16"/>
        <v>-106417079742.08467</v>
      </c>
      <c r="R77" s="93"/>
    </row>
    <row r="78" spans="1:18" x14ac:dyDescent="0.35">
      <c r="A78" s="107">
        <f t="shared" si="9"/>
        <v>1520997373.2876272</v>
      </c>
      <c r="B78" s="107">
        <f t="shared" si="10"/>
        <v>2756099244.0743256</v>
      </c>
      <c r="C78" s="107">
        <f t="shared" si="11"/>
        <v>2041881043.5511096</v>
      </c>
      <c r="D78" s="107">
        <f t="shared" si="12"/>
        <v>744033883.95110726</v>
      </c>
      <c r="E78" s="107">
        <f t="shared" si="13"/>
        <v>508842280.77840728</v>
      </c>
      <c r="F78" s="107">
        <f t="shared" si="14"/>
        <v>287563176.86181009</v>
      </c>
      <c r="I78">
        <v>2098</v>
      </c>
      <c r="J78" s="93">
        <f>SUM(A78:F78)/(1+Assumptions!$D$49)^(I78-2022)</f>
        <v>129023511.32998708</v>
      </c>
      <c r="K78" s="144">
        <f>SUM('Incentive Relocation assumption'!B80:G80)</f>
        <v>355571522.92190629</v>
      </c>
      <c r="L78" s="144">
        <f t="shared" si="15"/>
        <v>7852545763.7398834</v>
      </c>
      <c r="N78">
        <v>2098</v>
      </c>
      <c r="O78" s="93">
        <f>J78*(1+Assumptions!$D$49)^(I78-2022)</f>
        <v>7859417002.5043859</v>
      </c>
      <c r="P78" s="93">
        <f>SUM('Total Property Damage 95%'!B79:S79)</f>
        <v>16473572101.29484</v>
      </c>
      <c r="Q78" s="93">
        <f t="shared" si="16"/>
        <v>-115031234840.87512</v>
      </c>
      <c r="R78" s="93"/>
    </row>
    <row r="79" spans="1:18" x14ac:dyDescent="0.35">
      <c r="A79" s="107">
        <f t="shared" si="9"/>
        <v>1520997373.2876272</v>
      </c>
      <c r="B79" s="107">
        <f t="shared" si="10"/>
        <v>2756099244.0743256</v>
      </c>
      <c r="C79" s="107">
        <f t="shared" si="11"/>
        <v>2041881043.5511096</v>
      </c>
      <c r="D79" s="107">
        <f t="shared" si="12"/>
        <v>744033883.95110726</v>
      </c>
      <c r="E79" s="107">
        <f t="shared" si="13"/>
        <v>508842280.77840728</v>
      </c>
      <c r="F79" s="107">
        <f t="shared" si="14"/>
        <v>287563176.86181009</v>
      </c>
      <c r="I79">
        <v>2099</v>
      </c>
      <c r="J79" s="93">
        <f>SUM(A79:F79)/(1+Assumptions!$D$49)^(I79-2022)</f>
        <v>122232214.38024843</v>
      </c>
      <c r="K79" s="144">
        <f>SUM('Incentive Relocation assumption'!B81:G81)</f>
        <v>340093732.52516133</v>
      </c>
      <c r="L79" s="144">
        <f t="shared" si="15"/>
        <v>7634684245.5949707</v>
      </c>
      <c r="N79">
        <v>2099</v>
      </c>
      <c r="O79" s="93">
        <f>J79*(1+Assumptions!$D$49)^(I79-2022)</f>
        <v>7859417002.5043859</v>
      </c>
      <c r="P79" s="93">
        <f>SUM('Total Property Damage 95%'!B80:S80)</f>
        <v>16609814114.937792</v>
      </c>
      <c r="Q79" s="93">
        <f t="shared" si="16"/>
        <v>-123781631953.30853</v>
      </c>
      <c r="R79" s="93"/>
    </row>
    <row r="80" spans="1:18" x14ac:dyDescent="0.35">
      <c r="A80" s="107">
        <f t="shared" si="9"/>
        <v>1520997373.2876272</v>
      </c>
      <c r="B80" s="107">
        <f t="shared" si="10"/>
        <v>2756099244.0743256</v>
      </c>
      <c r="C80" s="107">
        <f t="shared" si="11"/>
        <v>2041881043.5511096</v>
      </c>
      <c r="D80" s="107">
        <f t="shared" si="12"/>
        <v>744033883.95110726</v>
      </c>
      <c r="E80" s="107">
        <f t="shared" si="13"/>
        <v>508842280.77840728</v>
      </c>
      <c r="F80" s="107">
        <f t="shared" si="14"/>
        <v>287563176.86181009</v>
      </c>
      <c r="I80">
        <v>2100</v>
      </c>
      <c r="J80" s="93">
        <f>SUM(A80:F80)/(1+Assumptions!$D$49)^(I80-2022)</f>
        <v>115798384.9477406</v>
      </c>
      <c r="K80" s="144">
        <f>SUM('Incentive Relocation assumption'!B82:G82)</f>
        <v>348592290.7692157</v>
      </c>
      <c r="L80" s="144">
        <f t="shared" si="15"/>
        <v>7401890339.7734957</v>
      </c>
      <c r="N80">
        <v>2100</v>
      </c>
      <c r="O80" s="93">
        <f>J80*(1+Assumptions!$D$49)^(I80-2022)</f>
        <v>7859417002.5043859</v>
      </c>
      <c r="P80" s="93">
        <f>SUM('Total Property Damage 95%'!B81:S81)</f>
        <v>17946819143.750122</v>
      </c>
      <c r="Q80" s="93">
        <f t="shared" si="16"/>
        <v>-133869034094.55426</v>
      </c>
      <c r="R80" s="93"/>
    </row>
    <row r="81" spans="1:18" x14ac:dyDescent="0.35">
      <c r="A81" s="107">
        <f t="shared" si="9"/>
        <v>1520997373.2876272</v>
      </c>
      <c r="B81" s="107">
        <f t="shared" si="10"/>
        <v>2756099244.0743256</v>
      </c>
      <c r="C81" s="107">
        <f t="shared" si="11"/>
        <v>2041881043.5511096</v>
      </c>
      <c r="D81" s="107">
        <f t="shared" si="12"/>
        <v>744033883.95110726</v>
      </c>
      <c r="E81" s="107">
        <f t="shared" si="13"/>
        <v>508842280.77840728</v>
      </c>
      <c r="F81" s="107">
        <f t="shared" si="14"/>
        <v>287563176.86181009</v>
      </c>
      <c r="I81">
        <v>2101</v>
      </c>
      <c r="J81" s="93">
        <f>SUM(A81:F81)/(1+Assumptions!$D$49)^(I81-2022)</f>
        <v>109703207.32953951</v>
      </c>
      <c r="K81" s="144">
        <f>SUM('Incentive Relocation assumption'!B83:G83)</f>
        <v>333425368.09874719</v>
      </c>
      <c r="L81" s="144">
        <f t="shared" si="15"/>
        <v>7178168179.0042877</v>
      </c>
      <c r="N81">
        <v>2101</v>
      </c>
      <c r="O81" s="93">
        <f>J81*(1+Assumptions!$D$49)^(I81-2022)</f>
        <v>7859417002.5043859</v>
      </c>
      <c r="P81" s="93">
        <f>SUM('Total Property Damage 95%'!B82:S82)</f>
        <v>18095481833.378986</v>
      </c>
      <c r="Q81" s="93">
        <f t="shared" si="16"/>
        <v>-144105098925.42886</v>
      </c>
      <c r="R81" s="93"/>
    </row>
    <row r="82" spans="1:18" x14ac:dyDescent="0.35">
      <c r="A82" s="107">
        <f t="shared" si="9"/>
        <v>1520997373.2876272</v>
      </c>
      <c r="B82" s="107">
        <f t="shared" si="10"/>
        <v>2756099244.0743256</v>
      </c>
      <c r="C82" s="107">
        <f t="shared" si="11"/>
        <v>2041881043.5511096</v>
      </c>
      <c r="D82" s="107">
        <f t="shared" si="12"/>
        <v>744033883.95110726</v>
      </c>
      <c r="E82" s="107">
        <f t="shared" si="13"/>
        <v>508842280.77840728</v>
      </c>
      <c r="F82" s="107">
        <f t="shared" si="14"/>
        <v>287563176.86181009</v>
      </c>
      <c r="I82">
        <v>2102</v>
      </c>
      <c r="J82" s="93">
        <f>SUM(A82:F82)/(1+Assumptions!$D$49)^(I82-2022)</f>
        <v>103928856.20830715</v>
      </c>
      <c r="K82" s="144">
        <f>SUM('Incentive Relocation assumption'!B84:G84)</f>
        <v>318921751.49612486</v>
      </c>
      <c r="L82" s="144">
        <f t="shared" si="15"/>
        <v>6963175283.7164698</v>
      </c>
      <c r="N82">
        <v>2102</v>
      </c>
      <c r="O82" s="93">
        <f>J82*(1+Assumptions!$D$49)^(I82-2022)</f>
        <v>7859417002.5043859</v>
      </c>
      <c r="P82" s="93">
        <f>SUM('Total Property Damage 95%'!B83:S83)</f>
        <v>18245497415.667686</v>
      </c>
      <c r="Q82" s="93">
        <f t="shared" si="16"/>
        <v>-154491179338.59216</v>
      </c>
      <c r="R82" s="93"/>
    </row>
    <row r="83" spans="1:18" x14ac:dyDescent="0.35">
      <c r="A83" s="107">
        <f t="shared" si="9"/>
        <v>1520997373.2876272</v>
      </c>
      <c r="B83" s="107">
        <f t="shared" si="10"/>
        <v>2756099244.0743256</v>
      </c>
      <c r="C83" s="107">
        <f t="shared" si="11"/>
        <v>2041881043.5511096</v>
      </c>
      <c r="D83" s="107">
        <f t="shared" si="12"/>
        <v>744033883.95110726</v>
      </c>
      <c r="E83" s="107">
        <f t="shared" si="13"/>
        <v>508842280.77840728</v>
      </c>
      <c r="F83" s="107">
        <f t="shared" si="14"/>
        <v>287563176.86181009</v>
      </c>
      <c r="I83">
        <v>2103</v>
      </c>
      <c r="J83" s="93">
        <f>SUM(A83:F83)/(1+Assumptions!$D$49)^(I83-2022)</f>
        <v>98458444.522237495</v>
      </c>
      <c r="K83" s="144">
        <f>SUM('Incentive Relocation assumption'!B85:G85)</f>
        <v>305052302.74629128</v>
      </c>
      <c r="L83" s="144">
        <f t="shared" si="15"/>
        <v>6756581425.4924164</v>
      </c>
      <c r="N83">
        <v>2103</v>
      </c>
      <c r="O83" s="93">
        <f>J83*(1+Assumptions!$D$49)^(I83-2022)</f>
        <v>7859417002.504385</v>
      </c>
      <c r="P83" s="93">
        <f>SUM('Total Property Damage 95%'!B84:S84)</f>
        <v>18396880652.771637</v>
      </c>
      <c r="Q83" s="93">
        <f t="shared" si="16"/>
        <v>-165028642988.85941</v>
      </c>
      <c r="R83" s="93"/>
    </row>
    <row r="84" spans="1:18" x14ac:dyDescent="0.35">
      <c r="A84" s="107">
        <f t="shared" si="9"/>
        <v>1520997373.2876272</v>
      </c>
      <c r="B84" s="107">
        <f t="shared" si="10"/>
        <v>2756099244.0743256</v>
      </c>
      <c r="C84" s="107">
        <f t="shared" si="11"/>
        <v>2041881043.5511096</v>
      </c>
      <c r="D84" s="107">
        <f t="shared" si="12"/>
        <v>744033883.95110726</v>
      </c>
      <c r="E84" s="107">
        <f t="shared" si="13"/>
        <v>508842280.77840728</v>
      </c>
      <c r="F84" s="107">
        <f t="shared" si="14"/>
        <v>287563176.86181009</v>
      </c>
      <c r="I84">
        <v>2104</v>
      </c>
      <c r="J84" s="93">
        <f>SUM(A84:F84)/(1+Assumptions!$D$49)^(I84-2022)</f>
        <v>93275974.078926325</v>
      </c>
      <c r="K84" s="144">
        <f>SUM('Incentive Relocation assumption'!B86:G86)</f>
        <v>291789168.62212861</v>
      </c>
      <c r="L84" s="144">
        <f t="shared" si="15"/>
        <v>6558068230.949214</v>
      </c>
      <c r="N84">
        <v>2104</v>
      </c>
      <c r="O84" s="93">
        <f>J84*(1+Assumptions!$D$49)^(I84-2022)</f>
        <v>7859417002.5043859</v>
      </c>
      <c r="P84" s="93">
        <f>SUM('Total Property Damage 95%'!B85:S85)</f>
        <v>18549646516.571293</v>
      </c>
      <c r="Q84" s="93">
        <f t="shared" si="16"/>
        <v>-175718872502.9263</v>
      </c>
      <c r="R84" s="93"/>
    </row>
    <row r="85" spans="1:18" x14ac:dyDescent="0.35">
      <c r="A85" s="107">
        <f t="shared" si="9"/>
        <v>1520997373.2876272</v>
      </c>
      <c r="B85" s="107">
        <f t="shared" si="10"/>
        <v>2756099244.0743256</v>
      </c>
      <c r="C85" s="107">
        <f t="shared" si="11"/>
        <v>2041881043.5511096</v>
      </c>
      <c r="D85" s="107">
        <f t="shared" si="12"/>
        <v>744033883.95110726</v>
      </c>
      <c r="E85" s="107">
        <f t="shared" si="13"/>
        <v>508842280.77840728</v>
      </c>
      <c r="F85" s="107">
        <f t="shared" si="14"/>
        <v>287563176.86181009</v>
      </c>
      <c r="I85">
        <v>2105</v>
      </c>
      <c r="J85" s="93">
        <f>SUM(A85:F85)/(1+Assumptions!$D$49)^(I85-2022)</f>
        <v>88366288.768735215</v>
      </c>
      <c r="K85" s="144">
        <f>SUM('Incentive Relocation assumption'!B87:G87)</f>
        <v>279105724.0221526</v>
      </c>
      <c r="L85" s="144">
        <f t="shared" si="15"/>
        <v>6367328795.695797</v>
      </c>
      <c r="N85">
        <v>2105</v>
      </c>
      <c r="O85" s="93">
        <f>J85*(1+Assumptions!$D$49)^(I85-2022)</f>
        <v>7859417002.5043859</v>
      </c>
      <c r="P85" s="93">
        <f>SUM('Total Property Damage 95%'!B86:S86)</f>
        <v>18703810192.457603</v>
      </c>
      <c r="Q85" s="93">
        <f t="shared" si="16"/>
        <v>-186563265692.87952</v>
      </c>
      <c r="R85" s="93"/>
    </row>
    <row r="86" spans="1:18" x14ac:dyDescent="0.35">
      <c r="A86" s="107">
        <f t="shared" si="9"/>
        <v>1520997373.2876272</v>
      </c>
      <c r="B86" s="107">
        <f t="shared" si="10"/>
        <v>2756099244.0743256</v>
      </c>
      <c r="C86" s="107">
        <f t="shared" si="11"/>
        <v>2041881043.5511096</v>
      </c>
      <c r="D86" s="107">
        <f t="shared" si="12"/>
        <v>744033883.95110726</v>
      </c>
      <c r="E86" s="107">
        <f t="shared" si="13"/>
        <v>508842280.77840728</v>
      </c>
      <c r="F86" s="107">
        <f t="shared" si="14"/>
        <v>287563176.86181009</v>
      </c>
      <c r="I86">
        <v>2106</v>
      </c>
      <c r="J86" s="93">
        <f>SUM(A86:F86)/(1+Assumptions!$D$49)^(I86-2022)</f>
        <v>83715030.240822583</v>
      </c>
      <c r="K86" s="144">
        <f>SUM('Incentive Relocation assumption'!B88:G88)</f>
        <v>266976517.63214952</v>
      </c>
      <c r="L86" s="144">
        <f t="shared" si="15"/>
        <v>6184067308.3044701</v>
      </c>
      <c r="N86">
        <v>2106</v>
      </c>
      <c r="O86" s="93">
        <f>J86*(1+Assumptions!$D$49)^(I86-2022)</f>
        <v>7859417002.5043869</v>
      </c>
      <c r="P86" s="93">
        <f>SUM('Total Property Damage 95%'!B87:S87)</f>
        <v>18859387083.196014</v>
      </c>
      <c r="Q86" s="93">
        <f t="shared" si="16"/>
        <v>-197563235773.57114</v>
      </c>
      <c r="R86" s="93"/>
    </row>
    <row r="87" spans="1:18" x14ac:dyDescent="0.35">
      <c r="A87" s="107">
        <f t="shared" si="9"/>
        <v>1520997373.2876272</v>
      </c>
      <c r="B87" s="107">
        <f t="shared" si="10"/>
        <v>2756099244.0743256</v>
      </c>
      <c r="C87" s="107">
        <f t="shared" si="11"/>
        <v>2041881043.5511096</v>
      </c>
      <c r="D87" s="107">
        <f t="shared" si="12"/>
        <v>744033883.95110726</v>
      </c>
      <c r="E87" s="107">
        <f t="shared" si="13"/>
        <v>508842280.77840728</v>
      </c>
      <c r="F87" s="107">
        <f t="shared" si="14"/>
        <v>287563176.86181009</v>
      </c>
      <c r="I87">
        <v>2107</v>
      </c>
      <c r="J87" s="93">
        <f>SUM(A87:F87)/(1+Assumptions!$D$49)^(I87-2022)</f>
        <v>79308595.912216321</v>
      </c>
      <c r="K87" s="144">
        <f>SUM('Incentive Relocation assumption'!B89:G89)</f>
        <v>255377219.99841827</v>
      </c>
      <c r="L87" s="144">
        <f t="shared" si="15"/>
        <v>6007998684.2182684</v>
      </c>
      <c r="N87">
        <v>2107</v>
      </c>
      <c r="O87" s="93">
        <f>J87*(1+Assumptions!$D$49)^(I87-2022)</f>
        <v>7859417002.5043859</v>
      </c>
      <c r="P87" s="93">
        <f>SUM('Total Property Damage 95%'!B88:S88)</f>
        <v>19016392812.870789</v>
      </c>
      <c r="Q87" s="93">
        <f t="shared" si="16"/>
        <v>-208720211583.93753</v>
      </c>
      <c r="R87" s="93"/>
    </row>
    <row r="88" spans="1:18" x14ac:dyDescent="0.35">
      <c r="A88" s="107">
        <f t="shared" si="9"/>
        <v>1520997373.2876272</v>
      </c>
      <c r="B88" s="107">
        <f t="shared" si="10"/>
        <v>2756099244.0743256</v>
      </c>
      <c r="C88" s="107">
        <f t="shared" si="11"/>
        <v>2041881043.5511096</v>
      </c>
      <c r="D88" s="107">
        <f t="shared" si="12"/>
        <v>744033883.95110726</v>
      </c>
      <c r="E88" s="107">
        <f t="shared" si="13"/>
        <v>508842280.77840728</v>
      </c>
      <c r="F88" s="107">
        <f t="shared" si="14"/>
        <v>287563176.86181009</v>
      </c>
      <c r="I88">
        <v>2108</v>
      </c>
      <c r="J88" s="93">
        <f>SUM(A88:F88)/(1+Assumptions!$D$49)^(I88-2022)</f>
        <v>75134099.187125951</v>
      </c>
      <c r="K88" s="144">
        <f>SUM('Incentive Relocation assumption'!B90:G90)</f>
        <v>244284573.9052881</v>
      </c>
      <c r="L88" s="144">
        <f t="shared" si="15"/>
        <v>5838848209.5001059</v>
      </c>
      <c r="N88">
        <v>2108</v>
      </c>
      <c r="O88" s="93">
        <f>J88*(1+Assumptions!$D$49)^(I88-2022)</f>
        <v>7859417002.5043859</v>
      </c>
      <c r="P88" s="93">
        <f>SUM('Total Property Damage 95%'!B89:S89)</f>
        <v>19174843230.91143</v>
      </c>
      <c r="Q88" s="93">
        <f t="shared" si="16"/>
        <v>-220035637812.34457</v>
      </c>
      <c r="R88" s="93"/>
    </row>
    <row r="89" spans="1:18" x14ac:dyDescent="0.35">
      <c r="A89" s="107">
        <f t="shared" si="9"/>
        <v>1520997373.2876272</v>
      </c>
      <c r="B89" s="107">
        <f t="shared" si="10"/>
        <v>2756099244.0743256</v>
      </c>
      <c r="C89" s="107">
        <f t="shared" si="11"/>
        <v>2041881043.5511096</v>
      </c>
      <c r="D89" s="107">
        <f t="shared" si="12"/>
        <v>744033883.95110726</v>
      </c>
      <c r="E89" s="107">
        <f t="shared" si="13"/>
        <v>508842280.77840728</v>
      </c>
      <c r="F89" s="107">
        <f t="shared" si="14"/>
        <v>287563176.86181009</v>
      </c>
      <c r="I89">
        <v>2109</v>
      </c>
      <c r="J89" s="93">
        <f>SUM(A89:F89)/(1+Assumptions!$D$49)^(I89-2022)</f>
        <v>71179331.770155981</v>
      </c>
      <c r="K89" s="144">
        <f>SUM('Incentive Relocation assumption'!B91:G91)</f>
        <v>233676346.95437422</v>
      </c>
      <c r="L89" s="144">
        <f t="shared" si="15"/>
        <v>5676351194.3158875</v>
      </c>
      <c r="N89">
        <v>2109</v>
      </c>
      <c r="O89" s="93">
        <f>J89*(1+Assumptions!$D$49)^(I89-2022)</f>
        <v>7859417002.5043859</v>
      </c>
      <c r="P89" s="93">
        <f>SUM('Total Property Damage 95%'!B90:S90)</f>
        <v>19334754416.202969</v>
      </c>
      <c r="Q89" s="93">
        <f t="shared" si="16"/>
        <v>-231510975226.04315</v>
      </c>
      <c r="R89" s="93"/>
    </row>
    <row r="90" spans="1:18" x14ac:dyDescent="0.35">
      <c r="A90" s="107">
        <f t="shared" si="9"/>
        <v>1520997373.2876272</v>
      </c>
      <c r="B90" s="107">
        <f t="shared" si="10"/>
        <v>2756099244.0743256</v>
      </c>
      <c r="C90" s="107">
        <f t="shared" si="11"/>
        <v>2041881043.5511096</v>
      </c>
      <c r="D90" s="107">
        <f t="shared" si="12"/>
        <v>744033883.95110726</v>
      </c>
      <c r="E90" s="107">
        <f t="shared" si="13"/>
        <v>508842280.77840728</v>
      </c>
      <c r="F90" s="107">
        <f t="shared" si="14"/>
        <v>287563176.86181009</v>
      </c>
      <c r="I90">
        <v>2110</v>
      </c>
      <c r="J90" s="93">
        <f>SUM(A90:F90)/(1+Assumptions!$D$49)^(I90-2022)</f>
        <v>67432727.963205129</v>
      </c>
      <c r="K90" s="144">
        <f>SUM('Incentive Relocation assumption'!B92:G92)</f>
        <v>238988353.97740415</v>
      </c>
      <c r="L90" s="144">
        <f t="shared" si="15"/>
        <v>5504795568.3016882</v>
      </c>
      <c r="N90">
        <v>2110</v>
      </c>
      <c r="O90" s="93">
        <f>J90*(1+Assumptions!$D$49)^(I90-2022)</f>
        <v>7859417002.504385</v>
      </c>
      <c r="P90" s="93">
        <f>SUM('Total Property Damage 95%'!B91:S91)</f>
        <v>20844290419.136452</v>
      </c>
      <c r="Q90" s="93">
        <f t="shared" si="16"/>
        <v>-244495848642.67523</v>
      </c>
      <c r="R90" s="93"/>
    </row>
    <row r="91" spans="1:18" x14ac:dyDescent="0.35">
      <c r="A91" s="107">
        <f t="shared" si="9"/>
        <v>1520997373.2876272</v>
      </c>
      <c r="B91" s="107">
        <f t="shared" si="10"/>
        <v>2756099244.0743256</v>
      </c>
      <c r="C91" s="107">
        <f t="shared" si="11"/>
        <v>2041881043.5511096</v>
      </c>
      <c r="D91" s="107">
        <f t="shared" si="12"/>
        <v>744033883.95110726</v>
      </c>
      <c r="E91" s="107">
        <f t="shared" si="13"/>
        <v>508842280.77840728</v>
      </c>
      <c r="F91" s="107">
        <f t="shared" si="14"/>
        <v>287563176.86181009</v>
      </c>
      <c r="I91">
        <v>2111</v>
      </c>
      <c r="J91" s="93">
        <f>SUM(A91:F91)/(1+Assumptions!$D$49)^(I91-2022)</f>
        <v>63883330.841638558</v>
      </c>
      <c r="K91" s="144">
        <f>SUM('Incentive Relocation assumption'!B93:G93)</f>
        <v>228615240.14753136</v>
      </c>
      <c r="L91" s="144">
        <f t="shared" si="15"/>
        <v>5340063658.9957952</v>
      </c>
      <c r="N91">
        <v>2111</v>
      </c>
      <c r="O91" s="93">
        <f>J91*(1+Assumptions!$D$49)^(I91-2022)</f>
        <v>7859417002.5043859</v>
      </c>
      <c r="P91" s="93">
        <f>SUM('Total Property Damage 95%'!B92:S92)</f>
        <v>21018435509.576077</v>
      </c>
      <c r="Q91" s="93">
        <f t="shared" si="16"/>
        <v>-257654867149.74692</v>
      </c>
      <c r="R91" s="93"/>
    </row>
    <row r="92" spans="1:18" x14ac:dyDescent="0.35">
      <c r="A92" s="107">
        <f t="shared" si="9"/>
        <v>1520997373.2876272</v>
      </c>
      <c r="B92" s="107">
        <f t="shared" si="10"/>
        <v>2756099244.0743256</v>
      </c>
      <c r="C92" s="107">
        <f t="shared" si="11"/>
        <v>2041881043.5511096</v>
      </c>
      <c r="D92" s="107">
        <f t="shared" si="12"/>
        <v>744033883.95110726</v>
      </c>
      <c r="E92" s="107">
        <f t="shared" si="13"/>
        <v>508842280.77840728</v>
      </c>
      <c r="F92" s="107">
        <f t="shared" si="14"/>
        <v>287563176.86181009</v>
      </c>
      <c r="I92">
        <v>2112</v>
      </c>
      <c r="J92" s="93">
        <f>SUM(A92:F92)/(1+Assumptions!$D$49)^(I92-2022)</f>
        <v>60520760.210814849</v>
      </c>
      <c r="K92" s="144">
        <f>SUM('Incentive Relocation assumption'!B94:G94)</f>
        <v>218694833.75300276</v>
      </c>
      <c r="L92" s="144">
        <f t="shared" si="15"/>
        <v>5181889585.4536076</v>
      </c>
      <c r="N92">
        <v>2112</v>
      </c>
      <c r="O92" s="93">
        <f>J92*(1+Assumptions!$D$49)^(I92-2022)</f>
        <v>7859417002.5043859</v>
      </c>
      <c r="P92" s="93">
        <f>SUM('Total Property Damage 95%'!B93:S93)</f>
        <v>21194195467.99324</v>
      </c>
      <c r="Q92" s="93">
        <f t="shared" si="16"/>
        <v>-270989645615.23578</v>
      </c>
      <c r="R92" s="93"/>
    </row>
    <row r="93" spans="1:18" x14ac:dyDescent="0.35">
      <c r="A93" s="107">
        <f t="shared" si="9"/>
        <v>1520997373.2876272</v>
      </c>
      <c r="B93" s="107">
        <f t="shared" si="10"/>
        <v>2756099244.0743256</v>
      </c>
      <c r="C93" s="107">
        <f t="shared" si="11"/>
        <v>2041881043.5511096</v>
      </c>
      <c r="D93" s="107">
        <f t="shared" si="12"/>
        <v>744033883.95110726</v>
      </c>
      <c r="E93" s="107">
        <f t="shared" si="13"/>
        <v>508842280.77840728</v>
      </c>
      <c r="F93" s="107">
        <f t="shared" si="14"/>
        <v>287563176.86181009</v>
      </c>
      <c r="I93">
        <v>2113</v>
      </c>
      <c r="J93" s="93">
        <f>SUM(A93:F93)/(1+Assumptions!$D$49)^(I93-2022)</f>
        <v>57335182.249257363</v>
      </c>
      <c r="K93" s="144">
        <f>SUM('Incentive Relocation assumption'!B95:G95)</f>
        <v>209207284.28038016</v>
      </c>
      <c r="L93" s="144">
        <f t="shared" si="15"/>
        <v>5030017483.4224844</v>
      </c>
      <c r="N93">
        <v>2113</v>
      </c>
      <c r="O93" s="93">
        <f>J93*(1+Assumptions!$D$49)^(I93-2022)</f>
        <v>7859417002.5043859</v>
      </c>
      <c r="P93" s="93">
        <f>SUM('Total Property Damage 95%'!B94:S94)</f>
        <v>21371588512.217911</v>
      </c>
      <c r="Q93" s="93">
        <f t="shared" si="16"/>
        <v>-284501817124.94928</v>
      </c>
      <c r="R93" s="93"/>
    </row>
    <row r="94" spans="1:18" x14ac:dyDescent="0.35">
      <c r="A94" s="107">
        <f t="shared" si="9"/>
        <v>1520997373.2876272</v>
      </c>
      <c r="B94" s="107">
        <f t="shared" si="10"/>
        <v>2756099244.0743256</v>
      </c>
      <c r="C94" s="107">
        <f t="shared" si="11"/>
        <v>2041881043.5511096</v>
      </c>
      <c r="D94" s="107">
        <f t="shared" si="12"/>
        <v>744033883.95110726</v>
      </c>
      <c r="E94" s="107">
        <f t="shared" si="13"/>
        <v>508842280.77840728</v>
      </c>
      <c r="F94" s="107">
        <f t="shared" si="14"/>
        <v>287563176.86181009</v>
      </c>
      <c r="I94">
        <v>2114</v>
      </c>
      <c r="J94" s="93">
        <f>SUM(A94:F94)/(1+Assumptions!$D$49)^(I94-2022)</f>
        <v>54317280.749690965</v>
      </c>
      <c r="K94" s="144">
        <f>SUM('Incentive Relocation assumption'!B96:G96)</f>
        <v>200133615.20290041</v>
      </c>
      <c r="L94" s="144">
        <f t="shared" si="15"/>
        <v>4884201148.9692745</v>
      </c>
      <c r="N94">
        <v>2114</v>
      </c>
      <c r="O94" s="93">
        <f>J94*(1+Assumptions!$D$49)^(I94-2022)</f>
        <v>7859417002.5043859</v>
      </c>
      <c r="P94" s="93">
        <f>SUM('Total Property Damage 95%'!B95:S95)</f>
        <v>21550633128.791451</v>
      </c>
      <c r="Q94" s="93">
        <f t="shared" si="16"/>
        <v>-298193033251.23633</v>
      </c>
      <c r="R94" s="93"/>
    </row>
    <row r="95" spans="1:18" x14ac:dyDescent="0.35">
      <c r="A95" s="107">
        <f t="shared" si="9"/>
        <v>1520997373.2876272</v>
      </c>
      <c r="B95" s="107">
        <f t="shared" si="10"/>
        <v>2756099244.0743256</v>
      </c>
      <c r="C95" s="107">
        <f t="shared" si="11"/>
        <v>2041881043.5511096</v>
      </c>
      <c r="D95" s="107">
        <f t="shared" si="12"/>
        <v>744033883.95110726</v>
      </c>
      <c r="E95" s="107">
        <f t="shared" si="13"/>
        <v>508842280.77840728</v>
      </c>
      <c r="F95" s="107">
        <f t="shared" si="14"/>
        <v>287563176.86181009</v>
      </c>
      <c r="I95">
        <v>2115</v>
      </c>
      <c r="J95" s="93">
        <f>SUM(A95:F95)/(1+Assumptions!$D$49)^(I95-2022)</f>
        <v>51458229.873839162</v>
      </c>
      <c r="K95" s="144">
        <f>SUM('Incentive Relocation assumption'!B97:G97)</f>
        <v>191455685.36142653</v>
      </c>
      <c r="L95" s="144">
        <f t="shared" si="15"/>
        <v>4744203693.4816875</v>
      </c>
      <c r="N95">
        <v>2115</v>
      </c>
      <c r="O95" s="93">
        <f>J95*(1+Assumptions!$D$49)^(I95-2022)</f>
        <v>7859417002.5043859</v>
      </c>
      <c r="P95" s="93">
        <f>SUM('Total Property Damage 95%'!B96:S96)</f>
        <v>21731348077.942577</v>
      </c>
      <c r="Q95" s="93">
        <f t="shared" si="16"/>
        <v>-312064964326.6745</v>
      </c>
      <c r="R95" s="93"/>
    </row>
    <row r="96" spans="1:18" x14ac:dyDescent="0.35">
      <c r="A96" s="107">
        <f t="shared" si="9"/>
        <v>1520997373.2876272</v>
      </c>
      <c r="B96" s="107">
        <f t="shared" si="10"/>
        <v>2756099244.0743256</v>
      </c>
      <c r="C96" s="107">
        <f t="shared" si="11"/>
        <v>2041881043.5511096</v>
      </c>
      <c r="D96" s="107">
        <f t="shared" si="12"/>
        <v>744033883.95110726</v>
      </c>
      <c r="E96" s="107">
        <f t="shared" si="13"/>
        <v>508842280.77840728</v>
      </c>
      <c r="F96" s="107">
        <f t="shared" si="14"/>
        <v>287563176.86181009</v>
      </c>
      <c r="I96">
        <v>2116</v>
      </c>
      <c r="J96" s="93">
        <f>SUM(A96:F96)/(1+Assumptions!$D$49)^(I96-2022)</f>
        <v>48749668.341302946</v>
      </c>
      <c r="K96" s="144">
        <f>SUM('Incentive Relocation assumption'!B98:G98)</f>
        <v>183156152.05733785</v>
      </c>
      <c r="L96" s="144">
        <f t="shared" si="15"/>
        <v>4609797209.7656527</v>
      </c>
      <c r="N96">
        <v>2116</v>
      </c>
      <c r="O96" s="93">
        <f>J96*(1+Assumptions!$D$49)^(I96-2022)</f>
        <v>7859417002.5043859</v>
      </c>
      <c r="P96" s="93">
        <f>SUM('Total Property Damage 95%'!B97:S97)</f>
        <v>21913752398.667881</v>
      </c>
      <c r="Q96" s="93">
        <f t="shared" si="16"/>
        <v>-326119299722.83801</v>
      </c>
      <c r="R96" s="93"/>
    </row>
    <row r="97" spans="1:18" x14ac:dyDescent="0.35">
      <c r="A97" s="107">
        <f t="shared" si="9"/>
        <v>1520997373.2876272</v>
      </c>
      <c r="B97" s="107">
        <f t="shared" si="10"/>
        <v>2756099244.0743256</v>
      </c>
      <c r="C97" s="107">
        <f t="shared" si="11"/>
        <v>2041881043.5511096</v>
      </c>
      <c r="D97" s="107">
        <f t="shared" si="12"/>
        <v>744033883.95110726</v>
      </c>
      <c r="E97" s="107">
        <f t="shared" si="13"/>
        <v>508842280.77840728</v>
      </c>
      <c r="F97" s="107">
        <f t="shared" si="14"/>
        <v>287563176.86181009</v>
      </c>
      <c r="I97">
        <v>2117</v>
      </c>
      <c r="J97" s="93">
        <f>SUM(A97:F97)/(1+Assumptions!$D$49)^(I97-2022)</f>
        <v>46183674.977036826</v>
      </c>
      <c r="K97" s="144">
        <f>SUM('Incentive Relocation assumption'!B99:G99)</f>
        <v>175218435.78125173</v>
      </c>
      <c r="L97" s="144">
        <f t="shared" si="15"/>
        <v>4480762448.9614382</v>
      </c>
      <c r="N97">
        <v>2117</v>
      </c>
      <c r="O97" s="93">
        <f>J97*(1+Assumptions!$D$49)^(I97-2022)</f>
        <v>7859417002.504385</v>
      </c>
      <c r="P97" s="93">
        <f>SUM('Total Property Damage 95%'!B98:S98)</f>
        <v>22097865413.91922</v>
      </c>
      <c r="Q97" s="93">
        <f t="shared" si="16"/>
        <v>-340357748134.25287</v>
      </c>
      <c r="R97" s="93"/>
    </row>
    <row r="98" spans="1:18" x14ac:dyDescent="0.35">
      <c r="A98" s="107">
        <f t="shared" si="9"/>
        <v>1520997373.2876272</v>
      </c>
      <c r="B98" s="107">
        <f t="shared" si="10"/>
        <v>2756099244.0743256</v>
      </c>
      <c r="C98" s="107">
        <f t="shared" si="11"/>
        <v>2041881043.5511096</v>
      </c>
      <c r="D98" s="107">
        <f t="shared" si="12"/>
        <v>744033883.95110726</v>
      </c>
      <c r="E98" s="107">
        <f t="shared" si="13"/>
        <v>508842280.77840728</v>
      </c>
      <c r="F98" s="107">
        <f t="shared" si="14"/>
        <v>287563176.86181009</v>
      </c>
      <c r="I98">
        <v>2118</v>
      </c>
      <c r="J98" s="93">
        <f>SUM(A98:F98)/(1+Assumptions!$D$49)^(I98-2022)</f>
        <v>43752745.545910932</v>
      </c>
      <c r="K98" s="144">
        <f>SUM('Incentive Relocation assumption'!B100:G100)</f>
        <v>167626686.50486258</v>
      </c>
      <c r="L98" s="144">
        <f t="shared" si="15"/>
        <v>4356888508.0024862</v>
      </c>
      <c r="N98">
        <v>2118</v>
      </c>
      <c r="O98" s="93">
        <f>J98*(1+Assumptions!$D$49)^(I98-2022)</f>
        <v>7859417002.5043859</v>
      </c>
      <c r="P98" s="93">
        <f>SUM('Total Property Damage 95%'!B99:S99)</f>
        <v>22283706735.90033</v>
      </c>
      <c r="Q98" s="93">
        <f t="shared" si="16"/>
        <v>-354782037867.6488</v>
      </c>
      <c r="R98" s="93"/>
    </row>
    <row r="99" spans="1:18" x14ac:dyDescent="0.35">
      <c r="A99" s="107">
        <f t="shared" si="9"/>
        <v>1520997373.2876272</v>
      </c>
      <c r="B99" s="107">
        <f t="shared" si="10"/>
        <v>2756099244.0743256</v>
      </c>
      <c r="C99" s="107">
        <f t="shared" si="11"/>
        <v>2041881043.5511096</v>
      </c>
      <c r="D99" s="107">
        <f t="shared" si="12"/>
        <v>744033883.95110726</v>
      </c>
      <c r="E99" s="107">
        <f t="shared" si="13"/>
        <v>508842280.77840728</v>
      </c>
      <c r="F99" s="107">
        <f t="shared" si="14"/>
        <v>287563176.86181009</v>
      </c>
      <c r="I99">
        <v>2119</v>
      </c>
      <c r="J99" s="93">
        <f>SUM(A99:F99)/(1+Assumptions!$D$49)^(I99-2022)</f>
        <v>41449770.806611799</v>
      </c>
      <c r="K99" s="144">
        <f>SUM('Incentive Relocation assumption'!B101:G101)</f>
        <v>160365751.46642476</v>
      </c>
      <c r="L99" s="144">
        <f t="shared" si="15"/>
        <v>4237972527.3426733</v>
      </c>
      <c r="N99">
        <v>2119</v>
      </c>
      <c r="O99" s="93">
        <f>J99*(1+Assumptions!$D$49)^(I99-2022)</f>
        <v>7859417002.504385</v>
      </c>
      <c r="P99" s="93">
        <f>SUM('Total Property Damage 95%'!B100:S100)</f>
        <v>22471296271.475136</v>
      </c>
      <c r="Q99" s="93">
        <f t="shared" si="16"/>
        <v>-369393917136.61957</v>
      </c>
      <c r="R99" s="93"/>
    </row>
    <row r="100" spans="1:18" x14ac:dyDescent="0.35">
      <c r="A100" s="107">
        <f t="shared" si="9"/>
        <v>1520997373.2876272</v>
      </c>
      <c r="B100" s="107">
        <f t="shared" si="10"/>
        <v>2756099244.0743256</v>
      </c>
      <c r="C100" s="107">
        <f t="shared" si="11"/>
        <v>2041881043.5511096</v>
      </c>
      <c r="D100" s="107">
        <f t="shared" si="12"/>
        <v>744033883.95110726</v>
      </c>
      <c r="E100" s="107">
        <f t="shared" si="13"/>
        <v>508842280.77840728</v>
      </c>
      <c r="F100" s="107">
        <f t="shared" si="14"/>
        <v>287563176.86181009</v>
      </c>
      <c r="I100">
        <v>2120</v>
      </c>
      <c r="J100" s="93">
        <f>SUM(A100:F100)/(1+Assumptions!$D$49)^(I100-2022)</f>
        <v>39268015.720700696</v>
      </c>
      <c r="K100" s="144">
        <f>SUM('Incentive Relocation assumption'!B102:G102)</f>
        <v>163675681.65327421</v>
      </c>
      <c r="L100" s="144">
        <f t="shared" si="15"/>
        <v>4113564861.4101</v>
      </c>
      <c r="N100">
        <v>2120</v>
      </c>
      <c r="O100" s="93">
        <f>J100*(1+Assumptions!$D$49)^(I100-2022)</f>
        <v>7859417002.5043859</v>
      </c>
      <c r="P100" s="93">
        <f>SUM('Total Property Damage 95%'!B101:S101)</f>
        <v>24175272856.491848</v>
      </c>
      <c r="Q100" s="93">
        <f t="shared" si="16"/>
        <v>-385709772990.60706</v>
      </c>
      <c r="R100" s="93"/>
    </row>
    <row r="101" spans="1:18" x14ac:dyDescent="0.35">
      <c r="A101" s="107">
        <f t="shared" si="9"/>
        <v>1520997373.2876272</v>
      </c>
      <c r="B101" s="107">
        <f t="shared" si="10"/>
        <v>2756099244.0743256</v>
      </c>
      <c r="C101" s="107">
        <f t="shared" si="11"/>
        <v>2041881043.5511096</v>
      </c>
      <c r="D101" s="107">
        <f t="shared" si="12"/>
        <v>744033883.95110726</v>
      </c>
      <c r="E101" s="107">
        <f t="shared" si="13"/>
        <v>508842280.77840728</v>
      </c>
      <c r="F101" s="107">
        <f t="shared" si="14"/>
        <v>287563176.86181009</v>
      </c>
      <c r="I101">
        <v>2121</v>
      </c>
      <c r="J101" s="93">
        <f>SUM(A101:F101)/(1+Assumptions!$D$49)^(I101-2022)</f>
        <v>37201099.75602641</v>
      </c>
      <c r="K101" s="144">
        <f>SUM('Incentive Relocation assumption'!B103:G103)</f>
        <v>156589599.15578005</v>
      </c>
      <c r="L101" s="144">
        <f t="shared" si="15"/>
        <v>3994176362.0103464</v>
      </c>
      <c r="N101">
        <v>2121</v>
      </c>
      <c r="O101" s="93">
        <f>J101*(1+Assumptions!$D$49)^(I101-2022)</f>
        <v>7859417002.5043859</v>
      </c>
      <c r="P101" s="93">
        <f>SUM('Total Property Damage 95%'!B102:S102)</f>
        <v>24379195839.840153</v>
      </c>
      <c r="Q101" s="93">
        <f t="shared" si="16"/>
        <v>-402229551827.94281</v>
      </c>
      <c r="R101" s="93"/>
    </row>
    <row r="102" spans="1:18" x14ac:dyDescent="0.35">
      <c r="A102" s="107">
        <f t="shared" si="9"/>
        <v>1520997373.2876272</v>
      </c>
      <c r="B102" s="107">
        <f t="shared" si="10"/>
        <v>2756099244.0743256</v>
      </c>
      <c r="C102" s="107">
        <f t="shared" si="11"/>
        <v>2041881043.5511096</v>
      </c>
      <c r="D102" s="107">
        <f t="shared" si="12"/>
        <v>744033883.95110726</v>
      </c>
      <c r="E102" s="107">
        <f t="shared" si="13"/>
        <v>508842280.77840728</v>
      </c>
      <c r="F102" s="107">
        <f t="shared" si="14"/>
        <v>287563176.86181009</v>
      </c>
      <c r="I102">
        <v>2122</v>
      </c>
      <c r="J102" s="93">
        <f>SUM(A102:F102)/(1+Assumptions!$D$49)^(I102-2022)</f>
        <v>35242978.22688999</v>
      </c>
      <c r="K102" s="144">
        <f>SUM('Incentive Relocation assumption'!B104:G104)</f>
        <v>149812087.54477906</v>
      </c>
      <c r="L102" s="144">
        <f t="shared" si="15"/>
        <v>3879607252.6924572</v>
      </c>
      <c r="N102">
        <v>2122</v>
      </c>
      <c r="O102" s="93">
        <f>J102*(1+Assumptions!$D$49)^(I102-2022)</f>
        <v>7859417002.5043859</v>
      </c>
      <c r="P102" s="93">
        <f>SUM('Total Property Damage 95%'!B103:S103)</f>
        <v>24585049543.809803</v>
      </c>
      <c r="Q102" s="93">
        <f t="shared" si="16"/>
        <v>-418955184369.24823</v>
      </c>
      <c r="R102" s="93"/>
    </row>
    <row r="103" spans="1:18" x14ac:dyDescent="0.35">
      <c r="A103" s="107">
        <f t="shared" si="9"/>
        <v>1520997373.2876272</v>
      </c>
      <c r="B103" s="107">
        <f t="shared" si="10"/>
        <v>2756099244.0743256</v>
      </c>
      <c r="C103" s="107">
        <f t="shared" si="11"/>
        <v>2041881043.5511096</v>
      </c>
      <c r="D103" s="107">
        <f t="shared" si="12"/>
        <v>744033883.95110726</v>
      </c>
      <c r="E103" s="107">
        <f t="shared" si="13"/>
        <v>508842280.77840728</v>
      </c>
      <c r="F103" s="107">
        <f t="shared" si="14"/>
        <v>287563176.86181009</v>
      </c>
      <c r="I103">
        <v>2123</v>
      </c>
      <c r="J103" s="93">
        <f>SUM(A103:F103)/(1+Assumptions!$D$49)^(I103-2022)</f>
        <v>33387924.616390746</v>
      </c>
      <c r="K103" s="144">
        <f>SUM('Incentive Relocation assumption'!B105:G105)</f>
        <v>143329642.52522528</v>
      </c>
      <c r="L103" s="144">
        <f t="shared" si="15"/>
        <v>3769665534.7836227</v>
      </c>
      <c r="N103">
        <v>2123</v>
      </c>
      <c r="O103" s="93">
        <f>J103*(1+Assumptions!$D$49)^(I103-2022)</f>
        <v>7859417002.5043859</v>
      </c>
      <c r="P103" s="93">
        <f>SUM('Total Property Damage 95%'!B104:S104)</f>
        <v>24792856523.416553</v>
      </c>
      <c r="Q103" s="93">
        <f t="shared" si="16"/>
        <v>-435888623890.1604</v>
      </c>
      <c r="R103" s="93"/>
    </row>
    <row r="104" spans="1:18" x14ac:dyDescent="0.35">
      <c r="A104" s="107">
        <f t="shared" si="9"/>
        <v>1520997373.2876272</v>
      </c>
      <c r="B104" s="107">
        <f t="shared" si="10"/>
        <v>2756099244.0743256</v>
      </c>
      <c r="C104" s="107">
        <f t="shared" si="11"/>
        <v>2041881043.5511096</v>
      </c>
      <c r="D104" s="107">
        <f t="shared" si="12"/>
        <v>744033883.95110726</v>
      </c>
      <c r="E104" s="107">
        <f t="shared" si="13"/>
        <v>508842280.77840728</v>
      </c>
      <c r="F104" s="107">
        <f t="shared" si="14"/>
        <v>287563176.86181009</v>
      </c>
      <c r="I104">
        <v>2124</v>
      </c>
      <c r="J104" s="93">
        <f>SUM(A104:F104)/(1+Assumptions!$D$49)^(I104-2022)</f>
        <v>31630513.829255406</v>
      </c>
      <c r="K104" s="144">
        <f>SUM('Incentive Relocation assumption'!B106:G106)</f>
        <v>137129353.36595455</v>
      </c>
      <c r="L104" s="144">
        <f t="shared" si="15"/>
        <v>3664166695.2469234</v>
      </c>
      <c r="N104">
        <v>2124</v>
      </c>
      <c r="O104" s="93">
        <f>J104*(1+Assumptions!$D$49)^(I104-2022)</f>
        <v>7859417002.5043859</v>
      </c>
      <c r="P104" s="93">
        <f>SUM('Total Property Damage 95%'!B105:S105)</f>
        <v>25002639678.761642</v>
      </c>
      <c r="Q104" s="93">
        <f t="shared" si="16"/>
        <v>-453031846566.41766</v>
      </c>
      <c r="R104" s="93"/>
    </row>
    <row r="105" spans="1:18" x14ac:dyDescent="0.35">
      <c r="A105" s="107">
        <f t="shared" si="9"/>
        <v>1520997373.2876272</v>
      </c>
      <c r="B105" s="107">
        <f t="shared" si="10"/>
        <v>2756099244.0743256</v>
      </c>
      <c r="C105" s="107">
        <f t="shared" si="11"/>
        <v>2041881043.5511096</v>
      </c>
      <c r="D105" s="107">
        <f t="shared" si="12"/>
        <v>744033883.95110726</v>
      </c>
      <c r="E105" s="107">
        <f t="shared" si="13"/>
        <v>508842280.77840728</v>
      </c>
      <c r="F105" s="107">
        <f t="shared" si="14"/>
        <v>287563176.86181009</v>
      </c>
      <c r="I105">
        <v>2125</v>
      </c>
      <c r="J105" s="93">
        <f>SUM(A105:F105)/(1+Assumptions!$D$49)^(I105-2022)</f>
        <v>29965606.326173346</v>
      </c>
      <c r="K105" s="144">
        <f>SUM('Incentive Relocation assumption'!B107:G107)</f>
        <v>131198876.7113674</v>
      </c>
      <c r="L105" s="144">
        <f t="shared" si="15"/>
        <v>3562933424.8617296</v>
      </c>
      <c r="N105">
        <v>2125</v>
      </c>
      <c r="O105" s="93">
        <f>J105*(1+Assumptions!$D$49)^(I105-2022)</f>
        <v>7859417002.5043859</v>
      </c>
      <c r="P105" s="93">
        <f>SUM('Total Property Damage 95%'!B106:S106)</f>
        <v>25214422261.574059</v>
      </c>
      <c r="Q105" s="93">
        <f t="shared" si="16"/>
        <v>-470386851825.4873</v>
      </c>
      <c r="R105" s="93"/>
    </row>
    <row r="106" spans="1:18" x14ac:dyDescent="0.35">
      <c r="A106" s="107">
        <f t="shared" si="9"/>
        <v>1520997373.2876272</v>
      </c>
      <c r="B106" s="107">
        <f t="shared" si="10"/>
        <v>2756099244.0743256</v>
      </c>
      <c r="C106" s="107">
        <f t="shared" si="11"/>
        <v>2041881043.5511096</v>
      </c>
      <c r="D106" s="107">
        <f t="shared" si="12"/>
        <v>744033883.95110726</v>
      </c>
      <c r="E106" s="107">
        <f t="shared" si="13"/>
        <v>508842280.77840728</v>
      </c>
      <c r="F106" s="107">
        <f t="shared" si="14"/>
        <v>287563176.86181009</v>
      </c>
      <c r="I106">
        <v>2126</v>
      </c>
      <c r="J106" s="93">
        <f>SUM(A106:F106)/(1+Assumptions!$D$49)^(I106-2022)</f>
        <v>28388333.093238849</v>
      </c>
      <c r="K106" s="144">
        <f>SUM('Incentive Relocation assumption'!B108:G108)</f>
        <v>125526411.55243105</v>
      </c>
      <c r="L106" s="144">
        <f t="shared" si="15"/>
        <v>3465795346.4025373</v>
      </c>
      <c r="N106">
        <v>2126</v>
      </c>
      <c r="O106" s="93">
        <f>J106*(1+Assumptions!$D$49)^(I106-2022)</f>
        <v>7859417002.5043859</v>
      </c>
      <c r="P106" s="93">
        <f>SUM('Total Property Damage 95%'!B107:S107)</f>
        <v>25428227881.89164</v>
      </c>
      <c r="Q106" s="93">
        <f t="shared" si="16"/>
        <v>-487955662704.87457</v>
      </c>
      <c r="R106" s="93"/>
    </row>
    <row r="107" spans="1:18" x14ac:dyDescent="0.35">
      <c r="A107" s="107">
        <f t="shared" si="9"/>
        <v>1520997373.2876272</v>
      </c>
      <c r="B107" s="107">
        <f t="shared" si="10"/>
        <v>2756099244.0743256</v>
      </c>
      <c r="C107" s="107">
        <f t="shared" si="11"/>
        <v>2041881043.5511096</v>
      </c>
      <c r="D107" s="107">
        <f t="shared" si="12"/>
        <v>744033883.95110726</v>
      </c>
      <c r="E107" s="107">
        <f t="shared" si="13"/>
        <v>508842280.77840728</v>
      </c>
      <c r="F107" s="107">
        <f t="shared" si="14"/>
        <v>287563176.86181009</v>
      </c>
      <c r="I107">
        <v>2127</v>
      </c>
      <c r="J107" s="93">
        <f>SUM(A107:F107)/(1+Assumptions!$D$49)^(I107-2022)</f>
        <v>26894081.402543552</v>
      </c>
      <c r="K107" s="144">
        <f>SUM('Incentive Relocation assumption'!B109:G109)</f>
        <v>120100675.30552574</v>
      </c>
      <c r="L107" s="144">
        <f t="shared" si="15"/>
        <v>3372588752.4995551</v>
      </c>
      <c r="N107">
        <v>2127</v>
      </c>
      <c r="O107" s="93">
        <f>J107*(1+Assumptions!$D$49)^(I107-2022)</f>
        <v>7859417002.5043859</v>
      </c>
      <c r="P107" s="93">
        <f>SUM('Total Property Damage 95%'!B108:S108)</f>
        <v>25644080514.884327</v>
      </c>
      <c r="Q107" s="93">
        <f t="shared" si="16"/>
        <v>-505740326217.25452</v>
      </c>
      <c r="R107" s="93"/>
    </row>
    <row r="108" spans="1:18" x14ac:dyDescent="0.35">
      <c r="A108" s="107">
        <f t="shared" si="9"/>
        <v>1520997373.2876272</v>
      </c>
      <c r="B108" s="107">
        <f t="shared" si="10"/>
        <v>2756099244.0743256</v>
      </c>
      <c r="C108" s="107">
        <f t="shared" si="11"/>
        <v>2041881043.5511096</v>
      </c>
      <c r="D108" s="107">
        <f t="shared" si="12"/>
        <v>744033883.95110726</v>
      </c>
      <c r="E108" s="107">
        <f t="shared" si="13"/>
        <v>508842280.77840728</v>
      </c>
      <c r="F108" s="107">
        <f t="shared" si="14"/>
        <v>287563176.86181009</v>
      </c>
      <c r="I108">
        <v>2128</v>
      </c>
      <c r="J108" s="93">
        <f>SUM(A108:F108)/(1+Assumptions!$D$49)^(I108-2022)</f>
        <v>25478481.322276104</v>
      </c>
      <c r="K108" s="144">
        <f>SUM('Incentive Relocation assumption'!B110:G110)</f>
        <v>114910880.94995134</v>
      </c>
      <c r="L108" s="144">
        <f t="shared" si="15"/>
        <v>3283156352.8718801</v>
      </c>
      <c r="N108">
        <v>2128</v>
      </c>
      <c r="O108" s="93">
        <f>J108*(1+Assumptions!$D$49)^(I108-2022)</f>
        <v>7859417002.5043859</v>
      </c>
      <c r="P108" s="93">
        <f>SUM('Total Property Damage 95%'!B109:S109)</f>
        <v>25862004507.822571</v>
      </c>
      <c r="Q108" s="93">
        <f t="shared" si="16"/>
        <v>-523742913722.57269</v>
      </c>
      <c r="R108" s="93"/>
    </row>
    <row r="109" spans="1:18" x14ac:dyDescent="0.35">
      <c r="A109" s="107">
        <f t="shared" si="9"/>
        <v>1520997373.2876272</v>
      </c>
      <c r="B109" s="107">
        <f t="shared" si="10"/>
        <v>2756099244.0743256</v>
      </c>
      <c r="C109" s="107">
        <f t="shared" si="11"/>
        <v>2041881043.5511096</v>
      </c>
      <c r="D109" s="107">
        <f t="shared" si="12"/>
        <v>744033883.95110726</v>
      </c>
      <c r="E109" s="107">
        <f t="shared" si="13"/>
        <v>508842280.77840728</v>
      </c>
      <c r="F109" s="107">
        <f t="shared" si="14"/>
        <v>287563176.86181009</v>
      </c>
      <c r="I109">
        <v>2129</v>
      </c>
      <c r="J109" s="93">
        <f>SUM(A109:F109)/(1+Assumptions!$D$49)^(I109-2022)</f>
        <v>24137392.936877847</v>
      </c>
      <c r="K109" s="144">
        <f>SUM('Incentive Relocation assumption'!B111:G111)</f>
        <v>109946715.17709944</v>
      </c>
      <c r="L109" s="144">
        <f t="shared" si="15"/>
        <v>3197347030.6316586</v>
      </c>
      <c r="N109">
        <v>2129</v>
      </c>
      <c r="O109" s="93">
        <f>J109*(1+Assumptions!$D$49)^(I109-2022)</f>
        <v>7859417002.5043859</v>
      </c>
      <c r="P109" s="93">
        <f>SUM('Total Property Damage 95%'!B110:S110)</f>
        <v>26082024587.194138</v>
      </c>
      <c r="Q109" s="93">
        <f t="shared" si="16"/>
        <v>-541965521307.26245</v>
      </c>
      <c r="R109" s="93"/>
    </row>
    <row r="110" spans="1:18" x14ac:dyDescent="0.35">
      <c r="A110" s="107">
        <f t="shared" si="9"/>
        <v>1520997373.2876272</v>
      </c>
      <c r="B110" s="107">
        <f t="shared" si="10"/>
        <v>2756099244.0743256</v>
      </c>
      <c r="C110" s="107">
        <f t="shared" si="11"/>
        <v>2041881043.5511096</v>
      </c>
      <c r="D110" s="107">
        <f t="shared" si="12"/>
        <v>744033883.95110726</v>
      </c>
      <c r="E110" s="107">
        <f t="shared" si="13"/>
        <v>508842280.77840728</v>
      </c>
      <c r="F110" s="107">
        <f t="shared" si="14"/>
        <v>287563176.86181009</v>
      </c>
      <c r="I110">
        <v>2130</v>
      </c>
      <c r="J110" s="93">
        <f>SUM(A110:F110)/(1+Assumptions!$D$49)^(I110-2022)</f>
        <v>22866894.239879798</v>
      </c>
      <c r="K110" s="144">
        <f>SUM('Incentive Relocation assumption'!B112:G112)</f>
        <v>112002352.22895151</v>
      </c>
      <c r="L110" s="144">
        <f t="shared" si="15"/>
        <v>3108211572.6425867</v>
      </c>
      <c r="N110">
        <v>2130</v>
      </c>
      <c r="O110" s="93">
        <f>J110*(1+Assumptions!$D$49)^(I110-2022)</f>
        <v>7859417002.5043859</v>
      </c>
      <c r="P110" s="93">
        <f>SUM('Total Property Damage 95%'!B111:S111)</f>
        <v>28005471192.355427</v>
      </c>
      <c r="Q110" s="93">
        <f t="shared" si="16"/>
        <v>-562111575497.11353</v>
      </c>
      <c r="R110" s="93"/>
    </row>
    <row r="111" spans="1:18" x14ac:dyDescent="0.35">
      <c r="A111" s="107">
        <f t="shared" si="9"/>
        <v>1520997373.2876272</v>
      </c>
      <c r="B111" s="107">
        <f t="shared" si="10"/>
        <v>2756099244.0743256</v>
      </c>
      <c r="C111" s="107">
        <f t="shared" si="11"/>
        <v>2041881043.5511096</v>
      </c>
      <c r="D111" s="107">
        <f t="shared" si="12"/>
        <v>744033883.95110726</v>
      </c>
      <c r="E111" s="107">
        <f t="shared" si="13"/>
        <v>508842280.77840728</v>
      </c>
      <c r="F111" s="107">
        <f t="shared" si="14"/>
        <v>287563176.86181009</v>
      </c>
      <c r="I111">
        <v>2131</v>
      </c>
      <c r="J111" s="93">
        <f>SUM(A111:F111)/(1+Assumptions!$D$49)^(I111-2022)</f>
        <v>21663269.664013844</v>
      </c>
      <c r="K111" s="144">
        <f>SUM('Incentive Relocation assumption'!B113:G113)</f>
        <v>107166523.09854673</v>
      </c>
      <c r="L111" s="144">
        <f t="shared" si="15"/>
        <v>3022708319.2080536</v>
      </c>
      <c r="N111">
        <v>2131</v>
      </c>
      <c r="O111" s="93">
        <f>J111*(1+Assumptions!$D$49)^(I111-2022)</f>
        <v>7859417002.5043859</v>
      </c>
      <c r="P111" s="93">
        <f>SUM('Total Property Damage 95%'!B112:S112)</f>
        <v>28244265713.977848</v>
      </c>
      <c r="Q111" s="93">
        <f t="shared" si="16"/>
        <v>-582496424208.58704</v>
      </c>
      <c r="R111" s="93"/>
    </row>
    <row r="112" spans="1:18" x14ac:dyDescent="0.35">
      <c r="A112" s="107">
        <f t="shared" si="9"/>
        <v>1520997373.2876272</v>
      </c>
      <c r="B112" s="107">
        <f t="shared" si="10"/>
        <v>2756099244.0743256</v>
      </c>
      <c r="C112" s="107">
        <f t="shared" si="11"/>
        <v>2041881043.5511096</v>
      </c>
      <c r="D112" s="107">
        <f t="shared" si="12"/>
        <v>744033883.95110726</v>
      </c>
      <c r="E112" s="107">
        <f t="shared" si="13"/>
        <v>508842280.77840728</v>
      </c>
      <c r="F112" s="107">
        <f t="shared" si="14"/>
        <v>287563176.86181009</v>
      </c>
      <c r="I112">
        <v>2132</v>
      </c>
      <c r="J112" s="93">
        <f>SUM(A112:F112)/(1+Assumptions!$D$49)^(I112-2022)</f>
        <v>20522999.215054289</v>
      </c>
      <c r="K112" s="144">
        <f>SUM('Incentive Relocation assumption'!B114:G114)</f>
        <v>102540783.36308226</v>
      </c>
      <c r="L112" s="144">
        <f t="shared" si="15"/>
        <v>2940690535.0600257</v>
      </c>
      <c r="N112">
        <v>2132</v>
      </c>
      <c r="O112" s="93">
        <f>J112*(1+Assumptions!$D$49)^(I112-2022)</f>
        <v>7859417002.504385</v>
      </c>
      <c r="P112" s="93">
        <f>SUM('Total Property Damage 95%'!B113:S113)</f>
        <v>28485373371.007912</v>
      </c>
      <c r="Q112" s="93">
        <f t="shared" si="16"/>
        <v>-603122380577.09058</v>
      </c>
      <c r="R112" s="93"/>
    </row>
    <row r="113" spans="1:18" x14ac:dyDescent="0.35">
      <c r="A113" s="107">
        <f t="shared" si="9"/>
        <v>1520997373.2876272</v>
      </c>
      <c r="B113" s="107">
        <f t="shared" si="10"/>
        <v>2756099244.0743256</v>
      </c>
      <c r="C113" s="107">
        <f t="shared" si="11"/>
        <v>2041881043.5511096</v>
      </c>
      <c r="D113" s="107">
        <f t="shared" si="12"/>
        <v>744033883.95110726</v>
      </c>
      <c r="E113" s="107">
        <f t="shared" si="13"/>
        <v>508842280.77840728</v>
      </c>
      <c r="F113" s="107">
        <f t="shared" si="14"/>
        <v>287563176.86181009</v>
      </c>
      <c r="I113">
        <v>2133</v>
      </c>
      <c r="J113" s="93">
        <f>SUM(A113:F113)/(1+Assumptions!$D$49)^(I113-2022)</f>
        <v>19442748.177611835</v>
      </c>
      <c r="K113" s="144">
        <f>SUM('Incentive Relocation assumption'!B115:G115)</f>
        <v>98115957.343478069</v>
      </c>
      <c r="L113" s="144">
        <f t="shared" si="15"/>
        <v>2862017325.8941593</v>
      </c>
      <c r="N113">
        <v>2133</v>
      </c>
      <c r="O113" s="93">
        <f>J113*(1+Assumptions!$D$49)^(I113-2022)</f>
        <v>7859417002.5043869</v>
      </c>
      <c r="P113" s="93">
        <f>SUM('Total Property Damage 95%'!B114:S114)</f>
        <v>28728822183.2323</v>
      </c>
      <c r="Q113" s="93">
        <f t="shared" si="16"/>
        <v>-623991785757.81848</v>
      </c>
      <c r="R113" s="93"/>
    </row>
    <row r="114" spans="1:18" x14ac:dyDescent="0.35">
      <c r="A114" s="107">
        <f t="shared" si="9"/>
        <v>1520997373.2876272</v>
      </c>
      <c r="B114" s="107">
        <f t="shared" si="10"/>
        <v>2756099244.0743256</v>
      </c>
      <c r="C114" s="107">
        <f t="shared" si="11"/>
        <v>2041881043.5511096</v>
      </c>
      <c r="D114" s="107">
        <f t="shared" si="12"/>
        <v>744033883.95110726</v>
      </c>
      <c r="E114" s="107">
        <f t="shared" si="13"/>
        <v>508842280.77840728</v>
      </c>
      <c r="F114" s="107">
        <f t="shared" si="14"/>
        <v>287563176.86181009</v>
      </c>
      <c r="I114">
        <v>2134</v>
      </c>
      <c r="J114" s="93">
        <f>SUM(A114:F114)/(1+Assumptions!$D$49)^(I114-2022)</f>
        <v>18419357.36277464</v>
      </c>
      <c r="K114" s="144">
        <f>SUM('Incentive Relocation assumption'!B116:G116)</f>
        <v>93883271.946833238</v>
      </c>
      <c r="L114" s="144">
        <f t="shared" si="15"/>
        <v>2786553411.3101006</v>
      </c>
      <c r="N114">
        <v>2134</v>
      </c>
      <c r="O114" s="93">
        <f>J114*(1+Assumptions!$D$49)^(I114-2022)</f>
        <v>7859417002.5043869</v>
      </c>
      <c r="P114" s="93">
        <f>SUM('Total Property Damage 95%'!B115:S115)</f>
        <v>28974640614.564514</v>
      </c>
      <c r="Q114" s="93">
        <f t="shared" si="16"/>
        <v>-645107009369.87866</v>
      </c>
      <c r="R114" s="93"/>
    </row>
    <row r="115" spans="1:18" x14ac:dyDescent="0.35">
      <c r="A115" s="107">
        <f t="shared" si="9"/>
        <v>1520997373.2876272</v>
      </c>
      <c r="B115" s="107">
        <f t="shared" si="10"/>
        <v>2756099244.0743256</v>
      </c>
      <c r="C115" s="107">
        <f t="shared" si="11"/>
        <v>2041881043.5511096</v>
      </c>
      <c r="D115" s="107">
        <f t="shared" si="12"/>
        <v>744033883.95110726</v>
      </c>
      <c r="E115" s="107">
        <f t="shared" si="13"/>
        <v>508842280.77840728</v>
      </c>
      <c r="F115" s="107">
        <f t="shared" si="14"/>
        <v>287563176.86181009</v>
      </c>
      <c r="I115">
        <v>2135</v>
      </c>
      <c r="J115" s="93">
        <f>SUM(A115:F115)/(1+Assumptions!$D$49)^(I115-2022)</f>
        <v>17449833.869075675</v>
      </c>
      <c r="K115" s="144">
        <f>SUM('Incentive Relocation assumption'!B117:G117)</f>
        <v>89834338.932213843</v>
      </c>
      <c r="L115" s="144">
        <f t="shared" si="15"/>
        <v>2714168906.2469625</v>
      </c>
      <c r="N115">
        <v>2135</v>
      </c>
      <c r="O115" s="93">
        <f>J115*(1+Assumptions!$D$49)^(I115-2022)</f>
        <v>7859417002.504385</v>
      </c>
      <c r="P115" s="93">
        <f>SUM('Total Property Damage 95%'!B116:S116)</f>
        <v>29222857581.64711</v>
      </c>
      <c r="Q115" s="93">
        <f t="shared" si="16"/>
        <v>-666470449949.02136</v>
      </c>
      <c r="R115" s="93"/>
    </row>
    <row r="116" spans="1:18" x14ac:dyDescent="0.35">
      <c r="A116" s="107">
        <f t="shared" si="9"/>
        <v>1520997373.2876272</v>
      </c>
      <c r="B116" s="107">
        <f t="shared" si="10"/>
        <v>2756099244.0743256</v>
      </c>
      <c r="C116" s="107">
        <f t="shared" si="11"/>
        <v>2041881043.5511096</v>
      </c>
      <c r="D116" s="107">
        <f t="shared" si="12"/>
        <v>744033883.95110726</v>
      </c>
      <c r="E116" s="107">
        <f t="shared" si="13"/>
        <v>508842280.77840728</v>
      </c>
      <c r="F116" s="107">
        <f t="shared" si="14"/>
        <v>287563176.86181009</v>
      </c>
      <c r="I116">
        <v>2136</v>
      </c>
      <c r="J116" s="93">
        <f>SUM(A116:F116)/(1+Assumptions!$D$49)^(I116-2022)</f>
        <v>16531342.329766925</v>
      </c>
      <c r="K116" s="144">
        <f>SUM('Incentive Relocation assumption'!B118:G118)</f>
        <v>85961137.960396677</v>
      </c>
      <c r="L116" s="144">
        <f t="shared" si="15"/>
        <v>2644739110.616333</v>
      </c>
      <c r="N116">
        <v>2136</v>
      </c>
      <c r="O116" s="93">
        <f>J116*(1+Assumptions!$D$49)^(I116-2022)</f>
        <v>7859417002.5043859</v>
      </c>
      <c r="P116" s="93">
        <f>SUM('Total Property Damage 95%'!B117:S117)</f>
        <v>29473502462.638298</v>
      </c>
      <c r="Q116" s="93">
        <f t="shared" si="16"/>
        <v>-688084535409.15527</v>
      </c>
      <c r="R116" s="93"/>
    </row>
    <row r="117" spans="1:18" x14ac:dyDescent="0.35">
      <c r="A117" s="107">
        <f t="shared" si="9"/>
        <v>1520997373.2876272</v>
      </c>
      <c r="B117" s="107">
        <f t="shared" si="10"/>
        <v>2756099244.0743256</v>
      </c>
      <c r="C117" s="107">
        <f t="shared" si="11"/>
        <v>2041881043.5511096</v>
      </c>
      <c r="D117" s="107">
        <f t="shared" si="12"/>
        <v>744033883.95110726</v>
      </c>
      <c r="E117" s="107">
        <f t="shared" si="13"/>
        <v>508842280.77840728</v>
      </c>
      <c r="F117" s="107">
        <f t="shared" si="14"/>
        <v>287563176.86181009</v>
      </c>
      <c r="I117">
        <v>2137</v>
      </c>
      <c r="J117" s="93">
        <f>SUM(A117:F117)/(1+Assumptions!$D$49)^(I117-2022)</f>
        <v>15661196.62080312</v>
      </c>
      <c r="K117" s="144">
        <f>SUM('Incentive Relocation assumption'!B119:G119)</f>
        <v>82256000.39280498</v>
      </c>
      <c r="L117" s="144">
        <f t="shared" si="15"/>
        <v>2578144306.8443313</v>
      </c>
      <c r="N117">
        <v>2137</v>
      </c>
      <c r="O117" s="93">
        <f>J117*(1+Assumptions!$D$49)^(I117-2022)</f>
        <v>7859417002.5043859</v>
      </c>
      <c r="P117" s="93">
        <f>SUM('Total Property Damage 95%'!B118:S118)</f>
        <v>29726605106.18713</v>
      </c>
      <c r="Q117" s="93">
        <f t="shared" si="16"/>
        <v>-709951723512.83801</v>
      </c>
      <c r="R117" s="93"/>
    </row>
    <row r="118" spans="1:18" x14ac:dyDescent="0.35">
      <c r="A118" s="107">
        <f t="shared" si="9"/>
        <v>1520997373.2876272</v>
      </c>
      <c r="B118" s="107">
        <f t="shared" si="10"/>
        <v>2756099244.0743256</v>
      </c>
      <c r="C118" s="107">
        <f t="shared" si="11"/>
        <v>2041881043.5511096</v>
      </c>
      <c r="D118" s="107">
        <f t="shared" si="12"/>
        <v>744033883.95110726</v>
      </c>
      <c r="E118" s="107">
        <f t="shared" si="13"/>
        <v>508842280.77840728</v>
      </c>
      <c r="F118" s="107">
        <f t="shared" si="14"/>
        <v>287563176.86181009</v>
      </c>
      <c r="I118">
        <v>2138</v>
      </c>
      <c r="J118" s="93">
        <f>SUM(A118:F118)/(1+Assumptions!$D$49)^(I118-2022)</f>
        <v>14836852.005284991</v>
      </c>
      <c r="K118" s="144">
        <f>SUM('Incentive Relocation assumption'!B120:G120)</f>
        <v>78711593.806417674</v>
      </c>
      <c r="L118" s="144">
        <f t="shared" si="15"/>
        <v>2514269565.0431986</v>
      </c>
      <c r="N118">
        <v>2138</v>
      </c>
      <c r="O118" s="93">
        <f>J118*(1+Assumptions!$D$49)^(I118-2022)</f>
        <v>7859417002.5043859</v>
      </c>
      <c r="P118" s="93">
        <f>SUM('Total Property Damage 95%'!B119:S119)</f>
        <v>29982195840.601452</v>
      </c>
      <c r="Q118" s="93">
        <f t="shared" si="16"/>
        <v>-732074502350.93506</v>
      </c>
      <c r="R118" s="93"/>
    </row>
    <row r="119" spans="1:18" x14ac:dyDescent="0.35">
      <c r="A119" s="107">
        <f t="shared" si="9"/>
        <v>1520997373.2876272</v>
      </c>
      <c r="B119" s="107">
        <f t="shared" si="10"/>
        <v>2756099244.0743256</v>
      </c>
      <c r="C119" s="107">
        <f t="shared" si="11"/>
        <v>2041881043.5511096</v>
      </c>
      <c r="D119" s="107">
        <f t="shared" si="12"/>
        <v>744033883.95110726</v>
      </c>
      <c r="E119" s="107">
        <f t="shared" si="13"/>
        <v>508842280.77840728</v>
      </c>
      <c r="F119" s="107">
        <f t="shared" si="14"/>
        <v>287563176.86181009</v>
      </c>
      <c r="I119">
        <v>2139</v>
      </c>
      <c r="J119" s="93">
        <f>SUM(A119:F119)/(1+Assumptions!$D$49)^(I119-2022)</f>
        <v>14055897.691388581</v>
      </c>
      <c r="K119" s="144">
        <f>SUM('Incentive Relocation assumption'!B121:G121)</f>
        <v>75320907.192910999</v>
      </c>
      <c r="L119" s="144">
        <f t="shared" si="15"/>
        <v>2453004555.541676</v>
      </c>
      <c r="N119">
        <v>2139</v>
      </c>
      <c r="O119" s="93">
        <f>J119*(1+Assumptions!$D$49)^(I119-2022)</f>
        <v>7859417002.5043859</v>
      </c>
      <c r="P119" s="93">
        <f>SUM('Total Property Damage 95%'!B120:S120)</f>
        <v>30240305483.212967</v>
      </c>
      <c r="Q119" s="93">
        <f t="shared" si="16"/>
        <v>-754455390831.64368</v>
      </c>
      <c r="R119" s="93"/>
    </row>
    <row r="120" spans="1:18" x14ac:dyDescent="0.35">
      <c r="A120" s="107">
        <f t="shared" si="9"/>
        <v>1520997373.2876272</v>
      </c>
      <c r="B120" s="107">
        <f t="shared" si="10"/>
        <v>2756099244.0743256</v>
      </c>
      <c r="C120" s="107">
        <f t="shared" si="11"/>
        <v>2041881043.5511096</v>
      </c>
      <c r="D120" s="107">
        <f t="shared" si="12"/>
        <v>744033883.95110726</v>
      </c>
      <c r="E120" s="107">
        <f t="shared" si="13"/>
        <v>508842280.77840728</v>
      </c>
      <c r="F120" s="107">
        <f t="shared" si="14"/>
        <v>287563176.86181009</v>
      </c>
      <c r="I120">
        <v>2140</v>
      </c>
      <c r="J120" s="93">
        <f>SUM(A120:F120)/(1+Assumptions!$D$49)^(I120-2022)</f>
        <v>13316049.782016272</v>
      </c>
      <c r="K120" s="144">
        <f>SUM('Incentive Relocation assumption'!B122:G122)</f>
        <v>76593057.861775994</v>
      </c>
      <c r="L120" s="144">
        <f t="shared" si="15"/>
        <v>2389727547.4619164</v>
      </c>
      <c r="N120">
        <v>2140</v>
      </c>
      <c r="O120" s="93">
        <f>J120*(1+Assumptions!$D$49)^(I120-2022)</f>
        <v>7859417002.5043869</v>
      </c>
      <c r="P120" s="93">
        <f>SUM('Total Property Damage 95%'!B121:S121)</f>
        <v>32411927915.485096</v>
      </c>
      <c r="Q120" s="93">
        <f t="shared" si="16"/>
        <v>-779007901744.62439</v>
      </c>
      <c r="R120" s="93"/>
    </row>
    <row r="121" spans="1:18" x14ac:dyDescent="0.35">
      <c r="A121" s="107">
        <f t="shared" si="9"/>
        <v>1520997373.2876272</v>
      </c>
      <c r="B121" s="107">
        <f t="shared" si="10"/>
        <v>2756099244.0743256</v>
      </c>
      <c r="C121" s="107">
        <f t="shared" si="11"/>
        <v>2041881043.5511096</v>
      </c>
      <c r="D121" s="107">
        <f t="shared" si="12"/>
        <v>744033883.95110726</v>
      </c>
      <c r="E121" s="107">
        <f t="shared" si="13"/>
        <v>508842280.77840728</v>
      </c>
      <c r="F121" s="107">
        <f t="shared" si="14"/>
        <v>287563176.86181009</v>
      </c>
      <c r="I121">
        <v>2141</v>
      </c>
      <c r="J121" s="93">
        <f>SUM(A121:F121)/(1+Assumptions!$D$49)^(I121-2022)</f>
        <v>12615144.595550794</v>
      </c>
      <c r="K121" s="144">
        <f>SUM('Incentive Relocation assumption'!B123:G123)</f>
        <v>73295578.906878561</v>
      </c>
      <c r="L121" s="144">
        <f t="shared" si="15"/>
        <v>2329047113.1505885</v>
      </c>
      <c r="N121">
        <v>2141</v>
      </c>
      <c r="O121" s="93">
        <f>J121*(1+Assumptions!$D$49)^(I121-2022)</f>
        <v>7859417002.5043859</v>
      </c>
      <c r="P121" s="93">
        <f>SUM('Total Property Damage 95%'!B122:S122)</f>
        <v>32691662601.905411</v>
      </c>
      <c r="Q121" s="93">
        <f t="shared" si="16"/>
        <v>-803840147344.02539</v>
      </c>
      <c r="R121" s="93"/>
    </row>
    <row r="122" spans="1:18" x14ac:dyDescent="0.35">
      <c r="A122" s="107">
        <f t="shared" si="9"/>
        <v>1520997373.2876272</v>
      </c>
      <c r="B122" s="107">
        <f t="shared" si="10"/>
        <v>2756099244.0743256</v>
      </c>
      <c r="C122" s="107">
        <f t="shared" si="11"/>
        <v>2041881043.5511096</v>
      </c>
      <c r="D122" s="107">
        <f t="shared" si="12"/>
        <v>744033883.95110726</v>
      </c>
      <c r="E122" s="107">
        <f t="shared" si="13"/>
        <v>508842280.77840728</v>
      </c>
      <c r="F122" s="107">
        <f t="shared" si="14"/>
        <v>287563176.86181009</v>
      </c>
      <c r="I122">
        <v>2142</v>
      </c>
      <c r="J122" s="93">
        <f>SUM(A122:F122)/(1+Assumptions!$D$49)^(I122-2022)</f>
        <v>11951132.338178875</v>
      </c>
      <c r="K122" s="144">
        <f>SUM('Incentive Relocation assumption'!B124:G124)</f>
        <v>70141002.343321547</v>
      </c>
      <c r="L122" s="144">
        <f t="shared" si="15"/>
        <v>2270857243.1454458</v>
      </c>
      <c r="N122">
        <v>2142</v>
      </c>
      <c r="O122" s="93">
        <f>J122*(1+Assumptions!$D$49)^(I122-2022)</f>
        <v>7859417002.5043859</v>
      </c>
      <c r="P122" s="93">
        <f>SUM('Total Property Damage 95%'!B123:S123)</f>
        <v>32974175477.56646</v>
      </c>
      <c r="Q122" s="93">
        <f t="shared" si="16"/>
        <v>-828954905819.0874</v>
      </c>
      <c r="R122" s="93"/>
    </row>
    <row r="123" spans="1:18" x14ac:dyDescent="0.35">
      <c r="A123" s="107">
        <f t="shared" si="9"/>
        <v>1520997373.2876272</v>
      </c>
      <c r="B123" s="107">
        <f t="shared" si="10"/>
        <v>2756099244.0743256</v>
      </c>
      <c r="C123" s="107">
        <f t="shared" si="11"/>
        <v>2041881043.5511096</v>
      </c>
      <c r="D123" s="107">
        <f t="shared" si="12"/>
        <v>744033883.95110726</v>
      </c>
      <c r="E123" s="107">
        <f t="shared" si="13"/>
        <v>508842280.77840728</v>
      </c>
      <c r="F123" s="107">
        <f t="shared" si="14"/>
        <v>287563176.86181009</v>
      </c>
      <c r="I123">
        <v>2143</v>
      </c>
      <c r="J123" s="93">
        <f>SUM(A123:F123)/(1+Assumptions!$D$49)^(I123-2022)</f>
        <v>11322071.109279169</v>
      </c>
      <c r="K123" s="144">
        <f>SUM('Incentive Relocation assumption'!B125:G125)</f>
        <v>67123100.275870472</v>
      </c>
      <c r="L123" s="144">
        <f t="shared" si="15"/>
        <v>2215056213.9788547</v>
      </c>
      <c r="N123">
        <v>2143</v>
      </c>
      <c r="O123" s="93">
        <f>J123*(1+Assumptions!$D$49)^(I123-2022)</f>
        <v>7859417002.5043859</v>
      </c>
      <c r="P123" s="93">
        <f>SUM('Total Property Damage 95%'!B124:S124)</f>
        <v>33259501473.105698</v>
      </c>
      <c r="Q123" s="93">
        <f t="shared" si="16"/>
        <v>-854354990289.68872</v>
      </c>
      <c r="R123" s="93"/>
    </row>
    <row r="124" spans="1:18" x14ac:dyDescent="0.35">
      <c r="A124" s="107">
        <f t="shared" si="9"/>
        <v>1520997373.2876272</v>
      </c>
      <c r="B124" s="107">
        <f t="shared" si="10"/>
        <v>2756099244.0743256</v>
      </c>
      <c r="C124" s="107">
        <f t="shared" si="11"/>
        <v>2041881043.5511096</v>
      </c>
      <c r="D124" s="107">
        <f t="shared" si="12"/>
        <v>744033883.95110726</v>
      </c>
      <c r="E124" s="107">
        <f t="shared" si="13"/>
        <v>508842280.77840728</v>
      </c>
      <c r="F124" s="107">
        <f t="shared" si="14"/>
        <v>287563176.86181009</v>
      </c>
      <c r="I124">
        <v>2144</v>
      </c>
      <c r="J124" s="93">
        <f>SUM(A124:F124)/(1+Assumptions!$D$49)^(I124-2022)</f>
        <v>10726121.222343324</v>
      </c>
      <c r="K124" s="144">
        <f>SUM('Incentive Relocation assumption'!B126:G126)</f>
        <v>64235917.547871239</v>
      </c>
      <c r="L124" s="144">
        <f t="shared" si="15"/>
        <v>2161546417.6533265</v>
      </c>
      <c r="N124">
        <v>2144</v>
      </c>
      <c r="O124" s="93">
        <f>J124*(1+Assumptions!$D$49)^(I124-2022)</f>
        <v>7859417002.5043869</v>
      </c>
      <c r="P124" s="93">
        <f>SUM('Total Property Damage 95%'!B125:S125)</f>
        <v>33547676091.890919</v>
      </c>
      <c r="Q124" s="93">
        <f t="shared" si="16"/>
        <v>-880043249379.0752</v>
      </c>
      <c r="R124" s="93"/>
    </row>
    <row r="125" spans="1:18" x14ac:dyDescent="0.35">
      <c r="A125" s="107">
        <f t="shared" si="9"/>
        <v>1520997373.2876272</v>
      </c>
      <c r="B125" s="107">
        <f t="shared" si="10"/>
        <v>2756099244.0743256</v>
      </c>
      <c r="C125" s="107">
        <f t="shared" si="11"/>
        <v>2041881043.5511096</v>
      </c>
      <c r="D125" s="107">
        <f t="shared" si="12"/>
        <v>744033883.95110726</v>
      </c>
      <c r="E125" s="107">
        <f t="shared" si="13"/>
        <v>508842280.77840728</v>
      </c>
      <c r="F125" s="107">
        <f t="shared" si="14"/>
        <v>287563176.86181009</v>
      </c>
      <c r="I125">
        <v>2145</v>
      </c>
      <c r="J125" s="93">
        <f>SUM(A125:F125)/(1+Assumptions!$D$49)^(I125-2022)</f>
        <v>10161539.824821733</v>
      </c>
      <c r="K125" s="144">
        <f>SUM('Incentive Relocation assumption'!B127:G127)</f>
        <v>61473759.746824481</v>
      </c>
      <c r="L125" s="144">
        <f t="shared" si="15"/>
        <v>2110234197.7313237</v>
      </c>
      <c r="N125">
        <v>2145</v>
      </c>
      <c r="O125" s="93">
        <f>J125*(1+Assumptions!$D$49)^(I125-2022)</f>
        <v>7859417002.5043859</v>
      </c>
      <c r="P125" s="93">
        <f>SUM('Total Property Damage 95%'!B126:S126)</f>
        <v>33838735421.330784</v>
      </c>
      <c r="Q125" s="93">
        <f t="shared" si="16"/>
        <v>-906022567797.90161</v>
      </c>
      <c r="R125" s="93"/>
    </row>
    <row r="126" spans="1:18" x14ac:dyDescent="0.35">
      <c r="A126" s="107">
        <f t="shared" si="9"/>
        <v>1520997373.2876272</v>
      </c>
      <c r="B126" s="107">
        <f t="shared" si="10"/>
        <v>2756099244.0743256</v>
      </c>
      <c r="C126" s="107">
        <f t="shared" si="11"/>
        <v>2041881043.5511096</v>
      </c>
      <c r="D126" s="107">
        <f t="shared" si="12"/>
        <v>744033883.95110726</v>
      </c>
      <c r="E126" s="107">
        <f t="shared" si="13"/>
        <v>508842280.77840728</v>
      </c>
      <c r="F126" s="107">
        <f t="shared" si="14"/>
        <v>287563176.86181009</v>
      </c>
      <c r="I126">
        <v>2146</v>
      </c>
      <c r="J126" s="93">
        <f>SUM(A126:F126)/(1+Assumptions!$D$49)^(I126-2022)</f>
        <v>9626675.8011597097</v>
      </c>
      <c r="K126" s="144">
        <f>SUM('Incentive Relocation assumption'!B128:G128)</f>
        <v>58831181.739399537</v>
      </c>
      <c r="L126" s="144">
        <f t="shared" si="15"/>
        <v>2061029691.7930839</v>
      </c>
      <c r="N126">
        <v>2146</v>
      </c>
      <c r="O126" s="93">
        <f>J126*(1+Assumptions!$D$49)^(I126-2022)</f>
        <v>7859417002.504385</v>
      </c>
      <c r="P126" s="93">
        <f>SUM('Total Property Damage 95%'!B127:S127)</f>
        <v>34132716144.42981</v>
      </c>
      <c r="Q126" s="93">
        <f t="shared" si="16"/>
        <v>-932295866939.82703</v>
      </c>
      <c r="R126" s="93"/>
    </row>
    <row r="127" spans="1:18" x14ac:dyDescent="0.35">
      <c r="A127" s="107">
        <f t="shared" si="9"/>
        <v>1520997373.2876272</v>
      </c>
      <c r="B127" s="107">
        <f t="shared" si="10"/>
        <v>2756099244.0743256</v>
      </c>
      <c r="C127" s="107">
        <f t="shared" si="11"/>
        <v>2041881043.5511096</v>
      </c>
      <c r="D127" s="107">
        <f t="shared" si="12"/>
        <v>744033883.95110726</v>
      </c>
      <c r="E127" s="107">
        <f t="shared" si="13"/>
        <v>508842280.77840728</v>
      </c>
      <c r="F127" s="107">
        <f t="shared" si="14"/>
        <v>287563176.86181009</v>
      </c>
      <c r="I127">
        <v>2147</v>
      </c>
      <c r="J127" s="93">
        <f>SUM(A127:F127)/(1+Assumptions!$D$49)^(I127-2022)</f>
        <v>9119964.9441180751</v>
      </c>
      <c r="K127" s="144">
        <f>SUM('Incentive Relocation assumption'!B129:G129)</f>
        <v>56302976.712441705</v>
      </c>
      <c r="L127" s="144">
        <f t="shared" si="15"/>
        <v>2013846680.0247602</v>
      </c>
      <c r="N127">
        <v>2147</v>
      </c>
      <c r="O127" s="93">
        <f>J127*(1+Assumptions!$D$49)^(I127-2022)</f>
        <v>7859417002.5043859</v>
      </c>
      <c r="P127" s="93">
        <f>SUM('Total Property Damage 95%'!B128:S128)</f>
        <v>34429655551.593384</v>
      </c>
      <c r="Q127" s="93">
        <f t="shared" si="16"/>
        <v>-958866105488.91602</v>
      </c>
      <c r="R127" s="93"/>
    </row>
    <row r="128" spans="1:18" x14ac:dyDescent="0.35">
      <c r="A128" s="107">
        <f t="shared" si="9"/>
        <v>1520997373.2876272</v>
      </c>
      <c r="B128" s="107">
        <f t="shared" si="10"/>
        <v>2756099244.0743256</v>
      </c>
      <c r="C128" s="107">
        <f t="shared" si="11"/>
        <v>2041881043.5511096</v>
      </c>
      <c r="D128" s="107">
        <f t="shared" si="12"/>
        <v>744033883.95110726</v>
      </c>
      <c r="E128" s="107">
        <f t="shared" si="13"/>
        <v>508842280.77840728</v>
      </c>
      <c r="F128" s="107">
        <f t="shared" si="14"/>
        <v>287563176.86181009</v>
      </c>
      <c r="I128">
        <v>2148</v>
      </c>
      <c r="J128" s="93">
        <f>SUM(A128:F128)/(1+Assumptions!$D$49)^(I128-2022)</f>
        <v>8639925.3802566826</v>
      </c>
      <c r="K128" s="144">
        <f>SUM('Incentive Relocation assumption'!B130:G130)</f>
        <v>53884165.697567999</v>
      </c>
      <c r="L128" s="144">
        <f t="shared" si="15"/>
        <v>1968602439.707449</v>
      </c>
      <c r="N128">
        <v>2148</v>
      </c>
      <c r="O128" s="93">
        <f>J128*(1+Assumptions!$D$49)^(I128-2022)</f>
        <v>7859417002.5043869</v>
      </c>
      <c r="P128" s="93">
        <f>SUM('Total Property Damage 95%'!B129:S129)</f>
        <v>34729591552.688454</v>
      </c>
      <c r="Q128" s="93">
        <f t="shared" si="16"/>
        <v>-985736280039.1001</v>
      </c>
      <c r="R128" s="93"/>
    </row>
    <row r="129" spans="1:18" x14ac:dyDescent="0.35">
      <c r="A129" s="107">
        <f t="shared" si="9"/>
        <v>1520997373.2876272</v>
      </c>
      <c r="B129" s="107">
        <f t="shared" si="10"/>
        <v>2756099244.0743256</v>
      </c>
      <c r="C129" s="107">
        <f t="shared" si="11"/>
        <v>2041881043.5511096</v>
      </c>
      <c r="D129" s="107">
        <f t="shared" si="12"/>
        <v>744033883.95110726</v>
      </c>
      <c r="E129" s="107">
        <f t="shared" si="13"/>
        <v>508842280.77840728</v>
      </c>
      <c r="F129" s="107">
        <f t="shared" si="14"/>
        <v>287563176.86181009</v>
      </c>
      <c r="I129">
        <v>2149</v>
      </c>
      <c r="J129" s="93">
        <f>SUM(A129:F129)/(1+Assumptions!$D$49)^(I129-2022)</f>
        <v>8185153.2362027373</v>
      </c>
      <c r="K129" s="144">
        <f>SUM('Incentive Relocation assumption'!B131:G131)</f>
        <v>51569987.55794099</v>
      </c>
      <c r="L129" s="144">
        <f t="shared" si="15"/>
        <v>1925217605.3857107</v>
      </c>
      <c r="N129">
        <v>2149</v>
      </c>
      <c r="O129" s="93">
        <f>J129*(1+Assumptions!$D$49)^(I129-2022)</f>
        <v>7859417002.5043859</v>
      </c>
      <c r="P129" s="93">
        <f>SUM('Total Property Damage 95%'!B130:S130)</f>
        <v>35032562689.365463</v>
      </c>
      <c r="Q129" s="93">
        <f t="shared" si="16"/>
        <v>-1012909425725.9612</v>
      </c>
      <c r="R129" s="93"/>
    </row>
    <row r="130" spans="1:18" x14ac:dyDescent="0.35">
      <c r="A130" s="107">
        <f t="shared" si="9"/>
        <v>1520997373.2876272</v>
      </c>
      <c r="B130" s="107">
        <f t="shared" si="10"/>
        <v>2756099244.0743256</v>
      </c>
      <c r="C130" s="107">
        <f t="shared" si="11"/>
        <v>2041881043.5511096</v>
      </c>
      <c r="D130" s="107">
        <f t="shared" si="12"/>
        <v>744033883.95110726</v>
      </c>
      <c r="E130" s="107">
        <f t="shared" si="13"/>
        <v>508842280.77840728</v>
      </c>
      <c r="F130" s="107">
        <f t="shared" si="14"/>
        <v>287563176.86181009</v>
      </c>
      <c r="I130">
        <v>2150</v>
      </c>
      <c r="J130" s="93">
        <f>SUM(A130:F130)/(1+Assumptions!$D$49)^(I130-2022)</f>
        <v>7754318.5330299409</v>
      </c>
      <c r="K130" s="144">
        <f>SUM('Incentive Relocation assumption'!B132:G132)</f>
        <v>52354254.101109587</v>
      </c>
      <c r="L130" s="144">
        <f t="shared" si="15"/>
        <v>1880617669.817631</v>
      </c>
      <c r="N130">
        <v>2150</v>
      </c>
      <c r="O130" s="93">
        <f>J130*(1+Assumptions!$D$49)^(I130-2022)</f>
        <v>7859417002.5043859</v>
      </c>
      <c r="P130" s="93">
        <f>SUM('Total Property Damage 95%'!B131:S131)</f>
        <v>37485424584.673058</v>
      </c>
      <c r="Q130" s="93">
        <f t="shared" si="16"/>
        <v>-1042535433308.1299</v>
      </c>
      <c r="R130" s="93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96F-5CA3-4324-A13A-77C6B8CC60CF}">
  <sheetPr>
    <tabColor rgb="FF00B0F0"/>
  </sheetPr>
  <dimension ref="A1:N134"/>
  <sheetViews>
    <sheetView workbookViewId="0">
      <selection activeCell="H32" sqref="H32"/>
    </sheetView>
  </sheetViews>
  <sheetFormatPr defaultRowHeight="14.5" x14ac:dyDescent="0.35"/>
  <cols>
    <col min="2" max="2" width="48.26953125" bestFit="1" customWidth="1"/>
    <col min="3" max="3" width="21.26953125" customWidth="1"/>
    <col min="4" max="4" width="26.7265625" customWidth="1"/>
    <col min="6" max="8" width="35.453125" customWidth="1"/>
    <col min="11" max="11" width="62.81640625" bestFit="1" customWidth="1"/>
    <col min="12" max="12" width="36.08984375" customWidth="1"/>
    <col min="13" max="13" width="19" customWidth="1"/>
    <col min="14" max="14" width="15.81640625" bestFit="1" customWidth="1"/>
  </cols>
  <sheetData>
    <row r="1" spans="1:14" x14ac:dyDescent="0.35">
      <c r="B1" t="s">
        <v>179</v>
      </c>
    </row>
    <row r="2" spans="1:14" x14ac:dyDescent="0.35">
      <c r="B2" t="s">
        <v>180</v>
      </c>
      <c r="C2" s="100">
        <v>0</v>
      </c>
    </row>
    <row r="3" spans="1:14" x14ac:dyDescent="0.35">
      <c r="B3" t="s">
        <v>181</v>
      </c>
      <c r="C3" s="100">
        <v>1</v>
      </c>
    </row>
    <row r="5" spans="1:14" x14ac:dyDescent="0.35">
      <c r="A5" s="113"/>
      <c r="B5" s="142" t="s">
        <v>182</v>
      </c>
      <c r="C5" s="142"/>
      <c r="D5" s="142"/>
      <c r="F5" s="143" t="s">
        <v>183</v>
      </c>
      <c r="G5" s="143"/>
      <c r="H5" s="143"/>
      <c r="K5" s="111"/>
      <c r="L5" s="112" t="s">
        <v>178</v>
      </c>
      <c r="M5" s="112" t="s">
        <v>167</v>
      </c>
      <c r="N5" s="112" t="s">
        <v>122</v>
      </c>
    </row>
    <row r="6" spans="1:14" x14ac:dyDescent="0.35">
      <c r="A6" s="113" t="s">
        <v>0</v>
      </c>
      <c r="B6" s="113" t="s">
        <v>177</v>
      </c>
      <c r="C6" s="113" t="s">
        <v>178</v>
      </c>
      <c r="D6" s="113" t="s">
        <v>167</v>
      </c>
      <c r="F6" s="117" t="s">
        <v>177</v>
      </c>
      <c r="G6" s="117" t="s">
        <v>178</v>
      </c>
      <c r="H6" s="117" t="s">
        <v>167</v>
      </c>
      <c r="K6" s="112" t="s">
        <v>182</v>
      </c>
      <c r="L6" s="120">
        <f>SUM(C7:C134)</f>
        <v>0</v>
      </c>
      <c r="M6" s="120">
        <f>SUM(D7:D134)</f>
        <v>139436442021.63339</v>
      </c>
      <c r="N6" s="120">
        <f>SUM(M6,L6)</f>
        <v>139436442021.63339</v>
      </c>
    </row>
    <row r="7" spans="1:14" x14ac:dyDescent="0.35">
      <c r="A7" s="114">
        <v>2023</v>
      </c>
      <c r="B7" s="115">
        <f>SUM('Future 95% Cost'!V4:AA4)</f>
        <v>4605577414.5993977</v>
      </c>
      <c r="C7" s="115">
        <f>$C$2*B7</f>
        <v>0</v>
      </c>
      <c r="D7" s="116">
        <f>B7*$C$3</f>
        <v>4605577414.5993977</v>
      </c>
      <c r="F7" s="118">
        <f>SUM(G7,H7)</f>
        <v>7458811242.5968199</v>
      </c>
      <c r="G7" s="118">
        <f>SUM('Incentive Relocation assumption'!AH5:AS5)</f>
        <v>6920339479.070302</v>
      </c>
      <c r="H7" s="119">
        <f>SUM('Incentive Relocation assumption'!AB5:AG5)</f>
        <v>538471763.52651811</v>
      </c>
      <c r="K7" s="112" t="s">
        <v>183</v>
      </c>
      <c r="L7" s="120">
        <f>SUM(G7:G134)</f>
        <v>122559433125.45482</v>
      </c>
      <c r="M7" s="120">
        <f>SUM(H7:H134)</f>
        <v>9547306212.7146282</v>
      </c>
      <c r="N7" s="120">
        <f>SUM(M7,L7)</f>
        <v>132106739338.16945</v>
      </c>
    </row>
    <row r="8" spans="1:14" x14ac:dyDescent="0.35">
      <c r="A8" s="114">
        <v>2024</v>
      </c>
      <c r="B8" s="115">
        <f>SUM('Future 95% Cost'!V5:AA5)</f>
        <v>4402217430.5538635</v>
      </c>
      <c r="C8" s="115">
        <f t="shared" ref="C8:C71" si="0">$C$2*B8</f>
        <v>0</v>
      </c>
      <c r="D8" s="116">
        <f t="shared" ref="D8:D71" si="1">B8*$C$3</f>
        <v>4402217430.5538635</v>
      </c>
      <c r="F8" s="118">
        <f t="shared" ref="F8:F71" si="2">SUM(G8,H8)</f>
        <v>7035132069.0130081</v>
      </c>
      <c r="G8" s="118">
        <f>SUM('Incentive Relocation assumption'!AH6:AS6)</f>
        <v>6527213459.9006872</v>
      </c>
      <c r="H8" s="119">
        <f>SUM('Incentive Relocation assumption'!AB6:AG6)</f>
        <v>507918609.11232066</v>
      </c>
    </row>
    <row r="9" spans="1:14" x14ac:dyDescent="0.35">
      <c r="A9" s="114">
        <v>2025</v>
      </c>
      <c r="B9" s="115">
        <f>SUM('Future 95% Cost'!V6:AA6)</f>
        <v>4207867364.0850444</v>
      </c>
      <c r="C9" s="115">
        <f t="shared" si="0"/>
        <v>0</v>
      </c>
      <c r="D9" s="116">
        <f t="shared" si="1"/>
        <v>4207867364.0850444</v>
      </c>
      <c r="F9" s="118">
        <f t="shared" si="2"/>
        <v>6635683864.1304951</v>
      </c>
      <c r="G9" s="118">
        <f>SUM('Incentive Relocation assumption'!AH7:AS7)</f>
        <v>6156572941.769743</v>
      </c>
      <c r="H9" s="119">
        <f>SUM('Incentive Relocation assumption'!AB7:AG7)</f>
        <v>479110922.36075211</v>
      </c>
      <c r="K9" s="111"/>
      <c r="L9" s="112" t="s">
        <v>178</v>
      </c>
      <c r="M9" s="112" t="s">
        <v>167</v>
      </c>
      <c r="N9" s="112" t="s">
        <v>122</v>
      </c>
    </row>
    <row r="10" spans="1:14" x14ac:dyDescent="0.35">
      <c r="A10" s="114">
        <v>2026</v>
      </c>
      <c r="B10" s="115">
        <f>SUM('Future 95% Cost'!V7:AA7)</f>
        <v>4022126815.1446772</v>
      </c>
      <c r="C10" s="115">
        <f t="shared" si="0"/>
        <v>0</v>
      </c>
      <c r="D10" s="116">
        <f t="shared" si="1"/>
        <v>4022126815.1446772</v>
      </c>
      <c r="F10" s="118">
        <f t="shared" si="2"/>
        <v>6259071323.1884575</v>
      </c>
      <c r="G10" s="118">
        <f>SUM('Incentive Relocation assumption'!AH8:AS8)</f>
        <v>5807123020.2543402</v>
      </c>
      <c r="H10" s="119">
        <f>SUM('Incentive Relocation assumption'!AB8:AG8)</f>
        <v>451948302.93411708</v>
      </c>
      <c r="K10" s="112" t="s">
        <v>182</v>
      </c>
      <c r="L10" s="121">
        <f>L6/$N6</f>
        <v>0</v>
      </c>
      <c r="M10" s="121">
        <f>M6/$N6</f>
        <v>1</v>
      </c>
      <c r="N10" s="120">
        <f>SUM(M10,L10)</f>
        <v>1</v>
      </c>
    </row>
    <row r="11" spans="1:14" x14ac:dyDescent="0.35">
      <c r="A11" s="114">
        <v>2027</v>
      </c>
      <c r="B11" s="115">
        <f>SUM('Future 95% Cost'!V8:AA8)</f>
        <v>3844613226.447504</v>
      </c>
      <c r="C11" s="115">
        <f t="shared" si="0"/>
        <v>0</v>
      </c>
      <c r="D11" s="116">
        <f t="shared" si="1"/>
        <v>3844613226.447504</v>
      </c>
      <c r="F11" s="118">
        <f t="shared" si="2"/>
        <v>5903980030.6090851</v>
      </c>
      <c r="G11" s="118">
        <f>SUM('Incentive Relocation assumption'!AH9:AS9)</f>
        <v>5477643865.9014473</v>
      </c>
      <c r="H11" s="119">
        <f>SUM('Incentive Relocation assumption'!AB9:AG9)</f>
        <v>426336164.70763779</v>
      </c>
      <c r="K11" s="112" t="s">
        <v>183</v>
      </c>
      <c r="L11" s="121">
        <f>L7/$N7</f>
        <v>0.92773036212577131</v>
      </c>
      <c r="M11" s="121">
        <f>M7/$N7</f>
        <v>7.2269637874228687E-2</v>
      </c>
      <c r="N11" s="120">
        <f>SUM(M11,L11)</f>
        <v>1</v>
      </c>
    </row>
    <row r="12" spans="1:14" x14ac:dyDescent="0.35">
      <c r="A12" s="114">
        <v>2028</v>
      </c>
      <c r="B12" s="115">
        <f>SUM('Future 95% Cost'!V9:AA9)</f>
        <v>3674961086.3422155</v>
      </c>
      <c r="C12" s="115">
        <f t="shared" si="0"/>
        <v>0</v>
      </c>
      <c r="D12" s="116">
        <f t="shared" si="1"/>
        <v>3674961086.3422155</v>
      </c>
      <c r="F12" s="118">
        <f t="shared" si="2"/>
        <v>5569171739.850831</v>
      </c>
      <c r="G12" s="118">
        <f>SUM('Incentive Relocation assumption'!AH10:AS10)</f>
        <v>5166986343.007884</v>
      </c>
      <c r="H12" s="119">
        <f>SUM('Incentive Relocation assumption'!AB10:AG10)</f>
        <v>402185396.84294659</v>
      </c>
    </row>
    <row r="13" spans="1:14" x14ac:dyDescent="0.35">
      <c r="A13" s="114">
        <v>2029</v>
      </c>
      <c r="B13" s="115">
        <f>SUM('Future 95% Cost'!V10:AA10)</f>
        <v>3512821167.3784943</v>
      </c>
      <c r="C13" s="115">
        <f t="shared" si="0"/>
        <v>0</v>
      </c>
      <c r="D13" s="116">
        <f t="shared" si="1"/>
        <v>3512821167.3784943</v>
      </c>
      <c r="F13" s="118">
        <f t="shared" si="2"/>
        <v>5253479930.4348125</v>
      </c>
      <c r="G13" s="118">
        <f>SUM('Incentive Relocation assumption'!AH11:AS11)</f>
        <v>4874067885.6907377</v>
      </c>
      <c r="H13" s="119">
        <f>SUM('Incentive Relocation assumption'!AB11:AG11)</f>
        <v>379412044.74407524</v>
      </c>
    </row>
    <row r="14" spans="1:14" x14ac:dyDescent="0.35">
      <c r="A14" s="114">
        <v>2030</v>
      </c>
      <c r="B14" s="115">
        <f>SUM('Future 95% Cost'!V11:AA11)</f>
        <v>3883885133.0935459</v>
      </c>
      <c r="C14" s="115">
        <f t="shared" si="0"/>
        <v>0</v>
      </c>
      <c r="D14" s="116">
        <f t="shared" si="1"/>
        <v>3883885133.0935459</v>
      </c>
      <c r="F14" s="118">
        <f t="shared" si="2"/>
        <v>4955805625.7709932</v>
      </c>
      <c r="G14" s="118">
        <f>SUM('Incentive Relocation assumption'!AH12:AS12)</f>
        <v>4597868616.048461</v>
      </c>
      <c r="H14" s="119">
        <f>SUM('Incentive Relocation assumption'!AB12:AG12)</f>
        <v>357937009.72253227</v>
      </c>
      <c r="K14" s="111"/>
      <c r="L14" s="112" t="s">
        <v>182</v>
      </c>
      <c r="M14" s="112" t="s">
        <v>183</v>
      </c>
    </row>
    <row r="15" spans="1:14" x14ac:dyDescent="0.35">
      <c r="A15" s="114">
        <v>2031</v>
      </c>
      <c r="B15" s="115">
        <f>SUM('Future 95% Cost'!V12:AA12)</f>
        <v>3712582654.9565401</v>
      </c>
      <c r="C15" s="115">
        <f t="shared" si="0"/>
        <v>0</v>
      </c>
      <c r="D15" s="116">
        <f t="shared" si="1"/>
        <v>3712582654.9565401</v>
      </c>
      <c r="F15" s="118">
        <f t="shared" si="2"/>
        <v>4675113456.3835583</v>
      </c>
      <c r="G15" s="118">
        <f>SUM('Incentive Relocation assumption'!AH13:AS13)</f>
        <v>4337427690.1158581</v>
      </c>
      <c r="H15" s="119">
        <f>SUM('Incentive Relocation assumption'!AB13:AG13)</f>
        <v>337685766.26770037</v>
      </c>
      <c r="K15" s="112" t="s">
        <v>178</v>
      </c>
      <c r="L15" s="120">
        <f>L6</f>
        <v>0</v>
      </c>
      <c r="M15" s="120">
        <f>L7</f>
        <v>122559433125.45482</v>
      </c>
    </row>
    <row r="16" spans="1:14" x14ac:dyDescent="0.35">
      <c r="A16" s="114">
        <v>2032</v>
      </c>
      <c r="B16" s="115">
        <f>SUM('Future 95% Cost'!V13:AA13)</f>
        <v>3548862202.6073828</v>
      </c>
      <c r="C16" s="115">
        <f t="shared" si="0"/>
        <v>0</v>
      </c>
      <c r="D16" s="116">
        <f t="shared" si="1"/>
        <v>3548862202.6073828</v>
      </c>
      <c r="F16" s="118">
        <f t="shared" si="2"/>
        <v>4410427954.0493364</v>
      </c>
      <c r="G16" s="118">
        <f>SUM('Incentive Relocation assumption'!AH14:AS14)</f>
        <v>4091839858.1650586</v>
      </c>
      <c r="H16" s="119">
        <f>SUM('Incentive Relocation assumption'!AB14:AG14)</f>
        <v>318588095.88427752</v>
      </c>
      <c r="K16" s="112" t="s">
        <v>167</v>
      </c>
      <c r="L16" s="120">
        <f>M6</f>
        <v>139436442021.63339</v>
      </c>
      <c r="M16" s="120">
        <f>M7</f>
        <v>9547306212.7146282</v>
      </c>
    </row>
    <row r="17" spans="1:13" x14ac:dyDescent="0.35">
      <c r="A17" s="114">
        <v>2033</v>
      </c>
      <c r="B17" s="115">
        <f>SUM('Future 95% Cost'!V14:AA14)</f>
        <v>3392387136.6723533</v>
      </c>
      <c r="C17" s="115">
        <f t="shared" si="0"/>
        <v>0</v>
      </c>
      <c r="D17" s="116">
        <f t="shared" si="1"/>
        <v>3392387136.6723533</v>
      </c>
      <c r="F17" s="118">
        <f t="shared" si="2"/>
        <v>4160830063.2231226</v>
      </c>
      <c r="G17" s="118">
        <f>SUM('Incentive Relocation assumption'!AH15:AS15)</f>
        <v>3860252226.7030578</v>
      </c>
      <c r="H17" s="119">
        <f>SUM('Incentive Relocation assumption'!AB15:AG15)</f>
        <v>300577836.52006465</v>
      </c>
    </row>
    <row r="18" spans="1:13" x14ac:dyDescent="0.35">
      <c r="A18" s="114">
        <v>2034</v>
      </c>
      <c r="B18" s="115">
        <f>SUM('Future 95% Cost'!V15:AA15)</f>
        <v>3242835806.7066994</v>
      </c>
      <c r="C18" s="115">
        <f t="shared" si="0"/>
        <v>0</v>
      </c>
      <c r="D18" s="116">
        <f t="shared" si="1"/>
        <v>3242835806.7066994</v>
      </c>
      <c r="F18" s="118">
        <f t="shared" si="2"/>
        <v>3925453856.9323897</v>
      </c>
      <c r="G18" s="118">
        <f>SUM('Incentive Relocation assumption'!AH16:AS16)</f>
        <v>3641861210.2670741</v>
      </c>
      <c r="H18" s="119">
        <f>SUM('Incentive Relocation assumption'!AB16:AG16)</f>
        <v>283592646.66531581</v>
      </c>
      <c r="M18" s="135">
        <f>SUM(M15:M16)-L16</f>
        <v>-7329702683.4639435</v>
      </c>
    </row>
    <row r="19" spans="1:13" ht="15" thickBot="1" x14ac:dyDescent="0.4">
      <c r="A19" s="114">
        <v>2035</v>
      </c>
      <c r="B19" s="115">
        <f>SUM('Future 95% Cost'!V16:AA16)</f>
        <v>3099900882.0827794</v>
      </c>
      <c r="C19" s="115">
        <f t="shared" si="0"/>
        <v>0</v>
      </c>
      <c r="D19" s="116">
        <f t="shared" si="1"/>
        <v>3099900882.0827794</v>
      </c>
      <c r="F19" s="118">
        <f t="shared" si="2"/>
        <v>3703483445.0842881</v>
      </c>
      <c r="G19" s="118">
        <f>SUM('Incentive Relocation assumption'!AH17:AS17)</f>
        <v>3435909661.824964</v>
      </c>
      <c r="H19" s="119">
        <f>SUM('Incentive Relocation assumption'!AB17:AG17)</f>
        <v>267573783.25932401</v>
      </c>
    </row>
    <row r="20" spans="1:13" x14ac:dyDescent="0.35">
      <c r="A20" s="114">
        <v>2036</v>
      </c>
      <c r="B20" s="115">
        <f>SUM('Future 95% Cost'!V17:AA17)</f>
        <v>2963288712.8194313</v>
      </c>
      <c r="C20" s="115">
        <f t="shared" si="0"/>
        <v>0</v>
      </c>
      <c r="D20" s="116">
        <f t="shared" si="1"/>
        <v>2963288712.8194313</v>
      </c>
      <c r="F20" s="118">
        <f t="shared" si="2"/>
        <v>3494150063.8428388</v>
      </c>
      <c r="G20" s="118">
        <f>SUM('Incentive Relocation assumption'!AH18:AS18)</f>
        <v>3241684171.251709</v>
      </c>
      <c r="H20" s="119">
        <f>SUM('Incentive Relocation assumption'!AB18:AG18)</f>
        <v>252465892.59112978</v>
      </c>
      <c r="K20" s="128"/>
      <c r="L20" s="129" t="s">
        <v>211</v>
      </c>
      <c r="M20" s="136">
        <f>M15/SUM(M15:M16)</f>
        <v>0.92773036212577131</v>
      </c>
    </row>
    <row r="21" spans="1:13" x14ac:dyDescent="0.35">
      <c r="A21" s="114">
        <v>2037</v>
      </c>
      <c r="B21" s="115">
        <f>SUM('Future 95% Cost'!V18:AA18)</f>
        <v>2832718719.0097475</v>
      </c>
      <c r="C21" s="115">
        <f t="shared" si="0"/>
        <v>0</v>
      </c>
      <c r="D21" s="116">
        <f t="shared" si="1"/>
        <v>2832718719.0097475</v>
      </c>
      <c r="F21" s="118">
        <f t="shared" si="2"/>
        <v>3296729335.4067144</v>
      </c>
      <c r="G21" s="118">
        <f>SUM('Incentive Relocation assumption'!AH19:AS19)</f>
        <v>3058512521.9773126</v>
      </c>
      <c r="H21" s="119">
        <f>SUM('Incentive Relocation assumption'!AB19:AG19)</f>
        <v>238216813.42940187</v>
      </c>
      <c r="K21" s="126" t="s">
        <v>209</v>
      </c>
      <c r="L21" s="130">
        <f>SUM('Incentive Relocation assumption'!B5:G132)/1000000</f>
        <v>139436.44202163332</v>
      </c>
    </row>
    <row r="22" spans="1:13" x14ac:dyDescent="0.35">
      <c r="A22" s="114">
        <v>2038</v>
      </c>
      <c r="B22" s="115">
        <f>SUM('Future 95% Cost'!V19:AA19)</f>
        <v>2707922807.5647497</v>
      </c>
      <c r="C22" s="115">
        <f t="shared" si="0"/>
        <v>0</v>
      </c>
      <c r="D22" s="116">
        <f t="shared" si="1"/>
        <v>2707922807.5647497</v>
      </c>
      <c r="F22" s="118">
        <f t="shared" si="2"/>
        <v>3110538688.1502662</v>
      </c>
      <c r="G22" s="118">
        <f>SUM('Incentive Relocation assumption'!AH20:AS20)</f>
        <v>2885761296.4884319</v>
      </c>
      <c r="H22" s="119">
        <f>SUM('Incentive Relocation assumption'!AB20:AG20)</f>
        <v>224777391.66183442</v>
      </c>
      <c r="K22" s="127" t="s">
        <v>212</v>
      </c>
      <c r="L22" s="131">
        <f>-SUM('[3]Incentive Relocation assumption'!$B$5:$G$132)/1000000</f>
        <v>-9725.4485656518464</v>
      </c>
    </row>
    <row r="23" spans="1:13" x14ac:dyDescent="0.35">
      <c r="A23" s="114">
        <v>2039</v>
      </c>
      <c r="B23" s="115">
        <f>SUM('Future 95% Cost'!V20:AA20)</f>
        <v>2588644815.048131</v>
      </c>
      <c r="C23" s="115">
        <f t="shared" si="0"/>
        <v>0</v>
      </c>
      <c r="D23" s="116">
        <f t="shared" si="1"/>
        <v>2588644815.048131</v>
      </c>
      <c r="F23" s="118">
        <f t="shared" si="2"/>
        <v>2934934927.6851797</v>
      </c>
      <c r="G23" s="118">
        <f>SUM('Incentive Relocation assumption'!AH21:AS21)</f>
        <v>2722833621.918179</v>
      </c>
      <c r="H23" s="119">
        <f>SUM('Incentive Relocation assumption'!AB21:AG21)</f>
        <v>212101305.76700047</v>
      </c>
      <c r="K23" s="126" t="s">
        <v>213</v>
      </c>
      <c r="L23" s="132">
        <f>-'Levy Proposition'!B28/1000000</f>
        <v>-10228.822249915955</v>
      </c>
    </row>
    <row r="24" spans="1:13" ht="15" thickBot="1" x14ac:dyDescent="0.4">
      <c r="A24" s="114">
        <v>2040</v>
      </c>
      <c r="B24" s="115">
        <f>SUM('Future 95% Cost'!V21:AA21)</f>
        <v>2841267034.5555196</v>
      </c>
      <c r="C24" s="115">
        <f t="shared" si="0"/>
        <v>0</v>
      </c>
      <c r="D24" s="116">
        <f t="shared" si="1"/>
        <v>2841267034.5555196</v>
      </c>
      <c r="F24" s="118">
        <f t="shared" si="2"/>
        <v>2769311949.9593334</v>
      </c>
      <c r="G24" s="118">
        <f>SUM('Incentive Relocation assumption'!AH22:AS22)</f>
        <v>2569167047.4776649</v>
      </c>
      <c r="H24" s="119">
        <f>SUM('Incentive Relocation assumption'!AB22:AG22)</f>
        <v>200144902.48166856</v>
      </c>
      <c r="K24" s="133" t="s">
        <v>210</v>
      </c>
      <c r="L24" s="134">
        <f>SUM(L21:L23)</f>
        <v>119482.17120606551</v>
      </c>
    </row>
    <row r="25" spans="1:13" x14ac:dyDescent="0.35">
      <c r="A25" s="114">
        <v>2041</v>
      </c>
      <c r="B25" s="115">
        <f>SUM('Future 95% Cost'!V22:AA22)</f>
        <v>2716157819.7498174</v>
      </c>
      <c r="C25" s="115">
        <f t="shared" si="0"/>
        <v>0</v>
      </c>
      <c r="D25" s="116">
        <f t="shared" si="1"/>
        <v>2716157819.7498174</v>
      </c>
      <c r="F25" s="118">
        <f t="shared" si="2"/>
        <v>2613098588.0354347</v>
      </c>
      <c r="G25" s="118">
        <f>SUM('Incentive Relocation assumption'!AH23:AS23)</f>
        <v>2424231545.9711714</v>
      </c>
      <c r="H25" s="119">
        <f>SUM('Incentive Relocation assumption'!AB23:AG23)</f>
        <v>188867042.06426337</v>
      </c>
    </row>
    <row r="26" spans="1:13" x14ac:dyDescent="0.35">
      <c r="A26" s="114">
        <v>2042</v>
      </c>
      <c r="B26" s="115">
        <f>SUM('Future 95% Cost'!V23:AA23)</f>
        <v>2596577885.8662257</v>
      </c>
      <c r="C26" s="115">
        <f t="shared" si="0"/>
        <v>0</v>
      </c>
      <c r="D26" s="116">
        <f t="shared" si="1"/>
        <v>2596577885.8662257</v>
      </c>
      <c r="F26" s="118">
        <f t="shared" si="2"/>
        <v>2465756584.6865664</v>
      </c>
      <c r="G26" s="118">
        <f>SUM('Incentive Relocation assumption'!AH24:AS24)</f>
        <v>2287527632.095974</v>
      </c>
      <c r="H26" s="119">
        <f>SUM('Incentive Relocation assumption'!AB24:AG24)</f>
        <v>178228952.59059218</v>
      </c>
    </row>
    <row r="27" spans="1:13" x14ac:dyDescent="0.35">
      <c r="A27" s="114">
        <v>2043</v>
      </c>
      <c r="B27" s="115">
        <f>SUM('Future 95% Cost'!V24:AA24)</f>
        <v>2482282062.4645891</v>
      </c>
      <c r="C27" s="115">
        <f t="shared" si="0"/>
        <v>0</v>
      </c>
      <c r="D27" s="116">
        <f t="shared" si="1"/>
        <v>2482282062.4645891</v>
      </c>
      <c r="F27" s="118">
        <f t="shared" si="2"/>
        <v>2326778683.4110532</v>
      </c>
      <c r="G27" s="118">
        <f>SUM('Incentive Relocation assumption'!AH25:AS25)</f>
        <v>2158584590.6597638</v>
      </c>
      <c r="H27" s="119">
        <f>SUM('Incentive Relocation assumption'!AB25:AG25)</f>
        <v>168194092.75128955</v>
      </c>
    </row>
    <row r="28" spans="1:13" x14ac:dyDescent="0.35">
      <c r="A28" s="114">
        <v>2044</v>
      </c>
      <c r="B28" s="115">
        <f>SUM('Future 95% Cost'!V25:AA25)</f>
        <v>2373036082.0180101</v>
      </c>
      <c r="C28" s="115">
        <f t="shared" si="0"/>
        <v>0</v>
      </c>
      <c r="D28" s="116">
        <f t="shared" si="1"/>
        <v>2373036082.0180101</v>
      </c>
      <c r="F28" s="118">
        <f t="shared" si="2"/>
        <v>2195686830.9065275</v>
      </c>
      <c r="G28" s="118">
        <f>SUM('Incentive Relocation assumption'!AH26:AS26)</f>
        <v>2036958808.2547464</v>
      </c>
      <c r="H28" s="119">
        <f>SUM('Incentive Relocation assumption'!AB26:AG26)</f>
        <v>158728022.65178111</v>
      </c>
    </row>
    <row r="29" spans="1:13" x14ac:dyDescent="0.35">
      <c r="A29" s="114">
        <v>2045</v>
      </c>
      <c r="B29" s="115">
        <f>SUM('Future 95% Cost'!V26:AA26)</f>
        <v>2268616093.7550449</v>
      </c>
      <c r="C29" s="115">
        <f t="shared" si="0"/>
        <v>0</v>
      </c>
      <c r="D29" s="116">
        <f t="shared" si="1"/>
        <v>2268616093.7550449</v>
      </c>
      <c r="F29" s="118">
        <f t="shared" si="2"/>
        <v>2072030484.4545903</v>
      </c>
      <c r="G29" s="118">
        <f>SUM('Incentive Relocation assumption'!AH27:AS27)</f>
        <v>1922232202.3095338</v>
      </c>
      <c r="H29" s="119">
        <f>SUM('Incentive Relocation assumption'!AB27:AG27)</f>
        <v>149798282.14505661</v>
      </c>
    </row>
    <row r="30" spans="1:13" x14ac:dyDescent="0.35">
      <c r="A30" s="114">
        <v>2046</v>
      </c>
      <c r="B30" s="115">
        <f>SUM('Future 95% Cost'!V27:AA27)</f>
        <v>2168808199.233057</v>
      </c>
      <c r="C30" s="115">
        <f t="shared" si="0"/>
        <v>0</v>
      </c>
      <c r="D30" s="116">
        <f t="shared" si="1"/>
        <v>2168808199.233057</v>
      </c>
      <c r="F30" s="118">
        <f t="shared" si="2"/>
        <v>1955385018.0545313</v>
      </c>
      <c r="G30" s="118">
        <f>SUM('Incentive Relocation assumption'!AH28:AS28)</f>
        <v>1814010741.7992568</v>
      </c>
      <c r="H30" s="119">
        <f>SUM('Incentive Relocation assumption'!AB28:AG28)</f>
        <v>141374276.25527456</v>
      </c>
    </row>
    <row r="31" spans="1:13" x14ac:dyDescent="0.35">
      <c r="A31" s="114">
        <v>2047</v>
      </c>
      <c r="B31" s="115">
        <f>SUM('Future 95% Cost'!V28:AA28)</f>
        <v>2073408008.6691053</v>
      </c>
      <c r="C31" s="115">
        <f t="shared" si="0"/>
        <v>0</v>
      </c>
      <c r="D31" s="116">
        <f t="shared" si="1"/>
        <v>2073408008.6691053</v>
      </c>
      <c r="F31" s="118">
        <f t="shared" si="2"/>
        <v>1845350221.5085645</v>
      </c>
      <c r="G31" s="118">
        <f>SUM('Incentive Relocation assumption'!AH29:AS29)</f>
        <v>1711923054.2322516</v>
      </c>
      <c r="H31" s="119">
        <f>SUM('Incentive Relocation assumption'!AB29:AG29)</f>
        <v>133427167.27631272</v>
      </c>
    </row>
    <row r="32" spans="1:13" x14ac:dyDescent="0.35">
      <c r="A32" s="114">
        <v>2048</v>
      </c>
      <c r="B32" s="115">
        <f>SUM('Future 95% Cost'!V29:AA29)</f>
        <v>1982220217.0984664</v>
      </c>
      <c r="C32" s="115">
        <f t="shared" si="0"/>
        <v>0</v>
      </c>
      <c r="D32" s="116">
        <f t="shared" si="1"/>
        <v>1982220217.0984664</v>
      </c>
      <c r="F32" s="118">
        <f t="shared" si="2"/>
        <v>1741548887.0034857</v>
      </c>
      <c r="G32" s="118">
        <f>SUM('Incentive Relocation assumption'!AH30:AS30)</f>
        <v>1615619113.8495693</v>
      </c>
      <c r="H32" s="119">
        <f>SUM('Incentive Relocation assumption'!AB30:AG30)</f>
        <v>125929773.15391637</v>
      </c>
    </row>
    <row r="33" spans="1:8" x14ac:dyDescent="0.35">
      <c r="A33" s="114">
        <v>2049</v>
      </c>
      <c r="B33" s="115">
        <f>SUM('Future 95% Cost'!V30:AA30)</f>
        <v>1895058199.4726207</v>
      </c>
      <c r="C33" s="115">
        <f t="shared" si="0"/>
        <v>0</v>
      </c>
      <c r="D33" s="116">
        <f t="shared" si="1"/>
        <v>1895058199.4726207</v>
      </c>
      <c r="F33" s="118">
        <f t="shared" si="2"/>
        <v>1643625478.0557139</v>
      </c>
      <c r="G33" s="118">
        <f>SUM('Incentive Relocation assumption'!AH31:AS31)</f>
        <v>1524769006.2725329</v>
      </c>
      <c r="H33" s="119">
        <f>SUM('Incentive Relocation assumption'!AB31:AG31)</f>
        <v>118856471.78318085</v>
      </c>
    </row>
    <row r="34" spans="1:8" x14ac:dyDescent="0.35">
      <c r="A34" s="114">
        <v>2050</v>
      </c>
      <c r="B34" s="115">
        <f>SUM('Future 95% Cost'!V31:AA31)</f>
        <v>2051386016.4470463</v>
      </c>
      <c r="C34" s="115">
        <f t="shared" si="0"/>
        <v>0</v>
      </c>
      <c r="D34" s="116">
        <f t="shared" si="1"/>
        <v>2051386016.4470463</v>
      </c>
      <c r="F34" s="118">
        <f t="shared" si="2"/>
        <v>1551244875.9896095</v>
      </c>
      <c r="G34" s="118">
        <f>SUM('Incentive Relocation assumption'!AH32:AS32)</f>
        <v>1439061765.1147909</v>
      </c>
      <c r="H34" s="119">
        <f>SUM('Incentive Relocation assumption'!AB32:AG32)</f>
        <v>112183110.87481846</v>
      </c>
    </row>
    <row r="35" spans="1:8" x14ac:dyDescent="0.35">
      <c r="A35" s="114">
        <v>2051</v>
      </c>
      <c r="B35" s="115">
        <f>SUM('Future 95% Cost'!V32:AA32)</f>
        <v>1961214682.1189425</v>
      </c>
      <c r="C35" s="115">
        <f t="shared" si="0"/>
        <v>0</v>
      </c>
      <c r="D35" s="116">
        <f t="shared" si="1"/>
        <v>1961214682.1189425</v>
      </c>
      <c r="F35" s="118">
        <f t="shared" si="2"/>
        <v>1464091199.4039798</v>
      </c>
      <c r="G35" s="118">
        <f>SUM('Incentive Relocation assumption'!AH33:AS33)</f>
        <v>1358204276.3398921</v>
      </c>
      <c r="H35" s="119">
        <f>SUM('Incentive Relocation assumption'!AB33:AG33)</f>
        <v>105886923.06408767</v>
      </c>
    </row>
    <row r="36" spans="1:8" x14ac:dyDescent="0.35">
      <c r="A36" s="114">
        <v>2052</v>
      </c>
      <c r="B36" s="115">
        <f>SUM('Future 95% Cost'!V33:AA33)</f>
        <v>1875022372.2332001</v>
      </c>
      <c r="C36" s="115">
        <f t="shared" si="0"/>
        <v>0</v>
      </c>
      <c r="D36" s="116">
        <f t="shared" si="1"/>
        <v>1875022372.2332001</v>
      </c>
      <c r="F36" s="118">
        <f t="shared" si="2"/>
        <v>1381866692.349694</v>
      </c>
      <c r="G36" s="118">
        <f>SUM('Incentive Relocation assumption'!AH34:AS34)</f>
        <v>1281920246.3942173</v>
      </c>
      <c r="H36" s="119">
        <f>SUM('Incentive Relocation assumption'!AB34:AG34)</f>
        <v>99946445.955476835</v>
      </c>
    </row>
    <row r="37" spans="1:8" x14ac:dyDescent="0.35">
      <c r="A37" s="114">
        <v>2053</v>
      </c>
      <c r="B37" s="115">
        <f>SUM('Future 95% Cost'!V34:AA34)</f>
        <v>1792632900.2005713</v>
      </c>
      <c r="C37" s="115">
        <f t="shared" si="0"/>
        <v>0</v>
      </c>
      <c r="D37" s="116">
        <f t="shared" si="1"/>
        <v>1792632900.2005713</v>
      </c>
      <c r="F37" s="118">
        <f t="shared" si="2"/>
        <v>1304290677.1935124</v>
      </c>
      <c r="G37" s="118">
        <f>SUM('Incentive Relocation assumption'!AH35:AS35)</f>
        <v>1209949230.3791997</v>
      </c>
      <c r="H37" s="119">
        <f>SUM('Incentive Relocation assumption'!AB35:AG35)</f>
        <v>94341446.814312622</v>
      </c>
    </row>
    <row r="38" spans="1:8" x14ac:dyDescent="0.35">
      <c r="A38" s="114">
        <v>2054</v>
      </c>
      <c r="B38" s="115">
        <f>SUM('Future 95% Cost'!V35:AA35)</f>
        <v>1713877904.6808951</v>
      </c>
      <c r="C38" s="115">
        <f t="shared" si="0"/>
        <v>0</v>
      </c>
      <c r="D38" s="116">
        <f t="shared" si="1"/>
        <v>1713877904.6808951</v>
      </c>
      <c r="F38" s="118">
        <f t="shared" si="2"/>
        <v>1231098568.3804483</v>
      </c>
      <c r="G38" s="118">
        <f>SUM('Incentive Relocation assumption'!AH36:AS36)</f>
        <v>1142045716.7469797</v>
      </c>
      <c r="H38" s="119">
        <f>SUM('Incentive Relocation assumption'!AB36:AG36)</f>
        <v>89052851.633468553</v>
      </c>
    </row>
    <row r="39" spans="1:8" x14ac:dyDescent="0.35">
      <c r="A39" s="114">
        <v>2055</v>
      </c>
      <c r="B39" s="115">
        <f>SUM('Future 95% Cost'!V36:AA36)</f>
        <v>1638596501.0644152</v>
      </c>
      <c r="C39" s="115">
        <f t="shared" si="0"/>
        <v>0</v>
      </c>
      <c r="D39" s="116">
        <f t="shared" si="1"/>
        <v>1638596501.0644152</v>
      </c>
      <c r="F39" s="118">
        <f t="shared" si="2"/>
        <v>1162040943.5301199</v>
      </c>
      <c r="G39" s="118">
        <f>SUM('Incentive Relocation assumption'!AH37:AS37)</f>
        <v>1077978265.2107711</v>
      </c>
      <c r="H39" s="119">
        <f>SUM('Incentive Relocation assumption'!AB37:AG37)</f>
        <v>84062678.319348812</v>
      </c>
    </row>
    <row r="40" spans="1:8" x14ac:dyDescent="0.35">
      <c r="A40" s="114">
        <v>2056</v>
      </c>
      <c r="B40" s="115">
        <f>SUM('Future 95% Cost'!V37:AA37)</f>
        <v>1566634948.514802</v>
      </c>
      <c r="C40" s="115">
        <f t="shared" si="0"/>
        <v>0</v>
      </c>
      <c r="D40" s="116">
        <f t="shared" si="1"/>
        <v>1566634948.514802</v>
      </c>
      <c r="F40" s="118">
        <f t="shared" si="2"/>
        <v>1096882668.5124722</v>
      </c>
      <c r="G40" s="118">
        <f>SUM('Incentive Relocation assumption'!AH38:AS38)</f>
        <v>1017528694.7560985</v>
      </c>
      <c r="H40" s="119">
        <f>SUM('Incentive Relocation assumption'!AB38:AG38)</f>
        <v>79353973.756373629</v>
      </c>
    </row>
    <row r="41" spans="1:8" x14ac:dyDescent="0.35">
      <c r="A41" s="114">
        <v>2057</v>
      </c>
      <c r="B41" s="115">
        <f>SUM('Future 95% Cost'!V38:AA38)</f>
        <v>1497846331.8773775</v>
      </c>
      <c r="C41" s="115">
        <f t="shared" si="0"/>
        <v>0</v>
      </c>
      <c r="D41" s="116">
        <f t="shared" si="1"/>
        <v>1497846331.8773775</v>
      </c>
      <c r="F41" s="118">
        <f t="shared" si="2"/>
        <v>1035402073.3457527</v>
      </c>
      <c r="G41" s="118">
        <f>SUM('Incentive Relocation assumption'!AH39:AS39)</f>
        <v>960491318.82239914</v>
      </c>
      <c r="H41" s="119">
        <f>SUM('Incentive Relocation assumption'!AB39:AG39)</f>
        <v>74910754.523353517</v>
      </c>
    </row>
    <row r="42" spans="1:8" x14ac:dyDescent="0.35">
      <c r="A42" s="114">
        <v>2058</v>
      </c>
      <c r="B42" s="115">
        <f>SUM('Future 95% Cost'!V39:AA39)</f>
        <v>1432090257.7873168</v>
      </c>
      <c r="C42" s="115">
        <f t="shared" si="0"/>
        <v>0</v>
      </c>
      <c r="D42" s="116">
        <f t="shared" si="1"/>
        <v>1432090257.7873168</v>
      </c>
      <c r="F42" s="118">
        <f t="shared" si="2"/>
        <v>977390175.9454124</v>
      </c>
      <c r="G42" s="118">
        <f>SUM('Incentive Relocation assumption'!AH40:AS40)</f>
        <v>906672224.89694917</v>
      </c>
      <c r="H42" s="119">
        <f>SUM('Incentive Relocation assumption'!AB40:AG40)</f>
        <v>70717951.048463166</v>
      </c>
    </row>
    <row r="43" spans="1:8" x14ac:dyDescent="0.35">
      <c r="A43" s="114">
        <v>2059</v>
      </c>
      <c r="B43" s="115">
        <f>SUM('Future 95% Cost'!V40:AA40)</f>
        <v>1369232564.3423951</v>
      </c>
      <c r="C43" s="115">
        <f t="shared" si="0"/>
        <v>0</v>
      </c>
      <c r="D43" s="116">
        <f t="shared" si="1"/>
        <v>1369232564.3423951</v>
      </c>
      <c r="F43" s="118">
        <f t="shared" si="2"/>
        <v>922649950.92739892</v>
      </c>
      <c r="G43" s="118">
        <f>SUM('Incentive Relocation assumption'!AH41:AS41)</f>
        <v>855888595.92533815</v>
      </c>
      <c r="H43" s="119">
        <f>SUM('Incentive Relocation assumption'!AB41:AG41)</f>
        <v>66761355.002060711</v>
      </c>
    </row>
    <row r="44" spans="1:8" x14ac:dyDescent="0.35">
      <c r="A44" s="114">
        <v>2060</v>
      </c>
      <c r="B44" s="115">
        <f>SUM('Future 95% Cost'!V41:AA41)</f>
        <v>1475485824.1165409</v>
      </c>
      <c r="C44" s="115">
        <f t="shared" si="0"/>
        <v>0</v>
      </c>
      <c r="D44" s="116">
        <f t="shared" si="1"/>
        <v>1475485824.1165409</v>
      </c>
      <c r="F44" s="118">
        <f t="shared" si="2"/>
        <v>870995640.83377624</v>
      </c>
      <c r="G44" s="118">
        <f>SUM('Incentive Relocation assumption'!AH42:AS42)</f>
        <v>807968071.09538341</v>
      </c>
      <c r="H44" s="119">
        <f>SUM('Incentive Relocation assumption'!AB42:AG42)</f>
        <v>63027569.738392808</v>
      </c>
    </row>
    <row r="45" spans="1:8" x14ac:dyDescent="0.35">
      <c r="A45" s="114">
        <v>2061</v>
      </c>
      <c r="B45" s="115">
        <f>SUM('Future 95% Cost'!V42:AA42)</f>
        <v>1410747612.6115706</v>
      </c>
      <c r="C45" s="115">
        <f t="shared" si="0"/>
        <v>0</v>
      </c>
      <c r="D45" s="116">
        <f t="shared" si="1"/>
        <v>1410747612.6115706</v>
      </c>
      <c r="F45" s="118">
        <f t="shared" si="2"/>
        <v>822252107.30331957</v>
      </c>
      <c r="G45" s="118">
        <f>SUM('Incentive Relocation assumption'!AH43:AS43)</f>
        <v>762748143.69499731</v>
      </c>
      <c r="H45" s="119">
        <f>SUM('Incentive Relocation assumption'!AB43:AG43)</f>
        <v>59503963.608322233</v>
      </c>
    </row>
    <row r="46" spans="1:8" x14ac:dyDescent="0.35">
      <c r="A46" s="114">
        <v>2062</v>
      </c>
      <c r="B46" s="115">
        <f>SUM('Future 95% Cost'!V43:AA43)</f>
        <v>1348861508.4247305</v>
      </c>
      <c r="C46" s="115">
        <f t="shared" si="0"/>
        <v>0</v>
      </c>
      <c r="D46" s="116">
        <f t="shared" si="1"/>
        <v>1348861508.4247305</v>
      </c>
      <c r="F46" s="118">
        <f t="shared" si="2"/>
        <v>776254219.85531723</v>
      </c>
      <c r="G46" s="118">
        <f>SUM('Incentive Relocation assumption'!AH44:AS44)</f>
        <v>720075593.87966001</v>
      </c>
      <c r="H46" s="119">
        <f>SUM('Incentive Relocation assumption'!AB44:AG44)</f>
        <v>56178625.97565724</v>
      </c>
    </row>
    <row r="47" spans="1:8" x14ac:dyDescent="0.35">
      <c r="A47" s="114">
        <v>2063</v>
      </c>
      <c r="B47" s="115">
        <f>SUM('Future 95% Cost'!V44:AA44)</f>
        <v>1289701406.1947577</v>
      </c>
      <c r="C47" s="115">
        <f t="shared" si="0"/>
        <v>0</v>
      </c>
      <c r="D47" s="116">
        <f t="shared" si="1"/>
        <v>1289701406.1947577</v>
      </c>
      <c r="F47" s="118">
        <f t="shared" si="2"/>
        <v>732846280.09178519</v>
      </c>
      <c r="G47" s="118">
        <f>SUM('Incentive Relocation assumption'!AH45:AS45)</f>
        <v>679805954.31229937</v>
      </c>
      <c r="H47" s="119">
        <f>SUM('Incentive Relocation assumption'!AB45:AG45)</f>
        <v>53040325.779485852</v>
      </c>
    </row>
    <row r="48" spans="1:8" x14ac:dyDescent="0.35">
      <c r="A48" s="114">
        <v>2064</v>
      </c>
      <c r="B48" s="115">
        <f>SUM('Future 95% Cost'!V45:AA45)</f>
        <v>1233146794.1396601</v>
      </c>
      <c r="C48" s="115">
        <f t="shared" si="0"/>
        <v>0</v>
      </c>
      <c r="D48" s="116">
        <f t="shared" si="1"/>
        <v>1233146794.1396601</v>
      </c>
      <c r="F48" s="118">
        <f t="shared" si="2"/>
        <v>691881479.25217271</v>
      </c>
      <c r="G48" s="118">
        <f>SUM('Incentive Relocation assumption'!AH46:AS46)</f>
        <v>641803006.75800848</v>
      </c>
      <c r="H48" s="119">
        <f>SUM('Incentive Relocation assumption'!AB46:AG46)</f>
        <v>50078472.494164243</v>
      </c>
    </row>
    <row r="49" spans="1:8" x14ac:dyDescent="0.35">
      <c r="A49" s="114">
        <v>2065</v>
      </c>
      <c r="B49" s="115">
        <f>SUM('Future 95% Cost'!V46:AA46)</f>
        <v>1179082505.2307999</v>
      </c>
      <c r="C49" s="115">
        <f t="shared" si="0"/>
        <v>0</v>
      </c>
      <c r="D49" s="116">
        <f t="shared" si="1"/>
        <v>1179082505.2307999</v>
      </c>
      <c r="F49" s="118">
        <f t="shared" si="2"/>
        <v>653221387.17591</v>
      </c>
      <c r="G49" s="118">
        <f>SUM('Incentive Relocation assumption'!AH47:AS47)</f>
        <v>605938307.82860339</v>
      </c>
      <c r="H49" s="119">
        <f>SUM('Incentive Relocation assumption'!AB47:AG47)</f>
        <v>47283079.347306587</v>
      </c>
    </row>
    <row r="50" spans="1:8" x14ac:dyDescent="0.35">
      <c r="A50" s="114">
        <v>2066</v>
      </c>
      <c r="B50" s="115">
        <f>SUM('Future 95% Cost'!V47:AA47)</f>
        <v>1127398479.4648783</v>
      </c>
      <c r="C50" s="115">
        <f t="shared" si="0"/>
        <v>0</v>
      </c>
      <c r="D50" s="116">
        <f t="shared" si="1"/>
        <v>1127398479.4648783</v>
      </c>
      <c r="F50" s="118">
        <f t="shared" si="2"/>
        <v>616735470.842242</v>
      </c>
      <c r="G50" s="118">
        <f>SUM('Incentive Relocation assumption'!AH48:AS48)</f>
        <v>572090742.17793167</v>
      </c>
      <c r="H50" s="119">
        <f>SUM('Incentive Relocation assumption'!AB48:AG48)</f>
        <v>44644728.664310329</v>
      </c>
    </row>
    <row r="51" spans="1:8" x14ac:dyDescent="0.35">
      <c r="A51" s="114">
        <v>2067</v>
      </c>
      <c r="B51" s="115">
        <f>SUM('Future 95% Cost'!V48:AA48)</f>
        <v>1077989536.7376416</v>
      </c>
      <c r="C51" s="115">
        <f t="shared" si="0"/>
        <v>0</v>
      </c>
      <c r="D51" s="116">
        <f t="shared" si="1"/>
        <v>1077989536.7376416</v>
      </c>
      <c r="F51" s="118">
        <f t="shared" si="2"/>
        <v>582300640.7641778</v>
      </c>
      <c r="G51" s="118">
        <f>SUM('Incentive Relocation assumption'!AH49:AS49)</f>
        <v>540146101.54852366</v>
      </c>
      <c r="H51" s="119">
        <f>SUM('Incentive Relocation assumption'!AB49:AG49)</f>
        <v>42154539.215654105</v>
      </c>
    </row>
    <row r="52" spans="1:8" x14ac:dyDescent="0.35">
      <c r="A52" s="114">
        <v>2068</v>
      </c>
      <c r="B52" s="115">
        <f>SUM('Future 95% Cost'!V49:AA49)</f>
        <v>1030755159.8453609</v>
      </c>
      <c r="C52" s="115">
        <f t="shared" si="0"/>
        <v>0</v>
      </c>
      <c r="D52" s="116">
        <f t="shared" si="1"/>
        <v>1030755159.8453609</v>
      </c>
      <c r="F52" s="118">
        <f t="shared" si="2"/>
        <v>549800823.61440039</v>
      </c>
      <c r="G52" s="118">
        <f>SUM('Incentive Relocation assumption'!AH50:AS50)</f>
        <v>509996688.16394556</v>
      </c>
      <c r="H52" s="119">
        <f>SUM('Incentive Relocation assumption'!AB50:AG50)</f>
        <v>39804135.450454831</v>
      </c>
    </row>
    <row r="53" spans="1:8" x14ac:dyDescent="0.35">
      <c r="A53" s="114">
        <v>2069</v>
      </c>
      <c r="B53" s="115">
        <f>SUM('Future 95% Cost'!V50:AA50)</f>
        <v>985599287.16138029</v>
      </c>
      <c r="C53" s="115">
        <f t="shared" si="0"/>
        <v>0</v>
      </c>
      <c r="D53" s="116">
        <f t="shared" si="1"/>
        <v>985599287.16138029</v>
      </c>
      <c r="F53" s="118">
        <f t="shared" si="2"/>
        <v>519126559.55606645</v>
      </c>
      <c r="G53" s="118">
        <f>SUM('Incentive Relocation assumption'!AH51:AS51)</f>
        <v>481540941.0494746</v>
      </c>
      <c r="H53" s="119">
        <f>SUM('Incentive Relocation assumption'!AB51:AG51)</f>
        <v>37585618.506591849</v>
      </c>
    </row>
    <row r="54" spans="1:8" x14ac:dyDescent="0.35">
      <c r="A54" s="114">
        <v>2070</v>
      </c>
      <c r="B54" s="115">
        <f>SUM('Future 95% Cost'!V51:AA51)</f>
        <v>1051468640.7738138</v>
      </c>
      <c r="C54" s="115">
        <f t="shared" si="0"/>
        <v>0</v>
      </c>
      <c r="D54" s="116">
        <f t="shared" si="1"/>
        <v>1051468640.7738138</v>
      </c>
      <c r="F54" s="118">
        <f t="shared" si="2"/>
        <v>490174622.84089345</v>
      </c>
      <c r="G54" s="118">
        <f>SUM('Incentive Relocation assumption'!AH52:AS52)</f>
        <v>454683083.94676644</v>
      </c>
      <c r="H54" s="119">
        <f>SUM('Incentive Relocation assumption'!AB52:AG52)</f>
        <v>35491538.894127034</v>
      </c>
    </row>
    <row r="55" spans="1:8" x14ac:dyDescent="0.35">
      <c r="A55" s="114">
        <v>2071</v>
      </c>
      <c r="B55" s="115">
        <f>SUM('Future 95% Cost'!V52:AA52)</f>
        <v>1005423497.1871898</v>
      </c>
      <c r="C55" s="115">
        <f t="shared" si="0"/>
        <v>0</v>
      </c>
      <c r="D55" s="116">
        <f t="shared" si="1"/>
        <v>1005423497.1871898</v>
      </c>
      <c r="F55" s="118">
        <f t="shared" si="2"/>
        <v>462847664.32111722</v>
      </c>
      <c r="G55" s="118">
        <f>SUM('Incentive Relocation assumption'!AH53:AS53)</f>
        <v>429332793.56632632</v>
      </c>
      <c r="H55" s="119">
        <f>SUM('Incentive Relocation assumption'!AB53:AG53)</f>
        <v>33514870.754790887</v>
      </c>
    </row>
    <row r="56" spans="1:8" x14ac:dyDescent="0.35">
      <c r="A56" s="114">
        <v>2072</v>
      </c>
      <c r="B56" s="115">
        <f>SUM('Future 95% Cost'!V53:AA53)</f>
        <v>961403476.99831557</v>
      </c>
      <c r="C56" s="115">
        <f t="shared" si="0"/>
        <v>0</v>
      </c>
      <c r="D56" s="116">
        <f t="shared" si="1"/>
        <v>961403476.99831557</v>
      </c>
      <c r="F56" s="118">
        <f t="shared" si="2"/>
        <v>437053874.60114229</v>
      </c>
      <c r="G56" s="118">
        <f>SUM('Incentive Relocation assumption'!AH54:AS54)</f>
        <v>405404886.99515092</v>
      </c>
      <c r="H56" s="119">
        <f>SUM('Incentive Relocation assumption'!AB54:AG54)</f>
        <v>31648987.605991334</v>
      </c>
    </row>
    <row r="57" spans="1:8" x14ac:dyDescent="0.35">
      <c r="A57" s="114">
        <v>2073</v>
      </c>
      <c r="B57" s="115">
        <f>SUM('Future 95% Cost'!V54:AA54)</f>
        <v>919319174.99660635</v>
      </c>
      <c r="C57" s="115">
        <f t="shared" si="0"/>
        <v>0</v>
      </c>
      <c r="D57" s="116">
        <f t="shared" si="1"/>
        <v>919319174.99660635</v>
      </c>
      <c r="F57" s="118">
        <f t="shared" si="2"/>
        <v>412706666.62927365</v>
      </c>
      <c r="G57" s="118">
        <f>SUM('Incentive Relocation assumption'!AH55:AS55)</f>
        <v>382819027.14611953</v>
      </c>
      <c r="H57" s="119">
        <f>SUM('Incentive Relocation assumption'!AB55:AG55)</f>
        <v>29887639.483154133</v>
      </c>
    </row>
    <row r="58" spans="1:8" x14ac:dyDescent="0.35">
      <c r="A58" s="114">
        <v>2074</v>
      </c>
      <c r="B58" s="115">
        <f>SUM('Future 95% Cost'!V55:AA55)</f>
        <v>879085146.26987243</v>
      </c>
      <c r="C58" s="115">
        <f t="shared" si="0"/>
        <v>0</v>
      </c>
      <c r="D58" s="116">
        <f t="shared" si="1"/>
        <v>879085146.26987243</v>
      </c>
      <c r="F58" s="118">
        <f t="shared" si="2"/>
        <v>389724376.60008615</v>
      </c>
      <c r="G58" s="118">
        <f>SUM('Incentive Relocation assumption'!AH56:AS56)</f>
        <v>361499445.20084655</v>
      </c>
      <c r="H58" s="119">
        <f>SUM('Incentive Relocation assumption'!AB56:AG56)</f>
        <v>28224931.399239581</v>
      </c>
    </row>
    <row r="59" spans="1:8" x14ac:dyDescent="0.35">
      <c r="A59" s="114">
        <v>2075</v>
      </c>
      <c r="B59" s="115">
        <f>SUM('Future 95% Cost'!V56:AA56)</f>
        <v>840619730.25221658</v>
      </c>
      <c r="C59" s="115">
        <f t="shared" si="0"/>
        <v>0</v>
      </c>
      <c r="D59" s="116">
        <f t="shared" si="1"/>
        <v>840619730.25221658</v>
      </c>
      <c r="F59" s="118">
        <f t="shared" si="2"/>
        <v>368029982.10404176</v>
      </c>
      <c r="G59" s="118">
        <f>SUM('Incentive Relocation assumption'!AH57:AS57)</f>
        <v>341374679.05901968</v>
      </c>
      <c r="H59" s="119">
        <f>SUM('Incentive Relocation assumption'!AB57:AG57)</f>
        <v>26655303.045022056</v>
      </c>
    </row>
    <row r="60" spans="1:8" x14ac:dyDescent="0.35">
      <c r="A60" s="114">
        <v>2076</v>
      </c>
      <c r="B60" s="115">
        <f>SUM('Future 95% Cost'!V57:AA57)</f>
        <v>803844882.61057448</v>
      </c>
      <c r="C60" s="115">
        <f t="shared" si="0"/>
        <v>0</v>
      </c>
      <c r="D60" s="116">
        <f t="shared" si="1"/>
        <v>803844882.61057448</v>
      </c>
      <c r="F60" s="118">
        <f t="shared" si="2"/>
        <v>347550836.52311808</v>
      </c>
      <c r="G60" s="118">
        <f>SUM('Incentive Relocation assumption'!AH58:AS58)</f>
        <v>322377326.86493778</v>
      </c>
      <c r="H60" s="119">
        <f>SUM('Incentive Relocation assumption'!AB58:AG58)</f>
        <v>25173509.658180296</v>
      </c>
    </row>
    <row r="61" spans="1:8" x14ac:dyDescent="0.35">
      <c r="A61" s="114">
        <v>2077</v>
      </c>
      <c r="B61" s="115">
        <f>SUM('Future 95% Cost'!V58:AA58)</f>
        <v>768686014.61982274</v>
      </c>
      <c r="C61" s="115">
        <f t="shared" si="0"/>
        <v>0</v>
      </c>
      <c r="D61" s="116">
        <f t="shared" si="1"/>
        <v>768686014.61982274</v>
      </c>
      <c r="F61" s="118">
        <f t="shared" si="2"/>
        <v>328218418.72971356</v>
      </c>
      <c r="G61" s="118">
        <f>SUM('Incentive Relocation assumption'!AH59:AS59)</f>
        <v>304443814.73626709</v>
      </c>
      <c r="H61" s="119">
        <f>SUM('Incentive Relocation assumption'!AB59:AG59)</f>
        <v>23774603.993446443</v>
      </c>
    </row>
    <row r="62" spans="1:8" x14ac:dyDescent="0.35">
      <c r="A62" s="114">
        <v>2078</v>
      </c>
      <c r="B62" s="115">
        <f>SUM('Future 95% Cost'!V59:AA59)</f>
        <v>735071839.69203591</v>
      </c>
      <c r="C62" s="115">
        <f t="shared" si="0"/>
        <v>0</v>
      </c>
      <c r="D62" s="116">
        <f t="shared" si="1"/>
        <v>735071839.69203591</v>
      </c>
      <c r="F62" s="118">
        <f t="shared" si="2"/>
        <v>309968097.20116204</v>
      </c>
      <c r="G62" s="118">
        <f>SUM('Incentive Relocation assumption'!AH60:AS60)</f>
        <v>287514177.8711471</v>
      </c>
      <c r="H62" s="119">
        <f>SUM('Incentive Relocation assumption'!AB60:AG60)</f>
        <v>22453919.330014925</v>
      </c>
    </row>
    <row r="63" spans="1:8" x14ac:dyDescent="0.35">
      <c r="A63" s="114">
        <v>2079</v>
      </c>
      <c r="B63" s="115">
        <f>SUM('Future 95% Cost'!V60:AA60)</f>
        <v>702934226.74044931</v>
      </c>
      <c r="C63" s="115">
        <f t="shared" si="0"/>
        <v>0</v>
      </c>
      <c r="D63" s="116">
        <f t="shared" si="1"/>
        <v>702934226.74044931</v>
      </c>
      <c r="F63" s="118">
        <f t="shared" si="2"/>
        <v>292738907.71401232</v>
      </c>
      <c r="G63" s="118">
        <f>SUM('Incentive Relocation assumption'!AH61:AS61)</f>
        <v>271531854.2578789</v>
      </c>
      <c r="H63" s="119">
        <f>SUM('Incentive Relocation assumption'!AB61:AG61)</f>
        <v>21207053.456133451</v>
      </c>
    </row>
    <row r="64" spans="1:8" x14ac:dyDescent="0.35">
      <c r="A64" s="114">
        <v>2080</v>
      </c>
      <c r="B64" s="115">
        <f>SUM('Future 95% Cost'!V61:AA61)</f>
        <v>735618272.80262816</v>
      </c>
      <c r="C64" s="115">
        <f t="shared" si="0"/>
        <v>0</v>
      </c>
      <c r="D64" s="116">
        <f t="shared" si="1"/>
        <v>735618272.80262816</v>
      </c>
      <c r="F64" s="118">
        <f t="shared" si="2"/>
        <v>276473343.8310104</v>
      </c>
      <c r="G64" s="118">
        <f>SUM('Incentive Relocation assumption'!AH62:AS62)</f>
        <v>256443490.25670949</v>
      </c>
      <c r="H64" s="119">
        <f>SUM('Incentive Relocation assumption'!AB62:AG62)</f>
        <v>20029853.5743009</v>
      </c>
    </row>
    <row r="65" spans="1:8" x14ac:dyDescent="0.35">
      <c r="A65" s="114">
        <v>2081</v>
      </c>
      <c r="B65" s="115">
        <f>SUM('Future 95% Cost'!V62:AA62)</f>
        <v>703470154.01438451</v>
      </c>
      <c r="C65" s="115">
        <f t="shared" si="0"/>
        <v>0</v>
      </c>
      <c r="D65" s="116">
        <f t="shared" si="1"/>
        <v>703470154.01438451</v>
      </c>
      <c r="F65" s="118">
        <f t="shared" si="2"/>
        <v>261117159.43964303</v>
      </c>
      <c r="G65" s="118">
        <f>SUM('Incentive Relocation assumption'!AH63:AS63)</f>
        <v>242198757.36584887</v>
      </c>
      <c r="H65" s="119">
        <f>SUM('Incentive Relocation assumption'!AB63:AG63)</f>
        <v>18918402.073794141</v>
      </c>
    </row>
    <row r="66" spans="1:8" x14ac:dyDescent="0.35">
      <c r="A66" s="114">
        <v>2082</v>
      </c>
      <c r="B66" s="115">
        <f>SUM('Future 95% Cost'!V63:AA63)</f>
        <v>672733428.76077569</v>
      </c>
      <c r="C66" s="115">
        <f t="shared" si="0"/>
        <v>0</v>
      </c>
      <c r="D66" s="116">
        <f t="shared" si="1"/>
        <v>672733428.76077569</v>
      </c>
      <c r="F66" s="118">
        <f t="shared" si="2"/>
        <v>246619182.64431536</v>
      </c>
      <c r="G66" s="118">
        <f>SUM('Incentive Relocation assumption'!AH64:AS64)</f>
        <v>228750179.52396584</v>
      </c>
      <c r="H66" s="119">
        <f>SUM('Incentive Relocation assumption'!AB64:AG64)</f>
        <v>17869003.120349526</v>
      </c>
    </row>
    <row r="67" spans="1:8" x14ac:dyDescent="0.35">
      <c r="A67" s="114">
        <v>2083</v>
      </c>
      <c r="B67" s="115">
        <f>SUM('Future 95% Cost'!V64:AA64)</f>
        <v>643345885.24600887</v>
      </c>
      <c r="C67" s="115">
        <f t="shared" si="0"/>
        <v>0</v>
      </c>
      <c r="D67" s="116">
        <f t="shared" si="1"/>
        <v>643345885.24600887</v>
      </c>
      <c r="F67" s="118">
        <f t="shared" si="2"/>
        <v>232931140.35492721</v>
      </c>
      <c r="G67" s="118">
        <f>SUM('Incentive Relocation assumption'!AH65:AS65)</f>
        <v>216052970.33918062</v>
      </c>
      <c r="H67" s="119">
        <f>SUM('Incentive Relocation assumption'!AB65:AG65)</f>
        <v>16878170.015746593</v>
      </c>
    </row>
    <row r="68" spans="1:8" x14ac:dyDescent="0.35">
      <c r="A68" s="114">
        <v>2084</v>
      </c>
      <c r="B68" s="115">
        <f>SUM('Future 95% Cost'!V65:AA65)</f>
        <v>615248063.50885439</v>
      </c>
      <c r="C68" s="115">
        <f t="shared" si="0"/>
        <v>0</v>
      </c>
      <c r="D68" s="116">
        <f t="shared" si="1"/>
        <v>615248063.50885439</v>
      </c>
      <c r="F68" s="118">
        <f t="shared" si="2"/>
        <v>220007492.95290565</v>
      </c>
      <c r="G68" s="118">
        <f>SUM('Incentive Relocation assumption'!AH66:AS66)</f>
        <v>204064879.67011344</v>
      </c>
      <c r="H68" s="119">
        <f>SUM('Incentive Relocation assumption'!AB66:AG66)</f>
        <v>15942613.282792201</v>
      </c>
    </row>
    <row r="69" spans="1:8" x14ac:dyDescent="0.35">
      <c r="A69" s="114">
        <v>2085</v>
      </c>
      <c r="B69" s="115">
        <f>SUM('Future 95% Cost'!V66:AA66)</f>
        <v>588383133.31848919</v>
      </c>
      <c r="C69" s="115">
        <f t="shared" si="0"/>
        <v>0</v>
      </c>
      <c r="D69" s="116">
        <f t="shared" si="1"/>
        <v>588383133.31848919</v>
      </c>
      <c r="F69" s="118">
        <f t="shared" si="2"/>
        <v>207805278.45180535</v>
      </c>
      <c r="G69" s="118">
        <f>SUM('Incentive Relocation assumption'!AH67:AS67)</f>
        <v>192746049.01801285</v>
      </c>
      <c r="H69" s="119">
        <f>SUM('Incentive Relocation assumption'!AB67:AG67)</f>
        <v>15059229.433792489</v>
      </c>
    </row>
    <row r="70" spans="1:8" x14ac:dyDescent="0.35">
      <c r="A70" s="114">
        <v>2086</v>
      </c>
      <c r="B70" s="115">
        <f>SUM('Future 95% Cost'!V67:AA67)</f>
        <v>562696777.50364161</v>
      </c>
      <c r="C70" s="115">
        <f t="shared" si="0"/>
        <v>0</v>
      </c>
      <c r="D70" s="116">
        <f t="shared" si="1"/>
        <v>562696777.50364161</v>
      </c>
      <c r="F70" s="118">
        <f t="shared" si="2"/>
        <v>196283965.60352722</v>
      </c>
      <c r="G70" s="118">
        <f>SUM('Incentive Relocation assumption'!AH68:AS68)</f>
        <v>182058875.22048903</v>
      </c>
      <c r="H70" s="119">
        <f>SUM('Incentive Relocation assumption'!AB68:AG68)</f>
        <v>14225090.383038195</v>
      </c>
    </row>
    <row r="71" spans="1:8" x14ac:dyDescent="0.35">
      <c r="A71" s="114">
        <v>2087</v>
      </c>
      <c r="B71" s="115">
        <f>SUM('Future 95% Cost'!V68:AA68)</f>
        <v>538137080.47264934</v>
      </c>
      <c r="C71" s="115">
        <f t="shared" si="0"/>
        <v>0</v>
      </c>
      <c r="D71" s="116">
        <f t="shared" si="1"/>
        <v>538137080.47264934</v>
      </c>
      <c r="F71" s="118">
        <f t="shared" si="2"/>
        <v>185405315.433155</v>
      </c>
      <c r="G71" s="118">
        <f>SUM('Incentive Relocation assumption'!AH69:AS69)</f>
        <v>171967881.96703139</v>
      </c>
      <c r="H71" s="119">
        <f>SUM('Incentive Relocation assumption'!AB69:AG69)</f>
        <v>13437433.466123622</v>
      </c>
    </row>
    <row r="72" spans="1:8" x14ac:dyDescent="0.35">
      <c r="A72" s="114">
        <v>2088</v>
      </c>
      <c r="B72" s="115">
        <f>SUM('Future 95% Cost'!V69:AA69)</f>
        <v>514654421.69287443</v>
      </c>
      <c r="C72" s="115">
        <f t="shared" ref="C72:C134" si="3">$C$2*B72</f>
        <v>0</v>
      </c>
      <c r="D72" s="116">
        <f t="shared" ref="D72:D134" si="4">B72*$C$3</f>
        <v>514654421.69287443</v>
      </c>
      <c r="F72" s="118">
        <f t="shared" ref="F72:F134" si="5">SUM(G72,H72)</f>
        <v>175133250.71548843</v>
      </c>
      <c r="G72" s="118">
        <f>SUM('Incentive Relocation assumption'!AH70:AS70)</f>
        <v>162439598.68440789</v>
      </c>
      <c r="H72" s="119">
        <f>SUM('Incentive Relocation assumption'!AB70:AG70)</f>
        <v>12693652.031080544</v>
      </c>
    </row>
    <row r="73" spans="1:8" x14ac:dyDescent="0.35">
      <c r="A73" s="114">
        <v>2089</v>
      </c>
      <c r="B73" s="115">
        <f>SUM('Future 95% Cost'!V70:AA70)</f>
        <v>492201373.90828055</v>
      </c>
      <c r="C73" s="115">
        <f t="shared" si="3"/>
        <v>0</v>
      </c>
      <c r="D73" s="116">
        <f t="shared" si="4"/>
        <v>492201373.90828055</v>
      </c>
      <c r="F73" s="118">
        <f t="shared" si="5"/>
        <v>165433732.93466821</v>
      </c>
      <c r="G73" s="118">
        <f>SUM('Incentive Relocation assumption'!AH71:AS71)</f>
        <v>153442446.36632559</v>
      </c>
      <c r="H73" s="119">
        <f>SUM('Incentive Relocation assumption'!AB71:AG71)</f>
        <v>11991286.568342628</v>
      </c>
    </row>
    <row r="74" spans="1:8" x14ac:dyDescent="0.35">
      <c r="A74" s="114">
        <v>2090</v>
      </c>
      <c r="B74" s="115">
        <f>SUM('Future 95% Cost'!V71:AA71)</f>
        <v>507827207.06308395</v>
      </c>
      <c r="C74" s="115">
        <f t="shared" si="3"/>
        <v>0</v>
      </c>
      <c r="D74" s="116">
        <f t="shared" si="4"/>
        <v>507827207.06308395</v>
      </c>
      <c r="F74" s="118">
        <f t="shared" si="5"/>
        <v>156274646.29494858</v>
      </c>
      <c r="G74" s="118">
        <f>SUM('Incentive Relocation assumption'!AH72:AS72)</f>
        <v>144946629.9464772</v>
      </c>
      <c r="H74" s="119">
        <f>SUM('Incentive Relocation assumption'!AB72:AG72)</f>
        <v>11328016.348471381</v>
      </c>
    </row>
    <row r="75" spans="1:8" x14ac:dyDescent="0.35">
      <c r="A75" s="114">
        <v>2091</v>
      </c>
      <c r="B75" s="115">
        <f>SUM('Future 95% Cost'!V72:AA72)</f>
        <v>485681760.7020663</v>
      </c>
      <c r="C75" s="115">
        <f t="shared" si="3"/>
        <v>0</v>
      </c>
      <c r="D75" s="116">
        <f t="shared" si="4"/>
        <v>485681760.7020663</v>
      </c>
      <c r="F75" s="118">
        <f t="shared" si="5"/>
        <v>147625688.37577373</v>
      </c>
      <c r="G75" s="118">
        <f>SUM('Incentive Relocation assumption'!AH73:AS73)</f>
        <v>136924036.83739549</v>
      </c>
      <c r="H75" s="119">
        <f>SUM('Incentive Relocation assumption'!AB73:AG73)</f>
        <v>10701651.538378237</v>
      </c>
    </row>
    <row r="76" spans="1:8" x14ac:dyDescent="0.35">
      <c r="A76" s="114">
        <v>2092</v>
      </c>
      <c r="B76" s="115">
        <f>SUM('Future 95% Cost'!V73:AA73)</f>
        <v>464506737.3458873</v>
      </c>
      <c r="C76" s="115">
        <f t="shared" si="3"/>
        <v>0</v>
      </c>
      <c r="D76" s="116">
        <f t="shared" si="4"/>
        <v>464506737.3458873</v>
      </c>
      <c r="F76" s="118">
        <f t="shared" si="5"/>
        <v>139458267.04794374</v>
      </c>
      <c r="G76" s="118">
        <f>SUM('Incentive Relocation assumption'!AH74:AS74)</f>
        <v>129348141.27946843</v>
      </c>
      <c r="H76" s="119">
        <f>SUM('Incentive Relocation assumption'!AB74:AG74)</f>
        <v>10110125.768475307</v>
      </c>
    </row>
    <row r="77" spans="1:8" x14ac:dyDescent="0.35">
      <c r="A77" s="114">
        <v>2093</v>
      </c>
      <c r="B77" s="115">
        <f>SUM('Future 95% Cost'!V74:AA74)</f>
        <v>444259433.25864202</v>
      </c>
      <c r="C77" s="115">
        <f t="shared" si="3"/>
        <v>0</v>
      </c>
      <c r="D77" s="116">
        <f t="shared" si="4"/>
        <v>444259433.25864202</v>
      </c>
      <c r="F77" s="118">
        <f t="shared" si="5"/>
        <v>131745403.28991035</v>
      </c>
      <c r="G77" s="118">
        <f>SUM('Incentive Relocation assumption'!AH75:AS75)</f>
        <v>122193914.16512388</v>
      </c>
      <c r="H77" s="119">
        <f>SUM('Incentive Relocation assumption'!AB75:AG75)</f>
        <v>9551489.1247864626</v>
      </c>
    </row>
    <row r="78" spans="1:8" x14ac:dyDescent="0.35">
      <c r="A78" s="114">
        <v>2094</v>
      </c>
      <c r="B78" s="115">
        <f>SUM('Future 95% Cost'!V75:AA75)</f>
        <v>424899030.84164059</v>
      </c>
      <c r="C78" s="115">
        <f t="shared" si="3"/>
        <v>0</v>
      </c>
      <c r="D78" s="116">
        <f t="shared" si="4"/>
        <v>424899030.84164059</v>
      </c>
      <c r="F78" s="118">
        <f t="shared" si="5"/>
        <v>124461639.56418814</v>
      </c>
      <c r="G78" s="118">
        <f>SUM('Incentive Relocation assumption'!AH76:AS76)</f>
        <v>115437738.02263236</v>
      </c>
      <c r="H78" s="119">
        <f>SUM('Incentive Relocation assumption'!AB76:AG76)</f>
        <v>9023901.5415557772</v>
      </c>
    </row>
    <row r="79" spans="1:8" x14ac:dyDescent="0.35">
      <c r="A79" s="114">
        <v>2095</v>
      </c>
      <c r="B79" s="115">
        <f>SUM('Future 95% Cost'!V76:AA76)</f>
        <v>406386515.05352968</v>
      </c>
      <c r="C79" s="115">
        <f t="shared" si="3"/>
        <v>0</v>
      </c>
      <c r="D79" s="116">
        <f t="shared" si="4"/>
        <v>406386515.05352968</v>
      </c>
      <c r="F79" s="118">
        <f t="shared" si="5"/>
        <v>117582953.43359731</v>
      </c>
      <c r="G79" s="118">
        <f>SUM('Incentive Relocation assumption'!AH77:AS77)</f>
        <v>109057326.86228894</v>
      </c>
      <c r="H79" s="119">
        <f>SUM('Incentive Relocation assumption'!AB77:AG77)</f>
        <v>8525626.5713083707</v>
      </c>
    </row>
    <row r="80" spans="1:8" x14ac:dyDescent="0.35">
      <c r="A80" s="114">
        <v>2096</v>
      </c>
      <c r="B80" s="115">
        <f>SUM('Future 95% Cost'!V77:AA77)</f>
        <v>388684593.54495198</v>
      </c>
      <c r="C80" s="115">
        <f t="shared" si="3"/>
        <v>0</v>
      </c>
      <c r="D80" s="116">
        <f t="shared" si="4"/>
        <v>388684593.54495198</v>
      </c>
      <c r="F80" s="118">
        <f t="shared" si="5"/>
        <v>111086676.11562455</v>
      </c>
      <c r="G80" s="118">
        <f>SUM('Incentive Relocation assumption'!AH78:AS78)</f>
        <v>103031650.60497114</v>
      </c>
      <c r="H80" s="119">
        <f>SUM('Incentive Relocation assumption'!AB78:AG78)</f>
        <v>8055025.5106533989</v>
      </c>
    </row>
    <row r="81" spans="1:8" x14ac:dyDescent="0.35">
      <c r="A81" s="114">
        <v>2097</v>
      </c>
      <c r="B81" s="115">
        <f>SUM('Future 95% Cost'!V78:AA78)</f>
        <v>371757620.34222591</v>
      </c>
      <c r="C81" s="115">
        <f t="shared" si="3"/>
        <v>0</v>
      </c>
      <c r="D81" s="116">
        <f t="shared" si="4"/>
        <v>371757620.34222591</v>
      </c>
      <c r="F81" s="118">
        <f t="shared" si="5"/>
        <v>104951415.69068247</v>
      </c>
      <c r="G81" s="118">
        <f>SUM('Incentive Relocation assumption'!AH79:AS79)</f>
        <v>97340863.829306126</v>
      </c>
      <c r="H81" s="119">
        <f>SUM('Incentive Relocation assumption'!AB79:AG79)</f>
        <v>7610551.8613763461</v>
      </c>
    </row>
    <row r="82" spans="1:8" x14ac:dyDescent="0.35">
      <c r="A82" s="114">
        <v>2098</v>
      </c>
      <c r="B82" s="115">
        <f>SUM('Future 95% Cost'!V79:AA79)</f>
        <v>355571522.92190629</v>
      </c>
      <c r="C82" s="115">
        <f t="shared" si="3"/>
        <v>0</v>
      </c>
      <c r="D82" s="116">
        <f t="shared" si="4"/>
        <v>355571522.92190629</v>
      </c>
      <c r="F82" s="118">
        <f t="shared" si="5"/>
        <v>99156984.696513355</v>
      </c>
      <c r="G82" s="118">
        <f>SUM('Incentive Relocation assumption'!AH80:AS80)</f>
        <v>91966238.588961795</v>
      </c>
      <c r="H82" s="119">
        <f>SUM('Incentive Relocation assumption'!AB80:AG80)</f>
        <v>7190746.1075515607</v>
      </c>
    </row>
    <row r="83" spans="1:8" x14ac:dyDescent="0.35">
      <c r="A83" s="114">
        <v>2099</v>
      </c>
      <c r="B83" s="115">
        <f>SUM('Future 95% Cost'!V80:AA80)</f>
        <v>340093732.52516133</v>
      </c>
      <c r="C83" s="115">
        <f t="shared" si="3"/>
        <v>0</v>
      </c>
      <c r="D83" s="116">
        <f t="shared" si="4"/>
        <v>340093732.52516133</v>
      </c>
      <c r="F83" s="118">
        <f t="shared" si="5"/>
        <v>93684331.856495708</v>
      </c>
      <c r="G83" s="118">
        <f>SUM('Incentive Relocation assumption'!AH81:AS81)</f>
        <v>86890101.065974817</v>
      </c>
      <c r="H83" s="119">
        <f>SUM('Incentive Relocation assumption'!AB81:AG81)</f>
        <v>6794230.7905208906</v>
      </c>
    </row>
    <row r="84" spans="1:8" x14ac:dyDescent="0.35">
      <c r="A84" s="114">
        <v>2100</v>
      </c>
      <c r="B84" s="115">
        <f>SUM('Future 95% Cost'!V81:AA81)</f>
        <v>348592290.7692157</v>
      </c>
      <c r="C84" s="115">
        <f t="shared" si="3"/>
        <v>0</v>
      </c>
      <c r="D84" s="116">
        <f t="shared" si="4"/>
        <v>348592290.7692157</v>
      </c>
      <c r="F84" s="118">
        <f t="shared" si="5"/>
        <v>88515477.704213992</v>
      </c>
      <c r="G84" s="118">
        <f>SUM('Incentive Relocation assumption'!AH82:AS82)</f>
        <v>82095771.839579716</v>
      </c>
      <c r="H84" s="119">
        <f>SUM('Incentive Relocation assumption'!AB82:AG82)</f>
        <v>6419705.8646342726</v>
      </c>
    </row>
    <row r="85" spans="1:8" x14ac:dyDescent="0.35">
      <c r="A85" s="114">
        <v>2101</v>
      </c>
      <c r="B85" s="115">
        <f>SUM('Future 95% Cost'!V82:AA82)</f>
        <v>333425368.09874719</v>
      </c>
      <c r="C85" s="115">
        <f t="shared" si="3"/>
        <v>0</v>
      </c>
      <c r="D85" s="116">
        <f t="shared" si="4"/>
        <v>333425368.09874719</v>
      </c>
      <c r="F85" s="118">
        <f t="shared" si="5"/>
        <v>83633453.880406603</v>
      </c>
      <c r="G85" s="118">
        <f>SUM('Incentive Relocation assumption'!AH83:AS83)</f>
        <v>77567509.562769637</v>
      </c>
      <c r="H85" s="119">
        <f>SUM('Incentive Relocation assumption'!AB83:AG83)</f>
        <v>6065944.3176369639</v>
      </c>
    </row>
    <row r="86" spans="1:8" x14ac:dyDescent="0.35">
      <c r="A86" s="114">
        <v>2102</v>
      </c>
      <c r="B86" s="115">
        <f>SUM('Future 95% Cost'!V83:AA83)</f>
        <v>318921751.49612486</v>
      </c>
      <c r="C86" s="115">
        <f t="shared" si="3"/>
        <v>0</v>
      </c>
      <c r="D86" s="116">
        <f t="shared" si="4"/>
        <v>318921751.49612486</v>
      </c>
      <c r="F86" s="118">
        <f t="shared" si="5"/>
        <v>79022245.891359061</v>
      </c>
      <c r="G86" s="118">
        <f>SUM('Incentive Relocation assumption'!AH84:AS84)</f>
        <v>73290457.850839689</v>
      </c>
      <c r="H86" s="119">
        <f>SUM('Incentive Relocation assumption'!AB84:AG84)</f>
        <v>5731788.0405193763</v>
      </c>
    </row>
    <row r="87" spans="1:8" x14ac:dyDescent="0.35">
      <c r="A87" s="114">
        <v>2103</v>
      </c>
      <c r="B87" s="115">
        <f>SUM('Future 95% Cost'!V84:AA84)</f>
        <v>305052302.74629128</v>
      </c>
      <c r="C87" s="115">
        <f t="shared" si="3"/>
        <v>0</v>
      </c>
      <c r="D87" s="116">
        <f t="shared" si="4"/>
        <v>305052302.74629128</v>
      </c>
      <c r="F87" s="118">
        <f t="shared" si="5"/>
        <v>74666739.130007401</v>
      </c>
      <c r="G87" s="118">
        <f>SUM('Incentive Relocation assumption'!AH85:AS85)</f>
        <v>69250595.197484761</v>
      </c>
      <c r="H87" s="119">
        <f>SUM('Incentive Relocation assumption'!AB85:AG85)</f>
        <v>5416143.9325226443</v>
      </c>
    </row>
    <row r="88" spans="1:8" x14ac:dyDescent="0.35">
      <c r="A88" s="114">
        <v>2104</v>
      </c>
      <c r="B88" s="115">
        <f>SUM('Future 95% Cost'!V85:AA85)</f>
        <v>291789168.62212861</v>
      </c>
      <c r="C88" s="115">
        <f t="shared" si="3"/>
        <v>0</v>
      </c>
      <c r="D88" s="116">
        <f t="shared" si="4"/>
        <v>291789168.62212861</v>
      </c>
      <c r="F88" s="118">
        <f t="shared" si="5"/>
        <v>70552667.972503915</v>
      </c>
      <c r="G88" s="118">
        <f>SUM('Incentive Relocation assumption'!AH86:AS86)</f>
        <v>65434687.74468483</v>
      </c>
      <c r="H88" s="119">
        <f>SUM('Incentive Relocation assumption'!AB86:AG86)</f>
        <v>5117980.2278190888</v>
      </c>
    </row>
    <row r="89" spans="1:8" x14ac:dyDescent="0.35">
      <c r="A89" s="114">
        <v>2105</v>
      </c>
      <c r="B89" s="115">
        <f>SUM('Future 95% Cost'!V86:AA86)</f>
        <v>279105724.0221526</v>
      </c>
      <c r="C89" s="115">
        <f t="shared" si="3"/>
        <v>0</v>
      </c>
      <c r="D89" s="116">
        <f t="shared" si="4"/>
        <v>279105724.0221526</v>
      </c>
      <c r="F89" s="118">
        <f t="shared" si="5"/>
        <v>66666567.773818403</v>
      </c>
      <c r="G89" s="118">
        <f>SUM('Incentive Relocation assumption'!AH87:AS87)</f>
        <v>61830244.742653482</v>
      </c>
      <c r="H89" s="119">
        <f>SUM('Incentive Relocation assumption'!AB87:AG87)</f>
        <v>4836323.03116492</v>
      </c>
    </row>
    <row r="90" spans="1:8" x14ac:dyDescent="0.35">
      <c r="A90" s="114">
        <v>2106</v>
      </c>
      <c r="B90" s="115">
        <f>SUM('Future 95% Cost'!V87:AA87)</f>
        <v>266976517.63214952</v>
      </c>
      <c r="C90" s="115">
        <f t="shared" si="3"/>
        <v>0</v>
      </c>
      <c r="D90" s="116">
        <f t="shared" si="4"/>
        <v>266976517.63214952</v>
      </c>
      <c r="F90" s="118">
        <f t="shared" si="5"/>
        <v>62995729.596135423</v>
      </c>
      <c r="G90" s="118">
        <f>SUM('Incentive Relocation assumption'!AH88:AS88)</f>
        <v>58425476.545580111</v>
      </c>
      <c r="H90" s="119">
        <f>SUM('Incentive Relocation assumption'!AB88:AG88)</f>
        <v>4570253.0505553093</v>
      </c>
    </row>
    <row r="91" spans="1:8" x14ac:dyDescent="0.35">
      <c r="A91" s="114">
        <v>2107</v>
      </c>
      <c r="B91" s="115">
        <f>SUM('Future 95% Cost'!V88:AA88)</f>
        <v>255377219.99841827</v>
      </c>
      <c r="C91" s="115">
        <f t="shared" si="3"/>
        <v>0</v>
      </c>
      <c r="D91" s="116">
        <f t="shared" si="4"/>
        <v>255377219.99841827</v>
      </c>
      <c r="F91" s="118">
        <f t="shared" si="5"/>
        <v>59528157.513408646</v>
      </c>
      <c r="G91" s="118">
        <f>SUM('Incentive Relocation assumption'!AH89:AS89)</f>
        <v>55209254.997806266</v>
      </c>
      <c r="H91" s="119">
        <f>SUM('Incentive Relocation assumption'!AB89:AG89)</f>
        <v>4318902.5156023791</v>
      </c>
    </row>
    <row r="92" spans="1:8" x14ac:dyDescent="0.35">
      <c r="A92" s="114">
        <v>2108</v>
      </c>
      <c r="B92" s="115">
        <f>SUM('Future 95% Cost'!V89:AA89)</f>
        <v>244284573.9052881</v>
      </c>
      <c r="C92" s="115">
        <f t="shared" si="3"/>
        <v>0</v>
      </c>
      <c r="D92" s="116">
        <f t="shared" si="4"/>
        <v>244284573.9052881</v>
      </c>
      <c r="F92" s="118">
        <f t="shared" si="5"/>
        <v>56252528.344470657</v>
      </c>
      <c r="G92" s="118">
        <f>SUM('Incentive Relocation assumption'!AH90:AS90)</f>
        <v>52171076.073463902</v>
      </c>
      <c r="H92" s="119">
        <f>SUM('Incentive Relocation assumption'!AB90:AG90)</f>
        <v>4081452.2710067569</v>
      </c>
    </row>
    <row r="93" spans="1:8" x14ac:dyDescent="0.35">
      <c r="A93" s="114">
        <v>2109</v>
      </c>
      <c r="B93" s="115">
        <f>SUM('Future 95% Cost'!V90:AA90)</f>
        <v>233676346.95437422</v>
      </c>
      <c r="C93" s="115">
        <f t="shared" si="3"/>
        <v>0</v>
      </c>
      <c r="D93" s="116">
        <f t="shared" si="4"/>
        <v>233676346.95437422</v>
      </c>
      <c r="F93" s="118">
        <f t="shared" si="5"/>
        <v>53158153.675612621</v>
      </c>
      <c r="G93" s="118">
        <f>SUM('Incentive Relocation assumption'!AH91:AS91)</f>
        <v>49301024.640506625</v>
      </c>
      <c r="H93" s="119">
        <f>SUM('Incentive Relocation assumption'!AB91:AG91)</f>
        <v>3857129.035105994</v>
      </c>
    </row>
    <row r="94" spans="1:8" x14ac:dyDescent="0.35">
      <c r="A94" s="114">
        <v>2110</v>
      </c>
      <c r="B94" s="115">
        <f>SUM('Future 95% Cost'!V91:AA91)</f>
        <v>238988353.97740415</v>
      </c>
      <c r="C94" s="115">
        <f t="shared" si="3"/>
        <v>0</v>
      </c>
      <c r="D94" s="116">
        <f t="shared" si="4"/>
        <v>238988353.97740415</v>
      </c>
      <c r="F94" s="118">
        <f t="shared" si="5"/>
        <v>50234944.041567519</v>
      </c>
      <c r="G94" s="118">
        <f>SUM('Incentive Relocation assumption'!AH92:AS92)</f>
        <v>46589741.227507547</v>
      </c>
      <c r="H94" s="119">
        <f>SUM('Incentive Relocation assumption'!AB92:AG92)</f>
        <v>3645202.814059976</v>
      </c>
    </row>
    <row r="95" spans="1:8" x14ac:dyDescent="0.35">
      <c r="A95" s="114">
        <v>2111</v>
      </c>
      <c r="B95" s="115">
        <f>SUM('Future 95% Cost'!V92:AA92)</f>
        <v>228615240.14753136</v>
      </c>
      <c r="C95" s="115">
        <f t="shared" si="3"/>
        <v>0</v>
      </c>
      <c r="D95" s="116">
        <f t="shared" si="4"/>
        <v>228615240.14753136</v>
      </c>
      <c r="F95" s="118">
        <f t="shared" si="5"/>
        <v>47473375.141385682</v>
      </c>
      <c r="G95" s="118">
        <f>SUM('Incentive Relocation assumption'!AH93:AS93)</f>
        <v>44028390.678608641</v>
      </c>
      <c r="H95" s="119">
        <f>SUM('Incentive Relocation assumption'!AB93:AG93)</f>
        <v>3444984.4627770418</v>
      </c>
    </row>
    <row r="96" spans="1:8" x14ac:dyDescent="0.35">
      <c r="A96" s="114">
        <v>2112</v>
      </c>
      <c r="B96" s="115">
        <f>SUM('Future 95% Cost'!V93:AA93)</f>
        <v>218694833.75300276</v>
      </c>
      <c r="C96" s="115">
        <f t="shared" si="3"/>
        <v>0</v>
      </c>
      <c r="D96" s="116">
        <f t="shared" si="4"/>
        <v>218694833.75300276</v>
      </c>
      <c r="F96" s="118">
        <f t="shared" si="5"/>
        <v>44864455.972806886</v>
      </c>
      <c r="G96" s="118">
        <f>SUM('Incentive Relocation assumption'!AH94:AS94)</f>
        <v>41608632.588610373</v>
      </c>
      <c r="H96" s="119">
        <f>SUM('Incentive Relocation assumption'!AB94:AG94)</f>
        <v>3255823.3841965119</v>
      </c>
    </row>
    <row r="97" spans="1:8" x14ac:dyDescent="0.35">
      <c r="A97" s="114">
        <v>2113</v>
      </c>
      <c r="B97" s="115">
        <f>SUM('Future 95% Cost'!V94:AA94)</f>
        <v>209207284.28038016</v>
      </c>
      <c r="C97" s="115">
        <f t="shared" si="3"/>
        <v>0</v>
      </c>
      <c r="D97" s="116">
        <f t="shared" si="4"/>
        <v>209207284.28038016</v>
      </c>
      <c r="F97" s="118">
        <f t="shared" si="5"/>
        <v>42399698.775437623</v>
      </c>
      <c r="G97" s="118">
        <f>SUM('Incentive Relocation assumption'!AH95:AS95)</f>
        <v>39322593.416411974</v>
      </c>
      <c r="H97" s="119">
        <f>SUM('Incentive Relocation assumption'!AB95:AG95)</f>
        <v>3077105.3590256507</v>
      </c>
    </row>
    <row r="98" spans="1:8" x14ac:dyDescent="0.35">
      <c r="A98" s="114">
        <v>2114</v>
      </c>
      <c r="B98" s="115">
        <f>SUM('Future 95% Cost'!V95:AA95)</f>
        <v>200133615.20290041</v>
      </c>
      <c r="C98" s="115">
        <f t="shared" si="3"/>
        <v>0</v>
      </c>
      <c r="D98" s="116">
        <f t="shared" si="4"/>
        <v>200133615.20290041</v>
      </c>
      <c r="F98" s="118">
        <f t="shared" si="5"/>
        <v>40071090.679355562</v>
      </c>
      <c r="G98" s="118">
        <f>SUM('Incentive Relocation assumption'!AH96:AS96)</f>
        <v>37162840.180872068</v>
      </c>
      <c r="H98" s="119">
        <f>SUM('Incentive Relocation assumption'!AB96:AG96)</f>
        <v>2908250.4984834976</v>
      </c>
    </row>
    <row r="99" spans="1:8" x14ac:dyDescent="0.35">
      <c r="A99" s="114">
        <v>2115</v>
      </c>
      <c r="B99" s="115">
        <f>SUM('Future 95% Cost'!V96:AA96)</f>
        <v>191455685.36142653</v>
      </c>
      <c r="C99" s="115">
        <f t="shared" si="3"/>
        <v>0</v>
      </c>
      <c r="D99" s="116">
        <f t="shared" si="4"/>
        <v>191455685.36142653</v>
      </c>
      <c r="F99" s="118">
        <f t="shared" si="5"/>
        <v>37871066.961713396</v>
      </c>
      <c r="G99" s="118">
        <f>SUM('Incentive Relocation assumption'!AH97:AS97)</f>
        <v>35122355.64868129</v>
      </c>
      <c r="H99" s="119">
        <f>SUM('Incentive Relocation assumption'!AB97:AG97)</f>
        <v>2748711.3130321074</v>
      </c>
    </row>
    <row r="100" spans="1:8" x14ac:dyDescent="0.35">
      <c r="A100" s="114">
        <v>2116</v>
      </c>
      <c r="B100" s="115">
        <f>SUM('Future 95% Cost'!V97:AA97)</f>
        <v>183156152.05733785</v>
      </c>
      <c r="C100" s="115">
        <f t="shared" si="3"/>
        <v>0</v>
      </c>
      <c r="D100" s="116">
        <f t="shared" si="4"/>
        <v>183156152.05733785</v>
      </c>
      <c r="F100" s="118">
        <f t="shared" si="5"/>
        <v>35792485.819517091</v>
      </c>
      <c r="G100" s="118">
        <f>SUM('Incentive Relocation assumption'!AH98:AS98)</f>
        <v>33194514.929038059</v>
      </c>
      <c r="H100" s="119">
        <f>SUM('Incentive Relocation assumption'!AB98:AG98)</f>
        <v>2597970.890479032</v>
      </c>
    </row>
    <row r="101" spans="1:8" x14ac:dyDescent="0.35">
      <c r="A101" s="114">
        <v>2117</v>
      </c>
      <c r="B101" s="115">
        <f>SUM('Future 95% Cost'!V98:AA98)</f>
        <v>175218435.78125173</v>
      </c>
      <c r="C101" s="115">
        <f t="shared" si="3"/>
        <v>0</v>
      </c>
      <c r="D101" s="116">
        <f t="shared" si="4"/>
        <v>175218435.78125173</v>
      </c>
      <c r="F101" s="118">
        <f t="shared" si="5"/>
        <v>33828604.572034083</v>
      </c>
      <c r="G101" s="118">
        <f>SUM('Incentive Relocation assumption'!AH99:AS99)</f>
        <v>31373063.394819196</v>
      </c>
      <c r="H101" s="119">
        <f>SUM('Incentive Relocation assumption'!AB99:AG99)</f>
        <v>2455541.1772148861</v>
      </c>
    </row>
    <row r="102" spans="1:8" x14ac:dyDescent="0.35">
      <c r="A102" s="114">
        <v>2118</v>
      </c>
      <c r="B102" s="115">
        <f>SUM('Future 95% Cost'!V99:AA99)</f>
        <v>167626686.50486258</v>
      </c>
      <c r="C102" s="115">
        <f t="shared" si="3"/>
        <v>0</v>
      </c>
      <c r="D102" s="116">
        <f t="shared" si="4"/>
        <v>167626686.50486258</v>
      </c>
      <c r="F102" s="118">
        <f t="shared" si="5"/>
        <v>31973057.211260319</v>
      </c>
      <c r="G102" s="118">
        <f>SUM('Incentive Relocation assumption'!AH100:AS100)</f>
        <v>29652095.854552463</v>
      </c>
      <c r="H102" s="119">
        <f>SUM('Incentive Relocation assumption'!AB100:AG100)</f>
        <v>2320961.3567078575</v>
      </c>
    </row>
    <row r="103" spans="1:8" x14ac:dyDescent="0.35">
      <c r="A103" s="114">
        <v>2119</v>
      </c>
      <c r="B103" s="115">
        <f>SUM('Future 95% Cost'!V100:AA100)</f>
        <v>160365751.46642476</v>
      </c>
      <c r="C103" s="115">
        <f t="shared" si="3"/>
        <v>0</v>
      </c>
      <c r="D103" s="116">
        <f t="shared" si="4"/>
        <v>160365751.46642476</v>
      </c>
      <c r="F103" s="118">
        <f t="shared" si="5"/>
        <v>30219833.223561663</v>
      </c>
      <c r="G103" s="118">
        <f>SUM('Incentive Relocation assumption'!AH101:AS101)</f>
        <v>28026036.903847344</v>
      </c>
      <c r="H103" s="119">
        <f>SUM('Incentive Relocation assumption'!AB101:AG101)</f>
        <v>2193796.319714319</v>
      </c>
    </row>
    <row r="104" spans="1:8" x14ac:dyDescent="0.35">
      <c r="A104" s="114">
        <v>2120</v>
      </c>
      <c r="B104" s="115">
        <f>SUM('Future 95% Cost'!V101:AA101)</f>
        <v>163675681.65327421</v>
      </c>
      <c r="C104" s="115">
        <f t="shared" si="3"/>
        <v>0</v>
      </c>
      <c r="D104" s="116">
        <f t="shared" si="4"/>
        <v>163675681.65327421</v>
      </c>
      <c r="F104" s="118">
        <f t="shared" si="5"/>
        <v>28563257.610019643</v>
      </c>
      <c r="G104" s="118">
        <f>SUM('Incentive Relocation assumption'!AH102:AS102)</f>
        <v>26489622.389037076</v>
      </c>
      <c r="H104" s="119">
        <f>SUM('Incentive Relocation assumption'!AB102:AG102)</f>
        <v>2073635.2209825658</v>
      </c>
    </row>
    <row r="105" spans="1:8" x14ac:dyDescent="0.35">
      <c r="A105" s="114">
        <v>2121</v>
      </c>
      <c r="B105" s="115">
        <f>SUM('Future 95% Cost'!V102:AA102)</f>
        <v>156589599.15578005</v>
      </c>
      <c r="C105" s="115">
        <f t="shared" si="3"/>
        <v>0</v>
      </c>
      <c r="D105" s="116">
        <f t="shared" si="4"/>
        <v>156589599.15578005</v>
      </c>
      <c r="F105" s="118">
        <f t="shared" si="5"/>
        <v>26997972.037172314</v>
      </c>
      <c r="G105" s="118">
        <f>SUM('Incentive Relocation assumption'!AH103:AS103)</f>
        <v>25037881.919646166</v>
      </c>
      <c r="H105" s="119">
        <f>SUM('Incentive Relocation assumption'!AB103:AG103)</f>
        <v>1960090.1175261482</v>
      </c>
    </row>
    <row r="106" spans="1:8" x14ac:dyDescent="0.35">
      <c r="A106" s="114">
        <v>2122</v>
      </c>
      <c r="B106" s="115">
        <f>SUM('Future 95% Cost'!V103:AA103)</f>
        <v>149812087.54477906</v>
      </c>
      <c r="C106" s="115">
        <f t="shared" si="3"/>
        <v>0</v>
      </c>
      <c r="D106" s="116">
        <f t="shared" si="4"/>
        <v>149812087.54477906</v>
      </c>
      <c r="F106" s="118">
        <f t="shared" si="5"/>
        <v>25518917.053759441</v>
      </c>
      <c r="G106" s="118">
        <f>SUM('Incentive Relocation assumption'!AH104:AS104)</f>
        <v>23666122.369933955</v>
      </c>
      <c r="H106" s="119">
        <f>SUM('Incentive Relocation assumption'!AB104:AG104)</f>
        <v>1852794.6838254861</v>
      </c>
    </row>
    <row r="107" spans="1:8" x14ac:dyDescent="0.35">
      <c r="A107" s="114">
        <v>2123</v>
      </c>
      <c r="B107" s="115">
        <f>SUM('Future 95% Cost'!V104:AA104)</f>
        <v>143329642.52522528</v>
      </c>
      <c r="C107" s="115">
        <f t="shared" si="3"/>
        <v>0</v>
      </c>
      <c r="D107" s="116">
        <f t="shared" si="4"/>
        <v>143329642.52522528</v>
      </c>
      <c r="F107" s="118">
        <f t="shared" si="5"/>
        <v>24121315.312774941</v>
      </c>
      <c r="G107" s="118">
        <f>SUM('Incentive Relocation assumption'!AH105:AS105)</f>
        <v>22369912.31319261</v>
      </c>
      <c r="H107" s="119">
        <f>SUM('Incentive Relocation assumption'!AB105:AG105)</f>
        <v>1751402.9995823302</v>
      </c>
    </row>
    <row r="108" spans="1:8" x14ac:dyDescent="0.35">
      <c r="A108" s="114">
        <v>2124</v>
      </c>
      <c r="B108" s="115">
        <f>SUM('Future 95% Cost'!V105:AA105)</f>
        <v>137129353.36595455</v>
      </c>
      <c r="C108" s="115">
        <f t="shared" si="3"/>
        <v>0</v>
      </c>
      <c r="D108" s="116">
        <f t="shared" si="4"/>
        <v>137129353.36595455</v>
      </c>
      <c r="F108" s="118">
        <f t="shared" si="5"/>
        <v>22800655.741608918</v>
      </c>
      <c r="G108" s="118">
        <f>SUM('Incentive Relocation assumption'!AH106:AS106)</f>
        <v>21145067.3357067</v>
      </c>
      <c r="H108" s="119">
        <f>SUM('Incentive Relocation assumption'!AB106:AG106)</f>
        <v>1655588.4059022169</v>
      </c>
    </row>
    <row r="109" spans="1:8" x14ac:dyDescent="0.35">
      <c r="A109" s="114">
        <v>2125</v>
      </c>
      <c r="B109" s="115">
        <f>SUM('Future 95% Cost'!V106:AA106)</f>
        <v>131198876.7113674</v>
      </c>
      <c r="C109" s="115">
        <f t="shared" si="3"/>
        <v>0</v>
      </c>
      <c r="D109" s="116">
        <f t="shared" si="4"/>
        <v>131198876.7113674</v>
      </c>
      <c r="F109" s="118">
        <f t="shared" si="5"/>
        <v>21552678.606340818</v>
      </c>
      <c r="G109" s="118">
        <f>SUM('Incentive Relocation assumption'!AH107:AS107)</f>
        <v>19987636.180324625</v>
      </c>
      <c r="H109" s="119">
        <f>SUM('Incentive Relocation assumption'!AB107:AG107)</f>
        <v>1565042.4260161917</v>
      </c>
    </row>
    <row r="110" spans="1:8" x14ac:dyDescent="0.35">
      <c r="A110" s="114">
        <v>2126</v>
      </c>
      <c r="B110" s="115">
        <f>SUM('Future 95% Cost'!V107:AA107)</f>
        <v>125526411.55243105</v>
      </c>
      <c r="C110" s="115">
        <f t="shared" si="3"/>
        <v>0</v>
      </c>
      <c r="D110" s="116">
        <f t="shared" si="4"/>
        <v>125526411.55243105</v>
      </c>
      <c r="F110" s="118">
        <f t="shared" si="5"/>
        <v>20373361.41933459</v>
      </c>
      <c r="G110" s="118">
        <f>SUM('Incentive Relocation assumption'!AH108:AS108)</f>
        <v>18893887.672459036</v>
      </c>
      <c r="H110" s="119">
        <f>SUM('Incentive Relocation assumption'!AB108:AG108)</f>
        <v>1479473.7468755529</v>
      </c>
    </row>
    <row r="111" spans="1:8" x14ac:dyDescent="0.35">
      <c r="A111" s="114">
        <v>2127</v>
      </c>
      <c r="B111" s="115">
        <f>SUM('Future 95% Cost'!V108:AA108)</f>
        <v>120100675.30552574</v>
      </c>
      <c r="C111" s="115">
        <f t="shared" si="3"/>
        <v>0</v>
      </c>
      <c r="D111" s="116">
        <f t="shared" si="4"/>
        <v>120100675.30552574</v>
      </c>
      <c r="F111" s="118">
        <f t="shared" si="5"/>
        <v>19258905.642198615</v>
      </c>
      <c r="G111" s="118">
        <f>SUM('Incentive Relocation assumption'!AH109:AS109)</f>
        <v>17860298.384035517</v>
      </c>
      <c r="H111" s="119">
        <f>SUM('Incentive Relocation assumption'!AB109:AG109)</f>
        <v>1398607.2581630968</v>
      </c>
    </row>
    <row r="112" spans="1:8" x14ac:dyDescent="0.35">
      <c r="A112" s="114">
        <v>2128</v>
      </c>
      <c r="B112" s="115">
        <f>SUM('Future 95% Cost'!V109:AA109)</f>
        <v>114910880.94995134</v>
      </c>
      <c r="C112" s="115">
        <f t="shared" si="3"/>
        <v>0</v>
      </c>
      <c r="D112" s="116">
        <f t="shared" si="4"/>
        <v>114910880.94995134</v>
      </c>
      <c r="F112" s="118">
        <f t="shared" si="5"/>
        <v>18205724.138916671</v>
      </c>
      <c r="G112" s="118">
        <f>SUM('Incentive Relocation assumption'!AH110:AS110)</f>
        <v>16883540.993454728</v>
      </c>
      <c r="H112" s="119">
        <f>SUM('Incentive Relocation assumption'!AB110:AG110)</f>
        <v>1322183.1454619416</v>
      </c>
    </row>
    <row r="113" spans="1:8" x14ac:dyDescent="0.35">
      <c r="A113" s="114">
        <v>2129</v>
      </c>
      <c r="B113" s="115">
        <f>SUM('Future 95% Cost'!V110:AA110)</f>
        <v>109946715.17709944</v>
      </c>
      <c r="C113" s="115">
        <f t="shared" si="3"/>
        <v>0</v>
      </c>
      <c r="D113" s="116">
        <f t="shared" si="4"/>
        <v>109946715.17709944</v>
      </c>
      <c r="F113" s="118">
        <f t="shared" si="5"/>
        <v>17210429.336541809</v>
      </c>
      <c r="G113" s="118">
        <f>SUM('Incentive Relocation assumption'!AH111:AS111)</f>
        <v>15960473.302032553</v>
      </c>
      <c r="H113" s="119">
        <f>SUM('Incentive Relocation assumption'!AB111:AG111)</f>
        <v>1249956.0345092551</v>
      </c>
    </row>
    <row r="114" spans="1:8" x14ac:dyDescent="0.35">
      <c r="A114" s="114">
        <v>2130</v>
      </c>
      <c r="B114" s="115">
        <f>SUM('Future 95% Cost'!V111:AA111)</f>
        <v>112002352.22895151</v>
      </c>
      <c r="C114" s="115">
        <f t="shared" si="3"/>
        <v>0</v>
      </c>
      <c r="D114" s="116">
        <f t="shared" si="4"/>
        <v>112002352.22895151</v>
      </c>
      <c r="F114" s="118">
        <f t="shared" si="5"/>
        <v>16269822.053281553</v>
      </c>
      <c r="G114" s="118">
        <f>SUM('Incentive Relocation assumption'!AH112:AS112)</f>
        <v>15088127.869643839</v>
      </c>
      <c r="H114" s="119">
        <f>SUM('Incentive Relocation assumption'!AB112:AG112)</f>
        <v>1181694.1836377138</v>
      </c>
    </row>
    <row r="115" spans="1:8" x14ac:dyDescent="0.35">
      <c r="A115" s="114">
        <v>2131</v>
      </c>
      <c r="B115" s="115">
        <f>SUM('Future 95% Cost'!V112:AA112)</f>
        <v>107166523.09854673</v>
      </c>
      <c r="C115" s="115">
        <f t="shared" si="3"/>
        <v>0</v>
      </c>
      <c r="D115" s="116">
        <f t="shared" si="4"/>
        <v>107166523.09854673</v>
      </c>
      <c r="F115" s="118">
        <f t="shared" si="5"/>
        <v>15380880.956099527</v>
      </c>
      <c r="G115" s="118">
        <f>SUM('Incentive Relocation assumption'!AH113:AS113)</f>
        <v>14263702.234426526</v>
      </c>
      <c r="H115" s="119">
        <f>SUM('Incentive Relocation assumption'!AB113:AG113)</f>
        <v>1117178.7216730008</v>
      </c>
    </row>
    <row r="116" spans="1:8" x14ac:dyDescent="0.35">
      <c r="A116" s="114">
        <v>2132</v>
      </c>
      <c r="B116" s="115">
        <f>SUM('Future 95% Cost'!V113:AA113)</f>
        <v>102540783.36308226</v>
      </c>
      <c r="C116" s="115">
        <f t="shared" si="3"/>
        <v>0</v>
      </c>
      <c r="D116" s="116">
        <f t="shared" si="4"/>
        <v>102540783.36308226</v>
      </c>
      <c r="F116" s="118">
        <f t="shared" si="5"/>
        <v>14540752.612122145</v>
      </c>
      <c r="G116" s="118">
        <f>SUM('Incentive Relocation assumption'!AH114:AS114)</f>
        <v>13484549.683410641</v>
      </c>
      <c r="H116" s="119">
        <f>SUM('Incentive Relocation assumption'!AB114:AG114)</f>
        <v>1056202.9287115044</v>
      </c>
    </row>
    <row r="117" spans="1:8" x14ac:dyDescent="0.35">
      <c r="A117" s="114">
        <v>2133</v>
      </c>
      <c r="B117" s="115">
        <f>SUM('Future 95% Cost'!V114:AA114)</f>
        <v>98115957.343478069</v>
      </c>
      <c r="C117" s="115">
        <f t="shared" si="3"/>
        <v>0</v>
      </c>
      <c r="D117" s="116">
        <f t="shared" si="4"/>
        <v>98115957.343478069</v>
      </c>
      <c r="F117" s="118">
        <f t="shared" si="5"/>
        <v>13746742.100179376</v>
      </c>
      <c r="G117" s="118">
        <f>SUM('Incentive Relocation assumption'!AH115:AS115)</f>
        <v>12748170.542829994</v>
      </c>
      <c r="H117" s="119">
        <f>SUM('Incentive Relocation assumption'!AB115:AG115)</f>
        <v>998571.55734938185</v>
      </c>
    </row>
    <row r="118" spans="1:8" x14ac:dyDescent="0.35">
      <c r="A118" s="114">
        <v>2134</v>
      </c>
      <c r="B118" s="115">
        <f>SUM('Future 95% Cost'!V115:AA115)</f>
        <v>93883271.946833238</v>
      </c>
      <c r="C118" s="115">
        <f t="shared" si="3"/>
        <v>0</v>
      </c>
      <c r="D118" s="116">
        <f t="shared" si="4"/>
        <v>93883271.946833238</v>
      </c>
      <c r="F118" s="118">
        <f t="shared" si="5"/>
        <v>12996304.150730481</v>
      </c>
      <c r="G118" s="118">
        <f>SUM('Incentive Relocation assumption'!AH116:AS116)</f>
        <v>12052203.958657822</v>
      </c>
      <c r="H118" s="119">
        <f>SUM('Incentive Relocation assumption'!AB116:AG116)</f>
        <v>944100.19207265985</v>
      </c>
    </row>
    <row r="119" spans="1:8" x14ac:dyDescent="0.35">
      <c r="A119" s="114">
        <v>2135</v>
      </c>
      <c r="B119" s="115">
        <f>SUM('Future 95% Cost'!V116:AA116)</f>
        <v>89834338.932213843</v>
      </c>
      <c r="C119" s="115">
        <f t="shared" si="3"/>
        <v>0</v>
      </c>
      <c r="D119" s="116">
        <f t="shared" si="4"/>
        <v>89834338.932213843</v>
      </c>
      <c r="F119" s="118">
        <f t="shared" si="5"/>
        <v>12287034.784237619</v>
      </c>
      <c r="G119" s="118">
        <f>SUM('Incentive Relocation assumption'!AH117:AS117)</f>
        <v>11394420.139589034</v>
      </c>
      <c r="H119" s="119">
        <f>SUM('Incentive Relocation assumption'!AB117:AG117)</f>
        <v>892614.64464858535</v>
      </c>
    </row>
    <row r="120" spans="1:8" x14ac:dyDescent="0.35">
      <c r="A120" s="114">
        <v>2136</v>
      </c>
      <c r="B120" s="115">
        <f>SUM('Future 95% Cost'!V117:AA117)</f>
        <v>85961137.960396677</v>
      </c>
      <c r="C120" s="115">
        <f t="shared" si="3"/>
        <v>0</v>
      </c>
      <c r="D120" s="116">
        <f t="shared" si="4"/>
        <v>85961137.960396677</v>
      </c>
      <c r="F120" s="118">
        <f t="shared" si="5"/>
        <v>11616663.419758011</v>
      </c>
      <c r="G120" s="118">
        <f>SUM('Incentive Relocation assumption'!AH118:AS118)</f>
        <v>10772713.036276475</v>
      </c>
      <c r="H120" s="119">
        <f>SUM('Incentive Relocation assumption'!AB118:AG118)</f>
        <v>843950.38348153583</v>
      </c>
    </row>
    <row r="121" spans="1:8" x14ac:dyDescent="0.35">
      <c r="A121" s="114">
        <v>2137</v>
      </c>
      <c r="B121" s="115">
        <f>SUM('Future 95% Cost'!V118:AA118)</f>
        <v>82256000.39280498</v>
      </c>
      <c r="C121" s="115">
        <f t="shared" si="3"/>
        <v>0</v>
      </c>
      <c r="D121" s="116">
        <f t="shared" si="4"/>
        <v>82256000.39280498</v>
      </c>
      <c r="F121" s="118">
        <f t="shared" si="5"/>
        <v>10983045.42713503</v>
      </c>
      <c r="G121" s="118">
        <f>SUM('Incentive Relocation assumption'!AH119:AS119)</f>
        <v>10185093.43212224</v>
      </c>
      <c r="H121" s="119">
        <f>SUM('Incentive Relocation assumption'!AB119:AG119)</f>
        <v>797951.99501278927</v>
      </c>
    </row>
    <row r="122" spans="1:8" x14ac:dyDescent="0.35">
      <c r="A122" s="114">
        <v>2138</v>
      </c>
      <c r="B122" s="115">
        <f>SUM('Future 95% Cost'!V119:AA119)</f>
        <v>78711593.806417674</v>
      </c>
      <c r="C122" s="115">
        <f t="shared" si="3"/>
        <v>0</v>
      </c>
      <c r="D122" s="116">
        <f t="shared" si="4"/>
        <v>78711593.806417674</v>
      </c>
      <c r="F122" s="118">
        <f t="shared" si="5"/>
        <v>10384155.097685721</v>
      </c>
      <c r="G122" s="118">
        <f>SUM('Incentive Relocation assumption'!AH120:AS120)</f>
        <v>9629682.4223329145</v>
      </c>
      <c r="H122" s="119">
        <f>SUM('Incentive Relocation assumption'!AB120:AG120)</f>
        <v>754472.67535280716</v>
      </c>
    </row>
    <row r="123" spans="1:8" x14ac:dyDescent="0.35">
      <c r="A123" s="114">
        <v>2139</v>
      </c>
      <c r="B123" s="115">
        <f>SUM('Future 95% Cost'!V120:AA120)</f>
        <v>75320907.192910999</v>
      </c>
      <c r="C123" s="115">
        <f t="shared" si="3"/>
        <v>0</v>
      </c>
      <c r="D123" s="116">
        <f t="shared" si="4"/>
        <v>75320907.192910999</v>
      </c>
      <c r="F123" s="118">
        <f t="shared" si="5"/>
        <v>9818079.0097125489</v>
      </c>
      <c r="G123" s="118">
        <f>SUM('Incentive Relocation assumption'!AH121:AS121)</f>
        <v>9104705.2592747658</v>
      </c>
      <c r="H123" s="119">
        <f>SUM('Incentive Relocation assumption'!AB121:AG121)</f>
        <v>713373.75043778319</v>
      </c>
    </row>
    <row r="124" spans="1:8" x14ac:dyDescent="0.35">
      <c r="A124" s="114">
        <v>2140</v>
      </c>
      <c r="B124" s="115">
        <f>SUM('Future 95% Cost'!V121:AA121)</f>
        <v>76593057.861775994</v>
      </c>
      <c r="C124" s="115">
        <f t="shared" si="3"/>
        <v>0</v>
      </c>
      <c r="D124" s="116">
        <f t="shared" si="4"/>
        <v>76593057.861775994</v>
      </c>
      <c r="F124" s="118">
        <f t="shared" si="5"/>
        <v>9283009.7665152792</v>
      </c>
      <c r="G124" s="118">
        <f>SUM('Incentive Relocation assumption'!AH122:AS122)</f>
        <v>8608485.543415904</v>
      </c>
      <c r="H124" s="119">
        <f>SUM('Incentive Relocation assumption'!AB122:AG122)</f>
        <v>674524.22309937468</v>
      </c>
    </row>
    <row r="125" spans="1:8" x14ac:dyDescent="0.35">
      <c r="A125" s="114">
        <v>2141</v>
      </c>
      <c r="B125" s="115">
        <f>SUM('Future 95% Cost'!V122:AA122)</f>
        <v>73295578.906878561</v>
      </c>
      <c r="C125" s="115">
        <f t="shared" si="3"/>
        <v>0</v>
      </c>
      <c r="D125" s="116">
        <f t="shared" si="4"/>
        <v>73295578.906878561</v>
      </c>
      <c r="F125" s="118">
        <f t="shared" si="5"/>
        <v>8777240.0858496465</v>
      </c>
      <c r="G125" s="118">
        <f>SUM('Incentive Relocation assumption'!AH123:AS123)</f>
        <v>8139439.7403214937</v>
      </c>
      <c r="H125" s="119">
        <f>SUM('Incentive Relocation assumption'!AB123:AG123)</f>
        <v>637800.34552815254</v>
      </c>
    </row>
    <row r="126" spans="1:8" x14ac:dyDescent="0.35">
      <c r="A126" s="114">
        <v>2142</v>
      </c>
      <c r="B126" s="115">
        <f>SUM('Future 95% Cost'!V123:AA123)</f>
        <v>70141002.343321547</v>
      </c>
      <c r="C126" s="115">
        <f t="shared" si="3"/>
        <v>0</v>
      </c>
      <c r="D126" s="116">
        <f t="shared" si="4"/>
        <v>70141002.343321547</v>
      </c>
      <c r="F126" s="118">
        <f t="shared" si="5"/>
        <v>8299157.2209776798</v>
      </c>
      <c r="G126" s="118">
        <f>SUM('Incentive Relocation assumption'!AH124:AS124)</f>
        <v>7696072.0052800039</v>
      </c>
      <c r="H126" s="119">
        <f>SUM('Incentive Relocation assumption'!AB124:AG124)</f>
        <v>603085.21569767559</v>
      </c>
    </row>
    <row r="127" spans="1:8" x14ac:dyDescent="0.35">
      <c r="A127" s="114">
        <v>2143</v>
      </c>
      <c r="B127" s="115">
        <f>SUM('Future 95% Cost'!V124:AA124)</f>
        <v>67123100.275870472</v>
      </c>
      <c r="C127" s="115">
        <f t="shared" si="3"/>
        <v>0</v>
      </c>
      <c r="D127" s="116">
        <f t="shared" si="4"/>
        <v>67123100.275870472</v>
      </c>
      <c r="F127" s="118">
        <f t="shared" si="5"/>
        <v>7847237.6945835678</v>
      </c>
      <c r="G127" s="118">
        <f>SUM('Incentive Relocation assumption'!AH125:AS125)</f>
        <v>7276969.2981860563</v>
      </c>
      <c r="H127" s="119">
        <f>SUM('Incentive Relocation assumption'!AB125:AG125)</f>
        <v>570268.39639751159</v>
      </c>
    </row>
    <row r="128" spans="1:8" x14ac:dyDescent="0.35">
      <c r="A128" s="114">
        <v>2144</v>
      </c>
      <c r="B128" s="115">
        <f>SUM('Future 95% Cost'!V125:AA125)</f>
        <v>64235917.547871239</v>
      </c>
      <c r="C128" s="115">
        <f t="shared" si="3"/>
        <v>0</v>
      </c>
      <c r="D128" s="116">
        <f t="shared" si="4"/>
        <v>64235917.547871239</v>
      </c>
      <c r="F128" s="118">
        <f t="shared" si="5"/>
        <v>7420042.3278939649</v>
      </c>
      <c r="G128" s="118">
        <f>SUM('Incentive Relocation assumption'!AH126:AS126)</f>
        <v>6880796.7722936627</v>
      </c>
      <c r="H128" s="119">
        <f>SUM('Incentive Relocation assumption'!AB126:AG126)</f>
        <v>539245.55560030183</v>
      </c>
    </row>
    <row r="129" spans="1:8" x14ac:dyDescent="0.35">
      <c r="A129" s="114">
        <v>2145</v>
      </c>
      <c r="B129" s="115">
        <f>SUM('Future 95% Cost'!V126:AA126)</f>
        <v>61473759.746824481</v>
      </c>
      <c r="C129" s="115">
        <f t="shared" si="3"/>
        <v>0</v>
      </c>
      <c r="D129" s="116">
        <f t="shared" si="4"/>
        <v>61473759.746824481</v>
      </c>
      <c r="F129" s="118">
        <f t="shared" si="5"/>
        <v>7016211.5483451691</v>
      </c>
      <c r="G129" s="118">
        <f>SUM('Incentive Relocation assumption'!AH127:AS127)</f>
        <v>6506293.4213848291</v>
      </c>
      <c r="H129" s="119">
        <f>SUM('Incentive Relocation assumption'!AB127:AG127)</f>
        <v>509918.12696033978</v>
      </c>
    </row>
    <row r="130" spans="1:8" x14ac:dyDescent="0.35">
      <c r="A130" s="114">
        <v>2146</v>
      </c>
      <c r="B130" s="115">
        <f>SUM('Future 95% Cost'!V127:AA127)</f>
        <v>58831181.739399537</v>
      </c>
      <c r="C130" s="115">
        <f t="shared" si="3"/>
        <v>0</v>
      </c>
      <c r="D130" s="116">
        <f t="shared" si="4"/>
        <v>58831181.739399537</v>
      </c>
      <c r="F130" s="118">
        <f t="shared" si="5"/>
        <v>6634460.9600859256</v>
      </c>
      <c r="G130" s="118">
        <f>SUM('Incentive Relocation assumption'!AH128:AS128)</f>
        <v>6152267.970776557</v>
      </c>
      <c r="H130" s="119">
        <f>SUM('Incentive Relocation assumption'!AB128:AG128)</f>
        <v>482192.98930936871</v>
      </c>
    </row>
    <row r="131" spans="1:8" x14ac:dyDescent="0.35">
      <c r="A131" s="114">
        <v>2147</v>
      </c>
      <c r="B131" s="115">
        <f>SUM('Future 95% Cost'!V128:AA128)</f>
        <v>56302976.712441705</v>
      </c>
      <c r="C131" s="115">
        <f t="shared" si="3"/>
        <v>0</v>
      </c>
      <c r="D131" s="116">
        <f t="shared" si="4"/>
        <v>56302976.712441705</v>
      </c>
      <c r="F131" s="118">
        <f t="shared" si="5"/>
        <v>6273577.1624968518</v>
      </c>
      <c r="G131" s="118">
        <f>SUM('Incentive Relocation assumption'!AH129:AS129)</f>
        <v>5817594.9984171949</v>
      </c>
      <c r="H131" s="119">
        <f>SUM('Incentive Relocation assumption'!AB129:AG129)</f>
        <v>455982.16407965653</v>
      </c>
    </row>
    <row r="132" spans="1:8" x14ac:dyDescent="0.35">
      <c r="A132" s="114">
        <v>2148</v>
      </c>
      <c r="B132" s="115">
        <f>SUM('Future 95% Cost'!V129:AA129)</f>
        <v>53884165.697567999</v>
      </c>
      <c r="C132" s="115">
        <f t="shared" si="3"/>
        <v>0</v>
      </c>
      <c r="D132" s="116">
        <f t="shared" si="4"/>
        <v>53884165.697567999</v>
      </c>
      <c r="F132" s="118">
        <f t="shared" si="5"/>
        <v>5932413.8027485488</v>
      </c>
      <c r="G132" s="118">
        <f>SUM('Incentive Relocation assumption'!AH130:AS130)</f>
        <v>5501211.2731034905</v>
      </c>
      <c r="H132" s="119">
        <f>SUM('Incentive Relocation assumption'!AB130:AG130)</f>
        <v>431202.52964505844</v>
      </c>
    </row>
    <row r="133" spans="1:8" x14ac:dyDescent="0.35">
      <c r="A133" s="114">
        <v>2149</v>
      </c>
      <c r="B133" s="115">
        <f>SUM('Future 95% Cost'!V130:AA130)</f>
        <v>51569987.55794099</v>
      </c>
      <c r="C133" s="115">
        <f t="shared" si="3"/>
        <v>0</v>
      </c>
      <c r="D133" s="116">
        <f t="shared" si="4"/>
        <v>51569987.55794099</v>
      </c>
      <c r="F133" s="118">
        <f t="shared" si="5"/>
        <v>5609887.849213616</v>
      </c>
      <c r="G133" s="118">
        <f>SUM('Incentive Relocation assumption'!AH131:AS131)</f>
        <v>5202112.2975856252</v>
      </c>
      <c r="H133" s="119">
        <f>SUM('Incentive Relocation assumption'!AB131:AG131)</f>
        <v>407775.5516279905</v>
      </c>
    </row>
    <row r="134" spans="1:8" x14ac:dyDescent="0.35">
      <c r="A134" s="114">
        <v>2150</v>
      </c>
      <c r="B134" s="115">
        <f>SUM('Future 95% Cost'!V131:AA131)</f>
        <v>52354254.101109587</v>
      </c>
      <c r="C134" s="115">
        <f t="shared" si="3"/>
        <v>0</v>
      </c>
      <c r="D134" s="116">
        <f t="shared" si="4"/>
        <v>52354254.101109587</v>
      </c>
      <c r="F134" s="118">
        <f t="shared" si="5"/>
        <v>5304976.0732954806</v>
      </c>
      <c r="G134" s="118">
        <f>SUM('Incentive Relocation assumption'!AH132:AS132)</f>
        <v>4919349.0450213095</v>
      </c>
      <c r="H134" s="119">
        <f>SUM('Incentive Relocation assumption'!AB132:AG132)</f>
        <v>385627.02827417146</v>
      </c>
    </row>
  </sheetData>
  <mergeCells count="2">
    <mergeCell ref="B5:D5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274C-6DED-470A-BECC-3E93D232FDE9}">
  <sheetPr>
    <tabColor rgb="FF00B0F0"/>
  </sheetPr>
  <dimension ref="A2:M132"/>
  <sheetViews>
    <sheetView tabSelected="1" topLeftCell="B1" workbookViewId="0">
      <selection activeCell="Y20" sqref="Y20"/>
    </sheetView>
  </sheetViews>
  <sheetFormatPr defaultRowHeight="14.5" x14ac:dyDescent="0.35"/>
  <sheetData>
    <row r="2" spans="1:13" x14ac:dyDescent="0.35">
      <c r="B2" s="153" t="s">
        <v>225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x14ac:dyDescent="0.35">
      <c r="B3" s="153" t="s">
        <v>221</v>
      </c>
      <c r="C3" s="153"/>
      <c r="D3" s="153"/>
      <c r="E3" s="153" t="s">
        <v>222</v>
      </c>
      <c r="F3" s="153"/>
      <c r="G3" s="153"/>
      <c r="H3" s="153" t="s">
        <v>223</v>
      </c>
      <c r="I3" s="153"/>
      <c r="J3" s="153"/>
      <c r="K3" s="153" t="s">
        <v>224</v>
      </c>
      <c r="L3" s="153"/>
      <c r="M3" s="153"/>
    </row>
    <row r="4" spans="1:13" x14ac:dyDescent="0.35">
      <c r="B4" t="s">
        <v>126</v>
      </c>
      <c r="C4" t="s">
        <v>127</v>
      </c>
      <c r="D4" t="s">
        <v>128</v>
      </c>
      <c r="E4" t="s">
        <v>126</v>
      </c>
      <c r="F4" t="s">
        <v>127</v>
      </c>
      <c r="G4" t="s">
        <v>128</v>
      </c>
      <c r="H4" t="s">
        <v>126</v>
      </c>
      <c r="I4" t="s">
        <v>127</v>
      </c>
      <c r="J4" t="s">
        <v>128</v>
      </c>
      <c r="K4" t="s">
        <v>126</v>
      </c>
      <c r="L4" t="s">
        <v>127</v>
      </c>
      <c r="M4" t="s">
        <v>128</v>
      </c>
    </row>
    <row r="5" spans="1:13" x14ac:dyDescent="0.35">
      <c r="A5">
        <f>'[4]Expected Frequency'!A4</f>
        <v>2023</v>
      </c>
      <c r="B5">
        <f>SUM('[4]Frequency Low Scenario'!D4:I4)</f>
        <v>45.325901999999992</v>
      </c>
      <c r="C5">
        <f>SUM('[4]Frequency Low Scenario'!J4:O4)</f>
        <v>6.7872270000000006</v>
      </c>
      <c r="D5">
        <f>SUM('[4]Frequency Low Scenario'!P4:U4)</f>
        <v>3.0653668000000005</v>
      </c>
      <c r="E5">
        <f>SUM('[4]Frequency Medium Scenario'!D4:I4)</f>
        <v>45.325901999999992</v>
      </c>
      <c r="F5">
        <f>SUM('[4]Frequency Medium Scenario'!J4:O4)</f>
        <v>6.7872270000000006</v>
      </c>
      <c r="G5">
        <f>SUM('[4]Frequency Medium Scenario'!P4:U4)</f>
        <v>3.0653668000000005</v>
      </c>
      <c r="H5">
        <f>SUM('[4]Frequency High Scenario'!D4:I4)</f>
        <v>45.325901999999992</v>
      </c>
      <c r="I5">
        <f>SUM('[4]Frequency High Scenario'!J4:O4)</f>
        <v>6.7872270000000006</v>
      </c>
      <c r="J5">
        <f>SUM('[4]Frequency High Scenario'!P4:U4)</f>
        <v>3.0653668000000005</v>
      </c>
      <c r="K5">
        <f>SUM('[4]Frequency Very High Scenario'!D4:I4)</f>
        <v>45.325901999999992</v>
      </c>
      <c r="L5">
        <f>SUM('[4]Frequency Very High Scenario'!J4:O4)</f>
        <v>6.7872270000000006</v>
      </c>
      <c r="M5">
        <f>SUM('[4]Frequency Very High Scenario'!P4:U4)</f>
        <v>3.0653668000000005</v>
      </c>
    </row>
    <row r="6" spans="1:13" x14ac:dyDescent="0.35">
      <c r="A6">
        <f>'[4]Expected Frequency'!A5</f>
        <v>2024</v>
      </c>
      <c r="B6">
        <f>SUM('[4]Frequency Low Scenario'!D5:I5)</f>
        <v>45.325901999999992</v>
      </c>
      <c r="C6">
        <f>SUM('[4]Frequency Low Scenario'!J5:O5)</f>
        <v>6.7872270000000006</v>
      </c>
      <c r="D6">
        <f>SUM('[4]Frequency Low Scenario'!P5:U5)</f>
        <v>3.0653668000000005</v>
      </c>
      <c r="E6">
        <f>SUM('[4]Frequency Medium Scenario'!D5:I5)</f>
        <v>45.325901999999992</v>
      </c>
      <c r="F6">
        <f>SUM('[4]Frequency Medium Scenario'!J5:O5)</f>
        <v>6.7872270000000006</v>
      </c>
      <c r="G6">
        <f>SUM('[4]Frequency Medium Scenario'!P5:U5)</f>
        <v>3.0653668000000005</v>
      </c>
      <c r="H6">
        <f>SUM('[4]Frequency High Scenario'!D5:I5)</f>
        <v>45.325901999999992</v>
      </c>
      <c r="I6">
        <f>SUM('[4]Frequency High Scenario'!J5:O5)</f>
        <v>6.7872270000000006</v>
      </c>
      <c r="J6">
        <f>SUM('[4]Frequency High Scenario'!P5:U5)</f>
        <v>3.0653668000000005</v>
      </c>
      <c r="K6">
        <f>SUM('[4]Frequency Very High Scenario'!D5:I5)</f>
        <v>45.325901999999992</v>
      </c>
      <c r="L6">
        <f>SUM('[4]Frequency Very High Scenario'!J5:O5)</f>
        <v>6.7872270000000006</v>
      </c>
      <c r="M6">
        <f>SUM('[4]Frequency Very High Scenario'!P5:U5)</f>
        <v>3.0653668000000005</v>
      </c>
    </row>
    <row r="7" spans="1:13" x14ac:dyDescent="0.35">
      <c r="A7">
        <f>'[4]Expected Frequency'!A6</f>
        <v>2025</v>
      </c>
      <c r="B7">
        <f>SUM('[4]Frequency Low Scenario'!D6:I6)</f>
        <v>45.325901999999992</v>
      </c>
      <c r="C7">
        <f>SUM('[4]Frequency Low Scenario'!J6:O6)</f>
        <v>6.7872270000000006</v>
      </c>
      <c r="D7">
        <f>SUM('[4]Frequency Low Scenario'!P6:U6)</f>
        <v>3.0653668000000005</v>
      </c>
      <c r="E7">
        <f>SUM('[4]Frequency Medium Scenario'!D6:I6)</f>
        <v>45.325901999999992</v>
      </c>
      <c r="F7">
        <f>SUM('[4]Frequency Medium Scenario'!J6:O6)</f>
        <v>6.7872270000000006</v>
      </c>
      <c r="G7">
        <f>SUM('[4]Frequency Medium Scenario'!P6:U6)</f>
        <v>3.0653668000000005</v>
      </c>
      <c r="H7">
        <f>SUM('[4]Frequency High Scenario'!D6:I6)</f>
        <v>45.325901999999992</v>
      </c>
      <c r="I7">
        <f>SUM('[4]Frequency High Scenario'!J6:O6)</f>
        <v>6.7872270000000006</v>
      </c>
      <c r="J7">
        <f>SUM('[4]Frequency High Scenario'!P6:U6)</f>
        <v>3.0653668000000005</v>
      </c>
      <c r="K7">
        <f>SUM('[4]Frequency Very High Scenario'!D6:I6)</f>
        <v>45.325901999999992</v>
      </c>
      <c r="L7">
        <f>SUM('[4]Frequency Very High Scenario'!J6:O6)</f>
        <v>6.7872270000000006</v>
      </c>
      <c r="M7">
        <f>SUM('[4]Frequency Very High Scenario'!P6:U6)</f>
        <v>3.0653668000000005</v>
      </c>
    </row>
    <row r="8" spans="1:13" x14ac:dyDescent="0.35">
      <c r="A8">
        <f>'[4]Expected Frequency'!A7</f>
        <v>2026</v>
      </c>
      <c r="B8">
        <f>SUM('[4]Frequency Low Scenario'!D7:I7)</f>
        <v>45.325901999999992</v>
      </c>
      <c r="C8">
        <f>SUM('[4]Frequency Low Scenario'!J7:O7)</f>
        <v>6.7872270000000006</v>
      </c>
      <c r="D8">
        <f>SUM('[4]Frequency Low Scenario'!P7:U7)</f>
        <v>3.0653668000000005</v>
      </c>
      <c r="E8">
        <f>SUM('[4]Frequency Medium Scenario'!D7:I7)</f>
        <v>45.325901999999992</v>
      </c>
      <c r="F8">
        <f>SUM('[4]Frequency Medium Scenario'!J7:O7)</f>
        <v>6.7872270000000006</v>
      </c>
      <c r="G8">
        <f>SUM('[4]Frequency Medium Scenario'!P7:U7)</f>
        <v>3.0653668000000005</v>
      </c>
      <c r="H8">
        <f>SUM('[4]Frequency High Scenario'!D7:I7)</f>
        <v>45.325901999999992</v>
      </c>
      <c r="I8">
        <f>SUM('[4]Frequency High Scenario'!J7:O7)</f>
        <v>6.7872270000000006</v>
      </c>
      <c r="J8">
        <f>SUM('[4]Frequency High Scenario'!P7:U7)</f>
        <v>3.0653668000000005</v>
      </c>
      <c r="K8">
        <f>SUM('[4]Frequency Very High Scenario'!D7:I7)</f>
        <v>45.325901999999992</v>
      </c>
      <c r="L8">
        <f>SUM('[4]Frequency Very High Scenario'!J7:O7)</f>
        <v>6.7872270000000006</v>
      </c>
      <c r="M8">
        <f>SUM('[4]Frequency Very High Scenario'!P7:U7)</f>
        <v>3.0653668000000005</v>
      </c>
    </row>
    <row r="9" spans="1:13" x14ac:dyDescent="0.35">
      <c r="A9">
        <f>'[4]Expected Frequency'!A8</f>
        <v>2027</v>
      </c>
      <c r="B9">
        <f>SUM('[4]Frequency Low Scenario'!D8:I8)</f>
        <v>45.325901999999992</v>
      </c>
      <c r="C9">
        <f>SUM('[4]Frequency Low Scenario'!J8:O8)</f>
        <v>6.7872270000000006</v>
      </c>
      <c r="D9">
        <f>SUM('[4]Frequency Low Scenario'!P8:U8)</f>
        <v>3.0653668000000005</v>
      </c>
      <c r="E9">
        <f>SUM('[4]Frequency Medium Scenario'!D8:I8)</f>
        <v>45.325901999999992</v>
      </c>
      <c r="F9">
        <f>SUM('[4]Frequency Medium Scenario'!J8:O8)</f>
        <v>6.7872270000000006</v>
      </c>
      <c r="G9">
        <f>SUM('[4]Frequency Medium Scenario'!P8:U8)</f>
        <v>3.0653668000000005</v>
      </c>
      <c r="H9">
        <f>SUM('[4]Frequency High Scenario'!D8:I8)</f>
        <v>45.325901999999992</v>
      </c>
      <c r="I9">
        <f>SUM('[4]Frequency High Scenario'!J8:O8)</f>
        <v>6.7872270000000006</v>
      </c>
      <c r="J9">
        <f>SUM('[4]Frequency High Scenario'!P8:U8)</f>
        <v>3.0653668000000005</v>
      </c>
      <c r="K9">
        <f>SUM('[4]Frequency Very High Scenario'!D8:I8)</f>
        <v>45.325901999999992</v>
      </c>
      <c r="L9">
        <f>SUM('[4]Frequency Very High Scenario'!J8:O8)</f>
        <v>6.7872270000000006</v>
      </c>
      <c r="M9">
        <f>SUM('[4]Frequency Very High Scenario'!P8:U8)</f>
        <v>3.0653668000000005</v>
      </c>
    </row>
    <row r="10" spans="1:13" x14ac:dyDescent="0.35">
      <c r="A10">
        <f>'[4]Expected Frequency'!A9</f>
        <v>2028</v>
      </c>
      <c r="B10">
        <f>SUM('[4]Frequency Low Scenario'!D9:I9)</f>
        <v>45.325901999999992</v>
      </c>
      <c r="C10">
        <f>SUM('[4]Frequency Low Scenario'!J9:O9)</f>
        <v>6.7872270000000006</v>
      </c>
      <c r="D10">
        <f>SUM('[4]Frequency Low Scenario'!P9:U9)</f>
        <v>3.0653668000000005</v>
      </c>
      <c r="E10">
        <f>SUM('[4]Frequency Medium Scenario'!D9:I9)</f>
        <v>45.325901999999992</v>
      </c>
      <c r="F10">
        <f>SUM('[4]Frequency Medium Scenario'!J9:O9)</f>
        <v>6.7872270000000006</v>
      </c>
      <c r="G10">
        <f>SUM('[4]Frequency Medium Scenario'!P9:U9)</f>
        <v>3.0653668000000005</v>
      </c>
      <c r="H10">
        <f>SUM('[4]Frequency High Scenario'!D9:I9)</f>
        <v>45.325901999999992</v>
      </c>
      <c r="I10">
        <f>SUM('[4]Frequency High Scenario'!J9:O9)</f>
        <v>6.7872270000000006</v>
      </c>
      <c r="J10">
        <f>SUM('[4]Frequency High Scenario'!P9:U9)</f>
        <v>3.0653668000000005</v>
      </c>
      <c r="K10">
        <f>SUM('[4]Frequency Very High Scenario'!D9:I9)</f>
        <v>45.325901999999992</v>
      </c>
      <c r="L10">
        <f>SUM('[4]Frequency Very High Scenario'!J9:O9)</f>
        <v>6.7872270000000006</v>
      </c>
      <c r="M10">
        <f>SUM('[4]Frequency Very High Scenario'!P9:U9)</f>
        <v>3.0653668000000005</v>
      </c>
    </row>
    <row r="11" spans="1:13" x14ac:dyDescent="0.35">
      <c r="A11">
        <f>'[4]Expected Frequency'!A10</f>
        <v>2029</v>
      </c>
      <c r="B11">
        <f>SUM('[4]Frequency Low Scenario'!D10:I10)</f>
        <v>45.325901999999992</v>
      </c>
      <c r="C11">
        <f>SUM('[4]Frequency Low Scenario'!J10:O10)</f>
        <v>6.7872270000000006</v>
      </c>
      <c r="D11">
        <f>SUM('[4]Frequency Low Scenario'!P10:U10)</f>
        <v>3.0653668000000005</v>
      </c>
      <c r="E11">
        <f>SUM('[4]Frequency Medium Scenario'!D10:I10)</f>
        <v>45.325901999999992</v>
      </c>
      <c r="F11">
        <f>SUM('[4]Frequency Medium Scenario'!J10:O10)</f>
        <v>6.7872270000000006</v>
      </c>
      <c r="G11">
        <f>SUM('[4]Frequency Medium Scenario'!P10:U10)</f>
        <v>3.0653668000000005</v>
      </c>
      <c r="H11">
        <f>SUM('[4]Frequency High Scenario'!D10:I10)</f>
        <v>45.325901999999992</v>
      </c>
      <c r="I11">
        <f>SUM('[4]Frequency High Scenario'!J10:O10)</f>
        <v>6.7872270000000006</v>
      </c>
      <c r="J11">
        <f>SUM('[4]Frequency High Scenario'!P10:U10)</f>
        <v>3.0653668000000005</v>
      </c>
      <c r="K11">
        <f>SUM('[4]Frequency Very High Scenario'!D10:I10)</f>
        <v>45.325901999999992</v>
      </c>
      <c r="L11">
        <f>SUM('[4]Frequency Very High Scenario'!J10:O10)</f>
        <v>6.7872270000000006</v>
      </c>
      <c r="M11">
        <f>SUM('[4]Frequency Very High Scenario'!P10:U10)</f>
        <v>3.0653668000000005</v>
      </c>
    </row>
    <row r="12" spans="1:13" x14ac:dyDescent="0.35">
      <c r="A12">
        <f>'[4]Expected Frequency'!A11</f>
        <v>2030</v>
      </c>
      <c r="B12">
        <f>SUM('[4]Frequency Low Scenario'!D11:I11)</f>
        <v>50.26210865940525</v>
      </c>
      <c r="C12">
        <f>SUM('[4]Frequency Low Scenario'!J11:O11)</f>
        <v>7.5263883545008996</v>
      </c>
      <c r="D12">
        <f>SUM('[4]Frequency Low Scenario'!P11:U11)</f>
        <v>3.3991998478603542</v>
      </c>
      <c r="E12">
        <f>SUM('[4]Frequency Medium Scenario'!D11:I11)</f>
        <v>50.922062640131728</v>
      </c>
      <c r="F12">
        <f>SUM('[4]Frequency Medium Scenario'!J11:O11)</f>
        <v>7.6252117044861745</v>
      </c>
      <c r="G12">
        <f>SUM('[4]Frequency Medium Scenario'!P11:U11)</f>
        <v>3.4438321868273061</v>
      </c>
      <c r="H12">
        <f>SUM('[4]Frequency High Scenario'!D11:I11)</f>
        <v>52.426428576903291</v>
      </c>
      <c r="I12">
        <f>SUM('[4]Frequency High Scenario'!J11:O11)</f>
        <v>7.8504796562179733</v>
      </c>
      <c r="J12">
        <f>SUM('[4]Frequency High Scenario'!P11:U11)</f>
        <v>3.5455716601560532</v>
      </c>
      <c r="K12">
        <f>SUM('[4]Frequency Very High Scenario'!D11:I11)</f>
        <v>53.371456075379882</v>
      </c>
      <c r="L12">
        <f>SUM('[4]Frequency Very High Scenario'!J11:O11)</f>
        <v>7.9919907099506231</v>
      </c>
      <c r="M12">
        <f>SUM('[4]Frequency Very High Scenario'!P11:U11)</f>
        <v>3.6094833704826836</v>
      </c>
    </row>
    <row r="13" spans="1:13" x14ac:dyDescent="0.35">
      <c r="A13">
        <f>'[4]Expected Frequency'!A12</f>
        <v>2031</v>
      </c>
      <c r="B13">
        <f>SUM('[4]Frequency Low Scenario'!D12:I12)</f>
        <v>50.26210865940525</v>
      </c>
      <c r="C13">
        <f>SUM('[4]Frequency Low Scenario'!J12:O12)</f>
        <v>7.5263883545008996</v>
      </c>
      <c r="D13">
        <f>SUM('[4]Frequency Low Scenario'!P12:U12)</f>
        <v>3.3991998478603542</v>
      </c>
      <c r="E13">
        <f>SUM('[4]Frequency Medium Scenario'!D12:I12)</f>
        <v>50.922062640131728</v>
      </c>
      <c r="F13">
        <f>SUM('[4]Frequency Medium Scenario'!J12:O12)</f>
        <v>7.6252117044861745</v>
      </c>
      <c r="G13">
        <f>SUM('[4]Frequency Medium Scenario'!P12:U12)</f>
        <v>3.4438321868273061</v>
      </c>
      <c r="H13">
        <f>SUM('[4]Frequency High Scenario'!D12:I12)</f>
        <v>52.426428576903291</v>
      </c>
      <c r="I13">
        <f>SUM('[4]Frequency High Scenario'!J12:O12)</f>
        <v>7.8504796562179733</v>
      </c>
      <c r="J13">
        <f>SUM('[4]Frequency High Scenario'!P12:U12)</f>
        <v>3.5455716601560532</v>
      </c>
      <c r="K13">
        <f>SUM('[4]Frequency Very High Scenario'!D12:I12)</f>
        <v>53.371456075379882</v>
      </c>
      <c r="L13">
        <f>SUM('[4]Frequency Very High Scenario'!J12:O12)</f>
        <v>7.9919907099506231</v>
      </c>
      <c r="M13">
        <f>SUM('[4]Frequency Very High Scenario'!P12:U12)</f>
        <v>3.6094833704826836</v>
      </c>
    </row>
    <row r="14" spans="1:13" x14ac:dyDescent="0.35">
      <c r="A14">
        <f>'[4]Expected Frequency'!A13</f>
        <v>2032</v>
      </c>
      <c r="B14">
        <f>SUM('[4]Frequency Low Scenario'!D13:I13)</f>
        <v>50.26210865940525</v>
      </c>
      <c r="C14">
        <f>SUM('[4]Frequency Low Scenario'!J13:O13)</f>
        <v>7.5263883545008996</v>
      </c>
      <c r="D14">
        <f>SUM('[4]Frequency Low Scenario'!P13:U13)</f>
        <v>3.3991998478603542</v>
      </c>
      <c r="E14">
        <f>SUM('[4]Frequency Medium Scenario'!D13:I13)</f>
        <v>50.922062640131728</v>
      </c>
      <c r="F14">
        <f>SUM('[4]Frequency Medium Scenario'!J13:O13)</f>
        <v>7.6252117044861745</v>
      </c>
      <c r="G14">
        <f>SUM('[4]Frequency Medium Scenario'!P13:U13)</f>
        <v>3.4438321868273061</v>
      </c>
      <c r="H14">
        <f>SUM('[4]Frequency High Scenario'!D13:I13)</f>
        <v>52.426428576903291</v>
      </c>
      <c r="I14">
        <f>SUM('[4]Frequency High Scenario'!J13:O13)</f>
        <v>7.8504796562179733</v>
      </c>
      <c r="J14">
        <f>SUM('[4]Frequency High Scenario'!P13:U13)</f>
        <v>3.5455716601560532</v>
      </c>
      <c r="K14">
        <f>SUM('[4]Frequency Very High Scenario'!D13:I13)</f>
        <v>53.371456075379882</v>
      </c>
      <c r="L14">
        <f>SUM('[4]Frequency Very High Scenario'!J13:O13)</f>
        <v>7.9919907099506231</v>
      </c>
      <c r="M14">
        <f>SUM('[4]Frequency Very High Scenario'!P13:U13)</f>
        <v>3.6094833704826836</v>
      </c>
    </row>
    <row r="15" spans="1:13" x14ac:dyDescent="0.35">
      <c r="A15">
        <f>'[4]Expected Frequency'!A14</f>
        <v>2033</v>
      </c>
      <c r="B15">
        <f>SUM('[4]Frequency Low Scenario'!D14:I14)</f>
        <v>50.26210865940525</v>
      </c>
      <c r="C15">
        <f>SUM('[4]Frequency Low Scenario'!J14:O14)</f>
        <v>7.5263883545008996</v>
      </c>
      <c r="D15">
        <f>SUM('[4]Frequency Low Scenario'!P14:U14)</f>
        <v>3.3991998478603542</v>
      </c>
      <c r="E15">
        <f>SUM('[4]Frequency Medium Scenario'!D14:I14)</f>
        <v>50.922062640131728</v>
      </c>
      <c r="F15">
        <f>SUM('[4]Frequency Medium Scenario'!J14:O14)</f>
        <v>7.6252117044861745</v>
      </c>
      <c r="G15">
        <f>SUM('[4]Frequency Medium Scenario'!P14:U14)</f>
        <v>3.4438321868273061</v>
      </c>
      <c r="H15">
        <f>SUM('[4]Frequency High Scenario'!D14:I14)</f>
        <v>52.426428576903291</v>
      </c>
      <c r="I15">
        <f>SUM('[4]Frequency High Scenario'!J14:O14)</f>
        <v>7.8504796562179733</v>
      </c>
      <c r="J15">
        <f>SUM('[4]Frequency High Scenario'!P14:U14)</f>
        <v>3.5455716601560532</v>
      </c>
      <c r="K15">
        <f>SUM('[4]Frequency Very High Scenario'!D14:I14)</f>
        <v>53.371456075379882</v>
      </c>
      <c r="L15">
        <f>SUM('[4]Frequency Very High Scenario'!J14:O14)</f>
        <v>7.9919907099506231</v>
      </c>
      <c r="M15">
        <f>SUM('[4]Frequency Very High Scenario'!P14:U14)</f>
        <v>3.6094833704826836</v>
      </c>
    </row>
    <row r="16" spans="1:13" x14ac:dyDescent="0.35">
      <c r="A16">
        <f>'[4]Expected Frequency'!A15</f>
        <v>2034</v>
      </c>
      <c r="B16">
        <f>SUM('[4]Frequency Low Scenario'!D15:I15)</f>
        <v>50.26210865940525</v>
      </c>
      <c r="C16">
        <f>SUM('[4]Frequency Low Scenario'!J15:O15)</f>
        <v>7.5263883545008996</v>
      </c>
      <c r="D16">
        <f>SUM('[4]Frequency Low Scenario'!P15:U15)</f>
        <v>3.3991998478603542</v>
      </c>
      <c r="E16">
        <f>SUM('[4]Frequency Medium Scenario'!D15:I15)</f>
        <v>50.922062640131728</v>
      </c>
      <c r="F16">
        <f>SUM('[4]Frequency Medium Scenario'!J15:O15)</f>
        <v>7.6252117044861745</v>
      </c>
      <c r="G16">
        <f>SUM('[4]Frequency Medium Scenario'!P15:U15)</f>
        <v>3.4438321868273061</v>
      </c>
      <c r="H16">
        <f>SUM('[4]Frequency High Scenario'!D15:I15)</f>
        <v>52.426428576903291</v>
      </c>
      <c r="I16">
        <f>SUM('[4]Frequency High Scenario'!J15:O15)</f>
        <v>7.8504796562179733</v>
      </c>
      <c r="J16">
        <f>SUM('[4]Frequency High Scenario'!P15:U15)</f>
        <v>3.5455716601560532</v>
      </c>
      <c r="K16">
        <f>SUM('[4]Frequency Very High Scenario'!D15:I15)</f>
        <v>53.371456075379882</v>
      </c>
      <c r="L16">
        <f>SUM('[4]Frequency Very High Scenario'!J15:O15)</f>
        <v>7.9919907099506231</v>
      </c>
      <c r="M16">
        <f>SUM('[4]Frequency Very High Scenario'!P15:U15)</f>
        <v>3.6094833704826836</v>
      </c>
    </row>
    <row r="17" spans="1:13" x14ac:dyDescent="0.35">
      <c r="A17">
        <f>'[4]Expected Frequency'!A16</f>
        <v>2035</v>
      </c>
      <c r="B17">
        <f>SUM('[4]Frequency Low Scenario'!D16:I16)</f>
        <v>50.26210865940525</v>
      </c>
      <c r="C17">
        <f>SUM('[4]Frequency Low Scenario'!J16:O16)</f>
        <v>7.5263883545008996</v>
      </c>
      <c r="D17">
        <f>SUM('[4]Frequency Low Scenario'!P16:U16)</f>
        <v>3.3991998478603542</v>
      </c>
      <c r="E17">
        <f>SUM('[4]Frequency Medium Scenario'!D16:I16)</f>
        <v>50.922062640131728</v>
      </c>
      <c r="F17">
        <f>SUM('[4]Frequency Medium Scenario'!J16:O16)</f>
        <v>7.6252117044861745</v>
      </c>
      <c r="G17">
        <f>SUM('[4]Frequency Medium Scenario'!P16:U16)</f>
        <v>3.4438321868273061</v>
      </c>
      <c r="H17">
        <f>SUM('[4]Frequency High Scenario'!D16:I16)</f>
        <v>52.426428576903291</v>
      </c>
      <c r="I17">
        <f>SUM('[4]Frequency High Scenario'!J16:O16)</f>
        <v>7.8504796562179733</v>
      </c>
      <c r="J17">
        <f>SUM('[4]Frequency High Scenario'!P16:U16)</f>
        <v>3.5455716601560532</v>
      </c>
      <c r="K17">
        <f>SUM('[4]Frequency Very High Scenario'!D16:I16)</f>
        <v>53.371456075379882</v>
      </c>
      <c r="L17">
        <f>SUM('[4]Frequency Very High Scenario'!J16:O16)</f>
        <v>7.9919907099506231</v>
      </c>
      <c r="M17">
        <f>SUM('[4]Frequency Very High Scenario'!P16:U16)</f>
        <v>3.6094833704826836</v>
      </c>
    </row>
    <row r="18" spans="1:13" x14ac:dyDescent="0.35">
      <c r="A18">
        <f>'[4]Expected Frequency'!A17</f>
        <v>2036</v>
      </c>
      <c r="B18">
        <f>SUM('[4]Frequency Low Scenario'!D17:I17)</f>
        <v>50.26210865940525</v>
      </c>
      <c r="C18">
        <f>SUM('[4]Frequency Low Scenario'!J17:O17)</f>
        <v>7.5263883545008996</v>
      </c>
      <c r="D18">
        <f>SUM('[4]Frequency Low Scenario'!P17:U17)</f>
        <v>3.3991998478603542</v>
      </c>
      <c r="E18">
        <f>SUM('[4]Frequency Medium Scenario'!D17:I17)</f>
        <v>50.922062640131728</v>
      </c>
      <c r="F18">
        <f>SUM('[4]Frequency Medium Scenario'!J17:O17)</f>
        <v>7.6252117044861745</v>
      </c>
      <c r="G18">
        <f>SUM('[4]Frequency Medium Scenario'!P17:U17)</f>
        <v>3.4438321868273061</v>
      </c>
      <c r="H18">
        <f>SUM('[4]Frequency High Scenario'!D17:I17)</f>
        <v>52.426428576903291</v>
      </c>
      <c r="I18">
        <f>SUM('[4]Frequency High Scenario'!J17:O17)</f>
        <v>7.8504796562179733</v>
      </c>
      <c r="J18">
        <f>SUM('[4]Frequency High Scenario'!P17:U17)</f>
        <v>3.5455716601560532</v>
      </c>
      <c r="K18">
        <f>SUM('[4]Frequency Very High Scenario'!D17:I17)</f>
        <v>53.371456075379882</v>
      </c>
      <c r="L18">
        <f>SUM('[4]Frequency Very High Scenario'!J17:O17)</f>
        <v>7.9919907099506231</v>
      </c>
      <c r="M18">
        <f>SUM('[4]Frequency Very High Scenario'!P17:U17)</f>
        <v>3.6094833704826836</v>
      </c>
    </row>
    <row r="19" spans="1:13" x14ac:dyDescent="0.35">
      <c r="A19">
        <f>'[4]Expected Frequency'!A18</f>
        <v>2037</v>
      </c>
      <c r="B19">
        <f>SUM('[4]Frequency Low Scenario'!D18:I18)</f>
        <v>50.26210865940525</v>
      </c>
      <c r="C19">
        <f>SUM('[4]Frequency Low Scenario'!J18:O18)</f>
        <v>7.5263883545008996</v>
      </c>
      <c r="D19">
        <f>SUM('[4]Frequency Low Scenario'!P18:U18)</f>
        <v>3.3991998478603542</v>
      </c>
      <c r="E19">
        <f>SUM('[4]Frequency Medium Scenario'!D18:I18)</f>
        <v>50.922062640131728</v>
      </c>
      <c r="F19">
        <f>SUM('[4]Frequency Medium Scenario'!J18:O18)</f>
        <v>7.6252117044861745</v>
      </c>
      <c r="G19">
        <f>SUM('[4]Frequency Medium Scenario'!P18:U18)</f>
        <v>3.4438321868273061</v>
      </c>
      <c r="H19">
        <f>SUM('[4]Frequency High Scenario'!D18:I18)</f>
        <v>52.426428576903291</v>
      </c>
      <c r="I19">
        <f>SUM('[4]Frequency High Scenario'!J18:O18)</f>
        <v>7.8504796562179733</v>
      </c>
      <c r="J19">
        <f>SUM('[4]Frequency High Scenario'!P18:U18)</f>
        <v>3.5455716601560532</v>
      </c>
      <c r="K19">
        <f>SUM('[4]Frequency Very High Scenario'!D18:I18)</f>
        <v>53.371456075379882</v>
      </c>
      <c r="L19">
        <f>SUM('[4]Frequency Very High Scenario'!J18:O18)</f>
        <v>7.9919907099506231</v>
      </c>
      <c r="M19">
        <f>SUM('[4]Frequency Very High Scenario'!P18:U18)</f>
        <v>3.6094833704826836</v>
      </c>
    </row>
    <row r="20" spans="1:13" x14ac:dyDescent="0.35">
      <c r="A20">
        <f>'[4]Expected Frequency'!A19</f>
        <v>2038</v>
      </c>
      <c r="B20">
        <f>SUM('[4]Frequency Low Scenario'!D19:I19)</f>
        <v>50.26210865940525</v>
      </c>
      <c r="C20">
        <f>SUM('[4]Frequency Low Scenario'!J19:O19)</f>
        <v>7.5263883545008996</v>
      </c>
      <c r="D20">
        <f>SUM('[4]Frequency Low Scenario'!P19:U19)</f>
        <v>3.3991998478603542</v>
      </c>
      <c r="E20">
        <f>SUM('[4]Frequency Medium Scenario'!D19:I19)</f>
        <v>50.922062640131728</v>
      </c>
      <c r="F20">
        <f>SUM('[4]Frequency Medium Scenario'!J19:O19)</f>
        <v>7.6252117044861745</v>
      </c>
      <c r="G20">
        <f>SUM('[4]Frequency Medium Scenario'!P19:U19)</f>
        <v>3.4438321868273061</v>
      </c>
      <c r="H20">
        <f>SUM('[4]Frequency High Scenario'!D19:I19)</f>
        <v>52.426428576903291</v>
      </c>
      <c r="I20">
        <f>SUM('[4]Frequency High Scenario'!J19:O19)</f>
        <v>7.8504796562179733</v>
      </c>
      <c r="J20">
        <f>SUM('[4]Frequency High Scenario'!P19:U19)</f>
        <v>3.5455716601560532</v>
      </c>
      <c r="K20">
        <f>SUM('[4]Frequency Very High Scenario'!D19:I19)</f>
        <v>53.371456075379882</v>
      </c>
      <c r="L20">
        <f>SUM('[4]Frequency Very High Scenario'!J19:O19)</f>
        <v>7.9919907099506231</v>
      </c>
      <c r="M20">
        <f>SUM('[4]Frequency Very High Scenario'!P19:U19)</f>
        <v>3.6094833704826836</v>
      </c>
    </row>
    <row r="21" spans="1:13" x14ac:dyDescent="0.35">
      <c r="A21">
        <f>'[4]Expected Frequency'!A20</f>
        <v>2039</v>
      </c>
      <c r="B21">
        <f>SUM('[4]Frequency Low Scenario'!D20:I20)</f>
        <v>50.26210865940525</v>
      </c>
      <c r="C21">
        <f>SUM('[4]Frequency Low Scenario'!J20:O20)</f>
        <v>7.5263883545008996</v>
      </c>
      <c r="D21">
        <f>SUM('[4]Frequency Low Scenario'!P20:U20)</f>
        <v>3.3991998478603542</v>
      </c>
      <c r="E21">
        <f>SUM('[4]Frequency Medium Scenario'!D20:I20)</f>
        <v>50.922062640131728</v>
      </c>
      <c r="F21">
        <f>SUM('[4]Frequency Medium Scenario'!J20:O20)</f>
        <v>7.6252117044861745</v>
      </c>
      <c r="G21">
        <f>SUM('[4]Frequency Medium Scenario'!P20:U20)</f>
        <v>3.4438321868273061</v>
      </c>
      <c r="H21">
        <f>SUM('[4]Frequency High Scenario'!D20:I20)</f>
        <v>52.426428576903291</v>
      </c>
      <c r="I21">
        <f>SUM('[4]Frequency High Scenario'!J20:O20)</f>
        <v>7.8504796562179733</v>
      </c>
      <c r="J21">
        <f>SUM('[4]Frequency High Scenario'!P20:U20)</f>
        <v>3.5455716601560532</v>
      </c>
      <c r="K21">
        <f>SUM('[4]Frequency Very High Scenario'!D20:I20)</f>
        <v>53.371456075379882</v>
      </c>
      <c r="L21">
        <f>SUM('[4]Frequency Very High Scenario'!J20:O20)</f>
        <v>7.9919907099506231</v>
      </c>
      <c r="M21">
        <f>SUM('[4]Frequency Very High Scenario'!P20:U20)</f>
        <v>3.6094833704826836</v>
      </c>
    </row>
    <row r="22" spans="1:13" x14ac:dyDescent="0.35">
      <c r="A22">
        <f>'[4]Expected Frequency'!A21</f>
        <v>2040</v>
      </c>
      <c r="B22">
        <f>SUM('[4]Frequency Low Scenario'!D21:I21)</f>
        <v>53.954365291113</v>
      </c>
      <c r="C22">
        <f>SUM('[4]Frequency Low Scenario'!J21:O21)</f>
        <v>8.0792771619129624</v>
      </c>
      <c r="D22">
        <f>SUM('[4]Frequency Low Scenario'!P21:U21)</f>
        <v>3.6489052127070778</v>
      </c>
      <c r="E22">
        <f>SUM('[4]Frequency Medium Scenario'!D21:I21)</f>
        <v>56.582079226009917</v>
      </c>
      <c r="F22">
        <f>SUM('[4]Frequency Medium Scenario'!J21:O21)</f>
        <v>8.472758376411651</v>
      </c>
      <c r="G22">
        <f>SUM('[4]Frequency Medium Scenario'!P21:U21)</f>
        <v>3.8266161175210702</v>
      </c>
      <c r="H22">
        <f>SUM('[4]Frequency High Scenario'!D21:I21)</f>
        <v>60.193597749109394</v>
      </c>
      <c r="I22">
        <f>SUM('[4]Frequency High Scenario'!J21:O21)</f>
        <v>9.0135572342254662</v>
      </c>
      <c r="J22">
        <f>SUM('[4]Frequency High Scenario'!P21:U21)</f>
        <v>4.0708612067482886</v>
      </c>
      <c r="K22">
        <f>SUM('[4]Frequency Very High Scenario'!D21:I21)</f>
        <v>65.00364330334817</v>
      </c>
      <c r="L22">
        <f>SUM('[4]Frequency Very High Scenario'!J21:O21)</f>
        <v>9.7338268729181365</v>
      </c>
      <c r="M22">
        <f>SUM('[4]Frequency Very High Scenario'!P21:U21)</f>
        <v>4.396162045735478</v>
      </c>
    </row>
    <row r="23" spans="1:13" x14ac:dyDescent="0.35">
      <c r="A23">
        <f>'[4]Expected Frequency'!A22</f>
        <v>2041</v>
      </c>
      <c r="B23">
        <f>SUM('[4]Frequency Low Scenario'!D22:I22)</f>
        <v>53.954365291113</v>
      </c>
      <c r="C23">
        <f>SUM('[4]Frequency Low Scenario'!J22:O22)</f>
        <v>8.0792771619129624</v>
      </c>
      <c r="D23">
        <f>SUM('[4]Frequency Low Scenario'!P22:U22)</f>
        <v>3.6489052127070778</v>
      </c>
      <c r="E23">
        <f>SUM('[4]Frequency Medium Scenario'!D22:I22)</f>
        <v>56.582079226009917</v>
      </c>
      <c r="F23">
        <f>SUM('[4]Frequency Medium Scenario'!J22:O22)</f>
        <v>8.472758376411651</v>
      </c>
      <c r="G23">
        <f>SUM('[4]Frequency Medium Scenario'!P22:U22)</f>
        <v>3.8266161175210702</v>
      </c>
      <c r="H23">
        <f>SUM('[4]Frequency High Scenario'!D22:I22)</f>
        <v>60.193597749109394</v>
      </c>
      <c r="I23">
        <f>SUM('[4]Frequency High Scenario'!J22:O22)</f>
        <v>9.0135572342254662</v>
      </c>
      <c r="J23">
        <f>SUM('[4]Frequency High Scenario'!P22:U22)</f>
        <v>4.0708612067482886</v>
      </c>
      <c r="K23">
        <f>SUM('[4]Frequency Very High Scenario'!D22:I22)</f>
        <v>65.00364330334817</v>
      </c>
      <c r="L23">
        <f>SUM('[4]Frequency Very High Scenario'!J22:O22)</f>
        <v>9.7338268729181365</v>
      </c>
      <c r="M23">
        <f>SUM('[4]Frequency Very High Scenario'!P22:U22)</f>
        <v>4.396162045735478</v>
      </c>
    </row>
    <row r="24" spans="1:13" x14ac:dyDescent="0.35">
      <c r="A24">
        <f>'[4]Expected Frequency'!A23</f>
        <v>2042</v>
      </c>
      <c r="B24">
        <f>SUM('[4]Frequency Low Scenario'!D23:I23)</f>
        <v>53.954365291113</v>
      </c>
      <c r="C24">
        <f>SUM('[4]Frequency Low Scenario'!J23:O23)</f>
        <v>8.0792771619129624</v>
      </c>
      <c r="D24">
        <f>SUM('[4]Frequency Low Scenario'!P23:U23)</f>
        <v>3.6489052127070778</v>
      </c>
      <c r="E24">
        <f>SUM('[4]Frequency Medium Scenario'!D23:I23)</f>
        <v>56.582079226009917</v>
      </c>
      <c r="F24">
        <f>SUM('[4]Frequency Medium Scenario'!J23:O23)</f>
        <v>8.472758376411651</v>
      </c>
      <c r="G24">
        <f>SUM('[4]Frequency Medium Scenario'!P23:U23)</f>
        <v>3.8266161175210702</v>
      </c>
      <c r="H24">
        <f>SUM('[4]Frequency High Scenario'!D23:I23)</f>
        <v>60.193597749109394</v>
      </c>
      <c r="I24">
        <f>SUM('[4]Frequency High Scenario'!J23:O23)</f>
        <v>9.0135572342254662</v>
      </c>
      <c r="J24">
        <f>SUM('[4]Frequency High Scenario'!P23:U23)</f>
        <v>4.0708612067482886</v>
      </c>
      <c r="K24">
        <f>SUM('[4]Frequency Very High Scenario'!D23:I23)</f>
        <v>65.00364330334817</v>
      </c>
      <c r="L24">
        <f>SUM('[4]Frequency Very High Scenario'!J23:O23)</f>
        <v>9.7338268729181365</v>
      </c>
      <c r="M24">
        <f>SUM('[4]Frequency Very High Scenario'!P23:U23)</f>
        <v>4.396162045735478</v>
      </c>
    </row>
    <row r="25" spans="1:13" x14ac:dyDescent="0.35">
      <c r="A25">
        <f>'[4]Expected Frequency'!A24</f>
        <v>2043</v>
      </c>
      <c r="B25">
        <f>SUM('[4]Frequency Low Scenario'!D24:I24)</f>
        <v>53.954365291113</v>
      </c>
      <c r="C25">
        <f>SUM('[4]Frequency Low Scenario'!J24:O24)</f>
        <v>8.0792771619129624</v>
      </c>
      <c r="D25">
        <f>SUM('[4]Frequency Low Scenario'!P24:U24)</f>
        <v>3.6489052127070778</v>
      </c>
      <c r="E25">
        <f>SUM('[4]Frequency Medium Scenario'!D24:I24)</f>
        <v>56.582079226009917</v>
      </c>
      <c r="F25">
        <f>SUM('[4]Frequency Medium Scenario'!J24:O24)</f>
        <v>8.472758376411651</v>
      </c>
      <c r="G25">
        <f>SUM('[4]Frequency Medium Scenario'!P24:U24)</f>
        <v>3.8266161175210702</v>
      </c>
      <c r="H25">
        <f>SUM('[4]Frequency High Scenario'!D24:I24)</f>
        <v>60.193597749109394</v>
      </c>
      <c r="I25">
        <f>SUM('[4]Frequency High Scenario'!J24:O24)</f>
        <v>9.0135572342254662</v>
      </c>
      <c r="J25">
        <f>SUM('[4]Frequency High Scenario'!P24:U24)</f>
        <v>4.0708612067482886</v>
      </c>
      <c r="K25">
        <f>SUM('[4]Frequency Very High Scenario'!D24:I24)</f>
        <v>65.00364330334817</v>
      </c>
      <c r="L25">
        <f>SUM('[4]Frequency Very High Scenario'!J24:O24)</f>
        <v>9.7338268729181365</v>
      </c>
      <c r="M25">
        <f>SUM('[4]Frequency Very High Scenario'!P24:U24)</f>
        <v>4.396162045735478</v>
      </c>
    </row>
    <row r="26" spans="1:13" x14ac:dyDescent="0.35">
      <c r="A26">
        <f>'[4]Expected Frequency'!A25</f>
        <v>2044</v>
      </c>
      <c r="B26">
        <f>SUM('[4]Frequency Low Scenario'!D25:I25)</f>
        <v>53.954365291113</v>
      </c>
      <c r="C26">
        <f>SUM('[4]Frequency Low Scenario'!J25:O25)</f>
        <v>8.0792771619129624</v>
      </c>
      <c r="D26">
        <f>SUM('[4]Frequency Low Scenario'!P25:U25)</f>
        <v>3.6489052127070778</v>
      </c>
      <c r="E26">
        <f>SUM('[4]Frequency Medium Scenario'!D25:I25)</f>
        <v>56.582079226009917</v>
      </c>
      <c r="F26">
        <f>SUM('[4]Frequency Medium Scenario'!J25:O25)</f>
        <v>8.472758376411651</v>
      </c>
      <c r="G26">
        <f>SUM('[4]Frequency Medium Scenario'!P25:U25)</f>
        <v>3.8266161175210702</v>
      </c>
      <c r="H26">
        <f>SUM('[4]Frequency High Scenario'!D25:I25)</f>
        <v>60.193597749109394</v>
      </c>
      <c r="I26">
        <f>SUM('[4]Frequency High Scenario'!J25:O25)</f>
        <v>9.0135572342254662</v>
      </c>
      <c r="J26">
        <f>SUM('[4]Frequency High Scenario'!P25:U25)</f>
        <v>4.0708612067482886</v>
      </c>
      <c r="K26">
        <f>SUM('[4]Frequency Very High Scenario'!D25:I25)</f>
        <v>65.00364330334817</v>
      </c>
      <c r="L26">
        <f>SUM('[4]Frequency Very High Scenario'!J25:O25)</f>
        <v>9.7338268729181365</v>
      </c>
      <c r="M26">
        <f>SUM('[4]Frequency Very High Scenario'!P25:U25)</f>
        <v>4.396162045735478</v>
      </c>
    </row>
    <row r="27" spans="1:13" x14ac:dyDescent="0.35">
      <c r="A27">
        <f>'[4]Expected Frequency'!A26</f>
        <v>2045</v>
      </c>
      <c r="B27">
        <f>SUM('[4]Frequency Low Scenario'!D26:I26)</f>
        <v>53.954365291113</v>
      </c>
      <c r="C27">
        <f>SUM('[4]Frequency Low Scenario'!J26:O26)</f>
        <v>8.0792771619129624</v>
      </c>
      <c r="D27">
        <f>SUM('[4]Frequency Low Scenario'!P26:U26)</f>
        <v>3.6489052127070778</v>
      </c>
      <c r="E27">
        <f>SUM('[4]Frequency Medium Scenario'!D26:I26)</f>
        <v>56.582079226009917</v>
      </c>
      <c r="F27">
        <f>SUM('[4]Frequency Medium Scenario'!J26:O26)</f>
        <v>8.472758376411651</v>
      </c>
      <c r="G27">
        <f>SUM('[4]Frequency Medium Scenario'!P26:U26)</f>
        <v>3.8266161175210702</v>
      </c>
      <c r="H27">
        <f>SUM('[4]Frequency High Scenario'!D26:I26)</f>
        <v>60.193597749109394</v>
      </c>
      <c r="I27">
        <f>SUM('[4]Frequency High Scenario'!J26:O26)</f>
        <v>9.0135572342254662</v>
      </c>
      <c r="J27">
        <f>SUM('[4]Frequency High Scenario'!P26:U26)</f>
        <v>4.0708612067482886</v>
      </c>
      <c r="K27">
        <f>SUM('[4]Frequency Very High Scenario'!D26:I26)</f>
        <v>65.00364330334817</v>
      </c>
      <c r="L27">
        <f>SUM('[4]Frequency Very High Scenario'!J26:O26)</f>
        <v>9.7338268729181365</v>
      </c>
      <c r="M27">
        <f>SUM('[4]Frequency Very High Scenario'!P26:U26)</f>
        <v>4.396162045735478</v>
      </c>
    </row>
    <row r="28" spans="1:13" x14ac:dyDescent="0.35">
      <c r="A28">
        <f>'[4]Expected Frequency'!A27</f>
        <v>2046</v>
      </c>
      <c r="B28">
        <f>SUM('[4]Frequency Low Scenario'!D27:I27)</f>
        <v>53.954365291113</v>
      </c>
      <c r="C28">
        <f>SUM('[4]Frequency Low Scenario'!J27:O27)</f>
        <v>8.0792771619129624</v>
      </c>
      <c r="D28">
        <f>SUM('[4]Frequency Low Scenario'!P27:U27)</f>
        <v>3.6489052127070778</v>
      </c>
      <c r="E28">
        <f>SUM('[4]Frequency Medium Scenario'!D27:I27)</f>
        <v>56.582079226009917</v>
      </c>
      <c r="F28">
        <f>SUM('[4]Frequency Medium Scenario'!J27:O27)</f>
        <v>8.472758376411651</v>
      </c>
      <c r="G28">
        <f>SUM('[4]Frequency Medium Scenario'!P27:U27)</f>
        <v>3.8266161175210702</v>
      </c>
      <c r="H28">
        <f>SUM('[4]Frequency High Scenario'!D27:I27)</f>
        <v>60.193597749109394</v>
      </c>
      <c r="I28">
        <f>SUM('[4]Frequency High Scenario'!J27:O27)</f>
        <v>9.0135572342254662</v>
      </c>
      <c r="J28">
        <f>SUM('[4]Frequency High Scenario'!P27:U27)</f>
        <v>4.0708612067482886</v>
      </c>
      <c r="K28">
        <f>SUM('[4]Frequency Very High Scenario'!D27:I27)</f>
        <v>65.00364330334817</v>
      </c>
      <c r="L28">
        <f>SUM('[4]Frequency Very High Scenario'!J27:O27)</f>
        <v>9.7338268729181365</v>
      </c>
      <c r="M28">
        <f>SUM('[4]Frequency Very High Scenario'!P27:U27)</f>
        <v>4.396162045735478</v>
      </c>
    </row>
    <row r="29" spans="1:13" x14ac:dyDescent="0.35">
      <c r="A29">
        <f>'[4]Expected Frequency'!A28</f>
        <v>2047</v>
      </c>
      <c r="B29">
        <f>SUM('[4]Frequency Low Scenario'!D28:I28)</f>
        <v>53.954365291113</v>
      </c>
      <c r="C29">
        <f>SUM('[4]Frequency Low Scenario'!J28:O28)</f>
        <v>8.0792771619129624</v>
      </c>
      <c r="D29">
        <f>SUM('[4]Frequency Low Scenario'!P28:U28)</f>
        <v>3.6489052127070778</v>
      </c>
      <c r="E29">
        <f>SUM('[4]Frequency Medium Scenario'!D28:I28)</f>
        <v>56.582079226009917</v>
      </c>
      <c r="F29">
        <f>SUM('[4]Frequency Medium Scenario'!J28:O28)</f>
        <v>8.472758376411651</v>
      </c>
      <c r="G29">
        <f>SUM('[4]Frequency Medium Scenario'!P28:U28)</f>
        <v>3.8266161175210702</v>
      </c>
      <c r="H29">
        <f>SUM('[4]Frequency High Scenario'!D28:I28)</f>
        <v>60.193597749109394</v>
      </c>
      <c r="I29">
        <f>SUM('[4]Frequency High Scenario'!J28:O28)</f>
        <v>9.0135572342254662</v>
      </c>
      <c r="J29">
        <f>SUM('[4]Frequency High Scenario'!P28:U28)</f>
        <v>4.0708612067482886</v>
      </c>
      <c r="K29">
        <f>SUM('[4]Frequency Very High Scenario'!D28:I28)</f>
        <v>65.00364330334817</v>
      </c>
      <c r="L29">
        <f>SUM('[4]Frequency Very High Scenario'!J28:O28)</f>
        <v>9.7338268729181365</v>
      </c>
      <c r="M29">
        <f>SUM('[4]Frequency Very High Scenario'!P28:U28)</f>
        <v>4.396162045735478</v>
      </c>
    </row>
    <row r="30" spans="1:13" x14ac:dyDescent="0.35">
      <c r="A30">
        <f>'[4]Expected Frequency'!A29</f>
        <v>2048</v>
      </c>
      <c r="B30">
        <f>SUM('[4]Frequency Low Scenario'!D29:I29)</f>
        <v>53.954365291113</v>
      </c>
      <c r="C30">
        <f>SUM('[4]Frequency Low Scenario'!J29:O29)</f>
        <v>8.0792771619129624</v>
      </c>
      <c r="D30">
        <f>SUM('[4]Frequency Low Scenario'!P29:U29)</f>
        <v>3.6489052127070778</v>
      </c>
      <c r="E30">
        <f>SUM('[4]Frequency Medium Scenario'!D29:I29)</f>
        <v>56.582079226009917</v>
      </c>
      <c r="F30">
        <f>SUM('[4]Frequency Medium Scenario'!J29:O29)</f>
        <v>8.472758376411651</v>
      </c>
      <c r="G30">
        <f>SUM('[4]Frequency Medium Scenario'!P29:U29)</f>
        <v>3.8266161175210702</v>
      </c>
      <c r="H30">
        <f>SUM('[4]Frequency High Scenario'!D29:I29)</f>
        <v>60.193597749109394</v>
      </c>
      <c r="I30">
        <f>SUM('[4]Frequency High Scenario'!J29:O29)</f>
        <v>9.0135572342254662</v>
      </c>
      <c r="J30">
        <f>SUM('[4]Frequency High Scenario'!P29:U29)</f>
        <v>4.0708612067482886</v>
      </c>
      <c r="K30">
        <f>SUM('[4]Frequency Very High Scenario'!D29:I29)</f>
        <v>65.00364330334817</v>
      </c>
      <c r="L30">
        <f>SUM('[4]Frequency Very High Scenario'!J29:O29)</f>
        <v>9.7338268729181365</v>
      </c>
      <c r="M30">
        <f>SUM('[4]Frequency Very High Scenario'!P29:U29)</f>
        <v>4.396162045735478</v>
      </c>
    </row>
    <row r="31" spans="1:13" x14ac:dyDescent="0.35">
      <c r="A31">
        <f>'[4]Expected Frequency'!A30</f>
        <v>2049</v>
      </c>
      <c r="B31">
        <f>SUM('[4]Frequency Low Scenario'!D30:I30)</f>
        <v>53.954365291113</v>
      </c>
      <c r="C31">
        <f>SUM('[4]Frequency Low Scenario'!J30:O30)</f>
        <v>8.0792771619129624</v>
      </c>
      <c r="D31">
        <f>SUM('[4]Frequency Low Scenario'!P30:U30)</f>
        <v>3.6489052127070778</v>
      </c>
      <c r="E31">
        <f>SUM('[4]Frequency Medium Scenario'!D30:I30)</f>
        <v>56.582079226009917</v>
      </c>
      <c r="F31">
        <f>SUM('[4]Frequency Medium Scenario'!J30:O30)</f>
        <v>8.472758376411651</v>
      </c>
      <c r="G31">
        <f>SUM('[4]Frequency Medium Scenario'!P30:U30)</f>
        <v>3.8266161175210702</v>
      </c>
      <c r="H31">
        <f>SUM('[4]Frequency High Scenario'!D30:I30)</f>
        <v>60.193597749109394</v>
      </c>
      <c r="I31">
        <f>SUM('[4]Frequency High Scenario'!J30:O30)</f>
        <v>9.0135572342254662</v>
      </c>
      <c r="J31">
        <f>SUM('[4]Frequency High Scenario'!P30:U30)</f>
        <v>4.0708612067482886</v>
      </c>
      <c r="K31">
        <f>SUM('[4]Frequency Very High Scenario'!D30:I30)</f>
        <v>65.00364330334817</v>
      </c>
      <c r="L31">
        <f>SUM('[4]Frequency Very High Scenario'!J30:O30)</f>
        <v>9.7338268729181365</v>
      </c>
      <c r="M31">
        <f>SUM('[4]Frequency Very High Scenario'!P30:U30)</f>
        <v>4.396162045735478</v>
      </c>
    </row>
    <row r="32" spans="1:13" x14ac:dyDescent="0.35">
      <c r="A32">
        <f>'[4]Expected Frequency'!A31</f>
        <v>2050</v>
      </c>
      <c r="B32">
        <f>SUM('[4]Frequency Low Scenario'!D31:I31)</f>
        <v>55.977073171279997</v>
      </c>
      <c r="C32">
        <f>SUM('[4]Frequency Low Scenario'!J31:O31)</f>
        <v>8.3821630821398152</v>
      </c>
      <c r="D32">
        <f>SUM('[4]Frequency Low Scenario'!P31:U31)</f>
        <v>3.7856998777522937</v>
      </c>
      <c r="E32">
        <f>SUM('[4]Frequency Medium Scenario'!D31:I31)</f>
        <v>61.62385694897943</v>
      </c>
      <c r="F32">
        <f>SUM('[4]Frequency Medium Scenario'!J31:O31)</f>
        <v>9.2277282364562954</v>
      </c>
      <c r="G32">
        <f>SUM('[4]Frequency Medium Scenario'!P31:U31)</f>
        <v>4.1675888806217429</v>
      </c>
      <c r="H32">
        <f>SUM('[4]Frequency High Scenario'!D31:I31)</f>
        <v>68.155506704569035</v>
      </c>
      <c r="I32">
        <f>SUM('[4]Frequency High Scenario'!J31:O31)</f>
        <v>10.205795690595014</v>
      </c>
      <c r="J32">
        <f>SUM('[4]Frequency High Scenario'!P31:U31)</f>
        <v>4.6093209019726356</v>
      </c>
      <c r="K32">
        <f>SUM('[4]Frequency Very High Scenario'!D31:I31)</f>
        <v>81.554674666078611</v>
      </c>
      <c r="L32">
        <f>SUM('[4]Frequency Very High Scenario'!J31:O31)</f>
        <v>12.212224477514527</v>
      </c>
      <c r="M32">
        <f>SUM('[4]Frequency Very High Scenario'!P31:U31)</f>
        <v>5.5154995504821596</v>
      </c>
    </row>
    <row r="33" spans="1:13" x14ac:dyDescent="0.35">
      <c r="A33">
        <f>'[4]Expected Frequency'!A32</f>
        <v>2051</v>
      </c>
      <c r="B33">
        <f>SUM('[4]Frequency Low Scenario'!D32:I32)</f>
        <v>55.977073171279997</v>
      </c>
      <c r="C33">
        <f>SUM('[4]Frequency Low Scenario'!J32:O32)</f>
        <v>8.3821630821398152</v>
      </c>
      <c r="D33">
        <f>SUM('[4]Frequency Low Scenario'!P32:U32)</f>
        <v>3.7856998777522937</v>
      </c>
      <c r="E33">
        <f>SUM('[4]Frequency Medium Scenario'!D32:I32)</f>
        <v>61.62385694897943</v>
      </c>
      <c r="F33">
        <f>SUM('[4]Frequency Medium Scenario'!J32:O32)</f>
        <v>9.2277282364562954</v>
      </c>
      <c r="G33">
        <f>SUM('[4]Frequency Medium Scenario'!P32:U32)</f>
        <v>4.1675888806217429</v>
      </c>
      <c r="H33">
        <f>SUM('[4]Frequency High Scenario'!D32:I32)</f>
        <v>68.155506704569035</v>
      </c>
      <c r="I33">
        <f>SUM('[4]Frequency High Scenario'!J32:O32)</f>
        <v>10.205795690595014</v>
      </c>
      <c r="J33">
        <f>SUM('[4]Frequency High Scenario'!P32:U32)</f>
        <v>4.6093209019726356</v>
      </c>
      <c r="K33">
        <f>SUM('[4]Frequency Very High Scenario'!D32:I32)</f>
        <v>81.554674666078611</v>
      </c>
      <c r="L33">
        <f>SUM('[4]Frequency Very High Scenario'!J32:O32)</f>
        <v>12.212224477514527</v>
      </c>
      <c r="M33">
        <f>SUM('[4]Frequency Very High Scenario'!P32:U32)</f>
        <v>5.5154995504821596</v>
      </c>
    </row>
    <row r="34" spans="1:13" x14ac:dyDescent="0.35">
      <c r="A34">
        <f>'[4]Expected Frequency'!A33</f>
        <v>2052</v>
      </c>
      <c r="B34">
        <f>SUM('[4]Frequency Low Scenario'!D33:I33)</f>
        <v>55.977073171279997</v>
      </c>
      <c r="C34">
        <f>SUM('[4]Frequency Low Scenario'!J33:O33)</f>
        <v>8.3821630821398152</v>
      </c>
      <c r="D34">
        <f>SUM('[4]Frequency Low Scenario'!P33:U33)</f>
        <v>3.7856998777522937</v>
      </c>
      <c r="E34">
        <f>SUM('[4]Frequency Medium Scenario'!D33:I33)</f>
        <v>61.62385694897943</v>
      </c>
      <c r="F34">
        <f>SUM('[4]Frequency Medium Scenario'!J33:O33)</f>
        <v>9.2277282364562954</v>
      </c>
      <c r="G34">
        <f>SUM('[4]Frequency Medium Scenario'!P33:U33)</f>
        <v>4.1675888806217429</v>
      </c>
      <c r="H34">
        <f>SUM('[4]Frequency High Scenario'!D33:I33)</f>
        <v>68.155506704569035</v>
      </c>
      <c r="I34">
        <f>SUM('[4]Frequency High Scenario'!J33:O33)</f>
        <v>10.205795690595014</v>
      </c>
      <c r="J34">
        <f>SUM('[4]Frequency High Scenario'!P33:U33)</f>
        <v>4.6093209019726356</v>
      </c>
      <c r="K34">
        <f>SUM('[4]Frequency Very High Scenario'!D33:I33)</f>
        <v>81.554674666078611</v>
      </c>
      <c r="L34">
        <f>SUM('[4]Frequency Very High Scenario'!J33:O33)</f>
        <v>12.212224477514527</v>
      </c>
      <c r="M34">
        <f>SUM('[4]Frequency Very High Scenario'!P33:U33)</f>
        <v>5.5154995504821596</v>
      </c>
    </row>
    <row r="35" spans="1:13" x14ac:dyDescent="0.35">
      <c r="A35">
        <f>'[4]Expected Frequency'!A34</f>
        <v>2053</v>
      </c>
      <c r="B35">
        <f>SUM('[4]Frequency Low Scenario'!D34:I34)</f>
        <v>55.977073171279997</v>
      </c>
      <c r="C35">
        <f>SUM('[4]Frequency Low Scenario'!J34:O34)</f>
        <v>8.3821630821398152</v>
      </c>
      <c r="D35">
        <f>SUM('[4]Frequency Low Scenario'!P34:U34)</f>
        <v>3.7856998777522937</v>
      </c>
      <c r="E35">
        <f>SUM('[4]Frequency Medium Scenario'!D34:I34)</f>
        <v>61.62385694897943</v>
      </c>
      <c r="F35">
        <f>SUM('[4]Frequency Medium Scenario'!J34:O34)</f>
        <v>9.2277282364562954</v>
      </c>
      <c r="G35">
        <f>SUM('[4]Frequency Medium Scenario'!P34:U34)</f>
        <v>4.1675888806217429</v>
      </c>
      <c r="H35">
        <f>SUM('[4]Frequency High Scenario'!D34:I34)</f>
        <v>68.155506704569035</v>
      </c>
      <c r="I35">
        <f>SUM('[4]Frequency High Scenario'!J34:O34)</f>
        <v>10.205795690595014</v>
      </c>
      <c r="J35">
        <f>SUM('[4]Frequency High Scenario'!P34:U34)</f>
        <v>4.6093209019726356</v>
      </c>
      <c r="K35">
        <f>SUM('[4]Frequency Very High Scenario'!D34:I34)</f>
        <v>81.554674666078611</v>
      </c>
      <c r="L35">
        <f>SUM('[4]Frequency Very High Scenario'!J34:O34)</f>
        <v>12.212224477514527</v>
      </c>
      <c r="M35">
        <f>SUM('[4]Frequency Very High Scenario'!P34:U34)</f>
        <v>5.5154995504821596</v>
      </c>
    </row>
    <row r="36" spans="1:13" x14ac:dyDescent="0.35">
      <c r="A36">
        <f>'[4]Expected Frequency'!A35</f>
        <v>2054</v>
      </c>
      <c r="B36">
        <f>SUM('[4]Frequency Low Scenario'!D35:I35)</f>
        <v>55.977073171279997</v>
      </c>
      <c r="C36">
        <f>SUM('[4]Frequency Low Scenario'!J35:O35)</f>
        <v>8.3821630821398152</v>
      </c>
      <c r="D36">
        <f>SUM('[4]Frequency Low Scenario'!P35:U35)</f>
        <v>3.7856998777522937</v>
      </c>
      <c r="E36">
        <f>SUM('[4]Frequency Medium Scenario'!D35:I35)</f>
        <v>61.62385694897943</v>
      </c>
      <c r="F36">
        <f>SUM('[4]Frequency Medium Scenario'!J35:O35)</f>
        <v>9.2277282364562954</v>
      </c>
      <c r="G36">
        <f>SUM('[4]Frequency Medium Scenario'!P35:U35)</f>
        <v>4.1675888806217429</v>
      </c>
      <c r="H36">
        <f>SUM('[4]Frequency High Scenario'!D35:I35)</f>
        <v>68.155506704569035</v>
      </c>
      <c r="I36">
        <f>SUM('[4]Frequency High Scenario'!J35:O35)</f>
        <v>10.205795690595014</v>
      </c>
      <c r="J36">
        <f>SUM('[4]Frequency High Scenario'!P35:U35)</f>
        <v>4.6093209019726356</v>
      </c>
      <c r="K36">
        <f>SUM('[4]Frequency Very High Scenario'!D35:I35)</f>
        <v>81.554674666078611</v>
      </c>
      <c r="L36">
        <f>SUM('[4]Frequency Very High Scenario'!J35:O35)</f>
        <v>12.212224477514527</v>
      </c>
      <c r="M36">
        <f>SUM('[4]Frequency Very High Scenario'!P35:U35)</f>
        <v>5.5154995504821596</v>
      </c>
    </row>
    <row r="37" spans="1:13" x14ac:dyDescent="0.35">
      <c r="A37">
        <f>'[4]Expected Frequency'!A36</f>
        <v>2055</v>
      </c>
      <c r="B37">
        <f>SUM('[4]Frequency Low Scenario'!D36:I36)</f>
        <v>55.977073171279997</v>
      </c>
      <c r="C37">
        <f>SUM('[4]Frequency Low Scenario'!J36:O36)</f>
        <v>8.3821630821398152</v>
      </c>
      <c r="D37">
        <f>SUM('[4]Frequency Low Scenario'!P36:U36)</f>
        <v>3.7856998777522937</v>
      </c>
      <c r="E37">
        <f>SUM('[4]Frequency Medium Scenario'!D36:I36)</f>
        <v>61.62385694897943</v>
      </c>
      <c r="F37">
        <f>SUM('[4]Frequency Medium Scenario'!J36:O36)</f>
        <v>9.2277282364562954</v>
      </c>
      <c r="G37">
        <f>SUM('[4]Frequency Medium Scenario'!P36:U36)</f>
        <v>4.1675888806217429</v>
      </c>
      <c r="H37">
        <f>SUM('[4]Frequency High Scenario'!D36:I36)</f>
        <v>68.155506704569035</v>
      </c>
      <c r="I37">
        <f>SUM('[4]Frequency High Scenario'!J36:O36)</f>
        <v>10.205795690595014</v>
      </c>
      <c r="J37">
        <f>SUM('[4]Frequency High Scenario'!P36:U36)</f>
        <v>4.6093209019726356</v>
      </c>
      <c r="K37">
        <f>SUM('[4]Frequency Very High Scenario'!D36:I36)</f>
        <v>81.554674666078611</v>
      </c>
      <c r="L37">
        <f>SUM('[4]Frequency Very High Scenario'!J36:O36)</f>
        <v>12.212224477514527</v>
      </c>
      <c r="M37">
        <f>SUM('[4]Frequency Very High Scenario'!P36:U36)</f>
        <v>5.5154995504821596</v>
      </c>
    </row>
    <row r="38" spans="1:13" x14ac:dyDescent="0.35">
      <c r="A38">
        <f>'[4]Expected Frequency'!A37</f>
        <v>2056</v>
      </c>
      <c r="B38">
        <f>SUM('[4]Frequency Low Scenario'!D37:I37)</f>
        <v>55.977073171279997</v>
      </c>
      <c r="C38">
        <f>SUM('[4]Frequency Low Scenario'!J37:O37)</f>
        <v>8.3821630821398152</v>
      </c>
      <c r="D38">
        <f>SUM('[4]Frequency Low Scenario'!P37:U37)</f>
        <v>3.7856998777522937</v>
      </c>
      <c r="E38">
        <f>SUM('[4]Frequency Medium Scenario'!D37:I37)</f>
        <v>61.62385694897943</v>
      </c>
      <c r="F38">
        <f>SUM('[4]Frequency Medium Scenario'!J37:O37)</f>
        <v>9.2277282364562954</v>
      </c>
      <c r="G38">
        <f>SUM('[4]Frequency Medium Scenario'!P37:U37)</f>
        <v>4.1675888806217429</v>
      </c>
      <c r="H38">
        <f>SUM('[4]Frequency High Scenario'!D37:I37)</f>
        <v>68.155506704569035</v>
      </c>
      <c r="I38">
        <f>SUM('[4]Frequency High Scenario'!J37:O37)</f>
        <v>10.205795690595014</v>
      </c>
      <c r="J38">
        <f>SUM('[4]Frequency High Scenario'!P37:U37)</f>
        <v>4.6093209019726356</v>
      </c>
      <c r="K38">
        <f>SUM('[4]Frequency Very High Scenario'!D37:I37)</f>
        <v>81.554674666078611</v>
      </c>
      <c r="L38">
        <f>SUM('[4]Frequency Very High Scenario'!J37:O37)</f>
        <v>12.212224477514527</v>
      </c>
      <c r="M38">
        <f>SUM('[4]Frequency Very High Scenario'!P37:U37)</f>
        <v>5.5154995504821596</v>
      </c>
    </row>
    <row r="39" spans="1:13" x14ac:dyDescent="0.35">
      <c r="A39">
        <f>'[4]Expected Frequency'!A38</f>
        <v>2057</v>
      </c>
      <c r="B39">
        <f>SUM('[4]Frequency Low Scenario'!D38:I38)</f>
        <v>55.977073171279997</v>
      </c>
      <c r="C39">
        <f>SUM('[4]Frequency Low Scenario'!J38:O38)</f>
        <v>8.3821630821398152</v>
      </c>
      <c r="D39">
        <f>SUM('[4]Frequency Low Scenario'!P38:U38)</f>
        <v>3.7856998777522937</v>
      </c>
      <c r="E39">
        <f>SUM('[4]Frequency Medium Scenario'!D38:I38)</f>
        <v>61.62385694897943</v>
      </c>
      <c r="F39">
        <f>SUM('[4]Frequency Medium Scenario'!J38:O38)</f>
        <v>9.2277282364562954</v>
      </c>
      <c r="G39">
        <f>SUM('[4]Frequency Medium Scenario'!P38:U38)</f>
        <v>4.1675888806217429</v>
      </c>
      <c r="H39">
        <f>SUM('[4]Frequency High Scenario'!D38:I38)</f>
        <v>68.155506704569035</v>
      </c>
      <c r="I39">
        <f>SUM('[4]Frequency High Scenario'!J38:O38)</f>
        <v>10.205795690595014</v>
      </c>
      <c r="J39">
        <f>SUM('[4]Frequency High Scenario'!P38:U38)</f>
        <v>4.6093209019726356</v>
      </c>
      <c r="K39">
        <f>SUM('[4]Frequency Very High Scenario'!D38:I38)</f>
        <v>81.554674666078611</v>
      </c>
      <c r="L39">
        <f>SUM('[4]Frequency Very High Scenario'!J38:O38)</f>
        <v>12.212224477514527</v>
      </c>
      <c r="M39">
        <f>SUM('[4]Frequency Very High Scenario'!P38:U38)</f>
        <v>5.5154995504821596</v>
      </c>
    </row>
    <row r="40" spans="1:13" x14ac:dyDescent="0.35">
      <c r="A40">
        <f>'[4]Expected Frequency'!A39</f>
        <v>2058</v>
      </c>
      <c r="B40">
        <f>SUM('[4]Frequency Low Scenario'!D39:I39)</f>
        <v>55.977073171279997</v>
      </c>
      <c r="C40">
        <f>SUM('[4]Frequency Low Scenario'!J39:O39)</f>
        <v>8.3821630821398152</v>
      </c>
      <c r="D40">
        <f>SUM('[4]Frequency Low Scenario'!P39:U39)</f>
        <v>3.7856998777522937</v>
      </c>
      <c r="E40">
        <f>SUM('[4]Frequency Medium Scenario'!D39:I39)</f>
        <v>61.62385694897943</v>
      </c>
      <c r="F40">
        <f>SUM('[4]Frequency Medium Scenario'!J39:O39)</f>
        <v>9.2277282364562954</v>
      </c>
      <c r="G40">
        <f>SUM('[4]Frequency Medium Scenario'!P39:U39)</f>
        <v>4.1675888806217429</v>
      </c>
      <c r="H40">
        <f>SUM('[4]Frequency High Scenario'!D39:I39)</f>
        <v>68.155506704569035</v>
      </c>
      <c r="I40">
        <f>SUM('[4]Frequency High Scenario'!J39:O39)</f>
        <v>10.205795690595014</v>
      </c>
      <c r="J40">
        <f>SUM('[4]Frequency High Scenario'!P39:U39)</f>
        <v>4.6093209019726356</v>
      </c>
      <c r="K40">
        <f>SUM('[4]Frequency Very High Scenario'!D39:I39)</f>
        <v>81.554674666078611</v>
      </c>
      <c r="L40">
        <f>SUM('[4]Frequency Very High Scenario'!J39:O39)</f>
        <v>12.212224477514527</v>
      </c>
      <c r="M40">
        <f>SUM('[4]Frequency Very High Scenario'!P39:U39)</f>
        <v>5.5154995504821596</v>
      </c>
    </row>
    <row r="41" spans="1:13" x14ac:dyDescent="0.35">
      <c r="A41">
        <f>'[4]Expected Frequency'!A40</f>
        <v>2059</v>
      </c>
      <c r="B41">
        <f>SUM('[4]Frequency Low Scenario'!D40:I40)</f>
        <v>55.977073171279997</v>
      </c>
      <c r="C41">
        <f>SUM('[4]Frequency Low Scenario'!J40:O40)</f>
        <v>8.3821630821398152</v>
      </c>
      <c r="D41">
        <f>SUM('[4]Frequency Low Scenario'!P40:U40)</f>
        <v>3.7856998777522937</v>
      </c>
      <c r="E41">
        <f>SUM('[4]Frequency Medium Scenario'!D40:I40)</f>
        <v>61.62385694897943</v>
      </c>
      <c r="F41">
        <f>SUM('[4]Frequency Medium Scenario'!J40:O40)</f>
        <v>9.2277282364562954</v>
      </c>
      <c r="G41">
        <f>SUM('[4]Frequency Medium Scenario'!P40:U40)</f>
        <v>4.1675888806217429</v>
      </c>
      <c r="H41">
        <f>SUM('[4]Frequency High Scenario'!D40:I40)</f>
        <v>68.155506704569035</v>
      </c>
      <c r="I41">
        <f>SUM('[4]Frequency High Scenario'!J40:O40)</f>
        <v>10.205795690595014</v>
      </c>
      <c r="J41">
        <f>SUM('[4]Frequency High Scenario'!P40:U40)</f>
        <v>4.6093209019726356</v>
      </c>
      <c r="K41">
        <f>SUM('[4]Frequency Very High Scenario'!D40:I40)</f>
        <v>81.554674666078611</v>
      </c>
      <c r="L41">
        <f>SUM('[4]Frequency Very High Scenario'!J40:O40)</f>
        <v>12.212224477514527</v>
      </c>
      <c r="M41">
        <f>SUM('[4]Frequency Very High Scenario'!P40:U40)</f>
        <v>5.5154995504821596</v>
      </c>
    </row>
    <row r="42" spans="1:13" x14ac:dyDescent="0.35">
      <c r="A42">
        <f>'[4]Expected Frequency'!A41</f>
        <v>2060</v>
      </c>
      <c r="B42">
        <f>SUM('[4]Frequency Low Scenario'!D41:I41)</f>
        <v>56.515422421094826</v>
      </c>
      <c r="C42">
        <f>SUM('[4]Frequency Low Scenario'!J41:O41)</f>
        <v>8.4627770005075718</v>
      </c>
      <c r="D42">
        <f>SUM('[4]Frequency Low Scenario'!P41:U41)</f>
        <v>3.8221081530291374</v>
      </c>
      <c r="E42">
        <f>SUM('[4]Frequency Medium Scenario'!D41:I41)</f>
        <v>65.311827547394998</v>
      </c>
      <c r="F42">
        <f>SUM('[4]Frequency Medium Scenario'!J41:O41)</f>
        <v>9.7799752412874899</v>
      </c>
      <c r="G42">
        <f>SUM('[4]Frequency Medium Scenario'!P41:U41)</f>
        <v>4.4170043833018493</v>
      </c>
      <c r="H42">
        <f>SUM('[4]Frequency High Scenario'!D41:I41)</f>
        <v>76.815387614569161</v>
      </c>
      <c r="I42">
        <f>SUM('[4]Frequency High Scenario'!J41:O41)</f>
        <v>11.502550414398138</v>
      </c>
      <c r="J42">
        <f>SUM('[4]Frequency High Scenario'!P41:U41)</f>
        <v>5.1949840716425575</v>
      </c>
      <c r="K42">
        <f>SUM('[4]Frequency Very High Scenario'!D41:I41)</f>
        <v>105.24007537050977</v>
      </c>
      <c r="L42">
        <f>SUM('[4]Frequency Very High Scenario'!J41:O41)</f>
        <v>15.758942448332499</v>
      </c>
      <c r="M42">
        <f>SUM('[4]Frequency Very High Scenario'!P41:U41)</f>
        <v>7.1173306836840968</v>
      </c>
    </row>
    <row r="43" spans="1:13" x14ac:dyDescent="0.35">
      <c r="A43">
        <f>'[4]Expected Frequency'!A42</f>
        <v>2061</v>
      </c>
      <c r="B43">
        <f>SUM('[4]Frequency Low Scenario'!D42:I42)</f>
        <v>56.515422421094826</v>
      </c>
      <c r="C43">
        <f>SUM('[4]Frequency Low Scenario'!J42:O42)</f>
        <v>8.4627770005075718</v>
      </c>
      <c r="D43">
        <f>SUM('[4]Frequency Low Scenario'!P42:U42)</f>
        <v>3.8221081530291374</v>
      </c>
      <c r="E43">
        <f>SUM('[4]Frequency Medium Scenario'!D42:I42)</f>
        <v>65.311827547394998</v>
      </c>
      <c r="F43">
        <f>SUM('[4]Frequency Medium Scenario'!J42:O42)</f>
        <v>9.7799752412874899</v>
      </c>
      <c r="G43">
        <f>SUM('[4]Frequency Medium Scenario'!P42:U42)</f>
        <v>4.4170043833018493</v>
      </c>
      <c r="H43">
        <f>SUM('[4]Frequency High Scenario'!D42:I42)</f>
        <v>76.815387614569161</v>
      </c>
      <c r="I43">
        <f>SUM('[4]Frequency High Scenario'!J42:O42)</f>
        <v>11.502550414398138</v>
      </c>
      <c r="J43">
        <f>SUM('[4]Frequency High Scenario'!P42:U42)</f>
        <v>5.1949840716425575</v>
      </c>
      <c r="K43">
        <f>SUM('[4]Frequency Very High Scenario'!D42:I42)</f>
        <v>105.24007537050977</v>
      </c>
      <c r="L43">
        <f>SUM('[4]Frequency Very High Scenario'!J42:O42)</f>
        <v>15.758942448332499</v>
      </c>
      <c r="M43">
        <f>SUM('[4]Frequency Very High Scenario'!P42:U42)</f>
        <v>7.1173306836840968</v>
      </c>
    </row>
    <row r="44" spans="1:13" x14ac:dyDescent="0.35">
      <c r="A44">
        <f>'[4]Expected Frequency'!A43</f>
        <v>2062</v>
      </c>
      <c r="B44">
        <f>SUM('[4]Frequency Low Scenario'!D43:I43)</f>
        <v>56.515422421094826</v>
      </c>
      <c r="C44">
        <f>SUM('[4]Frequency Low Scenario'!J43:O43)</f>
        <v>8.4627770005075718</v>
      </c>
      <c r="D44">
        <f>SUM('[4]Frequency Low Scenario'!P43:U43)</f>
        <v>3.8221081530291374</v>
      </c>
      <c r="E44">
        <f>SUM('[4]Frequency Medium Scenario'!D43:I43)</f>
        <v>65.311827547394998</v>
      </c>
      <c r="F44">
        <f>SUM('[4]Frequency Medium Scenario'!J43:O43)</f>
        <v>9.7799752412874899</v>
      </c>
      <c r="G44">
        <f>SUM('[4]Frequency Medium Scenario'!P43:U43)</f>
        <v>4.4170043833018493</v>
      </c>
      <c r="H44">
        <f>SUM('[4]Frequency High Scenario'!D43:I43)</f>
        <v>76.815387614569161</v>
      </c>
      <c r="I44">
        <f>SUM('[4]Frequency High Scenario'!J43:O43)</f>
        <v>11.502550414398138</v>
      </c>
      <c r="J44">
        <f>SUM('[4]Frequency High Scenario'!P43:U43)</f>
        <v>5.1949840716425575</v>
      </c>
      <c r="K44">
        <f>SUM('[4]Frequency Very High Scenario'!D43:I43)</f>
        <v>105.24007537050977</v>
      </c>
      <c r="L44">
        <f>SUM('[4]Frequency Very High Scenario'!J43:O43)</f>
        <v>15.758942448332499</v>
      </c>
      <c r="M44">
        <f>SUM('[4]Frequency Very High Scenario'!P43:U43)</f>
        <v>7.1173306836840968</v>
      </c>
    </row>
    <row r="45" spans="1:13" x14ac:dyDescent="0.35">
      <c r="A45">
        <f>'[4]Expected Frequency'!A44</f>
        <v>2063</v>
      </c>
      <c r="B45">
        <f>SUM('[4]Frequency Low Scenario'!D44:I44)</f>
        <v>56.515422421094826</v>
      </c>
      <c r="C45">
        <f>SUM('[4]Frequency Low Scenario'!J44:O44)</f>
        <v>8.4627770005075718</v>
      </c>
      <c r="D45">
        <f>SUM('[4]Frequency Low Scenario'!P44:U44)</f>
        <v>3.8221081530291374</v>
      </c>
      <c r="E45">
        <f>SUM('[4]Frequency Medium Scenario'!D44:I44)</f>
        <v>65.311827547394998</v>
      </c>
      <c r="F45">
        <f>SUM('[4]Frequency Medium Scenario'!J44:O44)</f>
        <v>9.7799752412874899</v>
      </c>
      <c r="G45">
        <f>SUM('[4]Frequency Medium Scenario'!P44:U44)</f>
        <v>4.4170043833018493</v>
      </c>
      <c r="H45">
        <f>SUM('[4]Frequency High Scenario'!D44:I44)</f>
        <v>76.815387614569161</v>
      </c>
      <c r="I45">
        <f>SUM('[4]Frequency High Scenario'!J44:O44)</f>
        <v>11.502550414398138</v>
      </c>
      <c r="J45">
        <f>SUM('[4]Frequency High Scenario'!P44:U44)</f>
        <v>5.1949840716425575</v>
      </c>
      <c r="K45">
        <f>SUM('[4]Frequency Very High Scenario'!D44:I44)</f>
        <v>105.24007537050977</v>
      </c>
      <c r="L45">
        <f>SUM('[4]Frequency Very High Scenario'!J44:O44)</f>
        <v>15.758942448332499</v>
      </c>
      <c r="M45">
        <f>SUM('[4]Frequency Very High Scenario'!P44:U44)</f>
        <v>7.1173306836840968</v>
      </c>
    </row>
    <row r="46" spans="1:13" x14ac:dyDescent="0.35">
      <c r="A46">
        <f>'[4]Expected Frequency'!A45</f>
        <v>2064</v>
      </c>
      <c r="B46">
        <f>SUM('[4]Frequency Low Scenario'!D45:I45)</f>
        <v>56.515422421094826</v>
      </c>
      <c r="C46">
        <f>SUM('[4]Frequency Low Scenario'!J45:O45)</f>
        <v>8.4627770005075718</v>
      </c>
      <c r="D46">
        <f>SUM('[4]Frequency Low Scenario'!P45:U45)</f>
        <v>3.8221081530291374</v>
      </c>
      <c r="E46">
        <f>SUM('[4]Frequency Medium Scenario'!D45:I45)</f>
        <v>65.311827547394998</v>
      </c>
      <c r="F46">
        <f>SUM('[4]Frequency Medium Scenario'!J45:O45)</f>
        <v>9.7799752412874899</v>
      </c>
      <c r="G46">
        <f>SUM('[4]Frequency Medium Scenario'!P45:U45)</f>
        <v>4.4170043833018493</v>
      </c>
      <c r="H46">
        <f>SUM('[4]Frequency High Scenario'!D45:I45)</f>
        <v>76.815387614569161</v>
      </c>
      <c r="I46">
        <f>SUM('[4]Frequency High Scenario'!J45:O45)</f>
        <v>11.502550414398138</v>
      </c>
      <c r="J46">
        <f>SUM('[4]Frequency High Scenario'!P45:U45)</f>
        <v>5.1949840716425575</v>
      </c>
      <c r="K46">
        <f>SUM('[4]Frequency Very High Scenario'!D45:I45)</f>
        <v>105.24007537050977</v>
      </c>
      <c r="L46">
        <f>SUM('[4]Frequency Very High Scenario'!J45:O45)</f>
        <v>15.758942448332499</v>
      </c>
      <c r="M46">
        <f>SUM('[4]Frequency Very High Scenario'!P45:U45)</f>
        <v>7.1173306836840968</v>
      </c>
    </row>
    <row r="47" spans="1:13" x14ac:dyDescent="0.35">
      <c r="A47">
        <f>'[4]Expected Frequency'!A46</f>
        <v>2065</v>
      </c>
      <c r="B47">
        <f>SUM('[4]Frequency Low Scenario'!D46:I46)</f>
        <v>56.515422421094826</v>
      </c>
      <c r="C47">
        <f>SUM('[4]Frequency Low Scenario'!J46:O46)</f>
        <v>8.4627770005075718</v>
      </c>
      <c r="D47">
        <f>SUM('[4]Frequency Low Scenario'!P46:U46)</f>
        <v>3.8221081530291374</v>
      </c>
      <c r="E47">
        <f>SUM('[4]Frequency Medium Scenario'!D46:I46)</f>
        <v>65.311827547394998</v>
      </c>
      <c r="F47">
        <f>SUM('[4]Frequency Medium Scenario'!J46:O46)</f>
        <v>9.7799752412874899</v>
      </c>
      <c r="G47">
        <f>SUM('[4]Frequency Medium Scenario'!P46:U46)</f>
        <v>4.4170043833018493</v>
      </c>
      <c r="H47">
        <f>SUM('[4]Frequency High Scenario'!D46:I46)</f>
        <v>76.815387614569161</v>
      </c>
      <c r="I47">
        <f>SUM('[4]Frequency High Scenario'!J46:O46)</f>
        <v>11.502550414398138</v>
      </c>
      <c r="J47">
        <f>SUM('[4]Frequency High Scenario'!P46:U46)</f>
        <v>5.1949840716425575</v>
      </c>
      <c r="K47">
        <f>SUM('[4]Frequency Very High Scenario'!D46:I46)</f>
        <v>105.24007537050977</v>
      </c>
      <c r="L47">
        <f>SUM('[4]Frequency Very High Scenario'!J46:O46)</f>
        <v>15.758942448332499</v>
      </c>
      <c r="M47">
        <f>SUM('[4]Frequency Very High Scenario'!P46:U46)</f>
        <v>7.1173306836840968</v>
      </c>
    </row>
    <row r="48" spans="1:13" x14ac:dyDescent="0.35">
      <c r="A48">
        <f>'[4]Expected Frequency'!A47</f>
        <v>2066</v>
      </c>
      <c r="B48">
        <f>SUM('[4]Frequency Low Scenario'!D47:I47)</f>
        <v>56.515422421094826</v>
      </c>
      <c r="C48">
        <f>SUM('[4]Frequency Low Scenario'!J47:O47)</f>
        <v>8.4627770005075718</v>
      </c>
      <c r="D48">
        <f>SUM('[4]Frequency Low Scenario'!P47:U47)</f>
        <v>3.8221081530291374</v>
      </c>
      <c r="E48">
        <f>SUM('[4]Frequency Medium Scenario'!D47:I47)</f>
        <v>65.311827547394998</v>
      </c>
      <c r="F48">
        <f>SUM('[4]Frequency Medium Scenario'!J47:O47)</f>
        <v>9.7799752412874899</v>
      </c>
      <c r="G48">
        <f>SUM('[4]Frequency Medium Scenario'!P47:U47)</f>
        <v>4.4170043833018493</v>
      </c>
      <c r="H48">
        <f>SUM('[4]Frequency High Scenario'!D47:I47)</f>
        <v>76.815387614569161</v>
      </c>
      <c r="I48">
        <f>SUM('[4]Frequency High Scenario'!J47:O47)</f>
        <v>11.502550414398138</v>
      </c>
      <c r="J48">
        <f>SUM('[4]Frequency High Scenario'!P47:U47)</f>
        <v>5.1949840716425575</v>
      </c>
      <c r="K48">
        <f>SUM('[4]Frequency Very High Scenario'!D47:I47)</f>
        <v>105.24007537050977</v>
      </c>
      <c r="L48">
        <f>SUM('[4]Frequency Very High Scenario'!J47:O47)</f>
        <v>15.758942448332499</v>
      </c>
      <c r="M48">
        <f>SUM('[4]Frequency Very High Scenario'!P47:U47)</f>
        <v>7.1173306836840968</v>
      </c>
    </row>
    <row r="49" spans="1:13" x14ac:dyDescent="0.35">
      <c r="A49">
        <f>'[4]Expected Frequency'!A48</f>
        <v>2067</v>
      </c>
      <c r="B49">
        <f>SUM('[4]Frequency Low Scenario'!D48:I48)</f>
        <v>56.515422421094826</v>
      </c>
      <c r="C49">
        <f>SUM('[4]Frequency Low Scenario'!J48:O48)</f>
        <v>8.4627770005075718</v>
      </c>
      <c r="D49">
        <f>SUM('[4]Frequency Low Scenario'!P48:U48)</f>
        <v>3.8221081530291374</v>
      </c>
      <c r="E49">
        <f>SUM('[4]Frequency Medium Scenario'!D48:I48)</f>
        <v>65.311827547394998</v>
      </c>
      <c r="F49">
        <f>SUM('[4]Frequency Medium Scenario'!J48:O48)</f>
        <v>9.7799752412874899</v>
      </c>
      <c r="G49">
        <f>SUM('[4]Frequency Medium Scenario'!P48:U48)</f>
        <v>4.4170043833018493</v>
      </c>
      <c r="H49">
        <f>SUM('[4]Frequency High Scenario'!D48:I48)</f>
        <v>76.815387614569161</v>
      </c>
      <c r="I49">
        <f>SUM('[4]Frequency High Scenario'!J48:O48)</f>
        <v>11.502550414398138</v>
      </c>
      <c r="J49">
        <f>SUM('[4]Frequency High Scenario'!P48:U48)</f>
        <v>5.1949840716425575</v>
      </c>
      <c r="K49">
        <f>SUM('[4]Frequency Very High Scenario'!D48:I48)</f>
        <v>105.24007537050977</v>
      </c>
      <c r="L49">
        <f>SUM('[4]Frequency Very High Scenario'!J48:O48)</f>
        <v>15.758942448332499</v>
      </c>
      <c r="M49">
        <f>SUM('[4]Frequency Very High Scenario'!P48:U48)</f>
        <v>7.1173306836840968</v>
      </c>
    </row>
    <row r="50" spans="1:13" x14ac:dyDescent="0.35">
      <c r="A50">
        <f>'[4]Expected Frequency'!A49</f>
        <v>2068</v>
      </c>
      <c r="B50">
        <f>SUM('[4]Frequency Low Scenario'!D49:I49)</f>
        <v>56.515422421094826</v>
      </c>
      <c r="C50">
        <f>SUM('[4]Frequency Low Scenario'!J49:O49)</f>
        <v>8.4627770005075718</v>
      </c>
      <c r="D50">
        <f>SUM('[4]Frequency Low Scenario'!P49:U49)</f>
        <v>3.8221081530291374</v>
      </c>
      <c r="E50">
        <f>SUM('[4]Frequency Medium Scenario'!D49:I49)</f>
        <v>65.311827547394998</v>
      </c>
      <c r="F50">
        <f>SUM('[4]Frequency Medium Scenario'!J49:O49)</f>
        <v>9.7799752412874899</v>
      </c>
      <c r="G50">
        <f>SUM('[4]Frequency Medium Scenario'!P49:U49)</f>
        <v>4.4170043833018493</v>
      </c>
      <c r="H50">
        <f>SUM('[4]Frequency High Scenario'!D49:I49)</f>
        <v>76.815387614569161</v>
      </c>
      <c r="I50">
        <f>SUM('[4]Frequency High Scenario'!J49:O49)</f>
        <v>11.502550414398138</v>
      </c>
      <c r="J50">
        <f>SUM('[4]Frequency High Scenario'!P49:U49)</f>
        <v>5.1949840716425575</v>
      </c>
      <c r="K50">
        <f>SUM('[4]Frequency Very High Scenario'!D49:I49)</f>
        <v>105.24007537050977</v>
      </c>
      <c r="L50">
        <f>SUM('[4]Frequency Very High Scenario'!J49:O49)</f>
        <v>15.758942448332499</v>
      </c>
      <c r="M50">
        <f>SUM('[4]Frequency Very High Scenario'!P49:U49)</f>
        <v>7.1173306836840968</v>
      </c>
    </row>
    <row r="51" spans="1:13" x14ac:dyDescent="0.35">
      <c r="A51">
        <f>'[4]Expected Frequency'!A50</f>
        <v>2069</v>
      </c>
      <c r="B51">
        <f>SUM('[4]Frequency Low Scenario'!D50:I50)</f>
        <v>56.515422421094826</v>
      </c>
      <c r="C51">
        <f>SUM('[4]Frequency Low Scenario'!J50:O50)</f>
        <v>8.4627770005075718</v>
      </c>
      <c r="D51">
        <f>SUM('[4]Frequency Low Scenario'!P50:U50)</f>
        <v>3.8221081530291374</v>
      </c>
      <c r="E51">
        <f>SUM('[4]Frequency Medium Scenario'!D50:I50)</f>
        <v>65.311827547394998</v>
      </c>
      <c r="F51">
        <f>SUM('[4]Frequency Medium Scenario'!J50:O50)</f>
        <v>9.7799752412874899</v>
      </c>
      <c r="G51">
        <f>SUM('[4]Frequency Medium Scenario'!P50:U50)</f>
        <v>4.4170043833018493</v>
      </c>
      <c r="H51">
        <f>SUM('[4]Frequency High Scenario'!D50:I50)</f>
        <v>76.815387614569161</v>
      </c>
      <c r="I51">
        <f>SUM('[4]Frequency High Scenario'!J50:O50)</f>
        <v>11.502550414398138</v>
      </c>
      <c r="J51">
        <f>SUM('[4]Frequency High Scenario'!P50:U50)</f>
        <v>5.1949840716425575</v>
      </c>
      <c r="K51">
        <f>SUM('[4]Frequency Very High Scenario'!D50:I50)</f>
        <v>105.24007537050977</v>
      </c>
      <c r="L51">
        <f>SUM('[4]Frequency Very High Scenario'!J50:O50)</f>
        <v>15.758942448332499</v>
      </c>
      <c r="M51">
        <f>SUM('[4]Frequency Very High Scenario'!P50:U50)</f>
        <v>7.1173306836840968</v>
      </c>
    </row>
    <row r="52" spans="1:13" x14ac:dyDescent="0.35">
      <c r="A52">
        <f>'[4]Expected Frequency'!A51</f>
        <v>2070</v>
      </c>
      <c r="B52">
        <f>SUM('[4]Frequency Low Scenario'!D51:I51)</f>
        <v>55.964923127759299</v>
      </c>
      <c r="C52">
        <f>SUM('[4]Frequency Low Scenario'!J51:O51)</f>
        <v>8.3803437007310357</v>
      </c>
      <c r="D52">
        <f>SUM('[4]Frequency Low Scenario'!P51:U51)</f>
        <v>3.784878176729622</v>
      </c>
      <c r="E52">
        <f>SUM('[4]Frequency Medium Scenario'!D51:I51)</f>
        <v>67.106812951234659</v>
      </c>
      <c r="F52">
        <f>SUM('[4]Frequency Medium Scenario'!J51:O51)</f>
        <v>10.048761362687706</v>
      </c>
      <c r="G52">
        <f>SUM('[4]Frequency Medium Scenario'!P51:U51)</f>
        <v>4.5383982976119199</v>
      </c>
      <c r="H52">
        <f>SUM('[4]Frequency High Scenario'!D51:I51)</f>
        <v>85.702875956714067</v>
      </c>
      <c r="I52">
        <f>SUM('[4]Frequency High Scenario'!J51:O51)</f>
        <v>12.83338770999109</v>
      </c>
      <c r="J52">
        <f>SUM('[4]Frequency High Scenario'!P51:U51)</f>
        <v>5.7960402116703493</v>
      </c>
      <c r="K52">
        <f>SUM('[4]Frequency Very High Scenario'!D51:I51)</f>
        <v>138.7506990001707</v>
      </c>
      <c r="L52">
        <f>SUM('[4]Frequency Very High Scenario'!J51:O51)</f>
        <v>20.77691670698206</v>
      </c>
      <c r="M52">
        <f>SUM('[4]Frequency Very High Scenario'!P51:U51)</f>
        <v>9.3836364512264208</v>
      </c>
    </row>
    <row r="53" spans="1:13" x14ac:dyDescent="0.35">
      <c r="A53">
        <f>'[4]Expected Frequency'!A52</f>
        <v>2071</v>
      </c>
      <c r="B53">
        <f>SUM('[4]Frequency Low Scenario'!D52:I52)</f>
        <v>55.964923127759299</v>
      </c>
      <c r="C53">
        <f>SUM('[4]Frequency Low Scenario'!J52:O52)</f>
        <v>8.3803437007310357</v>
      </c>
      <c r="D53">
        <f>SUM('[4]Frequency Low Scenario'!P52:U52)</f>
        <v>3.784878176729622</v>
      </c>
      <c r="E53">
        <f>SUM('[4]Frequency Medium Scenario'!D52:I52)</f>
        <v>67.106812951234659</v>
      </c>
      <c r="F53">
        <f>SUM('[4]Frequency Medium Scenario'!J52:O52)</f>
        <v>10.048761362687706</v>
      </c>
      <c r="G53">
        <f>SUM('[4]Frequency Medium Scenario'!P52:U52)</f>
        <v>4.5383982976119199</v>
      </c>
      <c r="H53">
        <f>SUM('[4]Frequency High Scenario'!D52:I52)</f>
        <v>85.702875956714067</v>
      </c>
      <c r="I53">
        <f>SUM('[4]Frequency High Scenario'!J52:O52)</f>
        <v>12.83338770999109</v>
      </c>
      <c r="J53">
        <f>SUM('[4]Frequency High Scenario'!P52:U52)</f>
        <v>5.7960402116703493</v>
      </c>
      <c r="K53">
        <f>SUM('[4]Frequency Very High Scenario'!D52:I52)</f>
        <v>138.7506990001707</v>
      </c>
      <c r="L53">
        <f>SUM('[4]Frequency Very High Scenario'!J52:O52)</f>
        <v>20.77691670698206</v>
      </c>
      <c r="M53">
        <f>SUM('[4]Frequency Very High Scenario'!P52:U52)</f>
        <v>9.3836364512264208</v>
      </c>
    </row>
    <row r="54" spans="1:13" x14ac:dyDescent="0.35">
      <c r="A54">
        <f>'[4]Expected Frequency'!A53</f>
        <v>2072</v>
      </c>
      <c r="B54">
        <f>SUM('[4]Frequency Low Scenario'!D53:I53)</f>
        <v>55.964923127759299</v>
      </c>
      <c r="C54">
        <f>SUM('[4]Frequency Low Scenario'!J53:O53)</f>
        <v>8.3803437007310357</v>
      </c>
      <c r="D54">
        <f>SUM('[4]Frequency Low Scenario'!P53:U53)</f>
        <v>3.784878176729622</v>
      </c>
      <c r="E54">
        <f>SUM('[4]Frequency Medium Scenario'!D53:I53)</f>
        <v>67.106812951234659</v>
      </c>
      <c r="F54">
        <f>SUM('[4]Frequency Medium Scenario'!J53:O53)</f>
        <v>10.048761362687706</v>
      </c>
      <c r="G54">
        <f>SUM('[4]Frequency Medium Scenario'!P53:U53)</f>
        <v>4.5383982976119199</v>
      </c>
      <c r="H54">
        <f>SUM('[4]Frequency High Scenario'!D53:I53)</f>
        <v>85.702875956714067</v>
      </c>
      <c r="I54">
        <f>SUM('[4]Frequency High Scenario'!J53:O53)</f>
        <v>12.83338770999109</v>
      </c>
      <c r="J54">
        <f>SUM('[4]Frequency High Scenario'!P53:U53)</f>
        <v>5.7960402116703493</v>
      </c>
      <c r="K54">
        <f>SUM('[4]Frequency Very High Scenario'!D53:I53)</f>
        <v>138.7506990001707</v>
      </c>
      <c r="L54">
        <f>SUM('[4]Frequency Very High Scenario'!J53:O53)</f>
        <v>20.77691670698206</v>
      </c>
      <c r="M54">
        <f>SUM('[4]Frequency Very High Scenario'!P53:U53)</f>
        <v>9.3836364512264208</v>
      </c>
    </row>
    <row r="55" spans="1:13" x14ac:dyDescent="0.35">
      <c r="A55">
        <f>'[4]Expected Frequency'!A54</f>
        <v>2073</v>
      </c>
      <c r="B55">
        <f>SUM('[4]Frequency Low Scenario'!D54:I54)</f>
        <v>55.964923127759299</v>
      </c>
      <c r="C55">
        <f>SUM('[4]Frequency Low Scenario'!J54:O54)</f>
        <v>8.3803437007310357</v>
      </c>
      <c r="D55">
        <f>SUM('[4]Frequency Low Scenario'!P54:U54)</f>
        <v>3.784878176729622</v>
      </c>
      <c r="E55">
        <f>SUM('[4]Frequency Medium Scenario'!D54:I54)</f>
        <v>67.106812951234659</v>
      </c>
      <c r="F55">
        <f>SUM('[4]Frequency Medium Scenario'!J54:O54)</f>
        <v>10.048761362687706</v>
      </c>
      <c r="G55">
        <f>SUM('[4]Frequency Medium Scenario'!P54:U54)</f>
        <v>4.5383982976119199</v>
      </c>
      <c r="H55">
        <f>SUM('[4]Frequency High Scenario'!D54:I54)</f>
        <v>85.702875956714067</v>
      </c>
      <c r="I55">
        <f>SUM('[4]Frequency High Scenario'!J54:O54)</f>
        <v>12.83338770999109</v>
      </c>
      <c r="J55">
        <f>SUM('[4]Frequency High Scenario'!P54:U54)</f>
        <v>5.7960402116703493</v>
      </c>
      <c r="K55">
        <f>SUM('[4]Frequency Very High Scenario'!D54:I54)</f>
        <v>138.7506990001707</v>
      </c>
      <c r="L55">
        <f>SUM('[4]Frequency Very High Scenario'!J54:O54)</f>
        <v>20.77691670698206</v>
      </c>
      <c r="M55">
        <f>SUM('[4]Frequency Very High Scenario'!P54:U54)</f>
        <v>9.3836364512264208</v>
      </c>
    </row>
    <row r="56" spans="1:13" x14ac:dyDescent="0.35">
      <c r="A56">
        <f>'[4]Expected Frequency'!A55</f>
        <v>2074</v>
      </c>
      <c r="B56">
        <f>SUM('[4]Frequency Low Scenario'!D55:I55)</f>
        <v>55.964923127759299</v>
      </c>
      <c r="C56">
        <f>SUM('[4]Frequency Low Scenario'!J55:O55)</f>
        <v>8.3803437007310357</v>
      </c>
      <c r="D56">
        <f>SUM('[4]Frequency Low Scenario'!P55:U55)</f>
        <v>3.784878176729622</v>
      </c>
      <c r="E56">
        <f>SUM('[4]Frequency Medium Scenario'!D55:I55)</f>
        <v>67.106812951234659</v>
      </c>
      <c r="F56">
        <f>SUM('[4]Frequency Medium Scenario'!J55:O55)</f>
        <v>10.048761362687706</v>
      </c>
      <c r="G56">
        <f>SUM('[4]Frequency Medium Scenario'!P55:U55)</f>
        <v>4.5383982976119199</v>
      </c>
      <c r="H56">
        <f>SUM('[4]Frequency High Scenario'!D55:I55)</f>
        <v>85.702875956714067</v>
      </c>
      <c r="I56">
        <f>SUM('[4]Frequency High Scenario'!J55:O55)</f>
        <v>12.83338770999109</v>
      </c>
      <c r="J56">
        <f>SUM('[4]Frequency High Scenario'!P55:U55)</f>
        <v>5.7960402116703493</v>
      </c>
      <c r="K56">
        <f>SUM('[4]Frequency Very High Scenario'!D55:I55)</f>
        <v>138.7506990001707</v>
      </c>
      <c r="L56">
        <f>SUM('[4]Frequency Very High Scenario'!J55:O55)</f>
        <v>20.77691670698206</v>
      </c>
      <c r="M56">
        <f>SUM('[4]Frequency Very High Scenario'!P55:U55)</f>
        <v>9.3836364512264208</v>
      </c>
    </row>
    <row r="57" spans="1:13" x14ac:dyDescent="0.35">
      <c r="A57">
        <f>'[4]Expected Frequency'!A56</f>
        <v>2075</v>
      </c>
      <c r="B57">
        <f>SUM('[4]Frequency Low Scenario'!D56:I56)</f>
        <v>55.964923127759299</v>
      </c>
      <c r="C57">
        <f>SUM('[4]Frequency Low Scenario'!J56:O56)</f>
        <v>8.3803437007310357</v>
      </c>
      <c r="D57">
        <f>SUM('[4]Frequency Low Scenario'!P56:U56)</f>
        <v>3.784878176729622</v>
      </c>
      <c r="E57">
        <f>SUM('[4]Frequency Medium Scenario'!D56:I56)</f>
        <v>67.106812951234659</v>
      </c>
      <c r="F57">
        <f>SUM('[4]Frequency Medium Scenario'!J56:O56)</f>
        <v>10.048761362687706</v>
      </c>
      <c r="G57">
        <f>SUM('[4]Frequency Medium Scenario'!P56:U56)</f>
        <v>4.5383982976119199</v>
      </c>
      <c r="H57">
        <f>SUM('[4]Frequency High Scenario'!D56:I56)</f>
        <v>85.702875956714067</v>
      </c>
      <c r="I57">
        <f>SUM('[4]Frequency High Scenario'!J56:O56)</f>
        <v>12.83338770999109</v>
      </c>
      <c r="J57">
        <f>SUM('[4]Frequency High Scenario'!P56:U56)</f>
        <v>5.7960402116703493</v>
      </c>
      <c r="K57">
        <f>SUM('[4]Frequency Very High Scenario'!D56:I56)</f>
        <v>138.7506990001707</v>
      </c>
      <c r="L57">
        <f>SUM('[4]Frequency Very High Scenario'!J56:O56)</f>
        <v>20.77691670698206</v>
      </c>
      <c r="M57">
        <f>SUM('[4]Frequency Very High Scenario'!P56:U56)</f>
        <v>9.3836364512264208</v>
      </c>
    </row>
    <row r="58" spans="1:13" x14ac:dyDescent="0.35">
      <c r="A58">
        <f>'[4]Expected Frequency'!A57</f>
        <v>2076</v>
      </c>
      <c r="B58">
        <f>SUM('[4]Frequency Low Scenario'!D57:I57)</f>
        <v>55.964923127759299</v>
      </c>
      <c r="C58">
        <f>SUM('[4]Frequency Low Scenario'!J57:O57)</f>
        <v>8.3803437007310357</v>
      </c>
      <c r="D58">
        <f>SUM('[4]Frequency Low Scenario'!P57:U57)</f>
        <v>3.784878176729622</v>
      </c>
      <c r="E58">
        <f>SUM('[4]Frequency Medium Scenario'!D57:I57)</f>
        <v>67.106812951234659</v>
      </c>
      <c r="F58">
        <f>SUM('[4]Frequency Medium Scenario'!J57:O57)</f>
        <v>10.048761362687706</v>
      </c>
      <c r="G58">
        <f>SUM('[4]Frequency Medium Scenario'!P57:U57)</f>
        <v>4.5383982976119199</v>
      </c>
      <c r="H58">
        <f>SUM('[4]Frequency High Scenario'!D57:I57)</f>
        <v>85.702875956714067</v>
      </c>
      <c r="I58">
        <f>SUM('[4]Frequency High Scenario'!J57:O57)</f>
        <v>12.83338770999109</v>
      </c>
      <c r="J58">
        <f>SUM('[4]Frequency High Scenario'!P57:U57)</f>
        <v>5.7960402116703493</v>
      </c>
      <c r="K58">
        <f>SUM('[4]Frequency Very High Scenario'!D57:I57)</f>
        <v>138.7506990001707</v>
      </c>
      <c r="L58">
        <f>SUM('[4]Frequency Very High Scenario'!J57:O57)</f>
        <v>20.77691670698206</v>
      </c>
      <c r="M58">
        <f>SUM('[4]Frequency Very High Scenario'!P57:U57)</f>
        <v>9.3836364512264208</v>
      </c>
    </row>
    <row r="59" spans="1:13" x14ac:dyDescent="0.35">
      <c r="A59">
        <f>'[4]Expected Frequency'!A58</f>
        <v>2077</v>
      </c>
      <c r="B59">
        <f>SUM('[4]Frequency Low Scenario'!D58:I58)</f>
        <v>55.964923127759299</v>
      </c>
      <c r="C59">
        <f>SUM('[4]Frequency Low Scenario'!J58:O58)</f>
        <v>8.3803437007310357</v>
      </c>
      <c r="D59">
        <f>SUM('[4]Frequency Low Scenario'!P58:U58)</f>
        <v>3.784878176729622</v>
      </c>
      <c r="E59">
        <f>SUM('[4]Frequency Medium Scenario'!D58:I58)</f>
        <v>67.106812951234659</v>
      </c>
      <c r="F59">
        <f>SUM('[4]Frequency Medium Scenario'!J58:O58)</f>
        <v>10.048761362687706</v>
      </c>
      <c r="G59">
        <f>SUM('[4]Frequency Medium Scenario'!P58:U58)</f>
        <v>4.5383982976119199</v>
      </c>
      <c r="H59">
        <f>SUM('[4]Frequency High Scenario'!D58:I58)</f>
        <v>85.702875956714067</v>
      </c>
      <c r="I59">
        <f>SUM('[4]Frequency High Scenario'!J58:O58)</f>
        <v>12.83338770999109</v>
      </c>
      <c r="J59">
        <f>SUM('[4]Frequency High Scenario'!P58:U58)</f>
        <v>5.7960402116703493</v>
      </c>
      <c r="K59">
        <f>SUM('[4]Frequency Very High Scenario'!D58:I58)</f>
        <v>138.7506990001707</v>
      </c>
      <c r="L59">
        <f>SUM('[4]Frequency Very High Scenario'!J58:O58)</f>
        <v>20.77691670698206</v>
      </c>
      <c r="M59">
        <f>SUM('[4]Frequency Very High Scenario'!P58:U58)</f>
        <v>9.3836364512264208</v>
      </c>
    </row>
    <row r="60" spans="1:13" x14ac:dyDescent="0.35">
      <c r="A60">
        <f>'[4]Expected Frequency'!A59</f>
        <v>2078</v>
      </c>
      <c r="B60">
        <f>SUM('[4]Frequency Low Scenario'!D59:I59)</f>
        <v>55.964923127759299</v>
      </c>
      <c r="C60">
        <f>SUM('[4]Frequency Low Scenario'!J59:O59)</f>
        <v>8.3803437007310357</v>
      </c>
      <c r="D60">
        <f>SUM('[4]Frequency Low Scenario'!P59:U59)</f>
        <v>3.784878176729622</v>
      </c>
      <c r="E60">
        <f>SUM('[4]Frequency Medium Scenario'!D59:I59)</f>
        <v>67.106812951234659</v>
      </c>
      <c r="F60">
        <f>SUM('[4]Frequency Medium Scenario'!J59:O59)</f>
        <v>10.048761362687706</v>
      </c>
      <c r="G60">
        <f>SUM('[4]Frequency Medium Scenario'!P59:U59)</f>
        <v>4.5383982976119199</v>
      </c>
      <c r="H60">
        <f>SUM('[4]Frequency High Scenario'!D59:I59)</f>
        <v>85.702875956714067</v>
      </c>
      <c r="I60">
        <f>SUM('[4]Frequency High Scenario'!J59:O59)</f>
        <v>12.83338770999109</v>
      </c>
      <c r="J60">
        <f>SUM('[4]Frequency High Scenario'!P59:U59)</f>
        <v>5.7960402116703493</v>
      </c>
      <c r="K60">
        <f>SUM('[4]Frequency Very High Scenario'!D59:I59)</f>
        <v>138.7506990001707</v>
      </c>
      <c r="L60">
        <f>SUM('[4]Frequency Very High Scenario'!J59:O59)</f>
        <v>20.77691670698206</v>
      </c>
      <c r="M60">
        <f>SUM('[4]Frequency Very High Scenario'!P59:U59)</f>
        <v>9.3836364512264208</v>
      </c>
    </row>
    <row r="61" spans="1:13" x14ac:dyDescent="0.35">
      <c r="A61">
        <f>'[4]Expected Frequency'!A60</f>
        <v>2079</v>
      </c>
      <c r="B61">
        <f>SUM('[4]Frequency Low Scenario'!D60:I60)</f>
        <v>55.964923127759299</v>
      </c>
      <c r="C61">
        <f>SUM('[4]Frequency Low Scenario'!J60:O60)</f>
        <v>8.3803437007310357</v>
      </c>
      <c r="D61">
        <f>SUM('[4]Frequency Low Scenario'!P60:U60)</f>
        <v>3.784878176729622</v>
      </c>
      <c r="E61">
        <f>SUM('[4]Frequency Medium Scenario'!D60:I60)</f>
        <v>67.106812951234659</v>
      </c>
      <c r="F61">
        <f>SUM('[4]Frequency Medium Scenario'!J60:O60)</f>
        <v>10.048761362687706</v>
      </c>
      <c r="G61">
        <f>SUM('[4]Frequency Medium Scenario'!P60:U60)</f>
        <v>4.5383982976119199</v>
      </c>
      <c r="H61">
        <f>SUM('[4]Frequency High Scenario'!D60:I60)</f>
        <v>85.702875956714067</v>
      </c>
      <c r="I61">
        <f>SUM('[4]Frequency High Scenario'!J60:O60)</f>
        <v>12.83338770999109</v>
      </c>
      <c r="J61">
        <f>SUM('[4]Frequency High Scenario'!P60:U60)</f>
        <v>5.7960402116703493</v>
      </c>
      <c r="K61">
        <f>SUM('[4]Frequency Very High Scenario'!D60:I60)</f>
        <v>138.7506990001707</v>
      </c>
      <c r="L61">
        <f>SUM('[4]Frequency Very High Scenario'!J60:O60)</f>
        <v>20.77691670698206</v>
      </c>
      <c r="M61">
        <f>SUM('[4]Frequency Very High Scenario'!P60:U60)</f>
        <v>9.3836364512264208</v>
      </c>
    </row>
    <row r="62" spans="1:13" x14ac:dyDescent="0.35">
      <c r="A62">
        <f>'[4]Expected Frequency'!A61</f>
        <v>2080</v>
      </c>
      <c r="B62">
        <f>SUM('[4]Frequency Low Scenario'!D61:I61)</f>
        <v>54.329590807268481</v>
      </c>
      <c r="C62">
        <f>SUM('[4]Frequency Low Scenario'!J61:O61)</f>
        <v>8.1354644773764111</v>
      </c>
      <c r="D62">
        <f>SUM('[4]Frequency Low Scenario'!P61:U61)</f>
        <v>3.6742815160785107</v>
      </c>
      <c r="E62">
        <f>SUM('[4]Frequency Medium Scenario'!D61:I61)</f>
        <v>67.239953431876884</v>
      </c>
      <c r="F62">
        <f>SUM('[4]Frequency Medium Scenario'!J61:O61)</f>
        <v>10.068698189648329</v>
      </c>
      <c r="G62">
        <f>SUM('[4]Frequency Medium Scenario'!P61:U61)</f>
        <v>4.5474025179602933</v>
      </c>
      <c r="H62">
        <f>SUM('[4]Frequency High Scenario'!D61:I61)</f>
        <v>93.787333610148721</v>
      </c>
      <c r="I62">
        <f>SUM('[4]Frequency High Scenario'!J61:O61)</f>
        <v>14.043976950239378</v>
      </c>
      <c r="J62">
        <f>SUM('[4]Frequency High Scenario'!P61:U61)</f>
        <v>6.3427878105784652</v>
      </c>
      <c r="K62">
        <f>SUM('[4]Frequency Very High Scenario'!D61:I61)</f>
        <v>184.3667707611425</v>
      </c>
      <c r="L62">
        <f>SUM('[4]Frequency Very High Scenario'!J61:O61)</f>
        <v>27.607594536405184</v>
      </c>
      <c r="M62">
        <f>SUM('[4]Frequency Very High Scenario'!P61:U61)</f>
        <v>12.468627278822094</v>
      </c>
    </row>
    <row r="63" spans="1:13" x14ac:dyDescent="0.35">
      <c r="A63">
        <f>'[4]Expected Frequency'!A62</f>
        <v>2081</v>
      </c>
      <c r="B63">
        <f>SUM('[4]Frequency Low Scenario'!D62:I62)</f>
        <v>54.329590807268481</v>
      </c>
      <c r="C63">
        <f>SUM('[4]Frequency Low Scenario'!J62:O62)</f>
        <v>8.1354644773764111</v>
      </c>
      <c r="D63">
        <f>SUM('[4]Frequency Low Scenario'!P62:U62)</f>
        <v>3.6742815160785107</v>
      </c>
      <c r="E63">
        <f>SUM('[4]Frequency Medium Scenario'!D62:I62)</f>
        <v>67.239953431876884</v>
      </c>
      <c r="F63">
        <f>SUM('[4]Frequency Medium Scenario'!J62:O62)</f>
        <v>10.068698189648329</v>
      </c>
      <c r="G63">
        <f>SUM('[4]Frequency Medium Scenario'!P62:U62)</f>
        <v>4.5474025179602933</v>
      </c>
      <c r="H63">
        <f>SUM('[4]Frequency High Scenario'!D62:I62)</f>
        <v>93.787333610148721</v>
      </c>
      <c r="I63">
        <f>SUM('[4]Frequency High Scenario'!J62:O62)</f>
        <v>14.043976950239378</v>
      </c>
      <c r="J63">
        <f>SUM('[4]Frequency High Scenario'!P62:U62)</f>
        <v>6.3427878105784652</v>
      </c>
      <c r="K63">
        <f>SUM('[4]Frequency Very High Scenario'!D62:I62)</f>
        <v>184.3667707611425</v>
      </c>
      <c r="L63">
        <f>SUM('[4]Frequency Very High Scenario'!J62:O62)</f>
        <v>27.607594536405184</v>
      </c>
      <c r="M63">
        <f>SUM('[4]Frequency Very High Scenario'!P62:U62)</f>
        <v>12.468627278822094</v>
      </c>
    </row>
    <row r="64" spans="1:13" x14ac:dyDescent="0.35">
      <c r="A64">
        <f>'[4]Expected Frequency'!A63</f>
        <v>2082</v>
      </c>
      <c r="B64">
        <f>SUM('[4]Frequency Low Scenario'!D63:I63)</f>
        <v>54.329590807268481</v>
      </c>
      <c r="C64">
        <f>SUM('[4]Frequency Low Scenario'!J63:O63)</f>
        <v>8.1354644773764111</v>
      </c>
      <c r="D64">
        <f>SUM('[4]Frequency Low Scenario'!P63:U63)</f>
        <v>3.6742815160785107</v>
      </c>
      <c r="E64">
        <f>SUM('[4]Frequency Medium Scenario'!D63:I63)</f>
        <v>67.239953431876884</v>
      </c>
      <c r="F64">
        <f>SUM('[4]Frequency Medium Scenario'!J63:O63)</f>
        <v>10.068698189648329</v>
      </c>
      <c r="G64">
        <f>SUM('[4]Frequency Medium Scenario'!P63:U63)</f>
        <v>4.5474025179602933</v>
      </c>
      <c r="H64">
        <f>SUM('[4]Frequency High Scenario'!D63:I63)</f>
        <v>93.787333610148721</v>
      </c>
      <c r="I64">
        <f>SUM('[4]Frequency High Scenario'!J63:O63)</f>
        <v>14.043976950239378</v>
      </c>
      <c r="J64">
        <f>SUM('[4]Frequency High Scenario'!P63:U63)</f>
        <v>6.3427878105784652</v>
      </c>
      <c r="K64">
        <f>SUM('[4]Frequency Very High Scenario'!D63:I63)</f>
        <v>184.3667707611425</v>
      </c>
      <c r="L64">
        <f>SUM('[4]Frequency Very High Scenario'!J63:O63)</f>
        <v>27.607594536405184</v>
      </c>
      <c r="M64">
        <f>SUM('[4]Frequency Very High Scenario'!P63:U63)</f>
        <v>12.468627278822094</v>
      </c>
    </row>
    <row r="65" spans="1:13" x14ac:dyDescent="0.35">
      <c r="A65">
        <f>'[4]Expected Frequency'!A64</f>
        <v>2083</v>
      </c>
      <c r="B65">
        <f>SUM('[4]Frequency Low Scenario'!D64:I64)</f>
        <v>54.329590807268481</v>
      </c>
      <c r="C65">
        <f>SUM('[4]Frequency Low Scenario'!J64:O64)</f>
        <v>8.1354644773764111</v>
      </c>
      <c r="D65">
        <f>SUM('[4]Frequency Low Scenario'!P64:U64)</f>
        <v>3.6742815160785107</v>
      </c>
      <c r="E65">
        <f>SUM('[4]Frequency Medium Scenario'!D64:I64)</f>
        <v>67.239953431876884</v>
      </c>
      <c r="F65">
        <f>SUM('[4]Frequency Medium Scenario'!J64:O64)</f>
        <v>10.068698189648329</v>
      </c>
      <c r="G65">
        <f>SUM('[4]Frequency Medium Scenario'!P64:U64)</f>
        <v>4.5474025179602933</v>
      </c>
      <c r="H65">
        <f>SUM('[4]Frequency High Scenario'!D64:I64)</f>
        <v>93.787333610148721</v>
      </c>
      <c r="I65">
        <f>SUM('[4]Frequency High Scenario'!J64:O64)</f>
        <v>14.043976950239378</v>
      </c>
      <c r="J65">
        <f>SUM('[4]Frequency High Scenario'!P64:U64)</f>
        <v>6.3427878105784652</v>
      </c>
      <c r="K65">
        <f>SUM('[4]Frequency Very High Scenario'!D64:I64)</f>
        <v>184.3667707611425</v>
      </c>
      <c r="L65">
        <f>SUM('[4]Frequency Very High Scenario'!J64:O64)</f>
        <v>27.607594536405184</v>
      </c>
      <c r="M65">
        <f>SUM('[4]Frequency Very High Scenario'!P64:U64)</f>
        <v>12.468627278822094</v>
      </c>
    </row>
    <row r="66" spans="1:13" x14ac:dyDescent="0.35">
      <c r="A66">
        <f>'[4]Expected Frequency'!A65</f>
        <v>2084</v>
      </c>
      <c r="B66">
        <f>SUM('[4]Frequency Low Scenario'!D65:I65)</f>
        <v>54.329590807268481</v>
      </c>
      <c r="C66">
        <f>SUM('[4]Frequency Low Scenario'!J65:O65)</f>
        <v>8.1354644773764111</v>
      </c>
      <c r="D66">
        <f>SUM('[4]Frequency Low Scenario'!P65:U65)</f>
        <v>3.6742815160785107</v>
      </c>
      <c r="E66">
        <f>SUM('[4]Frequency Medium Scenario'!D65:I65)</f>
        <v>67.239953431876884</v>
      </c>
      <c r="F66">
        <f>SUM('[4]Frequency Medium Scenario'!J65:O65)</f>
        <v>10.068698189648329</v>
      </c>
      <c r="G66">
        <f>SUM('[4]Frequency Medium Scenario'!P65:U65)</f>
        <v>4.5474025179602933</v>
      </c>
      <c r="H66">
        <f>SUM('[4]Frequency High Scenario'!D65:I65)</f>
        <v>93.787333610148721</v>
      </c>
      <c r="I66">
        <f>SUM('[4]Frequency High Scenario'!J65:O65)</f>
        <v>14.043976950239378</v>
      </c>
      <c r="J66">
        <f>SUM('[4]Frequency High Scenario'!P65:U65)</f>
        <v>6.3427878105784652</v>
      </c>
      <c r="K66">
        <f>SUM('[4]Frequency Very High Scenario'!D65:I65)</f>
        <v>184.3667707611425</v>
      </c>
      <c r="L66">
        <f>SUM('[4]Frequency Very High Scenario'!J65:O65)</f>
        <v>27.607594536405184</v>
      </c>
      <c r="M66">
        <f>SUM('[4]Frequency Very High Scenario'!P65:U65)</f>
        <v>12.468627278822094</v>
      </c>
    </row>
    <row r="67" spans="1:13" x14ac:dyDescent="0.35">
      <c r="A67">
        <f>'[4]Expected Frequency'!A66</f>
        <v>2085</v>
      </c>
      <c r="B67">
        <f>SUM('[4]Frequency Low Scenario'!D66:I66)</f>
        <v>54.329590807268481</v>
      </c>
      <c r="C67">
        <f>SUM('[4]Frequency Low Scenario'!J66:O66)</f>
        <v>8.1354644773764111</v>
      </c>
      <c r="D67">
        <f>SUM('[4]Frequency Low Scenario'!P66:U66)</f>
        <v>3.6742815160785107</v>
      </c>
      <c r="E67">
        <f>SUM('[4]Frequency Medium Scenario'!D66:I66)</f>
        <v>67.239953431876884</v>
      </c>
      <c r="F67">
        <f>SUM('[4]Frequency Medium Scenario'!J66:O66)</f>
        <v>10.068698189648329</v>
      </c>
      <c r="G67">
        <f>SUM('[4]Frequency Medium Scenario'!P66:U66)</f>
        <v>4.5474025179602933</v>
      </c>
      <c r="H67">
        <f>SUM('[4]Frequency High Scenario'!D66:I66)</f>
        <v>93.787333610148721</v>
      </c>
      <c r="I67">
        <f>SUM('[4]Frequency High Scenario'!J66:O66)</f>
        <v>14.043976950239378</v>
      </c>
      <c r="J67">
        <f>SUM('[4]Frequency High Scenario'!P66:U66)</f>
        <v>6.3427878105784652</v>
      </c>
      <c r="K67">
        <f>SUM('[4]Frequency Very High Scenario'!D66:I66)</f>
        <v>184.3667707611425</v>
      </c>
      <c r="L67">
        <f>SUM('[4]Frequency Very High Scenario'!J66:O66)</f>
        <v>27.607594536405184</v>
      </c>
      <c r="M67">
        <f>SUM('[4]Frequency Very High Scenario'!P66:U66)</f>
        <v>12.468627278822094</v>
      </c>
    </row>
    <row r="68" spans="1:13" x14ac:dyDescent="0.35">
      <c r="A68">
        <f>'[4]Expected Frequency'!A67</f>
        <v>2086</v>
      </c>
      <c r="B68">
        <f>SUM('[4]Frequency Low Scenario'!D67:I67)</f>
        <v>54.329590807268481</v>
      </c>
      <c r="C68">
        <f>SUM('[4]Frequency Low Scenario'!J67:O67)</f>
        <v>8.1354644773764111</v>
      </c>
      <c r="D68">
        <f>SUM('[4]Frequency Low Scenario'!P67:U67)</f>
        <v>3.6742815160785107</v>
      </c>
      <c r="E68">
        <f>SUM('[4]Frequency Medium Scenario'!D67:I67)</f>
        <v>67.239953431876884</v>
      </c>
      <c r="F68">
        <f>SUM('[4]Frequency Medium Scenario'!J67:O67)</f>
        <v>10.068698189648329</v>
      </c>
      <c r="G68">
        <f>SUM('[4]Frequency Medium Scenario'!P67:U67)</f>
        <v>4.5474025179602933</v>
      </c>
      <c r="H68">
        <f>SUM('[4]Frequency High Scenario'!D67:I67)</f>
        <v>93.787333610148721</v>
      </c>
      <c r="I68">
        <f>SUM('[4]Frequency High Scenario'!J67:O67)</f>
        <v>14.043976950239378</v>
      </c>
      <c r="J68">
        <f>SUM('[4]Frequency High Scenario'!P67:U67)</f>
        <v>6.3427878105784652</v>
      </c>
      <c r="K68">
        <f>SUM('[4]Frequency Very High Scenario'!D67:I67)</f>
        <v>184.3667707611425</v>
      </c>
      <c r="L68">
        <f>SUM('[4]Frequency Very High Scenario'!J67:O67)</f>
        <v>27.607594536405184</v>
      </c>
      <c r="M68">
        <f>SUM('[4]Frequency Very High Scenario'!P67:U67)</f>
        <v>12.468627278822094</v>
      </c>
    </row>
    <row r="69" spans="1:13" x14ac:dyDescent="0.35">
      <c r="A69">
        <f>'[4]Expected Frequency'!A68</f>
        <v>2087</v>
      </c>
      <c r="B69">
        <f>SUM('[4]Frequency Low Scenario'!D68:I68)</f>
        <v>54.329590807268481</v>
      </c>
      <c r="C69">
        <f>SUM('[4]Frequency Low Scenario'!J68:O68)</f>
        <v>8.1354644773764111</v>
      </c>
      <c r="D69">
        <f>SUM('[4]Frequency Low Scenario'!P68:U68)</f>
        <v>3.6742815160785107</v>
      </c>
      <c r="E69">
        <f>SUM('[4]Frequency Medium Scenario'!D68:I68)</f>
        <v>67.239953431876884</v>
      </c>
      <c r="F69">
        <f>SUM('[4]Frequency Medium Scenario'!J68:O68)</f>
        <v>10.068698189648329</v>
      </c>
      <c r="G69">
        <f>SUM('[4]Frequency Medium Scenario'!P68:U68)</f>
        <v>4.5474025179602933</v>
      </c>
      <c r="H69">
        <f>SUM('[4]Frequency High Scenario'!D68:I68)</f>
        <v>93.787333610148721</v>
      </c>
      <c r="I69">
        <f>SUM('[4]Frequency High Scenario'!J68:O68)</f>
        <v>14.043976950239378</v>
      </c>
      <c r="J69">
        <f>SUM('[4]Frequency High Scenario'!P68:U68)</f>
        <v>6.3427878105784652</v>
      </c>
      <c r="K69">
        <f>SUM('[4]Frequency Very High Scenario'!D68:I68)</f>
        <v>184.3667707611425</v>
      </c>
      <c r="L69">
        <f>SUM('[4]Frequency Very High Scenario'!J68:O68)</f>
        <v>27.607594536405184</v>
      </c>
      <c r="M69">
        <f>SUM('[4]Frequency Very High Scenario'!P68:U68)</f>
        <v>12.468627278822094</v>
      </c>
    </row>
    <row r="70" spans="1:13" x14ac:dyDescent="0.35">
      <c r="A70">
        <f>'[4]Expected Frequency'!A69</f>
        <v>2088</v>
      </c>
      <c r="B70">
        <f>SUM('[4]Frequency Low Scenario'!D69:I69)</f>
        <v>54.329590807268481</v>
      </c>
      <c r="C70">
        <f>SUM('[4]Frequency Low Scenario'!J69:O69)</f>
        <v>8.1354644773764111</v>
      </c>
      <c r="D70">
        <f>SUM('[4]Frequency Low Scenario'!P69:U69)</f>
        <v>3.6742815160785107</v>
      </c>
      <c r="E70">
        <f>SUM('[4]Frequency Medium Scenario'!D69:I69)</f>
        <v>67.239953431876884</v>
      </c>
      <c r="F70">
        <f>SUM('[4]Frequency Medium Scenario'!J69:O69)</f>
        <v>10.068698189648329</v>
      </c>
      <c r="G70">
        <f>SUM('[4]Frequency Medium Scenario'!P69:U69)</f>
        <v>4.5474025179602933</v>
      </c>
      <c r="H70">
        <f>SUM('[4]Frequency High Scenario'!D69:I69)</f>
        <v>93.787333610148721</v>
      </c>
      <c r="I70">
        <f>SUM('[4]Frequency High Scenario'!J69:O69)</f>
        <v>14.043976950239378</v>
      </c>
      <c r="J70">
        <f>SUM('[4]Frequency High Scenario'!P69:U69)</f>
        <v>6.3427878105784652</v>
      </c>
      <c r="K70">
        <f>SUM('[4]Frequency Very High Scenario'!D69:I69)</f>
        <v>184.3667707611425</v>
      </c>
      <c r="L70">
        <f>SUM('[4]Frequency Very High Scenario'!J69:O69)</f>
        <v>27.607594536405184</v>
      </c>
      <c r="M70">
        <f>SUM('[4]Frequency Very High Scenario'!P69:U69)</f>
        <v>12.468627278822094</v>
      </c>
    </row>
    <row r="71" spans="1:13" x14ac:dyDescent="0.35">
      <c r="A71">
        <f>'[4]Expected Frequency'!A70</f>
        <v>2089</v>
      </c>
      <c r="B71">
        <f>SUM('[4]Frequency Low Scenario'!D70:I70)</f>
        <v>54.329590807268481</v>
      </c>
      <c r="C71">
        <f>SUM('[4]Frequency Low Scenario'!J70:O70)</f>
        <v>8.1354644773764111</v>
      </c>
      <c r="D71">
        <f>SUM('[4]Frequency Low Scenario'!P70:U70)</f>
        <v>3.6742815160785107</v>
      </c>
      <c r="E71">
        <f>SUM('[4]Frequency Medium Scenario'!D70:I70)</f>
        <v>67.239953431876884</v>
      </c>
      <c r="F71">
        <f>SUM('[4]Frequency Medium Scenario'!J70:O70)</f>
        <v>10.068698189648329</v>
      </c>
      <c r="G71">
        <f>SUM('[4]Frequency Medium Scenario'!P70:U70)</f>
        <v>4.5474025179602933</v>
      </c>
      <c r="H71">
        <f>SUM('[4]Frequency High Scenario'!D70:I70)</f>
        <v>93.787333610148721</v>
      </c>
      <c r="I71">
        <f>SUM('[4]Frequency High Scenario'!J70:O70)</f>
        <v>14.043976950239378</v>
      </c>
      <c r="J71">
        <f>SUM('[4]Frequency High Scenario'!P70:U70)</f>
        <v>6.3427878105784652</v>
      </c>
      <c r="K71">
        <f>SUM('[4]Frequency Very High Scenario'!D70:I70)</f>
        <v>184.3667707611425</v>
      </c>
      <c r="L71">
        <f>SUM('[4]Frequency Very High Scenario'!J70:O70)</f>
        <v>27.607594536405184</v>
      </c>
      <c r="M71">
        <f>SUM('[4]Frequency Very High Scenario'!P70:U70)</f>
        <v>12.468627278822094</v>
      </c>
    </row>
    <row r="72" spans="1:13" x14ac:dyDescent="0.35">
      <c r="A72">
        <f>'[4]Expected Frequency'!A71</f>
        <v>2090</v>
      </c>
      <c r="B72">
        <f>SUM('[4]Frequency Low Scenario'!D71:I71)</f>
        <v>51.781724979787661</v>
      </c>
      <c r="C72">
        <f>SUM('[4]Frequency Low Scenario'!J71:O71)</f>
        <v>7.7539399412148313</v>
      </c>
      <c r="D72">
        <f>SUM('[4]Frequency Low Scenario'!P71:U71)</f>
        <v>3.5019706965737112</v>
      </c>
      <c r="E72">
        <f>SUM('[4]Frequency Medium Scenario'!D71:I71)</f>
        <v>66.1600242164576</v>
      </c>
      <c r="F72">
        <f>SUM('[4]Frequency Medium Scenario'!J71:O71)</f>
        <v>9.9069865765185394</v>
      </c>
      <c r="G72">
        <f>SUM('[4]Frequency Medium Scenario'!P71:U71)</f>
        <v>4.4743674758050078</v>
      </c>
      <c r="H72">
        <f>SUM('[4]Frequency High Scenario'!D71:I71)</f>
        <v>101.17794920049818</v>
      </c>
      <c r="I72">
        <f>SUM('[4]Frequency High Scenario'!J71:O71)</f>
        <v>15.150668344520749</v>
      </c>
      <c r="J72">
        <f>SUM('[4]Frequency High Scenario'!P71:U71)</f>
        <v>6.8426112374177066</v>
      </c>
      <c r="K72">
        <f>SUM('[4]Frequency Very High Scenario'!D71:I71)</f>
        <v>241.8597816444796</v>
      </c>
      <c r="L72">
        <f>SUM('[4]Frequency Very High Scenario'!J71:O71)</f>
        <v>36.216758360186986</v>
      </c>
      <c r="M72">
        <f>SUM('[4]Frequency Very High Scenario'!P71:U71)</f>
        <v>16.35684922295065</v>
      </c>
    </row>
    <row r="73" spans="1:13" x14ac:dyDescent="0.35">
      <c r="A73">
        <f>'[4]Expected Frequency'!A72</f>
        <v>2091</v>
      </c>
      <c r="B73">
        <f>SUM('[4]Frequency Low Scenario'!D72:I72)</f>
        <v>51.781724979787661</v>
      </c>
      <c r="C73">
        <f>SUM('[4]Frequency Low Scenario'!J72:O72)</f>
        <v>7.7539399412148313</v>
      </c>
      <c r="D73">
        <f>SUM('[4]Frequency Low Scenario'!P72:U72)</f>
        <v>3.5019706965737112</v>
      </c>
      <c r="E73">
        <f>SUM('[4]Frequency Medium Scenario'!D72:I72)</f>
        <v>66.1600242164576</v>
      </c>
      <c r="F73">
        <f>SUM('[4]Frequency Medium Scenario'!J72:O72)</f>
        <v>9.9069865765185394</v>
      </c>
      <c r="G73">
        <f>SUM('[4]Frequency Medium Scenario'!P72:U72)</f>
        <v>4.4743674758050078</v>
      </c>
      <c r="H73">
        <f>SUM('[4]Frequency High Scenario'!D72:I72)</f>
        <v>101.17794920049818</v>
      </c>
      <c r="I73">
        <f>SUM('[4]Frequency High Scenario'!J72:O72)</f>
        <v>15.150668344520749</v>
      </c>
      <c r="J73">
        <f>SUM('[4]Frequency High Scenario'!P72:U72)</f>
        <v>6.8426112374177066</v>
      </c>
      <c r="K73">
        <f>SUM('[4]Frequency Very High Scenario'!D72:I72)</f>
        <v>241.8597816444796</v>
      </c>
      <c r="L73">
        <f>SUM('[4]Frequency Very High Scenario'!J72:O72)</f>
        <v>36.216758360186986</v>
      </c>
      <c r="M73">
        <f>SUM('[4]Frequency Very High Scenario'!P72:U72)</f>
        <v>16.35684922295065</v>
      </c>
    </row>
    <row r="74" spans="1:13" x14ac:dyDescent="0.35">
      <c r="A74">
        <f>'[4]Expected Frequency'!A73</f>
        <v>2092</v>
      </c>
      <c r="B74">
        <f>SUM('[4]Frequency Low Scenario'!D73:I73)</f>
        <v>51.781724979787661</v>
      </c>
      <c r="C74">
        <f>SUM('[4]Frequency Low Scenario'!J73:O73)</f>
        <v>7.7539399412148313</v>
      </c>
      <c r="D74">
        <f>SUM('[4]Frequency Low Scenario'!P73:U73)</f>
        <v>3.5019706965737112</v>
      </c>
      <c r="E74">
        <f>SUM('[4]Frequency Medium Scenario'!D73:I73)</f>
        <v>66.1600242164576</v>
      </c>
      <c r="F74">
        <f>SUM('[4]Frequency Medium Scenario'!J73:O73)</f>
        <v>9.9069865765185394</v>
      </c>
      <c r="G74">
        <f>SUM('[4]Frequency Medium Scenario'!P73:U73)</f>
        <v>4.4743674758050078</v>
      </c>
      <c r="H74">
        <f>SUM('[4]Frequency High Scenario'!D73:I73)</f>
        <v>101.17794920049818</v>
      </c>
      <c r="I74">
        <f>SUM('[4]Frequency High Scenario'!J73:O73)</f>
        <v>15.150668344520749</v>
      </c>
      <c r="J74">
        <f>SUM('[4]Frequency High Scenario'!P73:U73)</f>
        <v>6.8426112374177066</v>
      </c>
      <c r="K74">
        <f>SUM('[4]Frequency Very High Scenario'!D73:I73)</f>
        <v>241.8597816444796</v>
      </c>
      <c r="L74">
        <f>SUM('[4]Frequency Very High Scenario'!J73:O73)</f>
        <v>36.216758360186986</v>
      </c>
      <c r="M74">
        <f>SUM('[4]Frequency Very High Scenario'!P73:U73)</f>
        <v>16.35684922295065</v>
      </c>
    </row>
    <row r="75" spans="1:13" x14ac:dyDescent="0.35">
      <c r="A75">
        <f>'[4]Expected Frequency'!A74</f>
        <v>2093</v>
      </c>
      <c r="B75">
        <f>SUM('[4]Frequency Low Scenario'!D74:I74)</f>
        <v>51.781724979787661</v>
      </c>
      <c r="C75">
        <f>SUM('[4]Frequency Low Scenario'!J74:O74)</f>
        <v>7.7539399412148313</v>
      </c>
      <c r="D75">
        <f>SUM('[4]Frequency Low Scenario'!P74:U74)</f>
        <v>3.5019706965737112</v>
      </c>
      <c r="E75">
        <f>SUM('[4]Frequency Medium Scenario'!D74:I74)</f>
        <v>66.1600242164576</v>
      </c>
      <c r="F75">
        <f>SUM('[4]Frequency Medium Scenario'!J74:O74)</f>
        <v>9.9069865765185394</v>
      </c>
      <c r="G75">
        <f>SUM('[4]Frequency Medium Scenario'!P74:U74)</f>
        <v>4.4743674758050078</v>
      </c>
      <c r="H75">
        <f>SUM('[4]Frequency High Scenario'!D74:I74)</f>
        <v>101.17794920049818</v>
      </c>
      <c r="I75">
        <f>SUM('[4]Frequency High Scenario'!J74:O74)</f>
        <v>15.150668344520749</v>
      </c>
      <c r="J75">
        <f>SUM('[4]Frequency High Scenario'!P74:U74)</f>
        <v>6.8426112374177066</v>
      </c>
      <c r="K75">
        <f>SUM('[4]Frequency Very High Scenario'!D74:I74)</f>
        <v>241.8597816444796</v>
      </c>
      <c r="L75">
        <f>SUM('[4]Frequency Very High Scenario'!J74:O74)</f>
        <v>36.216758360186986</v>
      </c>
      <c r="M75">
        <f>SUM('[4]Frequency Very High Scenario'!P74:U74)</f>
        <v>16.35684922295065</v>
      </c>
    </row>
    <row r="76" spans="1:13" x14ac:dyDescent="0.35">
      <c r="A76">
        <f>'[4]Expected Frequency'!A75</f>
        <v>2094</v>
      </c>
      <c r="B76">
        <f>SUM('[4]Frequency Low Scenario'!D75:I75)</f>
        <v>51.781724979787661</v>
      </c>
      <c r="C76">
        <f>SUM('[4]Frequency Low Scenario'!J75:O75)</f>
        <v>7.7539399412148313</v>
      </c>
      <c r="D76">
        <f>SUM('[4]Frequency Low Scenario'!P75:U75)</f>
        <v>3.5019706965737112</v>
      </c>
      <c r="E76">
        <f>SUM('[4]Frequency Medium Scenario'!D75:I75)</f>
        <v>66.1600242164576</v>
      </c>
      <c r="F76">
        <f>SUM('[4]Frequency Medium Scenario'!J75:O75)</f>
        <v>9.9069865765185394</v>
      </c>
      <c r="G76">
        <f>SUM('[4]Frequency Medium Scenario'!P75:U75)</f>
        <v>4.4743674758050078</v>
      </c>
      <c r="H76">
        <f>SUM('[4]Frequency High Scenario'!D75:I75)</f>
        <v>101.17794920049818</v>
      </c>
      <c r="I76">
        <f>SUM('[4]Frequency High Scenario'!J75:O75)</f>
        <v>15.150668344520749</v>
      </c>
      <c r="J76">
        <f>SUM('[4]Frequency High Scenario'!P75:U75)</f>
        <v>6.8426112374177066</v>
      </c>
      <c r="K76">
        <f>SUM('[4]Frequency Very High Scenario'!D75:I75)</f>
        <v>241.8597816444796</v>
      </c>
      <c r="L76">
        <f>SUM('[4]Frequency Very High Scenario'!J75:O75)</f>
        <v>36.216758360186986</v>
      </c>
      <c r="M76">
        <f>SUM('[4]Frequency Very High Scenario'!P75:U75)</f>
        <v>16.35684922295065</v>
      </c>
    </row>
    <row r="77" spans="1:13" x14ac:dyDescent="0.35">
      <c r="A77">
        <f>'[4]Expected Frequency'!A76</f>
        <v>2095</v>
      </c>
      <c r="B77">
        <f>SUM('[4]Frequency Low Scenario'!D76:I76)</f>
        <v>51.781724979787661</v>
      </c>
      <c r="C77">
        <f>SUM('[4]Frequency Low Scenario'!J76:O76)</f>
        <v>7.7539399412148313</v>
      </c>
      <c r="D77">
        <f>SUM('[4]Frequency Low Scenario'!P76:U76)</f>
        <v>3.5019706965737112</v>
      </c>
      <c r="E77">
        <f>SUM('[4]Frequency Medium Scenario'!D76:I76)</f>
        <v>66.1600242164576</v>
      </c>
      <c r="F77">
        <f>SUM('[4]Frequency Medium Scenario'!J76:O76)</f>
        <v>9.9069865765185394</v>
      </c>
      <c r="G77">
        <f>SUM('[4]Frequency Medium Scenario'!P76:U76)</f>
        <v>4.4743674758050078</v>
      </c>
      <c r="H77">
        <f>SUM('[4]Frequency High Scenario'!D76:I76)</f>
        <v>101.17794920049818</v>
      </c>
      <c r="I77">
        <f>SUM('[4]Frequency High Scenario'!J76:O76)</f>
        <v>15.150668344520749</v>
      </c>
      <c r="J77">
        <f>SUM('[4]Frequency High Scenario'!P76:U76)</f>
        <v>6.8426112374177066</v>
      </c>
      <c r="K77">
        <f>SUM('[4]Frequency Very High Scenario'!D76:I76)</f>
        <v>241.8597816444796</v>
      </c>
      <c r="L77">
        <f>SUM('[4]Frequency Very High Scenario'!J76:O76)</f>
        <v>36.216758360186986</v>
      </c>
      <c r="M77">
        <f>SUM('[4]Frequency Very High Scenario'!P76:U76)</f>
        <v>16.35684922295065</v>
      </c>
    </row>
    <row r="78" spans="1:13" x14ac:dyDescent="0.35">
      <c r="A78">
        <f>'[4]Expected Frequency'!A77</f>
        <v>2096</v>
      </c>
      <c r="B78">
        <f>SUM('[4]Frequency Low Scenario'!D77:I77)</f>
        <v>51.781724979787661</v>
      </c>
      <c r="C78">
        <f>SUM('[4]Frequency Low Scenario'!J77:O77)</f>
        <v>7.7539399412148313</v>
      </c>
      <c r="D78">
        <f>SUM('[4]Frequency Low Scenario'!P77:U77)</f>
        <v>3.5019706965737112</v>
      </c>
      <c r="E78">
        <f>SUM('[4]Frequency Medium Scenario'!D77:I77)</f>
        <v>66.1600242164576</v>
      </c>
      <c r="F78">
        <f>SUM('[4]Frequency Medium Scenario'!J77:O77)</f>
        <v>9.9069865765185394</v>
      </c>
      <c r="G78">
        <f>SUM('[4]Frequency Medium Scenario'!P77:U77)</f>
        <v>4.4743674758050078</v>
      </c>
      <c r="H78">
        <f>SUM('[4]Frequency High Scenario'!D77:I77)</f>
        <v>101.17794920049818</v>
      </c>
      <c r="I78">
        <f>SUM('[4]Frequency High Scenario'!J77:O77)</f>
        <v>15.150668344520749</v>
      </c>
      <c r="J78">
        <f>SUM('[4]Frequency High Scenario'!P77:U77)</f>
        <v>6.8426112374177066</v>
      </c>
      <c r="K78">
        <f>SUM('[4]Frequency Very High Scenario'!D77:I77)</f>
        <v>241.8597816444796</v>
      </c>
      <c r="L78">
        <f>SUM('[4]Frequency Very High Scenario'!J77:O77)</f>
        <v>36.216758360186986</v>
      </c>
      <c r="M78">
        <f>SUM('[4]Frequency Very High Scenario'!P77:U77)</f>
        <v>16.35684922295065</v>
      </c>
    </row>
    <row r="79" spans="1:13" x14ac:dyDescent="0.35">
      <c r="A79">
        <f>'[4]Expected Frequency'!A78</f>
        <v>2097</v>
      </c>
      <c r="B79">
        <f>SUM('[4]Frequency Low Scenario'!D78:I78)</f>
        <v>51.781724979787661</v>
      </c>
      <c r="C79">
        <f>SUM('[4]Frequency Low Scenario'!J78:O78)</f>
        <v>7.7539399412148313</v>
      </c>
      <c r="D79">
        <f>SUM('[4]Frequency Low Scenario'!P78:U78)</f>
        <v>3.5019706965737112</v>
      </c>
      <c r="E79">
        <f>SUM('[4]Frequency Medium Scenario'!D78:I78)</f>
        <v>66.1600242164576</v>
      </c>
      <c r="F79">
        <f>SUM('[4]Frequency Medium Scenario'!J78:O78)</f>
        <v>9.9069865765185394</v>
      </c>
      <c r="G79">
        <f>SUM('[4]Frequency Medium Scenario'!P78:U78)</f>
        <v>4.4743674758050078</v>
      </c>
      <c r="H79">
        <f>SUM('[4]Frequency High Scenario'!D78:I78)</f>
        <v>101.17794920049818</v>
      </c>
      <c r="I79">
        <f>SUM('[4]Frequency High Scenario'!J78:O78)</f>
        <v>15.150668344520749</v>
      </c>
      <c r="J79">
        <f>SUM('[4]Frequency High Scenario'!P78:U78)</f>
        <v>6.8426112374177066</v>
      </c>
      <c r="K79">
        <f>SUM('[4]Frequency Very High Scenario'!D78:I78)</f>
        <v>241.8597816444796</v>
      </c>
      <c r="L79">
        <f>SUM('[4]Frequency Very High Scenario'!J78:O78)</f>
        <v>36.216758360186986</v>
      </c>
      <c r="M79">
        <f>SUM('[4]Frequency Very High Scenario'!P78:U78)</f>
        <v>16.35684922295065</v>
      </c>
    </row>
    <row r="80" spans="1:13" x14ac:dyDescent="0.35">
      <c r="A80">
        <f>'[4]Expected Frequency'!A79</f>
        <v>2098</v>
      </c>
      <c r="B80">
        <f>SUM('[4]Frequency Low Scenario'!D79:I79)</f>
        <v>51.781724979787661</v>
      </c>
      <c r="C80">
        <f>SUM('[4]Frequency Low Scenario'!J79:O79)</f>
        <v>7.7539399412148313</v>
      </c>
      <c r="D80">
        <f>SUM('[4]Frequency Low Scenario'!P79:U79)</f>
        <v>3.5019706965737112</v>
      </c>
      <c r="E80">
        <f>SUM('[4]Frequency Medium Scenario'!D79:I79)</f>
        <v>66.1600242164576</v>
      </c>
      <c r="F80">
        <f>SUM('[4]Frequency Medium Scenario'!J79:O79)</f>
        <v>9.9069865765185394</v>
      </c>
      <c r="G80">
        <f>SUM('[4]Frequency Medium Scenario'!P79:U79)</f>
        <v>4.4743674758050078</v>
      </c>
      <c r="H80">
        <f>SUM('[4]Frequency High Scenario'!D79:I79)</f>
        <v>101.17794920049818</v>
      </c>
      <c r="I80">
        <f>SUM('[4]Frequency High Scenario'!J79:O79)</f>
        <v>15.150668344520749</v>
      </c>
      <c r="J80">
        <f>SUM('[4]Frequency High Scenario'!P79:U79)</f>
        <v>6.8426112374177066</v>
      </c>
      <c r="K80">
        <f>SUM('[4]Frequency Very High Scenario'!D79:I79)</f>
        <v>241.8597816444796</v>
      </c>
      <c r="L80">
        <f>SUM('[4]Frequency Very High Scenario'!J79:O79)</f>
        <v>36.216758360186986</v>
      </c>
      <c r="M80">
        <f>SUM('[4]Frequency Very High Scenario'!P79:U79)</f>
        <v>16.35684922295065</v>
      </c>
    </row>
    <row r="81" spans="1:13" x14ac:dyDescent="0.35">
      <c r="A81">
        <f>'[4]Expected Frequency'!A80</f>
        <v>2099</v>
      </c>
      <c r="B81">
        <f>SUM('[4]Frequency Low Scenario'!D80:I80)</f>
        <v>51.781724979787661</v>
      </c>
      <c r="C81">
        <f>SUM('[4]Frequency Low Scenario'!J80:O80)</f>
        <v>7.7539399412148313</v>
      </c>
      <c r="D81">
        <f>SUM('[4]Frequency Low Scenario'!P80:U80)</f>
        <v>3.5019706965737112</v>
      </c>
      <c r="E81">
        <f>SUM('[4]Frequency Medium Scenario'!D80:I80)</f>
        <v>66.1600242164576</v>
      </c>
      <c r="F81">
        <f>SUM('[4]Frequency Medium Scenario'!J80:O80)</f>
        <v>9.9069865765185394</v>
      </c>
      <c r="G81">
        <f>SUM('[4]Frequency Medium Scenario'!P80:U80)</f>
        <v>4.4743674758050078</v>
      </c>
      <c r="H81">
        <f>SUM('[4]Frequency High Scenario'!D80:I80)</f>
        <v>101.17794920049818</v>
      </c>
      <c r="I81">
        <f>SUM('[4]Frequency High Scenario'!J80:O80)</f>
        <v>15.150668344520749</v>
      </c>
      <c r="J81">
        <f>SUM('[4]Frequency High Scenario'!P80:U80)</f>
        <v>6.8426112374177066</v>
      </c>
      <c r="K81">
        <f>SUM('[4]Frequency Very High Scenario'!D80:I80)</f>
        <v>241.8597816444796</v>
      </c>
      <c r="L81">
        <f>SUM('[4]Frequency Very High Scenario'!J80:O80)</f>
        <v>36.216758360186986</v>
      </c>
      <c r="M81">
        <f>SUM('[4]Frequency Very High Scenario'!P80:U80)</f>
        <v>16.35684922295065</v>
      </c>
    </row>
    <row r="82" spans="1:13" x14ac:dyDescent="0.35">
      <c r="A82">
        <f>'[4]Expected Frequency'!A81</f>
        <v>2100</v>
      </c>
      <c r="B82">
        <f>SUM('[4]Frequency Low Scenario'!D81:I81)</f>
        <v>49.260844030639319</v>
      </c>
      <c r="C82">
        <f>SUM('[4]Frequency Low Scenario'!J81:O81)</f>
        <v>7.3764561960078368</v>
      </c>
      <c r="D82">
        <f>SUM('[4]Frequency Low Scenario'!P81:U81)</f>
        <v>3.3314848501305057</v>
      </c>
      <c r="E82">
        <f>SUM('[4]Frequency Medium Scenario'!D81:I81)</f>
        <v>64.437803002594151</v>
      </c>
      <c r="F82">
        <f>SUM('[4]Frequency Medium Scenario'!J81:O81)</f>
        <v>9.6490963678977195</v>
      </c>
      <c r="G82">
        <f>SUM('[4]Frequency Medium Scenario'!P81:U81)</f>
        <v>4.3578945652111329</v>
      </c>
      <c r="H82">
        <f>SUM('[4]Frequency High Scenario'!D81:I81)</f>
        <v>108.42483650087942</v>
      </c>
      <c r="I82">
        <f>SUM('[4]Frequency High Scenario'!J81:O81)</f>
        <v>16.235837463738818</v>
      </c>
      <c r="J82">
        <f>SUM('[4]Frequency High Scenario'!P81:U81)</f>
        <v>7.3327143959589369</v>
      </c>
      <c r="K82">
        <f>SUM('[4]Frequency Very High Scenario'!D81:I81)</f>
        <v>308.73480765762378</v>
      </c>
      <c r="L82">
        <f>SUM('[4]Frequency Very High Scenario'!J81:O81)</f>
        <v>46.230811300206021</v>
      </c>
      <c r="M82">
        <f>SUM('[4]Frequency Very High Scenario'!P81:U81)</f>
        <v>20.879571892426224</v>
      </c>
    </row>
    <row r="83" spans="1:13" x14ac:dyDescent="0.35">
      <c r="A83">
        <f>'[4]Expected Frequency'!A82</f>
        <v>2101</v>
      </c>
      <c r="B83">
        <f>SUM('[4]Frequency Low Scenario'!D82:I82)</f>
        <v>49.260844030639319</v>
      </c>
      <c r="C83">
        <f>SUM('[4]Frequency Low Scenario'!J82:O82)</f>
        <v>7.3764561960078368</v>
      </c>
      <c r="D83">
        <f>SUM('[4]Frequency Low Scenario'!P82:U82)</f>
        <v>3.3314848501305057</v>
      </c>
      <c r="E83">
        <f>SUM('[4]Frequency Medium Scenario'!D82:I82)</f>
        <v>64.437803002594151</v>
      </c>
      <c r="F83">
        <f>SUM('[4]Frequency Medium Scenario'!J82:O82)</f>
        <v>9.6490963678977195</v>
      </c>
      <c r="G83">
        <f>SUM('[4]Frequency Medium Scenario'!P82:U82)</f>
        <v>4.3578945652111329</v>
      </c>
      <c r="H83">
        <f>SUM('[4]Frequency High Scenario'!D82:I82)</f>
        <v>108.42483650087942</v>
      </c>
      <c r="I83">
        <f>SUM('[4]Frequency High Scenario'!J82:O82)</f>
        <v>16.235837463738818</v>
      </c>
      <c r="J83">
        <f>SUM('[4]Frequency High Scenario'!P82:U82)</f>
        <v>7.3327143959589369</v>
      </c>
      <c r="K83">
        <f>SUM('[4]Frequency Very High Scenario'!D82:I82)</f>
        <v>308.73480765762378</v>
      </c>
      <c r="L83">
        <f>SUM('[4]Frequency Very High Scenario'!J82:O82)</f>
        <v>46.230811300206021</v>
      </c>
      <c r="M83">
        <f>SUM('[4]Frequency Very High Scenario'!P82:U82)</f>
        <v>20.879571892426224</v>
      </c>
    </row>
    <row r="84" spans="1:13" x14ac:dyDescent="0.35">
      <c r="A84">
        <f>'[4]Expected Frequency'!A83</f>
        <v>2102</v>
      </c>
      <c r="B84">
        <f>SUM('[4]Frequency Low Scenario'!D83:I83)</f>
        <v>49.260844030639319</v>
      </c>
      <c r="C84">
        <f>SUM('[4]Frequency Low Scenario'!J83:O83)</f>
        <v>7.3764561960078368</v>
      </c>
      <c r="D84">
        <f>SUM('[4]Frequency Low Scenario'!P83:U83)</f>
        <v>3.3314848501305057</v>
      </c>
      <c r="E84">
        <f>SUM('[4]Frequency Medium Scenario'!D83:I83)</f>
        <v>64.437803002594151</v>
      </c>
      <c r="F84">
        <f>SUM('[4]Frequency Medium Scenario'!J83:O83)</f>
        <v>9.6490963678977195</v>
      </c>
      <c r="G84">
        <f>SUM('[4]Frequency Medium Scenario'!P83:U83)</f>
        <v>4.3578945652111329</v>
      </c>
      <c r="H84">
        <f>SUM('[4]Frequency High Scenario'!D83:I83)</f>
        <v>108.42483650087942</v>
      </c>
      <c r="I84">
        <f>SUM('[4]Frequency High Scenario'!J83:O83)</f>
        <v>16.235837463738818</v>
      </c>
      <c r="J84">
        <f>SUM('[4]Frequency High Scenario'!P83:U83)</f>
        <v>7.3327143959589369</v>
      </c>
      <c r="K84">
        <f>SUM('[4]Frequency Very High Scenario'!D83:I83)</f>
        <v>308.73480765762378</v>
      </c>
      <c r="L84">
        <f>SUM('[4]Frequency Very High Scenario'!J83:O83)</f>
        <v>46.230811300206021</v>
      </c>
      <c r="M84">
        <f>SUM('[4]Frequency Very High Scenario'!P83:U83)</f>
        <v>20.879571892426224</v>
      </c>
    </row>
    <row r="85" spans="1:13" x14ac:dyDescent="0.35">
      <c r="A85">
        <f>'[4]Expected Frequency'!A84</f>
        <v>2103</v>
      </c>
      <c r="B85">
        <f>SUM('[4]Frequency Low Scenario'!D84:I84)</f>
        <v>49.260844030639319</v>
      </c>
      <c r="C85">
        <f>SUM('[4]Frequency Low Scenario'!J84:O84)</f>
        <v>7.3764561960078368</v>
      </c>
      <c r="D85">
        <f>SUM('[4]Frequency Low Scenario'!P84:U84)</f>
        <v>3.3314848501305057</v>
      </c>
      <c r="E85">
        <f>SUM('[4]Frequency Medium Scenario'!D84:I84)</f>
        <v>64.437803002594151</v>
      </c>
      <c r="F85">
        <f>SUM('[4]Frequency Medium Scenario'!J84:O84)</f>
        <v>9.6490963678977195</v>
      </c>
      <c r="G85">
        <f>SUM('[4]Frequency Medium Scenario'!P84:U84)</f>
        <v>4.3578945652111329</v>
      </c>
      <c r="H85">
        <f>SUM('[4]Frequency High Scenario'!D84:I84)</f>
        <v>108.42483650087942</v>
      </c>
      <c r="I85">
        <f>SUM('[4]Frequency High Scenario'!J84:O84)</f>
        <v>16.235837463738818</v>
      </c>
      <c r="J85">
        <f>SUM('[4]Frequency High Scenario'!P84:U84)</f>
        <v>7.3327143959589369</v>
      </c>
      <c r="K85">
        <f>SUM('[4]Frequency Very High Scenario'!D84:I84)</f>
        <v>308.73480765762378</v>
      </c>
      <c r="L85">
        <f>SUM('[4]Frequency Very High Scenario'!J84:O84)</f>
        <v>46.230811300206021</v>
      </c>
      <c r="M85">
        <f>SUM('[4]Frequency Very High Scenario'!P84:U84)</f>
        <v>20.879571892426224</v>
      </c>
    </row>
    <row r="86" spans="1:13" x14ac:dyDescent="0.35">
      <c r="A86">
        <f>'[4]Expected Frequency'!A85</f>
        <v>2104</v>
      </c>
      <c r="B86">
        <f>SUM('[4]Frequency Low Scenario'!D85:I85)</f>
        <v>49.260844030639319</v>
      </c>
      <c r="C86">
        <f>SUM('[4]Frequency Low Scenario'!J85:O85)</f>
        <v>7.3764561960078368</v>
      </c>
      <c r="D86">
        <f>SUM('[4]Frequency Low Scenario'!P85:U85)</f>
        <v>3.3314848501305057</v>
      </c>
      <c r="E86">
        <f>SUM('[4]Frequency Medium Scenario'!D85:I85)</f>
        <v>64.437803002594151</v>
      </c>
      <c r="F86">
        <f>SUM('[4]Frequency Medium Scenario'!J85:O85)</f>
        <v>9.6490963678977195</v>
      </c>
      <c r="G86">
        <f>SUM('[4]Frequency Medium Scenario'!P85:U85)</f>
        <v>4.3578945652111329</v>
      </c>
      <c r="H86">
        <f>SUM('[4]Frequency High Scenario'!D85:I85)</f>
        <v>108.42483650087942</v>
      </c>
      <c r="I86">
        <f>SUM('[4]Frequency High Scenario'!J85:O85)</f>
        <v>16.235837463738818</v>
      </c>
      <c r="J86">
        <f>SUM('[4]Frequency High Scenario'!P85:U85)</f>
        <v>7.3327143959589369</v>
      </c>
      <c r="K86">
        <f>SUM('[4]Frequency Very High Scenario'!D85:I85)</f>
        <v>308.73480765762378</v>
      </c>
      <c r="L86">
        <f>SUM('[4]Frequency Very High Scenario'!J85:O85)</f>
        <v>46.230811300206021</v>
      </c>
      <c r="M86">
        <f>SUM('[4]Frequency Very High Scenario'!P85:U85)</f>
        <v>20.879571892426224</v>
      </c>
    </row>
    <row r="87" spans="1:13" x14ac:dyDescent="0.35">
      <c r="A87">
        <f>'[4]Expected Frequency'!A86</f>
        <v>2105</v>
      </c>
      <c r="B87">
        <f>SUM('[4]Frequency Low Scenario'!D86:I86)</f>
        <v>49.260844030639319</v>
      </c>
      <c r="C87">
        <f>SUM('[4]Frequency Low Scenario'!J86:O86)</f>
        <v>7.3764561960078368</v>
      </c>
      <c r="D87">
        <f>SUM('[4]Frequency Low Scenario'!P86:U86)</f>
        <v>3.3314848501305057</v>
      </c>
      <c r="E87">
        <f>SUM('[4]Frequency Medium Scenario'!D86:I86)</f>
        <v>64.437803002594151</v>
      </c>
      <c r="F87">
        <f>SUM('[4]Frequency Medium Scenario'!J86:O86)</f>
        <v>9.6490963678977195</v>
      </c>
      <c r="G87">
        <f>SUM('[4]Frequency Medium Scenario'!P86:U86)</f>
        <v>4.3578945652111329</v>
      </c>
      <c r="H87">
        <f>SUM('[4]Frequency High Scenario'!D86:I86)</f>
        <v>108.42483650087942</v>
      </c>
      <c r="I87">
        <f>SUM('[4]Frequency High Scenario'!J86:O86)</f>
        <v>16.235837463738818</v>
      </c>
      <c r="J87">
        <f>SUM('[4]Frequency High Scenario'!P86:U86)</f>
        <v>7.3327143959589369</v>
      </c>
      <c r="K87">
        <f>SUM('[4]Frequency Very High Scenario'!D86:I86)</f>
        <v>308.73480765762378</v>
      </c>
      <c r="L87">
        <f>SUM('[4]Frequency Very High Scenario'!J86:O86)</f>
        <v>46.230811300206021</v>
      </c>
      <c r="M87">
        <f>SUM('[4]Frequency Very High Scenario'!P86:U86)</f>
        <v>20.879571892426224</v>
      </c>
    </row>
    <row r="88" spans="1:13" x14ac:dyDescent="0.35">
      <c r="A88">
        <f>'[4]Expected Frequency'!A87</f>
        <v>2106</v>
      </c>
      <c r="B88">
        <f>SUM('[4]Frequency Low Scenario'!D87:I87)</f>
        <v>49.260844030639319</v>
      </c>
      <c r="C88">
        <f>SUM('[4]Frequency Low Scenario'!J87:O87)</f>
        <v>7.3764561960078368</v>
      </c>
      <c r="D88">
        <f>SUM('[4]Frequency Low Scenario'!P87:U87)</f>
        <v>3.3314848501305057</v>
      </c>
      <c r="E88">
        <f>SUM('[4]Frequency Medium Scenario'!D87:I87)</f>
        <v>64.437803002594151</v>
      </c>
      <c r="F88">
        <f>SUM('[4]Frequency Medium Scenario'!J87:O87)</f>
        <v>9.6490963678977195</v>
      </c>
      <c r="G88">
        <f>SUM('[4]Frequency Medium Scenario'!P87:U87)</f>
        <v>4.3578945652111329</v>
      </c>
      <c r="H88">
        <f>SUM('[4]Frequency High Scenario'!D87:I87)</f>
        <v>108.42483650087942</v>
      </c>
      <c r="I88">
        <f>SUM('[4]Frequency High Scenario'!J87:O87)</f>
        <v>16.235837463738818</v>
      </c>
      <c r="J88">
        <f>SUM('[4]Frequency High Scenario'!P87:U87)</f>
        <v>7.3327143959589369</v>
      </c>
      <c r="K88">
        <f>SUM('[4]Frequency Very High Scenario'!D87:I87)</f>
        <v>308.73480765762378</v>
      </c>
      <c r="L88">
        <f>SUM('[4]Frequency Very High Scenario'!J87:O87)</f>
        <v>46.230811300206021</v>
      </c>
      <c r="M88">
        <f>SUM('[4]Frequency Very High Scenario'!P87:U87)</f>
        <v>20.879571892426224</v>
      </c>
    </row>
    <row r="89" spans="1:13" x14ac:dyDescent="0.35">
      <c r="A89">
        <f>'[4]Expected Frequency'!A88</f>
        <v>2107</v>
      </c>
      <c r="B89">
        <f>SUM('[4]Frequency Low Scenario'!D88:I88)</f>
        <v>49.260844030639319</v>
      </c>
      <c r="C89">
        <f>SUM('[4]Frequency Low Scenario'!J88:O88)</f>
        <v>7.3764561960078368</v>
      </c>
      <c r="D89">
        <f>SUM('[4]Frequency Low Scenario'!P88:U88)</f>
        <v>3.3314848501305057</v>
      </c>
      <c r="E89">
        <f>SUM('[4]Frequency Medium Scenario'!D88:I88)</f>
        <v>64.437803002594151</v>
      </c>
      <c r="F89">
        <f>SUM('[4]Frequency Medium Scenario'!J88:O88)</f>
        <v>9.6490963678977195</v>
      </c>
      <c r="G89">
        <f>SUM('[4]Frequency Medium Scenario'!P88:U88)</f>
        <v>4.3578945652111329</v>
      </c>
      <c r="H89">
        <f>SUM('[4]Frequency High Scenario'!D88:I88)</f>
        <v>108.42483650087942</v>
      </c>
      <c r="I89">
        <f>SUM('[4]Frequency High Scenario'!J88:O88)</f>
        <v>16.235837463738818</v>
      </c>
      <c r="J89">
        <f>SUM('[4]Frequency High Scenario'!P88:U88)</f>
        <v>7.3327143959589369</v>
      </c>
      <c r="K89">
        <f>SUM('[4]Frequency Very High Scenario'!D88:I88)</f>
        <v>308.73480765762378</v>
      </c>
      <c r="L89">
        <f>SUM('[4]Frequency Very High Scenario'!J88:O88)</f>
        <v>46.230811300206021</v>
      </c>
      <c r="M89">
        <f>SUM('[4]Frequency Very High Scenario'!P88:U88)</f>
        <v>20.879571892426224</v>
      </c>
    </row>
    <row r="90" spans="1:13" x14ac:dyDescent="0.35">
      <c r="A90">
        <f>'[4]Expected Frequency'!A89</f>
        <v>2108</v>
      </c>
      <c r="B90">
        <f>SUM('[4]Frequency Low Scenario'!D89:I89)</f>
        <v>49.260844030639319</v>
      </c>
      <c r="C90">
        <f>SUM('[4]Frequency Low Scenario'!J89:O89)</f>
        <v>7.3764561960078368</v>
      </c>
      <c r="D90">
        <f>SUM('[4]Frequency Low Scenario'!P89:U89)</f>
        <v>3.3314848501305057</v>
      </c>
      <c r="E90">
        <f>SUM('[4]Frequency Medium Scenario'!D89:I89)</f>
        <v>64.437803002594151</v>
      </c>
      <c r="F90">
        <f>SUM('[4]Frequency Medium Scenario'!J89:O89)</f>
        <v>9.6490963678977195</v>
      </c>
      <c r="G90">
        <f>SUM('[4]Frequency Medium Scenario'!P89:U89)</f>
        <v>4.3578945652111329</v>
      </c>
      <c r="H90">
        <f>SUM('[4]Frequency High Scenario'!D89:I89)</f>
        <v>108.42483650087942</v>
      </c>
      <c r="I90">
        <f>SUM('[4]Frequency High Scenario'!J89:O89)</f>
        <v>16.235837463738818</v>
      </c>
      <c r="J90">
        <f>SUM('[4]Frequency High Scenario'!P89:U89)</f>
        <v>7.3327143959589369</v>
      </c>
      <c r="K90">
        <f>SUM('[4]Frequency Very High Scenario'!D89:I89)</f>
        <v>308.73480765762378</v>
      </c>
      <c r="L90">
        <f>SUM('[4]Frequency Very High Scenario'!J89:O89)</f>
        <v>46.230811300206021</v>
      </c>
      <c r="M90">
        <f>SUM('[4]Frequency Very High Scenario'!P89:U89)</f>
        <v>20.879571892426224</v>
      </c>
    </row>
    <row r="91" spans="1:13" x14ac:dyDescent="0.35">
      <c r="A91">
        <f>'[4]Expected Frequency'!A90</f>
        <v>2109</v>
      </c>
      <c r="B91">
        <f>SUM('[4]Frequency Low Scenario'!D90:I90)</f>
        <v>49.260844030639319</v>
      </c>
      <c r="C91">
        <f>SUM('[4]Frequency Low Scenario'!J90:O90)</f>
        <v>7.3764561960078368</v>
      </c>
      <c r="D91">
        <f>SUM('[4]Frequency Low Scenario'!P90:U90)</f>
        <v>3.3314848501305057</v>
      </c>
      <c r="E91">
        <f>SUM('[4]Frequency Medium Scenario'!D90:I90)</f>
        <v>64.437803002594151</v>
      </c>
      <c r="F91">
        <f>SUM('[4]Frequency Medium Scenario'!J90:O90)</f>
        <v>9.6490963678977195</v>
      </c>
      <c r="G91">
        <f>SUM('[4]Frequency Medium Scenario'!P90:U90)</f>
        <v>4.3578945652111329</v>
      </c>
      <c r="H91">
        <f>SUM('[4]Frequency High Scenario'!D90:I90)</f>
        <v>108.42483650087942</v>
      </c>
      <c r="I91">
        <f>SUM('[4]Frequency High Scenario'!J90:O90)</f>
        <v>16.235837463738818</v>
      </c>
      <c r="J91">
        <f>SUM('[4]Frequency High Scenario'!P90:U90)</f>
        <v>7.3327143959589369</v>
      </c>
      <c r="K91">
        <f>SUM('[4]Frequency Very High Scenario'!D90:I90)</f>
        <v>308.73480765762378</v>
      </c>
      <c r="L91">
        <f>SUM('[4]Frequency Very High Scenario'!J90:O90)</f>
        <v>46.230811300206021</v>
      </c>
      <c r="M91">
        <f>SUM('[4]Frequency Very High Scenario'!P90:U90)</f>
        <v>20.879571892426224</v>
      </c>
    </row>
    <row r="92" spans="1:13" x14ac:dyDescent="0.35">
      <c r="A92">
        <f>'[4]Expected Frequency'!A91</f>
        <v>2110</v>
      </c>
      <c r="B92">
        <f>SUM('[4]Frequency Low Scenario'!D91:I91)</f>
        <v>46.802865578953892</v>
      </c>
      <c r="C92">
        <f>SUM('[4]Frequency Low Scenario'!J91:O91)</f>
        <v>7.0083916462345623</v>
      </c>
      <c r="D92">
        <f>SUM('[4]Frequency Low Scenario'!P91:U91)</f>
        <v>3.1652530663501866</v>
      </c>
      <c r="E92">
        <f>SUM('[4]Frequency Medium Scenario'!D91:I91)</f>
        <v>62.738294072193568</v>
      </c>
      <c r="F92">
        <f>SUM('[4]Frequency Medium Scenario'!J91:O91)</f>
        <v>9.3946071599575056</v>
      </c>
      <c r="G92">
        <f>SUM('[4]Frequency Medium Scenario'!P91:U91)</f>
        <v>4.2429576743456527</v>
      </c>
      <c r="H92">
        <f>SUM('[4]Frequency High Scenario'!D91:I91)</f>
        <v>115.9223553919488</v>
      </c>
      <c r="I92">
        <f>SUM('[4]Frequency High Scenario'!J91:O91)</f>
        <v>17.35853685647184</v>
      </c>
      <c r="J92">
        <f>SUM('[4]Frequency High Scenario'!P91:U91)</f>
        <v>7.8397676365333204</v>
      </c>
      <c r="K92">
        <f>SUM('[4]Frequency Very High Scenario'!D91:I91)</f>
        <v>383.76263106071121</v>
      </c>
      <c r="L92">
        <f>SUM('[4]Frequency Very High Scenario'!J91:O91)</f>
        <v>57.465686863248685</v>
      </c>
      <c r="M92">
        <f>SUM('[4]Frequency Very High Scenario'!P91:U91)</f>
        <v>25.953663941076183</v>
      </c>
    </row>
    <row r="93" spans="1:13" x14ac:dyDescent="0.35">
      <c r="A93">
        <f>'[4]Expected Frequency'!A92</f>
        <v>2111</v>
      </c>
      <c r="B93">
        <f>SUM('[4]Frequency Low Scenario'!D92:I92)</f>
        <v>46.802865578953892</v>
      </c>
      <c r="C93">
        <f>SUM('[4]Frequency Low Scenario'!J92:O92)</f>
        <v>7.0083916462345623</v>
      </c>
      <c r="D93">
        <f>SUM('[4]Frequency Low Scenario'!P92:U92)</f>
        <v>3.1652530663501866</v>
      </c>
      <c r="E93">
        <f>SUM('[4]Frequency Medium Scenario'!D92:I92)</f>
        <v>62.738294072193568</v>
      </c>
      <c r="F93">
        <f>SUM('[4]Frequency Medium Scenario'!J92:O92)</f>
        <v>9.3946071599575056</v>
      </c>
      <c r="G93">
        <f>SUM('[4]Frequency Medium Scenario'!P92:U92)</f>
        <v>4.2429576743456527</v>
      </c>
      <c r="H93">
        <f>SUM('[4]Frequency High Scenario'!D92:I92)</f>
        <v>115.9223553919488</v>
      </c>
      <c r="I93">
        <f>SUM('[4]Frequency High Scenario'!J92:O92)</f>
        <v>17.35853685647184</v>
      </c>
      <c r="J93">
        <f>SUM('[4]Frequency High Scenario'!P92:U92)</f>
        <v>7.8397676365333204</v>
      </c>
      <c r="K93">
        <f>SUM('[4]Frequency Very High Scenario'!D92:I92)</f>
        <v>383.76263106071121</v>
      </c>
      <c r="L93">
        <f>SUM('[4]Frequency Very High Scenario'!J92:O92)</f>
        <v>57.465686863248685</v>
      </c>
      <c r="M93">
        <f>SUM('[4]Frequency Very High Scenario'!P92:U92)</f>
        <v>25.953663941076183</v>
      </c>
    </row>
    <row r="94" spans="1:13" x14ac:dyDescent="0.35">
      <c r="A94">
        <f>'[4]Expected Frequency'!A93</f>
        <v>2112</v>
      </c>
      <c r="B94">
        <f>SUM('[4]Frequency Low Scenario'!D93:I93)</f>
        <v>46.802865578953892</v>
      </c>
      <c r="C94">
        <f>SUM('[4]Frequency Low Scenario'!J93:O93)</f>
        <v>7.0083916462345623</v>
      </c>
      <c r="D94">
        <f>SUM('[4]Frequency Low Scenario'!P93:U93)</f>
        <v>3.1652530663501866</v>
      </c>
      <c r="E94">
        <f>SUM('[4]Frequency Medium Scenario'!D93:I93)</f>
        <v>62.738294072193568</v>
      </c>
      <c r="F94">
        <f>SUM('[4]Frequency Medium Scenario'!J93:O93)</f>
        <v>9.3946071599575056</v>
      </c>
      <c r="G94">
        <f>SUM('[4]Frequency Medium Scenario'!P93:U93)</f>
        <v>4.2429576743456527</v>
      </c>
      <c r="H94">
        <f>SUM('[4]Frequency High Scenario'!D93:I93)</f>
        <v>115.9223553919488</v>
      </c>
      <c r="I94">
        <f>SUM('[4]Frequency High Scenario'!J93:O93)</f>
        <v>17.35853685647184</v>
      </c>
      <c r="J94">
        <f>SUM('[4]Frequency High Scenario'!P93:U93)</f>
        <v>7.8397676365333204</v>
      </c>
      <c r="K94">
        <f>SUM('[4]Frequency Very High Scenario'!D93:I93)</f>
        <v>383.76263106071121</v>
      </c>
      <c r="L94">
        <f>SUM('[4]Frequency Very High Scenario'!J93:O93)</f>
        <v>57.465686863248685</v>
      </c>
      <c r="M94">
        <f>SUM('[4]Frequency Very High Scenario'!P93:U93)</f>
        <v>25.953663941076183</v>
      </c>
    </row>
    <row r="95" spans="1:13" x14ac:dyDescent="0.35">
      <c r="A95">
        <f>'[4]Expected Frequency'!A94</f>
        <v>2113</v>
      </c>
      <c r="B95">
        <f>SUM('[4]Frequency Low Scenario'!D94:I94)</f>
        <v>46.802865578953892</v>
      </c>
      <c r="C95">
        <f>SUM('[4]Frequency Low Scenario'!J94:O94)</f>
        <v>7.0083916462345623</v>
      </c>
      <c r="D95">
        <f>SUM('[4]Frequency Low Scenario'!P94:U94)</f>
        <v>3.1652530663501866</v>
      </c>
      <c r="E95">
        <f>SUM('[4]Frequency Medium Scenario'!D94:I94)</f>
        <v>62.738294072193568</v>
      </c>
      <c r="F95">
        <f>SUM('[4]Frequency Medium Scenario'!J94:O94)</f>
        <v>9.3946071599575056</v>
      </c>
      <c r="G95">
        <f>SUM('[4]Frequency Medium Scenario'!P94:U94)</f>
        <v>4.2429576743456527</v>
      </c>
      <c r="H95">
        <f>SUM('[4]Frequency High Scenario'!D94:I94)</f>
        <v>115.9223553919488</v>
      </c>
      <c r="I95">
        <f>SUM('[4]Frequency High Scenario'!J94:O94)</f>
        <v>17.35853685647184</v>
      </c>
      <c r="J95">
        <f>SUM('[4]Frequency High Scenario'!P94:U94)</f>
        <v>7.8397676365333204</v>
      </c>
      <c r="K95">
        <f>SUM('[4]Frequency Very High Scenario'!D94:I94)</f>
        <v>383.76263106071121</v>
      </c>
      <c r="L95">
        <f>SUM('[4]Frequency Very High Scenario'!J94:O94)</f>
        <v>57.465686863248685</v>
      </c>
      <c r="M95">
        <f>SUM('[4]Frequency Very High Scenario'!P94:U94)</f>
        <v>25.953663941076183</v>
      </c>
    </row>
    <row r="96" spans="1:13" x14ac:dyDescent="0.35">
      <c r="A96">
        <f>'[4]Expected Frequency'!A95</f>
        <v>2114</v>
      </c>
      <c r="B96">
        <f>SUM('[4]Frequency Low Scenario'!D95:I95)</f>
        <v>46.802865578953892</v>
      </c>
      <c r="C96">
        <f>SUM('[4]Frequency Low Scenario'!J95:O95)</f>
        <v>7.0083916462345623</v>
      </c>
      <c r="D96">
        <f>SUM('[4]Frequency Low Scenario'!P95:U95)</f>
        <v>3.1652530663501866</v>
      </c>
      <c r="E96">
        <f>SUM('[4]Frequency Medium Scenario'!D95:I95)</f>
        <v>62.738294072193568</v>
      </c>
      <c r="F96">
        <f>SUM('[4]Frequency Medium Scenario'!J95:O95)</f>
        <v>9.3946071599575056</v>
      </c>
      <c r="G96">
        <f>SUM('[4]Frequency Medium Scenario'!P95:U95)</f>
        <v>4.2429576743456527</v>
      </c>
      <c r="H96">
        <f>SUM('[4]Frequency High Scenario'!D95:I95)</f>
        <v>115.9223553919488</v>
      </c>
      <c r="I96">
        <f>SUM('[4]Frequency High Scenario'!J95:O95)</f>
        <v>17.35853685647184</v>
      </c>
      <c r="J96">
        <f>SUM('[4]Frequency High Scenario'!P95:U95)</f>
        <v>7.8397676365333204</v>
      </c>
      <c r="K96">
        <f>SUM('[4]Frequency Very High Scenario'!D95:I95)</f>
        <v>383.76263106071121</v>
      </c>
      <c r="L96">
        <f>SUM('[4]Frequency Very High Scenario'!J95:O95)</f>
        <v>57.465686863248685</v>
      </c>
      <c r="M96">
        <f>SUM('[4]Frequency Very High Scenario'!P95:U95)</f>
        <v>25.953663941076183</v>
      </c>
    </row>
    <row r="97" spans="1:13" x14ac:dyDescent="0.35">
      <c r="A97">
        <f>'[4]Expected Frequency'!A96</f>
        <v>2115</v>
      </c>
      <c r="B97">
        <f>SUM('[4]Frequency Low Scenario'!D96:I96)</f>
        <v>46.802865578953892</v>
      </c>
      <c r="C97">
        <f>SUM('[4]Frequency Low Scenario'!J96:O96)</f>
        <v>7.0083916462345623</v>
      </c>
      <c r="D97">
        <f>SUM('[4]Frequency Low Scenario'!P96:U96)</f>
        <v>3.1652530663501866</v>
      </c>
      <c r="E97">
        <f>SUM('[4]Frequency Medium Scenario'!D96:I96)</f>
        <v>62.738294072193568</v>
      </c>
      <c r="F97">
        <f>SUM('[4]Frequency Medium Scenario'!J96:O96)</f>
        <v>9.3946071599575056</v>
      </c>
      <c r="G97">
        <f>SUM('[4]Frequency Medium Scenario'!P96:U96)</f>
        <v>4.2429576743456527</v>
      </c>
      <c r="H97">
        <f>SUM('[4]Frequency High Scenario'!D96:I96)</f>
        <v>115.9223553919488</v>
      </c>
      <c r="I97">
        <f>SUM('[4]Frequency High Scenario'!J96:O96)</f>
        <v>17.35853685647184</v>
      </c>
      <c r="J97">
        <f>SUM('[4]Frequency High Scenario'!P96:U96)</f>
        <v>7.8397676365333204</v>
      </c>
      <c r="K97">
        <f>SUM('[4]Frequency Very High Scenario'!D96:I96)</f>
        <v>383.76263106071121</v>
      </c>
      <c r="L97">
        <f>SUM('[4]Frequency Very High Scenario'!J96:O96)</f>
        <v>57.465686863248685</v>
      </c>
      <c r="M97">
        <f>SUM('[4]Frequency Very High Scenario'!P96:U96)</f>
        <v>25.953663941076183</v>
      </c>
    </row>
    <row r="98" spans="1:13" x14ac:dyDescent="0.35">
      <c r="A98">
        <f>'[4]Expected Frequency'!A97</f>
        <v>2116</v>
      </c>
      <c r="B98">
        <f>SUM('[4]Frequency Low Scenario'!D97:I97)</f>
        <v>46.802865578953892</v>
      </c>
      <c r="C98">
        <f>SUM('[4]Frequency Low Scenario'!J97:O97)</f>
        <v>7.0083916462345623</v>
      </c>
      <c r="D98">
        <f>SUM('[4]Frequency Low Scenario'!P97:U97)</f>
        <v>3.1652530663501866</v>
      </c>
      <c r="E98">
        <f>SUM('[4]Frequency Medium Scenario'!D97:I97)</f>
        <v>62.738294072193568</v>
      </c>
      <c r="F98">
        <f>SUM('[4]Frequency Medium Scenario'!J97:O97)</f>
        <v>9.3946071599575056</v>
      </c>
      <c r="G98">
        <f>SUM('[4]Frequency Medium Scenario'!P97:U97)</f>
        <v>4.2429576743456527</v>
      </c>
      <c r="H98">
        <f>SUM('[4]Frequency High Scenario'!D97:I97)</f>
        <v>115.9223553919488</v>
      </c>
      <c r="I98">
        <f>SUM('[4]Frequency High Scenario'!J97:O97)</f>
        <v>17.35853685647184</v>
      </c>
      <c r="J98">
        <f>SUM('[4]Frequency High Scenario'!P97:U97)</f>
        <v>7.8397676365333204</v>
      </c>
      <c r="K98">
        <f>SUM('[4]Frequency Very High Scenario'!D97:I97)</f>
        <v>383.76263106071121</v>
      </c>
      <c r="L98">
        <f>SUM('[4]Frequency Very High Scenario'!J97:O97)</f>
        <v>57.465686863248685</v>
      </c>
      <c r="M98">
        <f>SUM('[4]Frequency Very High Scenario'!P97:U97)</f>
        <v>25.953663941076183</v>
      </c>
    </row>
    <row r="99" spans="1:13" x14ac:dyDescent="0.35">
      <c r="A99">
        <f>'[4]Expected Frequency'!A98</f>
        <v>2117</v>
      </c>
      <c r="B99">
        <f>SUM('[4]Frequency Low Scenario'!D98:I98)</f>
        <v>46.802865578953892</v>
      </c>
      <c r="C99">
        <f>SUM('[4]Frequency Low Scenario'!J98:O98)</f>
        <v>7.0083916462345623</v>
      </c>
      <c r="D99">
        <f>SUM('[4]Frequency Low Scenario'!P98:U98)</f>
        <v>3.1652530663501866</v>
      </c>
      <c r="E99">
        <f>SUM('[4]Frequency Medium Scenario'!D98:I98)</f>
        <v>62.738294072193568</v>
      </c>
      <c r="F99">
        <f>SUM('[4]Frequency Medium Scenario'!J98:O98)</f>
        <v>9.3946071599575056</v>
      </c>
      <c r="G99">
        <f>SUM('[4]Frequency Medium Scenario'!P98:U98)</f>
        <v>4.2429576743456527</v>
      </c>
      <c r="H99">
        <f>SUM('[4]Frequency High Scenario'!D98:I98)</f>
        <v>115.9223553919488</v>
      </c>
      <c r="I99">
        <f>SUM('[4]Frequency High Scenario'!J98:O98)</f>
        <v>17.35853685647184</v>
      </c>
      <c r="J99">
        <f>SUM('[4]Frequency High Scenario'!P98:U98)</f>
        <v>7.8397676365333204</v>
      </c>
      <c r="K99">
        <f>SUM('[4]Frequency Very High Scenario'!D98:I98)</f>
        <v>383.76263106071121</v>
      </c>
      <c r="L99">
        <f>SUM('[4]Frequency Very High Scenario'!J98:O98)</f>
        <v>57.465686863248685</v>
      </c>
      <c r="M99">
        <f>SUM('[4]Frequency Very High Scenario'!P98:U98)</f>
        <v>25.953663941076183</v>
      </c>
    </row>
    <row r="100" spans="1:13" x14ac:dyDescent="0.35">
      <c r="A100">
        <f>'[4]Expected Frequency'!A99</f>
        <v>2118</v>
      </c>
      <c r="B100">
        <f>SUM('[4]Frequency Low Scenario'!D99:I99)</f>
        <v>46.802865578953892</v>
      </c>
      <c r="C100">
        <f>SUM('[4]Frequency Low Scenario'!J99:O99)</f>
        <v>7.0083916462345623</v>
      </c>
      <c r="D100">
        <f>SUM('[4]Frequency Low Scenario'!P99:U99)</f>
        <v>3.1652530663501866</v>
      </c>
      <c r="E100">
        <f>SUM('[4]Frequency Medium Scenario'!D99:I99)</f>
        <v>62.738294072193568</v>
      </c>
      <c r="F100">
        <f>SUM('[4]Frequency Medium Scenario'!J99:O99)</f>
        <v>9.3946071599575056</v>
      </c>
      <c r="G100">
        <f>SUM('[4]Frequency Medium Scenario'!P99:U99)</f>
        <v>4.2429576743456527</v>
      </c>
      <c r="H100">
        <f>SUM('[4]Frequency High Scenario'!D99:I99)</f>
        <v>115.9223553919488</v>
      </c>
      <c r="I100">
        <f>SUM('[4]Frequency High Scenario'!J99:O99)</f>
        <v>17.35853685647184</v>
      </c>
      <c r="J100">
        <f>SUM('[4]Frequency High Scenario'!P99:U99)</f>
        <v>7.8397676365333204</v>
      </c>
      <c r="K100">
        <f>SUM('[4]Frequency Very High Scenario'!D99:I99)</f>
        <v>383.76263106071121</v>
      </c>
      <c r="L100">
        <f>SUM('[4]Frequency Very High Scenario'!J99:O99)</f>
        <v>57.465686863248685</v>
      </c>
      <c r="M100">
        <f>SUM('[4]Frequency Very High Scenario'!P99:U99)</f>
        <v>25.953663941076183</v>
      </c>
    </row>
    <row r="101" spans="1:13" x14ac:dyDescent="0.35">
      <c r="A101">
        <f>'[4]Expected Frequency'!A100</f>
        <v>2119</v>
      </c>
      <c r="B101">
        <f>SUM('[4]Frequency Low Scenario'!D100:I100)</f>
        <v>46.802865578953892</v>
      </c>
      <c r="C101">
        <f>SUM('[4]Frequency Low Scenario'!J100:O100)</f>
        <v>7.0083916462345623</v>
      </c>
      <c r="D101">
        <f>SUM('[4]Frequency Low Scenario'!P100:U100)</f>
        <v>3.1652530663501866</v>
      </c>
      <c r="E101">
        <f>SUM('[4]Frequency Medium Scenario'!D100:I100)</f>
        <v>62.738294072193568</v>
      </c>
      <c r="F101">
        <f>SUM('[4]Frequency Medium Scenario'!J100:O100)</f>
        <v>9.3946071599575056</v>
      </c>
      <c r="G101">
        <f>SUM('[4]Frequency Medium Scenario'!P100:U100)</f>
        <v>4.2429576743456527</v>
      </c>
      <c r="H101">
        <f>SUM('[4]Frequency High Scenario'!D100:I100)</f>
        <v>115.9223553919488</v>
      </c>
      <c r="I101">
        <f>SUM('[4]Frequency High Scenario'!J100:O100)</f>
        <v>17.35853685647184</v>
      </c>
      <c r="J101">
        <f>SUM('[4]Frequency High Scenario'!P100:U100)</f>
        <v>7.8397676365333204</v>
      </c>
      <c r="K101">
        <f>SUM('[4]Frequency Very High Scenario'!D100:I100)</f>
        <v>383.76263106071121</v>
      </c>
      <c r="L101">
        <f>SUM('[4]Frequency Very High Scenario'!J100:O100)</f>
        <v>57.465686863248685</v>
      </c>
      <c r="M101">
        <f>SUM('[4]Frequency Very High Scenario'!P100:U100)</f>
        <v>25.953663941076183</v>
      </c>
    </row>
    <row r="102" spans="1:13" x14ac:dyDescent="0.35">
      <c r="A102">
        <f>'[4]Expected Frequency'!A101</f>
        <v>2120</v>
      </c>
      <c r="B102">
        <f>SUM('[4]Frequency Low Scenario'!D101:I101)</f>
        <v>44.407789624731386</v>
      </c>
      <c r="C102">
        <f>SUM('[4]Frequency Low Scenario'!J101:O101)</f>
        <v>6.6497462918950134</v>
      </c>
      <c r="D102">
        <f>SUM('[4]Frequency Low Scenario'!P101:U101)</f>
        <v>3.0032753452327561</v>
      </c>
      <c r="E102">
        <f>SUM('[4]Frequency Medium Scenario'!D101:I101)</f>
        <v>61.06149742525588</v>
      </c>
      <c r="F102">
        <f>SUM('[4]Frequency Medium Scenario'!J101:O101)</f>
        <v>9.1435189526978888</v>
      </c>
      <c r="G102">
        <f>SUM('[4]Frequency Medium Scenario'!P101:U101)</f>
        <v>4.129556803208569</v>
      </c>
      <c r="H102">
        <f>SUM('[4]Frequency High Scenario'!D101:I101)</f>
        <v>123.67050587370626</v>
      </c>
      <c r="I102">
        <f>SUM('[4]Frequency High Scenario'!J101:O101)</f>
        <v>18.518766522719783</v>
      </c>
      <c r="J102">
        <f>SUM('[4]Frequency High Scenario'!P101:U101)</f>
        <v>8.3637709591408491</v>
      </c>
      <c r="K102">
        <f>SUM('[4]Frequency Very High Scenario'!D101:I101)</f>
        <v>466.94325185374197</v>
      </c>
      <c r="L102">
        <f>SUM('[4]Frequency Very High Scenario'!J101:O101)</f>
        <v>69.921385049315006</v>
      </c>
      <c r="M102">
        <f>SUM('[4]Frequency Very High Scenario'!P101:U101)</f>
        <v>31.579125368900527</v>
      </c>
    </row>
    <row r="103" spans="1:13" x14ac:dyDescent="0.35">
      <c r="A103">
        <f>'[4]Expected Frequency'!A102</f>
        <v>2121</v>
      </c>
      <c r="B103">
        <f>SUM('[4]Frequency Low Scenario'!D102:I102)</f>
        <v>44.407789624731386</v>
      </c>
      <c r="C103">
        <f>SUM('[4]Frequency Low Scenario'!J102:O102)</f>
        <v>6.6497462918950134</v>
      </c>
      <c r="D103">
        <f>SUM('[4]Frequency Low Scenario'!P102:U102)</f>
        <v>3.0032753452327561</v>
      </c>
      <c r="E103">
        <f>SUM('[4]Frequency Medium Scenario'!D102:I102)</f>
        <v>61.06149742525588</v>
      </c>
      <c r="F103">
        <f>SUM('[4]Frequency Medium Scenario'!J102:O102)</f>
        <v>9.1435189526978888</v>
      </c>
      <c r="G103">
        <f>SUM('[4]Frequency Medium Scenario'!P102:U102)</f>
        <v>4.129556803208569</v>
      </c>
      <c r="H103">
        <f>SUM('[4]Frequency High Scenario'!D102:I102)</f>
        <v>123.67050587370626</v>
      </c>
      <c r="I103">
        <f>SUM('[4]Frequency High Scenario'!J102:O102)</f>
        <v>18.518766522719783</v>
      </c>
      <c r="J103">
        <f>SUM('[4]Frequency High Scenario'!P102:U102)</f>
        <v>8.3637709591408491</v>
      </c>
      <c r="K103">
        <f>SUM('[4]Frequency Very High Scenario'!D102:I102)</f>
        <v>466.94325185374197</v>
      </c>
      <c r="L103">
        <f>SUM('[4]Frequency Very High Scenario'!J102:O102)</f>
        <v>69.921385049315006</v>
      </c>
      <c r="M103">
        <f>SUM('[4]Frequency Very High Scenario'!P102:U102)</f>
        <v>31.579125368900527</v>
      </c>
    </row>
    <row r="104" spans="1:13" x14ac:dyDescent="0.35">
      <c r="A104">
        <f>'[4]Expected Frequency'!A103</f>
        <v>2122</v>
      </c>
      <c r="B104">
        <f>SUM('[4]Frequency Low Scenario'!D103:I103)</f>
        <v>44.407789624731386</v>
      </c>
      <c r="C104">
        <f>SUM('[4]Frequency Low Scenario'!J103:O103)</f>
        <v>6.6497462918950134</v>
      </c>
      <c r="D104">
        <f>SUM('[4]Frequency Low Scenario'!P103:U103)</f>
        <v>3.0032753452327561</v>
      </c>
      <c r="E104">
        <f>SUM('[4]Frequency Medium Scenario'!D103:I103)</f>
        <v>61.06149742525588</v>
      </c>
      <c r="F104">
        <f>SUM('[4]Frequency Medium Scenario'!J103:O103)</f>
        <v>9.1435189526978888</v>
      </c>
      <c r="G104">
        <f>SUM('[4]Frequency Medium Scenario'!P103:U103)</f>
        <v>4.129556803208569</v>
      </c>
      <c r="H104">
        <f>SUM('[4]Frequency High Scenario'!D103:I103)</f>
        <v>123.67050587370626</v>
      </c>
      <c r="I104">
        <f>SUM('[4]Frequency High Scenario'!J103:O103)</f>
        <v>18.518766522719783</v>
      </c>
      <c r="J104">
        <f>SUM('[4]Frequency High Scenario'!P103:U103)</f>
        <v>8.3637709591408491</v>
      </c>
      <c r="K104">
        <f>SUM('[4]Frequency Very High Scenario'!D103:I103)</f>
        <v>466.94325185374197</v>
      </c>
      <c r="L104">
        <f>SUM('[4]Frequency Very High Scenario'!J103:O103)</f>
        <v>69.921385049315006</v>
      </c>
      <c r="M104">
        <f>SUM('[4]Frequency Very High Scenario'!P103:U103)</f>
        <v>31.579125368900527</v>
      </c>
    </row>
    <row r="105" spans="1:13" x14ac:dyDescent="0.35">
      <c r="A105">
        <f>'[4]Expected Frequency'!A104</f>
        <v>2123</v>
      </c>
      <c r="B105">
        <f>SUM('[4]Frequency Low Scenario'!D104:I104)</f>
        <v>44.407789624731386</v>
      </c>
      <c r="C105">
        <f>SUM('[4]Frequency Low Scenario'!J104:O104)</f>
        <v>6.6497462918950134</v>
      </c>
      <c r="D105">
        <f>SUM('[4]Frequency Low Scenario'!P104:U104)</f>
        <v>3.0032753452327561</v>
      </c>
      <c r="E105">
        <f>SUM('[4]Frequency Medium Scenario'!D104:I104)</f>
        <v>61.06149742525588</v>
      </c>
      <c r="F105">
        <f>SUM('[4]Frequency Medium Scenario'!J104:O104)</f>
        <v>9.1435189526978888</v>
      </c>
      <c r="G105">
        <f>SUM('[4]Frequency Medium Scenario'!P104:U104)</f>
        <v>4.129556803208569</v>
      </c>
      <c r="H105">
        <f>SUM('[4]Frequency High Scenario'!D104:I104)</f>
        <v>123.67050587370626</v>
      </c>
      <c r="I105">
        <f>SUM('[4]Frequency High Scenario'!J104:O104)</f>
        <v>18.518766522719783</v>
      </c>
      <c r="J105">
        <f>SUM('[4]Frequency High Scenario'!P104:U104)</f>
        <v>8.3637709591408491</v>
      </c>
      <c r="K105">
        <f>SUM('[4]Frequency Very High Scenario'!D104:I104)</f>
        <v>466.94325185374197</v>
      </c>
      <c r="L105">
        <f>SUM('[4]Frequency Very High Scenario'!J104:O104)</f>
        <v>69.921385049315006</v>
      </c>
      <c r="M105">
        <f>SUM('[4]Frequency Very High Scenario'!P104:U104)</f>
        <v>31.579125368900527</v>
      </c>
    </row>
    <row r="106" spans="1:13" x14ac:dyDescent="0.35">
      <c r="A106">
        <f>'[4]Expected Frequency'!A105</f>
        <v>2124</v>
      </c>
      <c r="B106">
        <f>SUM('[4]Frequency Low Scenario'!D105:I105)</f>
        <v>44.407789624731386</v>
      </c>
      <c r="C106">
        <f>SUM('[4]Frequency Low Scenario'!J105:O105)</f>
        <v>6.6497462918950134</v>
      </c>
      <c r="D106">
        <f>SUM('[4]Frequency Low Scenario'!P105:U105)</f>
        <v>3.0032753452327561</v>
      </c>
      <c r="E106">
        <f>SUM('[4]Frequency Medium Scenario'!D105:I105)</f>
        <v>61.06149742525588</v>
      </c>
      <c r="F106">
        <f>SUM('[4]Frequency Medium Scenario'!J105:O105)</f>
        <v>9.1435189526978888</v>
      </c>
      <c r="G106">
        <f>SUM('[4]Frequency Medium Scenario'!P105:U105)</f>
        <v>4.129556803208569</v>
      </c>
      <c r="H106">
        <f>SUM('[4]Frequency High Scenario'!D105:I105)</f>
        <v>123.67050587370626</v>
      </c>
      <c r="I106">
        <f>SUM('[4]Frequency High Scenario'!J105:O105)</f>
        <v>18.518766522719783</v>
      </c>
      <c r="J106">
        <f>SUM('[4]Frequency High Scenario'!P105:U105)</f>
        <v>8.3637709591408491</v>
      </c>
      <c r="K106">
        <f>SUM('[4]Frequency Very High Scenario'!D105:I105)</f>
        <v>466.94325185374197</v>
      </c>
      <c r="L106">
        <f>SUM('[4]Frequency Very High Scenario'!J105:O105)</f>
        <v>69.921385049315006</v>
      </c>
      <c r="M106">
        <f>SUM('[4]Frequency Very High Scenario'!P105:U105)</f>
        <v>31.579125368900527</v>
      </c>
    </row>
    <row r="107" spans="1:13" x14ac:dyDescent="0.35">
      <c r="A107">
        <f>'[4]Expected Frequency'!A106</f>
        <v>2125</v>
      </c>
      <c r="B107">
        <f>SUM('[4]Frequency Low Scenario'!D106:I106)</f>
        <v>44.407789624731386</v>
      </c>
      <c r="C107">
        <f>SUM('[4]Frequency Low Scenario'!J106:O106)</f>
        <v>6.6497462918950134</v>
      </c>
      <c r="D107">
        <f>SUM('[4]Frequency Low Scenario'!P106:U106)</f>
        <v>3.0032753452327561</v>
      </c>
      <c r="E107">
        <f>SUM('[4]Frequency Medium Scenario'!D106:I106)</f>
        <v>61.06149742525588</v>
      </c>
      <c r="F107">
        <f>SUM('[4]Frequency Medium Scenario'!J106:O106)</f>
        <v>9.1435189526978888</v>
      </c>
      <c r="G107">
        <f>SUM('[4]Frequency Medium Scenario'!P106:U106)</f>
        <v>4.129556803208569</v>
      </c>
      <c r="H107">
        <f>SUM('[4]Frequency High Scenario'!D106:I106)</f>
        <v>123.67050587370626</v>
      </c>
      <c r="I107">
        <f>SUM('[4]Frequency High Scenario'!J106:O106)</f>
        <v>18.518766522719783</v>
      </c>
      <c r="J107">
        <f>SUM('[4]Frequency High Scenario'!P106:U106)</f>
        <v>8.3637709591408491</v>
      </c>
      <c r="K107">
        <f>SUM('[4]Frequency Very High Scenario'!D106:I106)</f>
        <v>466.94325185374197</v>
      </c>
      <c r="L107">
        <f>SUM('[4]Frequency Very High Scenario'!J106:O106)</f>
        <v>69.921385049315006</v>
      </c>
      <c r="M107">
        <f>SUM('[4]Frequency Very High Scenario'!P106:U106)</f>
        <v>31.579125368900527</v>
      </c>
    </row>
    <row r="108" spans="1:13" x14ac:dyDescent="0.35">
      <c r="A108">
        <f>'[4]Expected Frequency'!A107</f>
        <v>2126</v>
      </c>
      <c r="B108">
        <f>SUM('[4]Frequency Low Scenario'!D107:I107)</f>
        <v>44.407789624731386</v>
      </c>
      <c r="C108">
        <f>SUM('[4]Frequency Low Scenario'!J107:O107)</f>
        <v>6.6497462918950134</v>
      </c>
      <c r="D108">
        <f>SUM('[4]Frequency Low Scenario'!P107:U107)</f>
        <v>3.0032753452327561</v>
      </c>
      <c r="E108">
        <f>SUM('[4]Frequency Medium Scenario'!D107:I107)</f>
        <v>61.06149742525588</v>
      </c>
      <c r="F108">
        <f>SUM('[4]Frequency Medium Scenario'!J107:O107)</f>
        <v>9.1435189526978888</v>
      </c>
      <c r="G108">
        <f>SUM('[4]Frequency Medium Scenario'!P107:U107)</f>
        <v>4.129556803208569</v>
      </c>
      <c r="H108">
        <f>SUM('[4]Frequency High Scenario'!D107:I107)</f>
        <v>123.67050587370626</v>
      </c>
      <c r="I108">
        <f>SUM('[4]Frequency High Scenario'!J107:O107)</f>
        <v>18.518766522719783</v>
      </c>
      <c r="J108">
        <f>SUM('[4]Frequency High Scenario'!P107:U107)</f>
        <v>8.3637709591408491</v>
      </c>
      <c r="K108">
        <f>SUM('[4]Frequency Very High Scenario'!D107:I107)</f>
        <v>466.94325185374197</v>
      </c>
      <c r="L108">
        <f>SUM('[4]Frequency Very High Scenario'!J107:O107)</f>
        <v>69.921385049315006</v>
      </c>
      <c r="M108">
        <f>SUM('[4]Frequency Very High Scenario'!P107:U107)</f>
        <v>31.579125368900527</v>
      </c>
    </row>
    <row r="109" spans="1:13" x14ac:dyDescent="0.35">
      <c r="A109">
        <f>'[4]Expected Frequency'!A108</f>
        <v>2127</v>
      </c>
      <c r="B109">
        <f>SUM('[4]Frequency Low Scenario'!D108:I108)</f>
        <v>44.407789624731386</v>
      </c>
      <c r="C109">
        <f>SUM('[4]Frequency Low Scenario'!J108:O108)</f>
        <v>6.6497462918950134</v>
      </c>
      <c r="D109">
        <f>SUM('[4]Frequency Low Scenario'!P108:U108)</f>
        <v>3.0032753452327561</v>
      </c>
      <c r="E109">
        <f>SUM('[4]Frequency Medium Scenario'!D108:I108)</f>
        <v>61.06149742525588</v>
      </c>
      <c r="F109">
        <f>SUM('[4]Frequency Medium Scenario'!J108:O108)</f>
        <v>9.1435189526978888</v>
      </c>
      <c r="G109">
        <f>SUM('[4]Frequency Medium Scenario'!P108:U108)</f>
        <v>4.129556803208569</v>
      </c>
      <c r="H109">
        <f>SUM('[4]Frequency High Scenario'!D108:I108)</f>
        <v>123.67050587370626</v>
      </c>
      <c r="I109">
        <f>SUM('[4]Frequency High Scenario'!J108:O108)</f>
        <v>18.518766522719783</v>
      </c>
      <c r="J109">
        <f>SUM('[4]Frequency High Scenario'!P108:U108)</f>
        <v>8.3637709591408491</v>
      </c>
      <c r="K109">
        <f>SUM('[4]Frequency Very High Scenario'!D108:I108)</f>
        <v>466.94325185374197</v>
      </c>
      <c r="L109">
        <f>SUM('[4]Frequency Very High Scenario'!J108:O108)</f>
        <v>69.921385049315006</v>
      </c>
      <c r="M109">
        <f>SUM('[4]Frequency Very High Scenario'!P108:U108)</f>
        <v>31.579125368900527</v>
      </c>
    </row>
    <row r="110" spans="1:13" x14ac:dyDescent="0.35">
      <c r="A110">
        <f>'[4]Expected Frequency'!A109</f>
        <v>2128</v>
      </c>
      <c r="B110">
        <f>SUM('[4]Frequency Low Scenario'!D109:I109)</f>
        <v>44.407789624731386</v>
      </c>
      <c r="C110">
        <f>SUM('[4]Frequency Low Scenario'!J109:O109)</f>
        <v>6.6497462918950134</v>
      </c>
      <c r="D110">
        <f>SUM('[4]Frequency Low Scenario'!P109:U109)</f>
        <v>3.0032753452327561</v>
      </c>
      <c r="E110">
        <f>SUM('[4]Frequency Medium Scenario'!D109:I109)</f>
        <v>61.06149742525588</v>
      </c>
      <c r="F110">
        <f>SUM('[4]Frequency Medium Scenario'!J109:O109)</f>
        <v>9.1435189526978888</v>
      </c>
      <c r="G110">
        <f>SUM('[4]Frequency Medium Scenario'!P109:U109)</f>
        <v>4.129556803208569</v>
      </c>
      <c r="H110">
        <f>SUM('[4]Frequency High Scenario'!D109:I109)</f>
        <v>123.67050587370626</v>
      </c>
      <c r="I110">
        <f>SUM('[4]Frequency High Scenario'!J109:O109)</f>
        <v>18.518766522719783</v>
      </c>
      <c r="J110">
        <f>SUM('[4]Frequency High Scenario'!P109:U109)</f>
        <v>8.3637709591408491</v>
      </c>
      <c r="K110">
        <f>SUM('[4]Frequency Very High Scenario'!D109:I109)</f>
        <v>466.94325185374197</v>
      </c>
      <c r="L110">
        <f>SUM('[4]Frequency Very High Scenario'!J109:O109)</f>
        <v>69.921385049315006</v>
      </c>
      <c r="M110">
        <f>SUM('[4]Frequency Very High Scenario'!P109:U109)</f>
        <v>31.579125368900527</v>
      </c>
    </row>
    <row r="111" spans="1:13" x14ac:dyDescent="0.35">
      <c r="A111">
        <f>'[4]Expected Frequency'!A110</f>
        <v>2129</v>
      </c>
      <c r="B111">
        <f>SUM('[4]Frequency Low Scenario'!D110:I110)</f>
        <v>44.407789624731386</v>
      </c>
      <c r="C111">
        <f>SUM('[4]Frequency Low Scenario'!J110:O110)</f>
        <v>6.6497462918950134</v>
      </c>
      <c r="D111">
        <f>SUM('[4]Frequency Low Scenario'!P110:U110)</f>
        <v>3.0032753452327561</v>
      </c>
      <c r="E111">
        <f>SUM('[4]Frequency Medium Scenario'!D110:I110)</f>
        <v>61.06149742525588</v>
      </c>
      <c r="F111">
        <f>SUM('[4]Frequency Medium Scenario'!J110:O110)</f>
        <v>9.1435189526978888</v>
      </c>
      <c r="G111">
        <f>SUM('[4]Frequency Medium Scenario'!P110:U110)</f>
        <v>4.129556803208569</v>
      </c>
      <c r="H111">
        <f>SUM('[4]Frequency High Scenario'!D110:I110)</f>
        <v>123.67050587370626</v>
      </c>
      <c r="I111">
        <f>SUM('[4]Frequency High Scenario'!J110:O110)</f>
        <v>18.518766522719783</v>
      </c>
      <c r="J111">
        <f>SUM('[4]Frequency High Scenario'!P110:U110)</f>
        <v>8.3637709591408491</v>
      </c>
      <c r="K111">
        <f>SUM('[4]Frequency Very High Scenario'!D110:I110)</f>
        <v>466.94325185374197</v>
      </c>
      <c r="L111">
        <f>SUM('[4]Frequency Very High Scenario'!J110:O110)</f>
        <v>69.921385049315006</v>
      </c>
      <c r="M111">
        <f>SUM('[4]Frequency Very High Scenario'!P110:U110)</f>
        <v>31.579125368900527</v>
      </c>
    </row>
    <row r="112" spans="1:13" x14ac:dyDescent="0.35">
      <c r="A112">
        <f>'[4]Expected Frequency'!A111</f>
        <v>2130</v>
      </c>
      <c r="B112">
        <f>SUM('[4]Frequency Low Scenario'!D111:I111)</f>
        <v>42.200014399042672</v>
      </c>
      <c r="C112">
        <f>SUM('[4]Frequency Low Scenario'!J111:O111)</f>
        <v>6.3191478711128841</v>
      </c>
      <c r="D112">
        <f>SUM('[4]Frequency Low Scenario'!P111:U111)</f>
        <v>2.8539646734078756</v>
      </c>
      <c r="E112">
        <f>SUM('[4]Frequency Medium Scenario'!D111:I111)</f>
        <v>59.407413061781114</v>
      </c>
      <c r="F112">
        <f>SUM('[4]Frequency Medium Scenario'!J111:O111)</f>
        <v>8.8958317461188852</v>
      </c>
      <c r="G112">
        <f>SUM('[4]Frequency Medium Scenario'!P111:U111)</f>
        <v>4.0176919517998826</v>
      </c>
      <c r="H112">
        <f>SUM('[4]Frequency High Scenario'!D111:I111)</f>
        <v>131.66928794615177</v>
      </c>
      <c r="I112">
        <f>SUM('[4]Frequency High Scenario'!J111:O111)</f>
        <v>19.716526462482662</v>
      </c>
      <c r="J112">
        <f>SUM('[4]Frequency High Scenario'!P111:U111)</f>
        <v>8.9047243637815274</v>
      </c>
      <c r="K112">
        <f>SUM('[4]Frequency Very High Scenario'!D111:I111)</f>
        <v>558.27667003671604</v>
      </c>
      <c r="L112">
        <f>SUM('[4]Frequency Very High Scenario'!J111:O111)</f>
        <v>83.597905858404971</v>
      </c>
      <c r="M112">
        <f>SUM('[4]Frequency Very High Scenario'!P111:U111)</f>
        <v>37.75595617589925</v>
      </c>
    </row>
    <row r="113" spans="1:13" x14ac:dyDescent="0.35">
      <c r="A113">
        <f>'[4]Expected Frequency'!A112</f>
        <v>2131</v>
      </c>
      <c r="B113">
        <f>SUM('[4]Frequency Low Scenario'!D112:I112)</f>
        <v>42.200014399042672</v>
      </c>
      <c r="C113">
        <f>SUM('[4]Frequency Low Scenario'!J112:O112)</f>
        <v>6.3191478711128841</v>
      </c>
      <c r="D113">
        <f>SUM('[4]Frequency Low Scenario'!P112:U112)</f>
        <v>2.8539646734078756</v>
      </c>
      <c r="E113">
        <f>SUM('[4]Frequency Medium Scenario'!D112:I112)</f>
        <v>59.407413061781114</v>
      </c>
      <c r="F113">
        <f>SUM('[4]Frequency Medium Scenario'!J112:O112)</f>
        <v>8.8958317461188852</v>
      </c>
      <c r="G113">
        <f>SUM('[4]Frequency Medium Scenario'!P112:U112)</f>
        <v>4.0176919517998826</v>
      </c>
      <c r="H113">
        <f>SUM('[4]Frequency High Scenario'!D112:I112)</f>
        <v>131.66928794615177</v>
      </c>
      <c r="I113">
        <f>SUM('[4]Frequency High Scenario'!J112:O112)</f>
        <v>19.716526462482662</v>
      </c>
      <c r="J113">
        <f>SUM('[4]Frequency High Scenario'!P112:U112)</f>
        <v>8.9047243637815274</v>
      </c>
      <c r="K113">
        <f>SUM('[4]Frequency Very High Scenario'!D112:I112)</f>
        <v>558.27667003671604</v>
      </c>
      <c r="L113">
        <f>SUM('[4]Frequency Very High Scenario'!J112:O112)</f>
        <v>83.597905858404971</v>
      </c>
      <c r="M113">
        <f>SUM('[4]Frequency Very High Scenario'!P112:U112)</f>
        <v>37.75595617589925</v>
      </c>
    </row>
    <row r="114" spans="1:13" x14ac:dyDescent="0.35">
      <c r="A114">
        <f>'[4]Expected Frequency'!A113</f>
        <v>2132</v>
      </c>
      <c r="B114">
        <f>SUM('[4]Frequency Low Scenario'!D113:I113)</f>
        <v>42.200014399042672</v>
      </c>
      <c r="C114">
        <f>SUM('[4]Frequency Low Scenario'!J113:O113)</f>
        <v>6.3191478711128841</v>
      </c>
      <c r="D114">
        <f>SUM('[4]Frequency Low Scenario'!P113:U113)</f>
        <v>2.8539646734078756</v>
      </c>
      <c r="E114">
        <f>SUM('[4]Frequency Medium Scenario'!D113:I113)</f>
        <v>59.407413061781114</v>
      </c>
      <c r="F114">
        <f>SUM('[4]Frequency Medium Scenario'!J113:O113)</f>
        <v>8.8958317461188852</v>
      </c>
      <c r="G114">
        <f>SUM('[4]Frequency Medium Scenario'!P113:U113)</f>
        <v>4.0176919517998826</v>
      </c>
      <c r="H114">
        <f>SUM('[4]Frequency High Scenario'!D113:I113)</f>
        <v>131.66928794615177</v>
      </c>
      <c r="I114">
        <f>SUM('[4]Frequency High Scenario'!J113:O113)</f>
        <v>19.716526462482662</v>
      </c>
      <c r="J114">
        <f>SUM('[4]Frequency High Scenario'!P113:U113)</f>
        <v>8.9047243637815274</v>
      </c>
      <c r="K114">
        <f>SUM('[4]Frequency Very High Scenario'!D113:I113)</f>
        <v>558.27667003671604</v>
      </c>
      <c r="L114">
        <f>SUM('[4]Frequency Very High Scenario'!J113:O113)</f>
        <v>83.597905858404971</v>
      </c>
      <c r="M114">
        <f>SUM('[4]Frequency Very High Scenario'!P113:U113)</f>
        <v>37.75595617589925</v>
      </c>
    </row>
    <row r="115" spans="1:13" x14ac:dyDescent="0.35">
      <c r="A115">
        <f>'[4]Expected Frequency'!A114</f>
        <v>2133</v>
      </c>
      <c r="B115">
        <f>SUM('[4]Frequency Low Scenario'!D114:I114)</f>
        <v>42.200014399042672</v>
      </c>
      <c r="C115">
        <f>SUM('[4]Frequency Low Scenario'!J114:O114)</f>
        <v>6.3191478711128841</v>
      </c>
      <c r="D115">
        <f>SUM('[4]Frequency Low Scenario'!P114:U114)</f>
        <v>2.8539646734078756</v>
      </c>
      <c r="E115">
        <f>SUM('[4]Frequency Medium Scenario'!D114:I114)</f>
        <v>59.407413061781114</v>
      </c>
      <c r="F115">
        <f>SUM('[4]Frequency Medium Scenario'!J114:O114)</f>
        <v>8.8958317461188852</v>
      </c>
      <c r="G115">
        <f>SUM('[4]Frequency Medium Scenario'!P114:U114)</f>
        <v>4.0176919517998826</v>
      </c>
      <c r="H115">
        <f>SUM('[4]Frequency High Scenario'!D114:I114)</f>
        <v>131.66928794615177</v>
      </c>
      <c r="I115">
        <f>SUM('[4]Frequency High Scenario'!J114:O114)</f>
        <v>19.716526462482662</v>
      </c>
      <c r="J115">
        <f>SUM('[4]Frequency High Scenario'!P114:U114)</f>
        <v>8.9047243637815274</v>
      </c>
      <c r="K115">
        <f>SUM('[4]Frequency Very High Scenario'!D114:I114)</f>
        <v>558.27667003671604</v>
      </c>
      <c r="L115">
        <f>SUM('[4]Frequency Very High Scenario'!J114:O114)</f>
        <v>83.597905858404971</v>
      </c>
      <c r="M115">
        <f>SUM('[4]Frequency Very High Scenario'!P114:U114)</f>
        <v>37.75595617589925</v>
      </c>
    </row>
    <row r="116" spans="1:13" x14ac:dyDescent="0.35">
      <c r="A116">
        <f>'[4]Expected Frequency'!A115</f>
        <v>2134</v>
      </c>
      <c r="B116">
        <f>SUM('[4]Frequency Low Scenario'!D115:I115)</f>
        <v>42.200014399042672</v>
      </c>
      <c r="C116">
        <f>SUM('[4]Frequency Low Scenario'!J115:O115)</f>
        <v>6.3191478711128841</v>
      </c>
      <c r="D116">
        <f>SUM('[4]Frequency Low Scenario'!P115:U115)</f>
        <v>2.8539646734078756</v>
      </c>
      <c r="E116">
        <f>SUM('[4]Frequency Medium Scenario'!D115:I115)</f>
        <v>59.407413061781114</v>
      </c>
      <c r="F116">
        <f>SUM('[4]Frequency Medium Scenario'!J115:O115)</f>
        <v>8.8958317461188852</v>
      </c>
      <c r="G116">
        <f>SUM('[4]Frequency Medium Scenario'!P115:U115)</f>
        <v>4.0176919517998826</v>
      </c>
      <c r="H116">
        <f>SUM('[4]Frequency High Scenario'!D115:I115)</f>
        <v>131.66928794615177</v>
      </c>
      <c r="I116">
        <f>SUM('[4]Frequency High Scenario'!J115:O115)</f>
        <v>19.716526462482662</v>
      </c>
      <c r="J116">
        <f>SUM('[4]Frequency High Scenario'!P115:U115)</f>
        <v>8.9047243637815274</v>
      </c>
      <c r="K116">
        <f>SUM('[4]Frequency Very High Scenario'!D115:I115)</f>
        <v>558.27667003671604</v>
      </c>
      <c r="L116">
        <f>SUM('[4]Frequency Very High Scenario'!J115:O115)</f>
        <v>83.597905858404971</v>
      </c>
      <c r="M116">
        <f>SUM('[4]Frequency Very High Scenario'!P115:U115)</f>
        <v>37.75595617589925</v>
      </c>
    </row>
    <row r="117" spans="1:13" x14ac:dyDescent="0.35">
      <c r="A117">
        <f>'[4]Expected Frequency'!A116</f>
        <v>2135</v>
      </c>
      <c r="B117">
        <f>SUM('[4]Frequency Low Scenario'!D116:I116)</f>
        <v>42.200014399042672</v>
      </c>
      <c r="C117">
        <f>SUM('[4]Frequency Low Scenario'!J116:O116)</f>
        <v>6.3191478711128841</v>
      </c>
      <c r="D117">
        <f>SUM('[4]Frequency Low Scenario'!P116:U116)</f>
        <v>2.8539646734078756</v>
      </c>
      <c r="E117">
        <f>SUM('[4]Frequency Medium Scenario'!D116:I116)</f>
        <v>59.407413061781114</v>
      </c>
      <c r="F117">
        <f>SUM('[4]Frequency Medium Scenario'!J116:O116)</f>
        <v>8.8958317461188852</v>
      </c>
      <c r="G117">
        <f>SUM('[4]Frequency Medium Scenario'!P116:U116)</f>
        <v>4.0176919517998826</v>
      </c>
      <c r="H117">
        <f>SUM('[4]Frequency High Scenario'!D116:I116)</f>
        <v>131.66928794615177</v>
      </c>
      <c r="I117">
        <f>SUM('[4]Frequency High Scenario'!J116:O116)</f>
        <v>19.716526462482662</v>
      </c>
      <c r="J117">
        <f>SUM('[4]Frequency High Scenario'!P116:U116)</f>
        <v>8.9047243637815274</v>
      </c>
      <c r="K117">
        <f>SUM('[4]Frequency Very High Scenario'!D116:I116)</f>
        <v>558.27667003671604</v>
      </c>
      <c r="L117">
        <f>SUM('[4]Frequency Very High Scenario'!J116:O116)</f>
        <v>83.597905858404971</v>
      </c>
      <c r="M117">
        <f>SUM('[4]Frequency Very High Scenario'!P116:U116)</f>
        <v>37.75595617589925</v>
      </c>
    </row>
    <row r="118" spans="1:13" x14ac:dyDescent="0.35">
      <c r="A118">
        <f>'[4]Expected Frequency'!A117</f>
        <v>2136</v>
      </c>
      <c r="B118">
        <f>SUM('[4]Frequency Low Scenario'!D117:I117)</f>
        <v>42.200014399042672</v>
      </c>
      <c r="C118">
        <f>SUM('[4]Frequency Low Scenario'!J117:O117)</f>
        <v>6.3191478711128841</v>
      </c>
      <c r="D118">
        <f>SUM('[4]Frequency Low Scenario'!P117:U117)</f>
        <v>2.8539646734078756</v>
      </c>
      <c r="E118">
        <f>SUM('[4]Frequency Medium Scenario'!D117:I117)</f>
        <v>59.407413061781114</v>
      </c>
      <c r="F118">
        <f>SUM('[4]Frequency Medium Scenario'!J117:O117)</f>
        <v>8.8958317461188852</v>
      </c>
      <c r="G118">
        <f>SUM('[4]Frequency Medium Scenario'!P117:U117)</f>
        <v>4.0176919517998826</v>
      </c>
      <c r="H118">
        <f>SUM('[4]Frequency High Scenario'!D117:I117)</f>
        <v>131.66928794615177</v>
      </c>
      <c r="I118">
        <f>SUM('[4]Frequency High Scenario'!J117:O117)</f>
        <v>19.716526462482662</v>
      </c>
      <c r="J118">
        <f>SUM('[4]Frequency High Scenario'!P117:U117)</f>
        <v>8.9047243637815274</v>
      </c>
      <c r="K118">
        <f>SUM('[4]Frequency Very High Scenario'!D117:I117)</f>
        <v>558.27667003671604</v>
      </c>
      <c r="L118">
        <f>SUM('[4]Frequency Very High Scenario'!J117:O117)</f>
        <v>83.597905858404971</v>
      </c>
      <c r="M118">
        <f>SUM('[4]Frequency Very High Scenario'!P117:U117)</f>
        <v>37.75595617589925</v>
      </c>
    </row>
    <row r="119" spans="1:13" x14ac:dyDescent="0.35">
      <c r="A119">
        <f>'[4]Expected Frequency'!A118</f>
        <v>2137</v>
      </c>
      <c r="B119">
        <f>SUM('[4]Frequency Low Scenario'!D118:I118)</f>
        <v>42.200014399042672</v>
      </c>
      <c r="C119">
        <f>SUM('[4]Frequency Low Scenario'!J118:O118)</f>
        <v>6.3191478711128841</v>
      </c>
      <c r="D119">
        <f>SUM('[4]Frequency Low Scenario'!P118:U118)</f>
        <v>2.8539646734078756</v>
      </c>
      <c r="E119">
        <f>SUM('[4]Frequency Medium Scenario'!D118:I118)</f>
        <v>59.407413061781114</v>
      </c>
      <c r="F119">
        <f>SUM('[4]Frequency Medium Scenario'!J118:O118)</f>
        <v>8.8958317461188852</v>
      </c>
      <c r="G119">
        <f>SUM('[4]Frequency Medium Scenario'!P118:U118)</f>
        <v>4.0176919517998826</v>
      </c>
      <c r="H119">
        <f>SUM('[4]Frequency High Scenario'!D118:I118)</f>
        <v>131.66928794615177</v>
      </c>
      <c r="I119">
        <f>SUM('[4]Frequency High Scenario'!J118:O118)</f>
        <v>19.716526462482662</v>
      </c>
      <c r="J119">
        <f>SUM('[4]Frequency High Scenario'!P118:U118)</f>
        <v>8.9047243637815274</v>
      </c>
      <c r="K119">
        <f>SUM('[4]Frequency Very High Scenario'!D118:I118)</f>
        <v>558.27667003671604</v>
      </c>
      <c r="L119">
        <f>SUM('[4]Frequency Very High Scenario'!J118:O118)</f>
        <v>83.597905858404971</v>
      </c>
      <c r="M119">
        <f>SUM('[4]Frequency Very High Scenario'!P118:U118)</f>
        <v>37.75595617589925</v>
      </c>
    </row>
    <row r="120" spans="1:13" x14ac:dyDescent="0.35">
      <c r="A120">
        <f>'[4]Expected Frequency'!A119</f>
        <v>2138</v>
      </c>
      <c r="B120">
        <f>SUM('[4]Frequency Low Scenario'!D119:I119)</f>
        <v>42.200014399042672</v>
      </c>
      <c r="C120">
        <f>SUM('[4]Frequency Low Scenario'!J119:O119)</f>
        <v>6.3191478711128841</v>
      </c>
      <c r="D120">
        <f>SUM('[4]Frequency Low Scenario'!P119:U119)</f>
        <v>2.8539646734078756</v>
      </c>
      <c r="E120">
        <f>SUM('[4]Frequency Medium Scenario'!D119:I119)</f>
        <v>59.407413061781114</v>
      </c>
      <c r="F120">
        <f>SUM('[4]Frequency Medium Scenario'!J119:O119)</f>
        <v>8.8958317461188852</v>
      </c>
      <c r="G120">
        <f>SUM('[4]Frequency Medium Scenario'!P119:U119)</f>
        <v>4.0176919517998826</v>
      </c>
      <c r="H120">
        <f>SUM('[4]Frequency High Scenario'!D119:I119)</f>
        <v>131.66928794615177</v>
      </c>
      <c r="I120">
        <f>SUM('[4]Frequency High Scenario'!J119:O119)</f>
        <v>19.716526462482662</v>
      </c>
      <c r="J120">
        <f>SUM('[4]Frequency High Scenario'!P119:U119)</f>
        <v>8.9047243637815274</v>
      </c>
      <c r="K120">
        <f>SUM('[4]Frequency Very High Scenario'!D119:I119)</f>
        <v>558.27667003671604</v>
      </c>
      <c r="L120">
        <f>SUM('[4]Frequency Very High Scenario'!J119:O119)</f>
        <v>83.597905858404971</v>
      </c>
      <c r="M120">
        <f>SUM('[4]Frequency Very High Scenario'!P119:U119)</f>
        <v>37.75595617589925</v>
      </c>
    </row>
    <row r="121" spans="1:13" x14ac:dyDescent="0.35">
      <c r="A121">
        <f>'[4]Expected Frequency'!A120</f>
        <v>2139</v>
      </c>
      <c r="B121">
        <f>SUM('[4]Frequency Low Scenario'!D120:I120)</f>
        <v>42.200014399042672</v>
      </c>
      <c r="C121">
        <f>SUM('[4]Frequency Low Scenario'!J120:O120)</f>
        <v>6.3191478711128841</v>
      </c>
      <c r="D121">
        <f>SUM('[4]Frequency Low Scenario'!P120:U120)</f>
        <v>2.8539646734078756</v>
      </c>
      <c r="E121">
        <f>SUM('[4]Frequency Medium Scenario'!D120:I120)</f>
        <v>59.407413061781114</v>
      </c>
      <c r="F121">
        <f>SUM('[4]Frequency Medium Scenario'!J120:O120)</f>
        <v>8.8958317461188852</v>
      </c>
      <c r="G121">
        <f>SUM('[4]Frequency Medium Scenario'!P120:U120)</f>
        <v>4.0176919517998826</v>
      </c>
      <c r="H121">
        <f>SUM('[4]Frequency High Scenario'!D120:I120)</f>
        <v>131.66928794615177</v>
      </c>
      <c r="I121">
        <f>SUM('[4]Frequency High Scenario'!J120:O120)</f>
        <v>19.716526462482662</v>
      </c>
      <c r="J121">
        <f>SUM('[4]Frequency High Scenario'!P120:U120)</f>
        <v>8.9047243637815274</v>
      </c>
      <c r="K121">
        <f>SUM('[4]Frequency Very High Scenario'!D120:I120)</f>
        <v>558.27667003671604</v>
      </c>
      <c r="L121">
        <f>SUM('[4]Frequency Very High Scenario'!J120:O120)</f>
        <v>83.597905858404971</v>
      </c>
      <c r="M121">
        <f>SUM('[4]Frequency Very High Scenario'!P120:U120)</f>
        <v>37.75595617589925</v>
      </c>
    </row>
    <row r="122" spans="1:13" x14ac:dyDescent="0.35">
      <c r="A122">
        <f>'[4]Expected Frequency'!A121</f>
        <v>2140</v>
      </c>
      <c r="B122">
        <f>SUM('[4]Frequency Low Scenario'!D121:I121)</f>
        <v>42.200014399042672</v>
      </c>
      <c r="C122">
        <f>SUM('[4]Frequency Low Scenario'!J121:O121)</f>
        <v>6.3191478711128841</v>
      </c>
      <c r="D122">
        <f>SUM('[4]Frequency Low Scenario'!P121:U121)</f>
        <v>2.8539646734078756</v>
      </c>
      <c r="E122">
        <f>SUM('[4]Frequency Medium Scenario'!D121:I121)</f>
        <v>57.776040981769206</v>
      </c>
      <c r="F122">
        <f>SUM('[4]Frequency Medium Scenario'!J121:O121)</f>
        <v>8.6515455402204768</v>
      </c>
      <c r="G122">
        <f>SUM('[4]Frequency Medium Scenario'!P121:U121)</f>
        <v>3.9073631201195886</v>
      </c>
      <c r="H122">
        <f>SUM('[4]Frequency High Scenario'!D121:I121)</f>
        <v>139.91870160928542</v>
      </c>
      <c r="I122">
        <f>SUM('[4]Frequency High Scenario'!J121:O121)</f>
        <v>20.95181667576048</v>
      </c>
      <c r="J122">
        <f>SUM('[4]Frequency High Scenario'!P121:U121)</f>
        <v>9.4626278504553536</v>
      </c>
      <c r="K122">
        <f>SUM('[4]Frequency Very High Scenario'!D121:I121)</f>
        <v>657.76288560963349</v>
      </c>
      <c r="L122">
        <f>SUM('[4]Frequency Very High Scenario'!J121:O121)</f>
        <v>98.495249290518615</v>
      </c>
      <c r="M122">
        <f>SUM('[4]Frequency Very High Scenario'!P121:U121)</f>
        <v>44.484156362072369</v>
      </c>
    </row>
    <row r="123" spans="1:13" x14ac:dyDescent="0.35">
      <c r="A123">
        <f>'[4]Expected Frequency'!A122</f>
        <v>2141</v>
      </c>
      <c r="B123">
        <f>SUM('[4]Frequency Low Scenario'!D122:I122)</f>
        <v>42.200014399042672</v>
      </c>
      <c r="C123">
        <f>SUM('[4]Frequency Low Scenario'!J122:O122)</f>
        <v>6.3191478711128841</v>
      </c>
      <c r="D123">
        <f>SUM('[4]Frequency Low Scenario'!P122:U122)</f>
        <v>2.8539646734078756</v>
      </c>
      <c r="E123">
        <f>SUM('[4]Frequency Medium Scenario'!D122:I122)</f>
        <v>57.776040981769206</v>
      </c>
      <c r="F123">
        <f>SUM('[4]Frequency Medium Scenario'!J122:O122)</f>
        <v>8.6515455402204768</v>
      </c>
      <c r="G123">
        <f>SUM('[4]Frequency Medium Scenario'!P122:U122)</f>
        <v>3.9073631201195886</v>
      </c>
      <c r="H123">
        <f>SUM('[4]Frequency High Scenario'!D122:I122)</f>
        <v>139.91870160928542</v>
      </c>
      <c r="I123">
        <f>SUM('[4]Frequency High Scenario'!J122:O122)</f>
        <v>20.95181667576048</v>
      </c>
      <c r="J123">
        <f>SUM('[4]Frequency High Scenario'!P122:U122)</f>
        <v>9.4626278504553536</v>
      </c>
      <c r="K123">
        <f>SUM('[4]Frequency Very High Scenario'!D122:I122)</f>
        <v>657.76288560963349</v>
      </c>
      <c r="L123">
        <f>SUM('[4]Frequency Very High Scenario'!J122:O122)</f>
        <v>98.495249290518615</v>
      </c>
      <c r="M123">
        <f>SUM('[4]Frequency Very High Scenario'!P122:U122)</f>
        <v>44.484156362072369</v>
      </c>
    </row>
    <row r="124" spans="1:13" x14ac:dyDescent="0.35">
      <c r="A124">
        <f>'[4]Expected Frequency'!A123</f>
        <v>2142</v>
      </c>
      <c r="B124">
        <f>SUM('[4]Frequency Low Scenario'!D123:I123)</f>
        <v>42.200014399042672</v>
      </c>
      <c r="C124">
        <f>SUM('[4]Frequency Low Scenario'!J123:O123)</f>
        <v>6.3191478711128841</v>
      </c>
      <c r="D124">
        <f>SUM('[4]Frequency Low Scenario'!P123:U123)</f>
        <v>2.8539646734078756</v>
      </c>
      <c r="E124">
        <f>SUM('[4]Frequency Medium Scenario'!D123:I123)</f>
        <v>57.776040981769206</v>
      </c>
      <c r="F124">
        <f>SUM('[4]Frequency Medium Scenario'!J123:O123)</f>
        <v>8.6515455402204768</v>
      </c>
      <c r="G124">
        <f>SUM('[4]Frequency Medium Scenario'!P123:U123)</f>
        <v>3.9073631201195886</v>
      </c>
      <c r="H124">
        <f>SUM('[4]Frequency High Scenario'!D123:I123)</f>
        <v>139.91870160928542</v>
      </c>
      <c r="I124">
        <f>SUM('[4]Frequency High Scenario'!J123:O123)</f>
        <v>20.95181667576048</v>
      </c>
      <c r="J124">
        <f>SUM('[4]Frequency High Scenario'!P123:U123)</f>
        <v>9.4626278504553536</v>
      </c>
      <c r="K124">
        <f>SUM('[4]Frequency Very High Scenario'!D123:I123)</f>
        <v>657.76288560963349</v>
      </c>
      <c r="L124">
        <f>SUM('[4]Frequency Very High Scenario'!J123:O123)</f>
        <v>98.495249290518615</v>
      </c>
      <c r="M124">
        <f>SUM('[4]Frequency Very High Scenario'!P123:U123)</f>
        <v>44.484156362072369</v>
      </c>
    </row>
    <row r="125" spans="1:13" x14ac:dyDescent="0.35">
      <c r="A125">
        <f>'[4]Expected Frequency'!A124</f>
        <v>2143</v>
      </c>
      <c r="B125">
        <f>SUM('[4]Frequency Low Scenario'!D124:I124)</f>
        <v>42.200014399042672</v>
      </c>
      <c r="C125">
        <f>SUM('[4]Frequency Low Scenario'!J124:O124)</f>
        <v>6.3191478711128841</v>
      </c>
      <c r="D125">
        <f>SUM('[4]Frequency Low Scenario'!P124:U124)</f>
        <v>2.8539646734078756</v>
      </c>
      <c r="E125">
        <f>SUM('[4]Frequency Medium Scenario'!D124:I124)</f>
        <v>57.776040981769206</v>
      </c>
      <c r="F125">
        <f>SUM('[4]Frequency Medium Scenario'!J124:O124)</f>
        <v>8.6515455402204768</v>
      </c>
      <c r="G125">
        <f>SUM('[4]Frequency Medium Scenario'!P124:U124)</f>
        <v>3.9073631201195886</v>
      </c>
      <c r="H125">
        <f>SUM('[4]Frequency High Scenario'!D124:I124)</f>
        <v>139.91870160928542</v>
      </c>
      <c r="I125">
        <f>SUM('[4]Frequency High Scenario'!J124:O124)</f>
        <v>20.95181667576048</v>
      </c>
      <c r="J125">
        <f>SUM('[4]Frequency High Scenario'!P124:U124)</f>
        <v>9.4626278504553536</v>
      </c>
      <c r="K125">
        <f>SUM('[4]Frequency Very High Scenario'!D124:I124)</f>
        <v>657.76288560963349</v>
      </c>
      <c r="L125">
        <f>SUM('[4]Frequency Very High Scenario'!J124:O124)</f>
        <v>98.495249290518615</v>
      </c>
      <c r="M125">
        <f>SUM('[4]Frequency Very High Scenario'!P124:U124)</f>
        <v>44.484156362072369</v>
      </c>
    </row>
    <row r="126" spans="1:13" x14ac:dyDescent="0.35">
      <c r="A126">
        <f>'[4]Expected Frequency'!A125</f>
        <v>2144</v>
      </c>
      <c r="B126">
        <f>SUM('[4]Frequency Low Scenario'!D125:I125)</f>
        <v>42.200014399042672</v>
      </c>
      <c r="C126">
        <f>SUM('[4]Frequency Low Scenario'!J125:O125)</f>
        <v>6.3191478711128841</v>
      </c>
      <c r="D126">
        <f>SUM('[4]Frequency Low Scenario'!P125:U125)</f>
        <v>2.8539646734078756</v>
      </c>
      <c r="E126">
        <f>SUM('[4]Frequency Medium Scenario'!D125:I125)</f>
        <v>57.776040981769206</v>
      </c>
      <c r="F126">
        <f>SUM('[4]Frequency Medium Scenario'!J125:O125)</f>
        <v>8.6515455402204768</v>
      </c>
      <c r="G126">
        <f>SUM('[4]Frequency Medium Scenario'!P125:U125)</f>
        <v>3.9073631201195886</v>
      </c>
      <c r="H126">
        <f>SUM('[4]Frequency High Scenario'!D125:I125)</f>
        <v>139.91870160928542</v>
      </c>
      <c r="I126">
        <f>SUM('[4]Frequency High Scenario'!J125:O125)</f>
        <v>20.95181667576048</v>
      </c>
      <c r="J126">
        <f>SUM('[4]Frequency High Scenario'!P125:U125)</f>
        <v>9.4626278504553536</v>
      </c>
      <c r="K126">
        <f>SUM('[4]Frequency Very High Scenario'!D125:I125)</f>
        <v>657.76288560963349</v>
      </c>
      <c r="L126">
        <f>SUM('[4]Frequency Very High Scenario'!J125:O125)</f>
        <v>98.495249290518615</v>
      </c>
      <c r="M126">
        <f>SUM('[4]Frequency Very High Scenario'!P125:U125)</f>
        <v>44.484156362072369</v>
      </c>
    </row>
    <row r="127" spans="1:13" x14ac:dyDescent="0.35">
      <c r="A127">
        <f>'[4]Expected Frequency'!A126</f>
        <v>2145</v>
      </c>
      <c r="B127">
        <f>SUM('[4]Frequency Low Scenario'!D126:I126)</f>
        <v>42.200014399042672</v>
      </c>
      <c r="C127">
        <f>SUM('[4]Frequency Low Scenario'!J126:O126)</f>
        <v>6.3191478711128841</v>
      </c>
      <c r="D127">
        <f>SUM('[4]Frequency Low Scenario'!P126:U126)</f>
        <v>2.8539646734078756</v>
      </c>
      <c r="E127">
        <f>SUM('[4]Frequency Medium Scenario'!D126:I126)</f>
        <v>57.776040981769206</v>
      </c>
      <c r="F127">
        <f>SUM('[4]Frequency Medium Scenario'!J126:O126)</f>
        <v>8.6515455402204768</v>
      </c>
      <c r="G127">
        <f>SUM('[4]Frequency Medium Scenario'!P126:U126)</f>
        <v>3.9073631201195886</v>
      </c>
      <c r="H127">
        <f>SUM('[4]Frequency High Scenario'!D126:I126)</f>
        <v>139.91870160928542</v>
      </c>
      <c r="I127">
        <f>SUM('[4]Frequency High Scenario'!J126:O126)</f>
        <v>20.95181667576048</v>
      </c>
      <c r="J127">
        <f>SUM('[4]Frequency High Scenario'!P126:U126)</f>
        <v>9.4626278504553536</v>
      </c>
      <c r="K127">
        <f>SUM('[4]Frequency Very High Scenario'!D126:I126)</f>
        <v>657.76288560963349</v>
      </c>
      <c r="L127">
        <f>SUM('[4]Frequency Very High Scenario'!J126:O126)</f>
        <v>98.495249290518615</v>
      </c>
      <c r="M127">
        <f>SUM('[4]Frequency Very High Scenario'!P126:U126)</f>
        <v>44.484156362072369</v>
      </c>
    </row>
    <row r="128" spans="1:13" x14ac:dyDescent="0.35">
      <c r="A128">
        <f>'[4]Expected Frequency'!A127</f>
        <v>2146</v>
      </c>
      <c r="B128">
        <f>SUM('[4]Frequency Low Scenario'!D127:I127)</f>
        <v>42.200014399042672</v>
      </c>
      <c r="C128">
        <f>SUM('[4]Frequency Low Scenario'!J127:O127)</f>
        <v>6.3191478711128841</v>
      </c>
      <c r="D128">
        <f>SUM('[4]Frequency Low Scenario'!P127:U127)</f>
        <v>2.8539646734078756</v>
      </c>
      <c r="E128">
        <f>SUM('[4]Frequency Medium Scenario'!D127:I127)</f>
        <v>57.776040981769206</v>
      </c>
      <c r="F128">
        <f>SUM('[4]Frequency Medium Scenario'!J127:O127)</f>
        <v>8.6515455402204768</v>
      </c>
      <c r="G128">
        <f>SUM('[4]Frequency Medium Scenario'!P127:U127)</f>
        <v>3.9073631201195886</v>
      </c>
      <c r="H128">
        <f>SUM('[4]Frequency High Scenario'!D127:I127)</f>
        <v>139.91870160928542</v>
      </c>
      <c r="I128">
        <f>SUM('[4]Frequency High Scenario'!J127:O127)</f>
        <v>20.95181667576048</v>
      </c>
      <c r="J128">
        <f>SUM('[4]Frequency High Scenario'!P127:U127)</f>
        <v>9.4626278504553536</v>
      </c>
      <c r="K128">
        <f>SUM('[4]Frequency Very High Scenario'!D127:I127)</f>
        <v>657.76288560963349</v>
      </c>
      <c r="L128">
        <f>SUM('[4]Frequency Very High Scenario'!J127:O127)</f>
        <v>98.495249290518615</v>
      </c>
      <c r="M128">
        <f>SUM('[4]Frequency Very High Scenario'!P127:U127)</f>
        <v>44.484156362072369</v>
      </c>
    </row>
    <row r="129" spans="1:13" x14ac:dyDescent="0.35">
      <c r="A129">
        <f>'[4]Expected Frequency'!A128</f>
        <v>2147</v>
      </c>
      <c r="B129">
        <f>SUM('[4]Frequency Low Scenario'!D128:I128)</f>
        <v>42.200014399042672</v>
      </c>
      <c r="C129">
        <f>SUM('[4]Frequency Low Scenario'!J128:O128)</f>
        <v>6.3191478711128841</v>
      </c>
      <c r="D129">
        <f>SUM('[4]Frequency Low Scenario'!P128:U128)</f>
        <v>2.8539646734078756</v>
      </c>
      <c r="E129">
        <f>SUM('[4]Frequency Medium Scenario'!D128:I128)</f>
        <v>57.776040981769206</v>
      </c>
      <c r="F129">
        <f>SUM('[4]Frequency Medium Scenario'!J128:O128)</f>
        <v>8.6515455402204768</v>
      </c>
      <c r="G129">
        <f>SUM('[4]Frequency Medium Scenario'!P128:U128)</f>
        <v>3.9073631201195886</v>
      </c>
      <c r="H129">
        <f>SUM('[4]Frequency High Scenario'!D128:I128)</f>
        <v>139.91870160928542</v>
      </c>
      <c r="I129">
        <f>SUM('[4]Frequency High Scenario'!J128:O128)</f>
        <v>20.95181667576048</v>
      </c>
      <c r="J129">
        <f>SUM('[4]Frequency High Scenario'!P128:U128)</f>
        <v>9.4626278504553536</v>
      </c>
      <c r="K129">
        <f>SUM('[4]Frequency Very High Scenario'!D128:I128)</f>
        <v>657.76288560963349</v>
      </c>
      <c r="L129">
        <f>SUM('[4]Frequency Very High Scenario'!J128:O128)</f>
        <v>98.495249290518615</v>
      </c>
      <c r="M129">
        <f>SUM('[4]Frequency Very High Scenario'!P128:U128)</f>
        <v>44.484156362072369</v>
      </c>
    </row>
    <row r="130" spans="1:13" x14ac:dyDescent="0.35">
      <c r="A130">
        <f>'[4]Expected Frequency'!A129</f>
        <v>2148</v>
      </c>
      <c r="B130">
        <f>SUM('[4]Frequency Low Scenario'!D129:I129)</f>
        <v>42.200014399042672</v>
      </c>
      <c r="C130">
        <f>SUM('[4]Frequency Low Scenario'!J129:O129)</f>
        <v>6.3191478711128841</v>
      </c>
      <c r="D130">
        <f>SUM('[4]Frequency Low Scenario'!P129:U129)</f>
        <v>2.8539646734078756</v>
      </c>
      <c r="E130">
        <f>SUM('[4]Frequency Medium Scenario'!D129:I129)</f>
        <v>57.776040981769206</v>
      </c>
      <c r="F130">
        <f>SUM('[4]Frequency Medium Scenario'!J129:O129)</f>
        <v>8.6515455402204768</v>
      </c>
      <c r="G130">
        <f>SUM('[4]Frequency Medium Scenario'!P129:U129)</f>
        <v>3.9073631201195886</v>
      </c>
      <c r="H130">
        <f>SUM('[4]Frequency High Scenario'!D129:I129)</f>
        <v>139.91870160928542</v>
      </c>
      <c r="I130">
        <f>SUM('[4]Frequency High Scenario'!J129:O129)</f>
        <v>20.95181667576048</v>
      </c>
      <c r="J130">
        <f>SUM('[4]Frequency High Scenario'!P129:U129)</f>
        <v>9.4626278504553536</v>
      </c>
      <c r="K130">
        <f>SUM('[4]Frequency Very High Scenario'!D129:I129)</f>
        <v>657.76288560963349</v>
      </c>
      <c r="L130">
        <f>SUM('[4]Frequency Very High Scenario'!J129:O129)</f>
        <v>98.495249290518615</v>
      </c>
      <c r="M130">
        <f>SUM('[4]Frequency Very High Scenario'!P129:U129)</f>
        <v>44.484156362072369</v>
      </c>
    </row>
    <row r="131" spans="1:13" x14ac:dyDescent="0.35">
      <c r="A131">
        <f>'[4]Expected Frequency'!A130</f>
        <v>2149</v>
      </c>
      <c r="B131">
        <f>SUM('[4]Frequency Low Scenario'!D130:I130)</f>
        <v>42.200014399042672</v>
      </c>
      <c r="C131">
        <f>SUM('[4]Frequency Low Scenario'!J130:O130)</f>
        <v>6.3191478711128841</v>
      </c>
      <c r="D131">
        <f>SUM('[4]Frequency Low Scenario'!P130:U130)</f>
        <v>2.8539646734078756</v>
      </c>
      <c r="E131">
        <f>SUM('[4]Frequency Medium Scenario'!D130:I130)</f>
        <v>57.776040981769206</v>
      </c>
      <c r="F131">
        <f>SUM('[4]Frequency Medium Scenario'!J130:O130)</f>
        <v>8.6515455402204768</v>
      </c>
      <c r="G131">
        <f>SUM('[4]Frequency Medium Scenario'!P130:U130)</f>
        <v>3.9073631201195886</v>
      </c>
      <c r="H131">
        <f>SUM('[4]Frequency High Scenario'!D130:I130)</f>
        <v>139.91870160928542</v>
      </c>
      <c r="I131">
        <f>SUM('[4]Frequency High Scenario'!J130:O130)</f>
        <v>20.95181667576048</v>
      </c>
      <c r="J131">
        <f>SUM('[4]Frequency High Scenario'!P130:U130)</f>
        <v>9.4626278504553536</v>
      </c>
      <c r="K131">
        <f>SUM('[4]Frequency Very High Scenario'!D130:I130)</f>
        <v>657.76288560963349</v>
      </c>
      <c r="L131">
        <f>SUM('[4]Frequency Very High Scenario'!J130:O130)</f>
        <v>98.495249290518615</v>
      </c>
      <c r="M131">
        <f>SUM('[4]Frequency Very High Scenario'!P130:U130)</f>
        <v>44.484156362072369</v>
      </c>
    </row>
    <row r="132" spans="1:13" x14ac:dyDescent="0.35">
      <c r="A132">
        <f>'[4]Expected Frequency'!A131</f>
        <v>2150</v>
      </c>
      <c r="B132">
        <f>SUM('[4]Frequency Low Scenario'!D131:I131)</f>
        <v>42.200014399042672</v>
      </c>
      <c r="C132">
        <f>SUM('[4]Frequency Low Scenario'!J131:O131)</f>
        <v>6.3191478711128841</v>
      </c>
      <c r="D132">
        <f>SUM('[4]Frequency Low Scenario'!P131:U131)</f>
        <v>2.8539646734078756</v>
      </c>
      <c r="E132">
        <f>SUM('[4]Frequency Medium Scenario'!D131:I131)</f>
        <v>56.167381185220187</v>
      </c>
      <c r="F132">
        <f>SUM('[4]Frequency Medium Scenario'!J131:O131)</f>
        <v>8.4106603350026763</v>
      </c>
      <c r="G132">
        <f>SUM('[4]Frequency Medium Scenario'!P131:U131)</f>
        <v>3.7985703081676916</v>
      </c>
      <c r="H132">
        <f>SUM('[4]Frequency High Scenario'!D131:I131)</f>
        <v>148.41874686310709</v>
      </c>
      <c r="I132">
        <f>SUM('[4]Frequency High Scenario'!J131:O131)</f>
        <v>22.224637162553233</v>
      </c>
      <c r="J132">
        <f>SUM('[4]Frequency High Scenario'!P131:U131)</f>
        <v>10.037481419162329</v>
      </c>
      <c r="K132">
        <f>SUM('[4]Frequency Very High Scenario'!D131:I131)</f>
        <v>765.40189857249379</v>
      </c>
      <c r="L132">
        <f>SUM('[4]Frequency Very High Scenario'!J131:O131)</f>
        <v>114.61341534565582</v>
      </c>
      <c r="M132">
        <f>SUM('[4]Frequency Very High Scenario'!P131:U131)</f>
        <v>51.76372592741982</v>
      </c>
    </row>
  </sheetData>
  <mergeCells count="5">
    <mergeCell ref="B3:D3"/>
    <mergeCell ref="E3:G3"/>
    <mergeCell ref="H3:J3"/>
    <mergeCell ref="K3:M3"/>
    <mergeCell ref="B2:M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C5D8-1D12-4BE3-9C51-83EDD9A79EB0}">
  <sheetPr>
    <tabColor rgb="FF00B0F0"/>
  </sheetPr>
  <dimension ref="A2:M132"/>
  <sheetViews>
    <sheetView topLeftCell="A39" workbookViewId="0">
      <selection activeCell="Y29" sqref="Y29"/>
    </sheetView>
  </sheetViews>
  <sheetFormatPr defaultRowHeight="14.5" x14ac:dyDescent="0.35"/>
  <sheetData>
    <row r="2" spans="1:13" x14ac:dyDescent="0.35">
      <c r="B2" s="153" t="s">
        <v>226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x14ac:dyDescent="0.35">
      <c r="B3" s="153" t="s">
        <v>221</v>
      </c>
      <c r="C3" s="153"/>
      <c r="D3" s="153"/>
      <c r="E3" s="153" t="s">
        <v>222</v>
      </c>
      <c r="F3" s="153"/>
      <c r="G3" s="153"/>
      <c r="H3" s="153" t="s">
        <v>223</v>
      </c>
      <c r="I3" s="153"/>
      <c r="J3" s="153"/>
      <c r="K3" s="153" t="s">
        <v>224</v>
      </c>
      <c r="L3" s="153"/>
      <c r="M3" s="153"/>
    </row>
    <row r="4" spans="1:13" x14ac:dyDescent="0.35">
      <c r="B4" t="s">
        <v>126</v>
      </c>
      <c r="C4" t="s">
        <v>127</v>
      </c>
      <c r="D4" t="s">
        <v>128</v>
      </c>
      <c r="E4" t="s">
        <v>126</v>
      </c>
      <c r="F4" t="s">
        <v>127</v>
      </c>
      <c r="G4" t="s">
        <v>128</v>
      </c>
      <c r="H4" t="s">
        <v>126</v>
      </c>
      <c r="I4" t="s">
        <v>127</v>
      </c>
      <c r="J4" t="s">
        <v>128</v>
      </c>
      <c r="K4" t="s">
        <v>126</v>
      </c>
      <c r="L4" t="s">
        <v>127</v>
      </c>
      <c r="M4" t="s">
        <v>128</v>
      </c>
    </row>
    <row r="5" spans="1:13" x14ac:dyDescent="0.35">
      <c r="A5">
        <f>'[4]Expected Frequency'!A4</f>
        <v>2023</v>
      </c>
      <c r="B5">
        <f>SUM('[4]Frequency Low Scenario 95%'!D4:I4)</f>
        <v>120</v>
      </c>
      <c r="C5">
        <f>SUM('[4]Frequency Low Scenario 95%'!J4:O4)</f>
        <v>14.999999999999998</v>
      </c>
      <c r="D5">
        <f>SUM('[4]Frequency Low Scenario 95%'!P4:U4)</f>
        <v>10.000000000000002</v>
      </c>
      <c r="E5">
        <f>SUM('[4]Frequency Medium Scenario 95%'!D4:I4)</f>
        <v>120</v>
      </c>
      <c r="F5">
        <f>SUM('[4]Frequency Medium Scenario 95%'!J4:O4)</f>
        <v>14.999999999999998</v>
      </c>
      <c r="G5">
        <f>SUM('[4]Frequency Medium Scenario 95%'!P4:U4)</f>
        <v>10.000000000000002</v>
      </c>
      <c r="H5">
        <f>SUM('[4]Frequency High Scenario 95%'!D4:I4)</f>
        <v>120</v>
      </c>
      <c r="I5">
        <f>SUM('[4]Frequency High Scenario 95%'!J4:O4)</f>
        <v>14.999999999999998</v>
      </c>
      <c r="J5">
        <f>SUM('[4]Frequency High Scenario 95%'!P4:U4)</f>
        <v>10.000000000000002</v>
      </c>
      <c r="K5">
        <f>SUM('[4]Frequency VeryHigh Scenario 95%'!D4:I4)</f>
        <v>120</v>
      </c>
      <c r="L5">
        <f>SUM('[4]Frequency VeryHigh Scenario 95%'!J4:O4)</f>
        <v>14.999999999999998</v>
      </c>
      <c r="M5">
        <f>SUM('[4]Frequency VeryHigh Scenario 95%'!P4:U4)</f>
        <v>10.000000000000002</v>
      </c>
    </row>
    <row r="6" spans="1:13" x14ac:dyDescent="0.35">
      <c r="A6">
        <f>'[4]Expected Frequency'!A5</f>
        <v>2024</v>
      </c>
      <c r="B6">
        <f>SUM('[4]Frequency Low Scenario 95%'!D5:I5)</f>
        <v>120</v>
      </c>
      <c r="C6">
        <f>SUM('[4]Frequency Low Scenario 95%'!J5:O5)</f>
        <v>14.999999999999998</v>
      </c>
      <c r="D6">
        <f>SUM('[4]Frequency Low Scenario 95%'!P5:U5)</f>
        <v>10.000000000000002</v>
      </c>
      <c r="E6">
        <f>SUM('[4]Frequency Medium Scenario 95%'!D5:I5)</f>
        <v>120</v>
      </c>
      <c r="F6">
        <f>SUM('[4]Frequency Medium Scenario 95%'!J5:O5)</f>
        <v>14.999999999999998</v>
      </c>
      <c r="G6">
        <f>SUM('[4]Frequency Medium Scenario 95%'!P5:U5)</f>
        <v>10.000000000000002</v>
      </c>
      <c r="H6">
        <f>SUM('[4]Frequency High Scenario 95%'!D5:I5)</f>
        <v>120</v>
      </c>
      <c r="I6">
        <f>SUM('[4]Frequency High Scenario 95%'!J5:O5)</f>
        <v>14.999999999999998</v>
      </c>
      <c r="J6">
        <f>SUM('[4]Frequency High Scenario 95%'!P5:U5)</f>
        <v>10.000000000000002</v>
      </c>
      <c r="K6">
        <f>SUM('[4]Frequency VeryHigh Scenario 95%'!D5:I5)</f>
        <v>120</v>
      </c>
      <c r="L6">
        <f>SUM('[4]Frequency VeryHigh Scenario 95%'!J5:O5)</f>
        <v>14.999999999999998</v>
      </c>
      <c r="M6">
        <f>SUM('[4]Frequency VeryHigh Scenario 95%'!P5:U5)</f>
        <v>10.000000000000002</v>
      </c>
    </row>
    <row r="7" spans="1:13" x14ac:dyDescent="0.35">
      <c r="A7">
        <f>'[4]Expected Frequency'!A6</f>
        <v>2025</v>
      </c>
      <c r="B7">
        <f>SUM('[4]Frequency Low Scenario 95%'!D6:I6)</f>
        <v>120</v>
      </c>
      <c r="C7">
        <f>SUM('[4]Frequency Low Scenario 95%'!J6:O6)</f>
        <v>14.999999999999998</v>
      </c>
      <c r="D7">
        <f>SUM('[4]Frequency Low Scenario 95%'!P6:U6)</f>
        <v>10.000000000000002</v>
      </c>
      <c r="E7">
        <f>SUM('[4]Frequency Medium Scenario 95%'!D6:I6)</f>
        <v>120</v>
      </c>
      <c r="F7">
        <f>SUM('[4]Frequency Medium Scenario 95%'!J6:O6)</f>
        <v>14.999999999999998</v>
      </c>
      <c r="G7">
        <f>SUM('[4]Frequency Medium Scenario 95%'!P6:U6)</f>
        <v>10.000000000000002</v>
      </c>
      <c r="H7">
        <f>SUM('[4]Frequency High Scenario 95%'!D6:I6)</f>
        <v>120</v>
      </c>
      <c r="I7">
        <f>SUM('[4]Frequency High Scenario 95%'!J6:O6)</f>
        <v>14.999999999999998</v>
      </c>
      <c r="J7">
        <f>SUM('[4]Frequency High Scenario 95%'!P6:U6)</f>
        <v>10.000000000000002</v>
      </c>
      <c r="K7">
        <f>SUM('[4]Frequency VeryHigh Scenario 95%'!D6:I6)</f>
        <v>120</v>
      </c>
      <c r="L7">
        <f>SUM('[4]Frequency VeryHigh Scenario 95%'!J6:O6)</f>
        <v>14.999999999999998</v>
      </c>
      <c r="M7">
        <f>SUM('[4]Frequency VeryHigh Scenario 95%'!P6:U6)</f>
        <v>10.000000000000002</v>
      </c>
    </row>
    <row r="8" spans="1:13" x14ac:dyDescent="0.35">
      <c r="A8">
        <f>'[4]Expected Frequency'!A7</f>
        <v>2026</v>
      </c>
      <c r="B8">
        <f>SUM('[4]Frequency Low Scenario 95%'!D7:I7)</f>
        <v>120</v>
      </c>
      <c r="C8">
        <f>SUM('[4]Frequency Low Scenario 95%'!J7:O7)</f>
        <v>14.999999999999998</v>
      </c>
      <c r="D8">
        <f>SUM('[4]Frequency Low Scenario 95%'!P7:U7)</f>
        <v>10.000000000000002</v>
      </c>
      <c r="E8">
        <f>SUM('[4]Frequency Medium Scenario 95%'!D7:I7)</f>
        <v>120</v>
      </c>
      <c r="F8">
        <f>SUM('[4]Frequency Medium Scenario 95%'!J7:O7)</f>
        <v>14.999999999999998</v>
      </c>
      <c r="G8">
        <f>SUM('[4]Frequency Medium Scenario 95%'!P7:U7)</f>
        <v>10.000000000000002</v>
      </c>
      <c r="H8">
        <f>SUM('[4]Frequency High Scenario 95%'!D7:I7)</f>
        <v>120</v>
      </c>
      <c r="I8">
        <f>SUM('[4]Frequency High Scenario 95%'!J7:O7)</f>
        <v>14.999999999999998</v>
      </c>
      <c r="J8">
        <f>SUM('[4]Frequency High Scenario 95%'!P7:U7)</f>
        <v>10.000000000000002</v>
      </c>
      <c r="K8">
        <f>SUM('[4]Frequency VeryHigh Scenario 95%'!D7:I7)</f>
        <v>120</v>
      </c>
      <c r="L8">
        <f>SUM('[4]Frequency VeryHigh Scenario 95%'!J7:O7)</f>
        <v>14.999999999999998</v>
      </c>
      <c r="M8">
        <f>SUM('[4]Frequency VeryHigh Scenario 95%'!P7:U7)</f>
        <v>10.000000000000002</v>
      </c>
    </row>
    <row r="9" spans="1:13" x14ac:dyDescent="0.35">
      <c r="A9">
        <f>'[4]Expected Frequency'!A8</f>
        <v>2027</v>
      </c>
      <c r="B9">
        <f>SUM('[4]Frequency Low Scenario 95%'!D8:I8)</f>
        <v>120</v>
      </c>
      <c r="C9">
        <f>SUM('[4]Frequency Low Scenario 95%'!J8:O8)</f>
        <v>14.999999999999998</v>
      </c>
      <c r="D9">
        <f>SUM('[4]Frequency Low Scenario 95%'!P8:U8)</f>
        <v>10.000000000000002</v>
      </c>
      <c r="E9">
        <f>SUM('[4]Frequency Medium Scenario 95%'!D8:I8)</f>
        <v>120</v>
      </c>
      <c r="F9">
        <f>SUM('[4]Frequency Medium Scenario 95%'!J8:O8)</f>
        <v>14.999999999999998</v>
      </c>
      <c r="G9">
        <f>SUM('[4]Frequency Medium Scenario 95%'!P8:U8)</f>
        <v>10.000000000000002</v>
      </c>
      <c r="H9">
        <f>SUM('[4]Frequency High Scenario 95%'!D8:I8)</f>
        <v>120</v>
      </c>
      <c r="I9">
        <f>SUM('[4]Frequency High Scenario 95%'!J8:O8)</f>
        <v>14.999999999999998</v>
      </c>
      <c r="J9">
        <f>SUM('[4]Frequency High Scenario 95%'!P8:U8)</f>
        <v>10.000000000000002</v>
      </c>
      <c r="K9">
        <f>SUM('[4]Frequency VeryHigh Scenario 95%'!D8:I8)</f>
        <v>120</v>
      </c>
      <c r="L9">
        <f>SUM('[4]Frequency VeryHigh Scenario 95%'!J8:O8)</f>
        <v>14.999999999999998</v>
      </c>
      <c r="M9">
        <f>SUM('[4]Frequency VeryHigh Scenario 95%'!P8:U8)</f>
        <v>10.000000000000002</v>
      </c>
    </row>
    <row r="10" spans="1:13" x14ac:dyDescent="0.35">
      <c r="A10">
        <f>'[4]Expected Frequency'!A9</f>
        <v>2028</v>
      </c>
      <c r="B10">
        <f>SUM('[4]Frequency Low Scenario 95%'!D9:I9)</f>
        <v>120</v>
      </c>
      <c r="C10">
        <f>SUM('[4]Frequency Low Scenario 95%'!J9:O9)</f>
        <v>14.999999999999998</v>
      </c>
      <c r="D10">
        <f>SUM('[4]Frequency Low Scenario 95%'!P9:U9)</f>
        <v>10.000000000000002</v>
      </c>
      <c r="E10">
        <f>SUM('[4]Frequency Medium Scenario 95%'!D9:I9)</f>
        <v>120</v>
      </c>
      <c r="F10">
        <f>SUM('[4]Frequency Medium Scenario 95%'!J9:O9)</f>
        <v>14.999999999999998</v>
      </c>
      <c r="G10">
        <f>SUM('[4]Frequency Medium Scenario 95%'!P9:U9)</f>
        <v>10.000000000000002</v>
      </c>
      <c r="H10">
        <f>SUM('[4]Frequency High Scenario 95%'!D9:I9)</f>
        <v>120</v>
      </c>
      <c r="I10">
        <f>SUM('[4]Frequency High Scenario 95%'!J9:O9)</f>
        <v>14.999999999999998</v>
      </c>
      <c r="J10">
        <f>SUM('[4]Frequency High Scenario 95%'!P9:U9)</f>
        <v>10.000000000000002</v>
      </c>
      <c r="K10">
        <f>SUM('[4]Frequency VeryHigh Scenario 95%'!D9:I9)</f>
        <v>120</v>
      </c>
      <c r="L10">
        <f>SUM('[4]Frequency VeryHigh Scenario 95%'!J9:O9)</f>
        <v>14.999999999999998</v>
      </c>
      <c r="M10">
        <f>SUM('[4]Frequency VeryHigh Scenario 95%'!P9:U9)</f>
        <v>10.000000000000002</v>
      </c>
    </row>
    <row r="11" spans="1:13" x14ac:dyDescent="0.35">
      <c r="A11">
        <f>'[4]Expected Frequency'!A10</f>
        <v>2029</v>
      </c>
      <c r="B11">
        <f>SUM('[4]Frequency Low Scenario 95%'!D10:I10)</f>
        <v>120</v>
      </c>
      <c r="C11">
        <f>SUM('[4]Frequency Low Scenario 95%'!J10:O10)</f>
        <v>14.999999999999998</v>
      </c>
      <c r="D11">
        <f>SUM('[4]Frequency Low Scenario 95%'!P10:U10)</f>
        <v>10.000000000000002</v>
      </c>
      <c r="E11">
        <f>SUM('[4]Frequency Medium Scenario 95%'!D10:I10)</f>
        <v>120</v>
      </c>
      <c r="F11">
        <f>SUM('[4]Frequency Medium Scenario 95%'!J10:O10)</f>
        <v>14.999999999999998</v>
      </c>
      <c r="G11">
        <f>SUM('[4]Frequency Medium Scenario 95%'!P10:U10)</f>
        <v>10.000000000000002</v>
      </c>
      <c r="H11">
        <f>SUM('[4]Frequency High Scenario 95%'!D10:I10)</f>
        <v>120</v>
      </c>
      <c r="I11">
        <f>SUM('[4]Frequency High Scenario 95%'!J10:O10)</f>
        <v>14.999999999999998</v>
      </c>
      <c r="J11">
        <f>SUM('[4]Frequency High Scenario 95%'!P10:U10)</f>
        <v>10.000000000000002</v>
      </c>
      <c r="K11">
        <f>SUM('[4]Frequency VeryHigh Scenario 95%'!D10:I10)</f>
        <v>120</v>
      </c>
      <c r="L11">
        <f>SUM('[4]Frequency VeryHigh Scenario 95%'!J10:O10)</f>
        <v>14.999999999999998</v>
      </c>
      <c r="M11">
        <f>SUM('[4]Frequency VeryHigh Scenario 95%'!P10:U10)</f>
        <v>10.000000000000002</v>
      </c>
    </row>
    <row r="12" spans="1:13" x14ac:dyDescent="0.35">
      <c r="A12">
        <f>'[4]Expected Frequency'!A11</f>
        <v>2030</v>
      </c>
      <c r="B12">
        <f>SUM('[4]Frequency Low Scenario 95%'!D11:I11)</f>
        <v>133.068571677374</v>
      </c>
      <c r="C12">
        <f>SUM('[4]Frequency Low Scenario 95%'!J11:O11)</f>
        <v>16.633571459671749</v>
      </c>
      <c r="D12">
        <f>SUM('[4]Frequency Low Scenario 95%'!P11:U11)</f>
        <v>11.089047639781166</v>
      </c>
      <c r="E12">
        <f>SUM('[4]Frequency Medium Scenario 95%'!D11:I11)</f>
        <v>134.81579510134861</v>
      </c>
      <c r="F12">
        <f>SUM('[4]Frequency Medium Scenario 95%'!J11:O11)</f>
        <v>16.851974387668577</v>
      </c>
      <c r="G12">
        <f>SUM('[4]Frequency Medium Scenario 95%'!P11:U11)</f>
        <v>11.234649591779052</v>
      </c>
      <c r="H12">
        <f>SUM('[4]Frequency High Scenario 95%'!D11:I11)</f>
        <v>138.79859311411818</v>
      </c>
      <c r="I12">
        <f>SUM('[4]Frequency High Scenario 95%'!J11:O11)</f>
        <v>17.349824139264772</v>
      </c>
      <c r="J12">
        <f>SUM('[4]Frequency High Scenario 95%'!P11:U11)</f>
        <v>11.566549426176513</v>
      </c>
      <c r="K12">
        <f>SUM('[4]Frequency VeryHigh Scenario 95%'!D11:I11)</f>
        <v>141.3005466288478</v>
      </c>
      <c r="L12">
        <f>SUM('[4]Frequency VeryHigh Scenario 95%'!J11:O11)</f>
        <v>17.662568328605978</v>
      </c>
      <c r="M12">
        <f>SUM('[4]Frequency VeryHigh Scenario 95%'!P11:U11)</f>
        <v>11.775045552403984</v>
      </c>
    </row>
    <row r="13" spans="1:13" x14ac:dyDescent="0.35">
      <c r="A13">
        <f>'[4]Expected Frequency'!A12</f>
        <v>2031</v>
      </c>
      <c r="B13">
        <f>SUM('[4]Frequency Low Scenario 95%'!D12:I12)</f>
        <v>133.068571677374</v>
      </c>
      <c r="C13">
        <f>SUM('[4]Frequency Low Scenario 95%'!J12:O12)</f>
        <v>16.633571459671749</v>
      </c>
      <c r="D13">
        <f>SUM('[4]Frequency Low Scenario 95%'!P12:U12)</f>
        <v>11.089047639781166</v>
      </c>
      <c r="E13">
        <f>SUM('[4]Frequency Medium Scenario 95%'!D12:I12)</f>
        <v>134.81579510134861</v>
      </c>
      <c r="F13">
        <f>SUM('[4]Frequency Medium Scenario 95%'!J12:O12)</f>
        <v>16.851974387668577</v>
      </c>
      <c r="G13">
        <f>SUM('[4]Frequency Medium Scenario 95%'!P12:U12)</f>
        <v>11.234649591779052</v>
      </c>
      <c r="H13">
        <f>SUM('[4]Frequency High Scenario 95%'!D12:I12)</f>
        <v>138.79859311411818</v>
      </c>
      <c r="I13">
        <f>SUM('[4]Frequency High Scenario 95%'!J12:O12)</f>
        <v>17.349824139264772</v>
      </c>
      <c r="J13">
        <f>SUM('[4]Frequency High Scenario 95%'!P12:U12)</f>
        <v>11.566549426176513</v>
      </c>
      <c r="K13">
        <f>SUM('[4]Frequency VeryHigh Scenario 95%'!D12:I12)</f>
        <v>141.3005466288478</v>
      </c>
      <c r="L13">
        <f>SUM('[4]Frequency VeryHigh Scenario 95%'!J12:O12)</f>
        <v>17.662568328605978</v>
      </c>
      <c r="M13">
        <f>SUM('[4]Frequency VeryHigh Scenario 95%'!P12:U12)</f>
        <v>11.775045552403984</v>
      </c>
    </row>
    <row r="14" spans="1:13" x14ac:dyDescent="0.35">
      <c r="A14">
        <f>'[4]Expected Frequency'!A13</f>
        <v>2032</v>
      </c>
      <c r="B14">
        <f>SUM('[4]Frequency Low Scenario 95%'!D13:I13)</f>
        <v>133.068571677374</v>
      </c>
      <c r="C14">
        <f>SUM('[4]Frequency Low Scenario 95%'!J13:O13)</f>
        <v>16.633571459671749</v>
      </c>
      <c r="D14">
        <f>SUM('[4]Frequency Low Scenario 95%'!P13:U13)</f>
        <v>11.089047639781166</v>
      </c>
      <c r="E14">
        <f>SUM('[4]Frequency Medium Scenario 95%'!D13:I13)</f>
        <v>134.81579510134861</v>
      </c>
      <c r="F14">
        <f>SUM('[4]Frequency Medium Scenario 95%'!J13:O13)</f>
        <v>16.851974387668577</v>
      </c>
      <c r="G14">
        <f>SUM('[4]Frequency Medium Scenario 95%'!P13:U13)</f>
        <v>11.234649591779052</v>
      </c>
      <c r="H14">
        <f>SUM('[4]Frequency High Scenario 95%'!D13:I13)</f>
        <v>138.79859311411818</v>
      </c>
      <c r="I14">
        <f>SUM('[4]Frequency High Scenario 95%'!J13:O13)</f>
        <v>17.349824139264772</v>
      </c>
      <c r="J14">
        <f>SUM('[4]Frequency High Scenario 95%'!P13:U13)</f>
        <v>11.566549426176513</v>
      </c>
      <c r="K14">
        <f>SUM('[4]Frequency VeryHigh Scenario 95%'!D13:I13)</f>
        <v>141.3005466288478</v>
      </c>
      <c r="L14">
        <f>SUM('[4]Frequency VeryHigh Scenario 95%'!J13:O13)</f>
        <v>17.662568328605978</v>
      </c>
      <c r="M14">
        <f>SUM('[4]Frequency VeryHigh Scenario 95%'!P13:U13)</f>
        <v>11.775045552403984</v>
      </c>
    </row>
    <row r="15" spans="1:13" x14ac:dyDescent="0.35">
      <c r="A15">
        <f>'[4]Expected Frequency'!A14</f>
        <v>2033</v>
      </c>
      <c r="B15">
        <f>SUM('[4]Frequency Low Scenario 95%'!D14:I14)</f>
        <v>133.068571677374</v>
      </c>
      <c r="C15">
        <f>SUM('[4]Frequency Low Scenario 95%'!J14:O14)</f>
        <v>16.633571459671749</v>
      </c>
      <c r="D15">
        <f>SUM('[4]Frequency Low Scenario 95%'!P14:U14)</f>
        <v>11.089047639781166</v>
      </c>
      <c r="E15">
        <f>SUM('[4]Frequency Medium Scenario 95%'!D14:I14)</f>
        <v>134.81579510134861</v>
      </c>
      <c r="F15">
        <f>SUM('[4]Frequency Medium Scenario 95%'!J14:O14)</f>
        <v>16.851974387668577</v>
      </c>
      <c r="G15">
        <f>SUM('[4]Frequency Medium Scenario 95%'!P14:U14)</f>
        <v>11.234649591779052</v>
      </c>
      <c r="H15">
        <f>SUM('[4]Frequency High Scenario 95%'!D14:I14)</f>
        <v>138.79859311411818</v>
      </c>
      <c r="I15">
        <f>SUM('[4]Frequency High Scenario 95%'!J14:O14)</f>
        <v>17.349824139264772</v>
      </c>
      <c r="J15">
        <f>SUM('[4]Frequency High Scenario 95%'!P14:U14)</f>
        <v>11.566549426176513</v>
      </c>
      <c r="K15">
        <f>SUM('[4]Frequency VeryHigh Scenario 95%'!D14:I14)</f>
        <v>141.3005466288478</v>
      </c>
      <c r="L15">
        <f>SUM('[4]Frequency VeryHigh Scenario 95%'!J14:O14)</f>
        <v>17.662568328605978</v>
      </c>
      <c r="M15">
        <f>SUM('[4]Frequency VeryHigh Scenario 95%'!P14:U14)</f>
        <v>11.775045552403984</v>
      </c>
    </row>
    <row r="16" spans="1:13" x14ac:dyDescent="0.35">
      <c r="A16">
        <f>'[4]Expected Frequency'!A15</f>
        <v>2034</v>
      </c>
      <c r="B16">
        <f>SUM('[4]Frequency Low Scenario 95%'!D15:I15)</f>
        <v>133.068571677374</v>
      </c>
      <c r="C16">
        <f>SUM('[4]Frequency Low Scenario 95%'!J15:O15)</f>
        <v>16.633571459671749</v>
      </c>
      <c r="D16">
        <f>SUM('[4]Frequency Low Scenario 95%'!P15:U15)</f>
        <v>11.089047639781166</v>
      </c>
      <c r="E16">
        <f>SUM('[4]Frequency Medium Scenario 95%'!D15:I15)</f>
        <v>134.81579510134861</v>
      </c>
      <c r="F16">
        <f>SUM('[4]Frequency Medium Scenario 95%'!J15:O15)</f>
        <v>16.851974387668577</v>
      </c>
      <c r="G16">
        <f>SUM('[4]Frequency Medium Scenario 95%'!P15:U15)</f>
        <v>11.234649591779052</v>
      </c>
      <c r="H16">
        <f>SUM('[4]Frequency High Scenario 95%'!D15:I15)</f>
        <v>138.79859311411818</v>
      </c>
      <c r="I16">
        <f>SUM('[4]Frequency High Scenario 95%'!J15:O15)</f>
        <v>17.349824139264772</v>
      </c>
      <c r="J16">
        <f>SUM('[4]Frequency High Scenario 95%'!P15:U15)</f>
        <v>11.566549426176513</v>
      </c>
      <c r="K16">
        <f>SUM('[4]Frequency VeryHigh Scenario 95%'!D15:I15)</f>
        <v>141.3005466288478</v>
      </c>
      <c r="L16">
        <f>SUM('[4]Frequency VeryHigh Scenario 95%'!J15:O15)</f>
        <v>17.662568328605978</v>
      </c>
      <c r="M16">
        <f>SUM('[4]Frequency VeryHigh Scenario 95%'!P15:U15)</f>
        <v>11.775045552403984</v>
      </c>
    </row>
    <row r="17" spans="1:13" x14ac:dyDescent="0.35">
      <c r="A17">
        <f>'[4]Expected Frequency'!A16</f>
        <v>2035</v>
      </c>
      <c r="B17">
        <f>SUM('[4]Frequency Low Scenario 95%'!D16:I16)</f>
        <v>133.068571677374</v>
      </c>
      <c r="C17">
        <f>SUM('[4]Frequency Low Scenario 95%'!J16:O16)</f>
        <v>16.633571459671749</v>
      </c>
      <c r="D17">
        <f>SUM('[4]Frequency Low Scenario 95%'!P16:U16)</f>
        <v>11.089047639781166</v>
      </c>
      <c r="E17">
        <f>SUM('[4]Frequency Medium Scenario 95%'!D16:I16)</f>
        <v>134.81579510134861</v>
      </c>
      <c r="F17">
        <f>SUM('[4]Frequency Medium Scenario 95%'!J16:O16)</f>
        <v>16.851974387668577</v>
      </c>
      <c r="G17">
        <f>SUM('[4]Frequency Medium Scenario 95%'!P16:U16)</f>
        <v>11.234649591779052</v>
      </c>
      <c r="H17">
        <f>SUM('[4]Frequency High Scenario 95%'!D16:I16)</f>
        <v>138.79859311411818</v>
      </c>
      <c r="I17">
        <f>SUM('[4]Frequency High Scenario 95%'!J16:O16)</f>
        <v>17.349824139264772</v>
      </c>
      <c r="J17">
        <f>SUM('[4]Frequency High Scenario 95%'!P16:U16)</f>
        <v>11.566549426176513</v>
      </c>
      <c r="K17">
        <f>SUM('[4]Frequency VeryHigh Scenario 95%'!D16:I16)</f>
        <v>141.3005466288478</v>
      </c>
      <c r="L17">
        <f>SUM('[4]Frequency VeryHigh Scenario 95%'!J16:O16)</f>
        <v>17.662568328605978</v>
      </c>
      <c r="M17">
        <f>SUM('[4]Frequency VeryHigh Scenario 95%'!P16:U16)</f>
        <v>11.775045552403984</v>
      </c>
    </row>
    <row r="18" spans="1:13" x14ac:dyDescent="0.35">
      <c r="A18">
        <f>'[4]Expected Frequency'!A17</f>
        <v>2036</v>
      </c>
      <c r="B18">
        <f>SUM('[4]Frequency Low Scenario 95%'!D17:I17)</f>
        <v>133.068571677374</v>
      </c>
      <c r="C18">
        <f>SUM('[4]Frequency Low Scenario 95%'!J17:O17)</f>
        <v>16.633571459671749</v>
      </c>
      <c r="D18">
        <f>SUM('[4]Frequency Low Scenario 95%'!P17:U17)</f>
        <v>11.089047639781166</v>
      </c>
      <c r="E18">
        <f>SUM('[4]Frequency Medium Scenario 95%'!D17:I17)</f>
        <v>134.81579510134861</v>
      </c>
      <c r="F18">
        <f>SUM('[4]Frequency Medium Scenario 95%'!J17:O17)</f>
        <v>16.851974387668577</v>
      </c>
      <c r="G18">
        <f>SUM('[4]Frequency Medium Scenario 95%'!P17:U17)</f>
        <v>11.234649591779052</v>
      </c>
      <c r="H18">
        <f>SUM('[4]Frequency High Scenario 95%'!D17:I17)</f>
        <v>138.79859311411818</v>
      </c>
      <c r="I18">
        <f>SUM('[4]Frequency High Scenario 95%'!J17:O17)</f>
        <v>17.349824139264772</v>
      </c>
      <c r="J18">
        <f>SUM('[4]Frequency High Scenario 95%'!P17:U17)</f>
        <v>11.566549426176513</v>
      </c>
      <c r="K18">
        <f>SUM('[4]Frequency VeryHigh Scenario 95%'!D17:I17)</f>
        <v>141.3005466288478</v>
      </c>
      <c r="L18">
        <f>SUM('[4]Frequency VeryHigh Scenario 95%'!J17:O17)</f>
        <v>17.662568328605978</v>
      </c>
      <c r="M18">
        <f>SUM('[4]Frequency VeryHigh Scenario 95%'!P17:U17)</f>
        <v>11.775045552403984</v>
      </c>
    </row>
    <row r="19" spans="1:13" x14ac:dyDescent="0.35">
      <c r="A19">
        <f>'[4]Expected Frequency'!A18</f>
        <v>2037</v>
      </c>
      <c r="B19">
        <f>SUM('[4]Frequency Low Scenario 95%'!D18:I18)</f>
        <v>133.068571677374</v>
      </c>
      <c r="C19">
        <f>SUM('[4]Frequency Low Scenario 95%'!J18:O18)</f>
        <v>16.633571459671749</v>
      </c>
      <c r="D19">
        <f>SUM('[4]Frequency Low Scenario 95%'!P18:U18)</f>
        <v>11.089047639781166</v>
      </c>
      <c r="E19">
        <f>SUM('[4]Frequency Medium Scenario 95%'!D18:I18)</f>
        <v>134.81579510134861</v>
      </c>
      <c r="F19">
        <f>SUM('[4]Frequency Medium Scenario 95%'!J18:O18)</f>
        <v>16.851974387668577</v>
      </c>
      <c r="G19">
        <f>SUM('[4]Frequency Medium Scenario 95%'!P18:U18)</f>
        <v>11.234649591779052</v>
      </c>
      <c r="H19">
        <f>SUM('[4]Frequency High Scenario 95%'!D18:I18)</f>
        <v>138.79859311411818</v>
      </c>
      <c r="I19">
        <f>SUM('[4]Frequency High Scenario 95%'!J18:O18)</f>
        <v>17.349824139264772</v>
      </c>
      <c r="J19">
        <f>SUM('[4]Frequency High Scenario 95%'!P18:U18)</f>
        <v>11.566549426176513</v>
      </c>
      <c r="K19">
        <f>SUM('[4]Frequency VeryHigh Scenario 95%'!D18:I18)</f>
        <v>141.3005466288478</v>
      </c>
      <c r="L19">
        <f>SUM('[4]Frequency VeryHigh Scenario 95%'!J18:O18)</f>
        <v>17.662568328605978</v>
      </c>
      <c r="M19">
        <f>SUM('[4]Frequency VeryHigh Scenario 95%'!P18:U18)</f>
        <v>11.775045552403984</v>
      </c>
    </row>
    <row r="20" spans="1:13" x14ac:dyDescent="0.35">
      <c r="A20">
        <f>'[4]Expected Frequency'!A19</f>
        <v>2038</v>
      </c>
      <c r="B20">
        <f>SUM('[4]Frequency Low Scenario 95%'!D19:I19)</f>
        <v>133.068571677374</v>
      </c>
      <c r="C20">
        <f>SUM('[4]Frequency Low Scenario 95%'!J19:O19)</f>
        <v>16.633571459671749</v>
      </c>
      <c r="D20">
        <f>SUM('[4]Frequency Low Scenario 95%'!P19:U19)</f>
        <v>11.089047639781166</v>
      </c>
      <c r="E20">
        <f>SUM('[4]Frequency Medium Scenario 95%'!D19:I19)</f>
        <v>134.81579510134861</v>
      </c>
      <c r="F20">
        <f>SUM('[4]Frequency Medium Scenario 95%'!J19:O19)</f>
        <v>16.851974387668577</v>
      </c>
      <c r="G20">
        <f>SUM('[4]Frequency Medium Scenario 95%'!P19:U19)</f>
        <v>11.234649591779052</v>
      </c>
      <c r="H20">
        <f>SUM('[4]Frequency High Scenario 95%'!D19:I19)</f>
        <v>138.79859311411818</v>
      </c>
      <c r="I20">
        <f>SUM('[4]Frequency High Scenario 95%'!J19:O19)</f>
        <v>17.349824139264772</v>
      </c>
      <c r="J20">
        <f>SUM('[4]Frequency High Scenario 95%'!P19:U19)</f>
        <v>11.566549426176513</v>
      </c>
      <c r="K20">
        <f>SUM('[4]Frequency VeryHigh Scenario 95%'!D19:I19)</f>
        <v>141.3005466288478</v>
      </c>
      <c r="L20">
        <f>SUM('[4]Frequency VeryHigh Scenario 95%'!J19:O19)</f>
        <v>17.662568328605978</v>
      </c>
      <c r="M20">
        <f>SUM('[4]Frequency VeryHigh Scenario 95%'!P19:U19)</f>
        <v>11.775045552403984</v>
      </c>
    </row>
    <row r="21" spans="1:13" x14ac:dyDescent="0.35">
      <c r="A21">
        <f>'[4]Expected Frequency'!A20</f>
        <v>2039</v>
      </c>
      <c r="B21">
        <f>SUM('[4]Frequency Low Scenario 95%'!D20:I20)</f>
        <v>133.068571677374</v>
      </c>
      <c r="C21">
        <f>SUM('[4]Frequency Low Scenario 95%'!J20:O20)</f>
        <v>16.633571459671749</v>
      </c>
      <c r="D21">
        <f>SUM('[4]Frequency Low Scenario 95%'!P20:U20)</f>
        <v>11.089047639781166</v>
      </c>
      <c r="E21">
        <f>SUM('[4]Frequency Medium Scenario 95%'!D20:I20)</f>
        <v>134.81579510134861</v>
      </c>
      <c r="F21">
        <f>SUM('[4]Frequency Medium Scenario 95%'!J20:O20)</f>
        <v>16.851974387668577</v>
      </c>
      <c r="G21">
        <f>SUM('[4]Frequency Medium Scenario 95%'!P20:U20)</f>
        <v>11.234649591779052</v>
      </c>
      <c r="H21">
        <f>SUM('[4]Frequency High Scenario 95%'!D20:I20)</f>
        <v>138.79859311411818</v>
      </c>
      <c r="I21">
        <f>SUM('[4]Frequency High Scenario 95%'!J20:O20)</f>
        <v>17.349824139264772</v>
      </c>
      <c r="J21">
        <f>SUM('[4]Frequency High Scenario 95%'!P20:U20)</f>
        <v>11.566549426176513</v>
      </c>
      <c r="K21">
        <f>SUM('[4]Frequency VeryHigh Scenario 95%'!D20:I20)</f>
        <v>141.3005466288478</v>
      </c>
      <c r="L21">
        <f>SUM('[4]Frequency VeryHigh Scenario 95%'!J20:O20)</f>
        <v>17.662568328605978</v>
      </c>
      <c r="M21">
        <f>SUM('[4]Frequency VeryHigh Scenario 95%'!P20:U20)</f>
        <v>11.775045552403984</v>
      </c>
    </row>
    <row r="22" spans="1:13" x14ac:dyDescent="0.35">
      <c r="A22">
        <f>'[4]Expected Frequency'!A21</f>
        <v>2040</v>
      </c>
      <c r="B22">
        <f>SUM('[4]Frequency Low Scenario 95%'!D21:I21)</f>
        <v>142.84379459086247</v>
      </c>
      <c r="C22">
        <f>SUM('[4]Frequency Low Scenario 95%'!J21:O21)</f>
        <v>17.855474323857806</v>
      </c>
      <c r="D22">
        <f>SUM('[4]Frequency Low Scenario 95%'!P21:U21)</f>
        <v>11.903649549238535</v>
      </c>
      <c r="E22">
        <f>SUM('[4]Frequency Medium Scenario 95%'!D21:I21)</f>
        <v>149.80064836042735</v>
      </c>
      <c r="F22">
        <f>SUM('[4]Frequency Medium Scenario 95%'!J21:O21)</f>
        <v>18.725081045053418</v>
      </c>
      <c r="G22">
        <f>SUM('[4]Frequency Medium Scenario 95%'!P21:U21)</f>
        <v>12.483387363368944</v>
      </c>
      <c r="H22">
        <f>SUM('[4]Frequency High Scenario 95%'!D21:I21)</f>
        <v>159.36211771126204</v>
      </c>
      <c r="I22">
        <f>SUM('[4]Frequency High Scenario 95%'!J21:O21)</f>
        <v>19.920264713907756</v>
      </c>
      <c r="J22">
        <f>SUM('[4]Frequency High Scenario 95%'!P21:U21)</f>
        <v>13.280176475938504</v>
      </c>
      <c r="K22">
        <f>SUM('[4]Frequency VeryHigh Scenario 95%'!D21:I21)</f>
        <v>172.09667876883688</v>
      </c>
      <c r="L22">
        <f>SUM('[4]Frequency VeryHigh Scenario 95%'!J21:O21)</f>
        <v>21.51208484610461</v>
      </c>
      <c r="M22">
        <f>SUM('[4]Frequency VeryHigh Scenario 95%'!P21:U21)</f>
        <v>14.341389897403074</v>
      </c>
    </row>
    <row r="23" spans="1:13" x14ac:dyDescent="0.35">
      <c r="A23">
        <f>'[4]Expected Frequency'!A22</f>
        <v>2041</v>
      </c>
      <c r="B23">
        <f>SUM('[4]Frequency Low Scenario 95%'!D22:I22)</f>
        <v>142.84379459086247</v>
      </c>
      <c r="C23">
        <f>SUM('[4]Frequency Low Scenario 95%'!J22:O22)</f>
        <v>17.855474323857806</v>
      </c>
      <c r="D23">
        <f>SUM('[4]Frequency Low Scenario 95%'!P22:U22)</f>
        <v>11.903649549238535</v>
      </c>
      <c r="E23">
        <f>SUM('[4]Frequency Medium Scenario 95%'!D22:I22)</f>
        <v>149.80064836042735</v>
      </c>
      <c r="F23">
        <f>SUM('[4]Frequency Medium Scenario 95%'!J22:O22)</f>
        <v>18.725081045053418</v>
      </c>
      <c r="G23">
        <f>SUM('[4]Frequency Medium Scenario 95%'!P22:U22)</f>
        <v>12.483387363368944</v>
      </c>
      <c r="H23">
        <f>SUM('[4]Frequency High Scenario 95%'!D22:I22)</f>
        <v>159.36211771126204</v>
      </c>
      <c r="I23">
        <f>SUM('[4]Frequency High Scenario 95%'!J22:O22)</f>
        <v>19.920264713907756</v>
      </c>
      <c r="J23">
        <f>SUM('[4]Frequency High Scenario 95%'!P22:U22)</f>
        <v>13.280176475938504</v>
      </c>
      <c r="K23">
        <f>SUM('[4]Frequency VeryHigh Scenario 95%'!D22:I22)</f>
        <v>172.09667876883688</v>
      </c>
      <c r="L23">
        <f>SUM('[4]Frequency VeryHigh Scenario 95%'!J22:O22)</f>
        <v>21.51208484610461</v>
      </c>
      <c r="M23">
        <f>SUM('[4]Frequency VeryHigh Scenario 95%'!P22:U22)</f>
        <v>14.341389897403074</v>
      </c>
    </row>
    <row r="24" spans="1:13" x14ac:dyDescent="0.35">
      <c r="A24">
        <f>'[4]Expected Frequency'!A23</f>
        <v>2042</v>
      </c>
      <c r="B24">
        <f>SUM('[4]Frequency Low Scenario 95%'!D23:I23)</f>
        <v>142.84379459086247</v>
      </c>
      <c r="C24">
        <f>SUM('[4]Frequency Low Scenario 95%'!J23:O23)</f>
        <v>17.855474323857806</v>
      </c>
      <c r="D24">
        <f>SUM('[4]Frequency Low Scenario 95%'!P23:U23)</f>
        <v>11.903649549238535</v>
      </c>
      <c r="E24">
        <f>SUM('[4]Frequency Medium Scenario 95%'!D23:I23)</f>
        <v>149.80064836042735</v>
      </c>
      <c r="F24">
        <f>SUM('[4]Frequency Medium Scenario 95%'!J23:O23)</f>
        <v>18.725081045053418</v>
      </c>
      <c r="G24">
        <f>SUM('[4]Frequency Medium Scenario 95%'!P23:U23)</f>
        <v>12.483387363368944</v>
      </c>
      <c r="H24">
        <f>SUM('[4]Frequency High Scenario 95%'!D23:I23)</f>
        <v>159.36211771126204</v>
      </c>
      <c r="I24">
        <f>SUM('[4]Frequency High Scenario 95%'!J23:O23)</f>
        <v>19.920264713907756</v>
      </c>
      <c r="J24">
        <f>SUM('[4]Frequency High Scenario 95%'!P23:U23)</f>
        <v>13.280176475938504</v>
      </c>
      <c r="K24">
        <f>SUM('[4]Frequency VeryHigh Scenario 95%'!D23:I23)</f>
        <v>172.09667876883688</v>
      </c>
      <c r="L24">
        <f>SUM('[4]Frequency VeryHigh Scenario 95%'!J23:O23)</f>
        <v>21.51208484610461</v>
      </c>
      <c r="M24">
        <f>SUM('[4]Frequency VeryHigh Scenario 95%'!P23:U23)</f>
        <v>14.341389897403074</v>
      </c>
    </row>
    <row r="25" spans="1:13" x14ac:dyDescent="0.35">
      <c r="A25">
        <f>'[4]Expected Frequency'!A24</f>
        <v>2043</v>
      </c>
      <c r="B25">
        <f>SUM('[4]Frequency Low Scenario 95%'!D24:I24)</f>
        <v>142.84379459086247</v>
      </c>
      <c r="C25">
        <f>SUM('[4]Frequency Low Scenario 95%'!J24:O24)</f>
        <v>17.855474323857806</v>
      </c>
      <c r="D25">
        <f>SUM('[4]Frequency Low Scenario 95%'!P24:U24)</f>
        <v>11.903649549238535</v>
      </c>
      <c r="E25">
        <f>SUM('[4]Frequency Medium Scenario 95%'!D24:I24)</f>
        <v>149.80064836042735</v>
      </c>
      <c r="F25">
        <f>SUM('[4]Frequency Medium Scenario 95%'!J24:O24)</f>
        <v>18.725081045053418</v>
      </c>
      <c r="G25">
        <f>SUM('[4]Frequency Medium Scenario 95%'!P24:U24)</f>
        <v>12.483387363368944</v>
      </c>
      <c r="H25">
        <f>SUM('[4]Frequency High Scenario 95%'!D24:I24)</f>
        <v>159.36211771126204</v>
      </c>
      <c r="I25">
        <f>SUM('[4]Frequency High Scenario 95%'!J24:O24)</f>
        <v>19.920264713907756</v>
      </c>
      <c r="J25">
        <f>SUM('[4]Frequency High Scenario 95%'!P24:U24)</f>
        <v>13.280176475938504</v>
      </c>
      <c r="K25">
        <f>SUM('[4]Frequency VeryHigh Scenario 95%'!D24:I24)</f>
        <v>172.09667876883688</v>
      </c>
      <c r="L25">
        <f>SUM('[4]Frequency VeryHigh Scenario 95%'!J24:O24)</f>
        <v>21.51208484610461</v>
      </c>
      <c r="M25">
        <f>SUM('[4]Frequency VeryHigh Scenario 95%'!P24:U24)</f>
        <v>14.341389897403074</v>
      </c>
    </row>
    <row r="26" spans="1:13" x14ac:dyDescent="0.35">
      <c r="A26">
        <f>'[4]Expected Frequency'!A25</f>
        <v>2044</v>
      </c>
      <c r="B26">
        <f>SUM('[4]Frequency Low Scenario 95%'!D25:I25)</f>
        <v>142.84379459086247</v>
      </c>
      <c r="C26">
        <f>SUM('[4]Frequency Low Scenario 95%'!J25:O25)</f>
        <v>17.855474323857806</v>
      </c>
      <c r="D26">
        <f>SUM('[4]Frequency Low Scenario 95%'!P25:U25)</f>
        <v>11.903649549238535</v>
      </c>
      <c r="E26">
        <f>SUM('[4]Frequency Medium Scenario 95%'!D25:I25)</f>
        <v>149.80064836042735</v>
      </c>
      <c r="F26">
        <f>SUM('[4]Frequency Medium Scenario 95%'!J25:O25)</f>
        <v>18.725081045053418</v>
      </c>
      <c r="G26">
        <f>SUM('[4]Frequency Medium Scenario 95%'!P25:U25)</f>
        <v>12.483387363368944</v>
      </c>
      <c r="H26">
        <f>SUM('[4]Frequency High Scenario 95%'!D25:I25)</f>
        <v>159.36211771126204</v>
      </c>
      <c r="I26">
        <f>SUM('[4]Frequency High Scenario 95%'!J25:O25)</f>
        <v>19.920264713907756</v>
      </c>
      <c r="J26">
        <f>SUM('[4]Frequency High Scenario 95%'!P25:U25)</f>
        <v>13.280176475938504</v>
      </c>
      <c r="K26">
        <f>SUM('[4]Frequency VeryHigh Scenario 95%'!D25:I25)</f>
        <v>172.09667876883688</v>
      </c>
      <c r="L26">
        <f>SUM('[4]Frequency VeryHigh Scenario 95%'!J25:O25)</f>
        <v>21.51208484610461</v>
      </c>
      <c r="M26">
        <f>SUM('[4]Frequency VeryHigh Scenario 95%'!P25:U25)</f>
        <v>14.341389897403074</v>
      </c>
    </row>
    <row r="27" spans="1:13" x14ac:dyDescent="0.35">
      <c r="A27">
        <f>'[4]Expected Frequency'!A26</f>
        <v>2045</v>
      </c>
      <c r="B27">
        <f>SUM('[4]Frequency Low Scenario 95%'!D26:I26)</f>
        <v>142.84379459086247</v>
      </c>
      <c r="C27">
        <f>SUM('[4]Frequency Low Scenario 95%'!J26:O26)</f>
        <v>17.855474323857806</v>
      </c>
      <c r="D27">
        <f>SUM('[4]Frequency Low Scenario 95%'!P26:U26)</f>
        <v>11.903649549238535</v>
      </c>
      <c r="E27">
        <f>SUM('[4]Frequency Medium Scenario 95%'!D26:I26)</f>
        <v>149.80064836042735</v>
      </c>
      <c r="F27">
        <f>SUM('[4]Frequency Medium Scenario 95%'!J26:O26)</f>
        <v>18.725081045053418</v>
      </c>
      <c r="G27">
        <f>SUM('[4]Frequency Medium Scenario 95%'!P26:U26)</f>
        <v>12.483387363368944</v>
      </c>
      <c r="H27">
        <f>SUM('[4]Frequency High Scenario 95%'!D26:I26)</f>
        <v>159.36211771126204</v>
      </c>
      <c r="I27">
        <f>SUM('[4]Frequency High Scenario 95%'!J26:O26)</f>
        <v>19.920264713907756</v>
      </c>
      <c r="J27">
        <f>SUM('[4]Frequency High Scenario 95%'!P26:U26)</f>
        <v>13.280176475938504</v>
      </c>
      <c r="K27">
        <f>SUM('[4]Frequency VeryHigh Scenario 95%'!D26:I26)</f>
        <v>172.09667876883688</v>
      </c>
      <c r="L27">
        <f>SUM('[4]Frequency VeryHigh Scenario 95%'!J26:O26)</f>
        <v>21.51208484610461</v>
      </c>
      <c r="M27">
        <f>SUM('[4]Frequency VeryHigh Scenario 95%'!P26:U26)</f>
        <v>14.341389897403074</v>
      </c>
    </row>
    <row r="28" spans="1:13" x14ac:dyDescent="0.35">
      <c r="A28">
        <f>'[4]Expected Frequency'!A27</f>
        <v>2046</v>
      </c>
      <c r="B28">
        <f>SUM('[4]Frequency Low Scenario 95%'!D27:I27)</f>
        <v>142.84379459086247</v>
      </c>
      <c r="C28">
        <f>SUM('[4]Frequency Low Scenario 95%'!J27:O27)</f>
        <v>17.855474323857806</v>
      </c>
      <c r="D28">
        <f>SUM('[4]Frequency Low Scenario 95%'!P27:U27)</f>
        <v>11.903649549238535</v>
      </c>
      <c r="E28">
        <f>SUM('[4]Frequency Medium Scenario 95%'!D27:I27)</f>
        <v>149.80064836042735</v>
      </c>
      <c r="F28">
        <f>SUM('[4]Frequency Medium Scenario 95%'!J27:O27)</f>
        <v>18.725081045053418</v>
      </c>
      <c r="G28">
        <f>SUM('[4]Frequency Medium Scenario 95%'!P27:U27)</f>
        <v>12.483387363368944</v>
      </c>
      <c r="H28">
        <f>SUM('[4]Frequency High Scenario 95%'!D27:I27)</f>
        <v>159.36211771126204</v>
      </c>
      <c r="I28">
        <f>SUM('[4]Frequency High Scenario 95%'!J27:O27)</f>
        <v>19.920264713907756</v>
      </c>
      <c r="J28">
        <f>SUM('[4]Frequency High Scenario 95%'!P27:U27)</f>
        <v>13.280176475938504</v>
      </c>
      <c r="K28">
        <f>SUM('[4]Frequency VeryHigh Scenario 95%'!D27:I27)</f>
        <v>172.09667876883688</v>
      </c>
      <c r="L28">
        <f>SUM('[4]Frequency VeryHigh Scenario 95%'!J27:O27)</f>
        <v>21.51208484610461</v>
      </c>
      <c r="M28">
        <f>SUM('[4]Frequency VeryHigh Scenario 95%'!P27:U27)</f>
        <v>14.341389897403074</v>
      </c>
    </row>
    <row r="29" spans="1:13" x14ac:dyDescent="0.35">
      <c r="A29">
        <f>'[4]Expected Frequency'!A28</f>
        <v>2047</v>
      </c>
      <c r="B29">
        <f>SUM('[4]Frequency Low Scenario 95%'!D28:I28)</f>
        <v>142.84379459086247</v>
      </c>
      <c r="C29">
        <f>SUM('[4]Frequency Low Scenario 95%'!J28:O28)</f>
        <v>17.855474323857806</v>
      </c>
      <c r="D29">
        <f>SUM('[4]Frequency Low Scenario 95%'!P28:U28)</f>
        <v>11.903649549238535</v>
      </c>
      <c r="E29">
        <f>SUM('[4]Frequency Medium Scenario 95%'!D28:I28)</f>
        <v>149.80064836042735</v>
      </c>
      <c r="F29">
        <f>SUM('[4]Frequency Medium Scenario 95%'!J28:O28)</f>
        <v>18.725081045053418</v>
      </c>
      <c r="G29">
        <f>SUM('[4]Frequency Medium Scenario 95%'!P28:U28)</f>
        <v>12.483387363368944</v>
      </c>
      <c r="H29">
        <f>SUM('[4]Frequency High Scenario 95%'!D28:I28)</f>
        <v>159.36211771126204</v>
      </c>
      <c r="I29">
        <f>SUM('[4]Frequency High Scenario 95%'!J28:O28)</f>
        <v>19.920264713907756</v>
      </c>
      <c r="J29">
        <f>SUM('[4]Frequency High Scenario 95%'!P28:U28)</f>
        <v>13.280176475938504</v>
      </c>
      <c r="K29">
        <f>SUM('[4]Frequency VeryHigh Scenario 95%'!D28:I28)</f>
        <v>172.09667876883688</v>
      </c>
      <c r="L29">
        <f>SUM('[4]Frequency VeryHigh Scenario 95%'!J28:O28)</f>
        <v>21.51208484610461</v>
      </c>
      <c r="M29">
        <f>SUM('[4]Frequency VeryHigh Scenario 95%'!P28:U28)</f>
        <v>14.341389897403074</v>
      </c>
    </row>
    <row r="30" spans="1:13" x14ac:dyDescent="0.35">
      <c r="A30">
        <f>'[4]Expected Frequency'!A29</f>
        <v>2048</v>
      </c>
      <c r="B30">
        <f>SUM('[4]Frequency Low Scenario 95%'!D29:I29)</f>
        <v>142.84379459086247</v>
      </c>
      <c r="C30">
        <f>SUM('[4]Frequency Low Scenario 95%'!J29:O29)</f>
        <v>17.855474323857806</v>
      </c>
      <c r="D30">
        <f>SUM('[4]Frequency Low Scenario 95%'!P29:U29)</f>
        <v>11.903649549238535</v>
      </c>
      <c r="E30">
        <f>SUM('[4]Frequency Medium Scenario 95%'!D29:I29)</f>
        <v>149.80064836042735</v>
      </c>
      <c r="F30">
        <f>SUM('[4]Frequency Medium Scenario 95%'!J29:O29)</f>
        <v>18.725081045053418</v>
      </c>
      <c r="G30">
        <f>SUM('[4]Frequency Medium Scenario 95%'!P29:U29)</f>
        <v>12.483387363368944</v>
      </c>
      <c r="H30">
        <f>SUM('[4]Frequency High Scenario 95%'!D29:I29)</f>
        <v>159.36211771126204</v>
      </c>
      <c r="I30">
        <f>SUM('[4]Frequency High Scenario 95%'!J29:O29)</f>
        <v>19.920264713907756</v>
      </c>
      <c r="J30">
        <f>SUM('[4]Frequency High Scenario 95%'!P29:U29)</f>
        <v>13.280176475938504</v>
      </c>
      <c r="K30">
        <f>SUM('[4]Frequency VeryHigh Scenario 95%'!D29:I29)</f>
        <v>172.09667876883688</v>
      </c>
      <c r="L30">
        <f>SUM('[4]Frequency VeryHigh Scenario 95%'!J29:O29)</f>
        <v>21.51208484610461</v>
      </c>
      <c r="M30">
        <f>SUM('[4]Frequency VeryHigh Scenario 95%'!P29:U29)</f>
        <v>14.341389897403074</v>
      </c>
    </row>
    <row r="31" spans="1:13" x14ac:dyDescent="0.35">
      <c r="A31">
        <f>'[4]Expected Frequency'!A30</f>
        <v>2049</v>
      </c>
      <c r="B31">
        <f>SUM('[4]Frequency Low Scenario 95%'!D30:I30)</f>
        <v>142.84379459086247</v>
      </c>
      <c r="C31">
        <f>SUM('[4]Frequency Low Scenario 95%'!J30:O30)</f>
        <v>17.855474323857806</v>
      </c>
      <c r="D31">
        <f>SUM('[4]Frequency Low Scenario 95%'!P30:U30)</f>
        <v>11.903649549238535</v>
      </c>
      <c r="E31">
        <f>SUM('[4]Frequency Medium Scenario 95%'!D30:I30)</f>
        <v>149.80064836042735</v>
      </c>
      <c r="F31">
        <f>SUM('[4]Frequency Medium Scenario 95%'!J30:O30)</f>
        <v>18.725081045053418</v>
      </c>
      <c r="G31">
        <f>SUM('[4]Frequency Medium Scenario 95%'!P30:U30)</f>
        <v>12.483387363368944</v>
      </c>
      <c r="H31">
        <f>SUM('[4]Frequency High Scenario 95%'!D30:I30)</f>
        <v>159.36211771126204</v>
      </c>
      <c r="I31">
        <f>SUM('[4]Frequency High Scenario 95%'!J30:O30)</f>
        <v>19.920264713907756</v>
      </c>
      <c r="J31">
        <f>SUM('[4]Frequency High Scenario 95%'!P30:U30)</f>
        <v>13.280176475938504</v>
      </c>
      <c r="K31">
        <f>SUM('[4]Frequency VeryHigh Scenario 95%'!D30:I30)</f>
        <v>172.09667876883688</v>
      </c>
      <c r="L31">
        <f>SUM('[4]Frequency VeryHigh Scenario 95%'!J30:O30)</f>
        <v>21.51208484610461</v>
      </c>
      <c r="M31">
        <f>SUM('[4]Frequency VeryHigh Scenario 95%'!P30:U30)</f>
        <v>14.341389897403074</v>
      </c>
    </row>
    <row r="32" spans="1:13" x14ac:dyDescent="0.35">
      <c r="A32">
        <f>'[4]Expected Frequency'!A31</f>
        <v>2050</v>
      </c>
      <c r="B32">
        <f>SUM('[4]Frequency Low Scenario 95%'!D31:I31)</f>
        <v>148.1988991758752</v>
      </c>
      <c r="C32">
        <f>SUM('[4]Frequency Low Scenario 95%'!J31:O31)</f>
        <v>18.5248623969844</v>
      </c>
      <c r="D32">
        <f>SUM('[4]Frequency Low Scenario 95%'!P31:U31)</f>
        <v>12.349908264656266</v>
      </c>
      <c r="E32">
        <f>SUM('[4]Frequency Medium Scenario 95%'!D31:I31)</f>
        <v>163.14871867034284</v>
      </c>
      <c r="F32">
        <f>SUM('[4]Frequency Medium Scenario 95%'!J31:O31)</f>
        <v>20.393589833792863</v>
      </c>
      <c r="G32">
        <f>SUM('[4]Frequency Medium Scenario 95%'!P31:U31)</f>
        <v>13.595726555861907</v>
      </c>
      <c r="H32">
        <f>SUM('[4]Frequency High Scenario 95%'!D31:I31)</f>
        <v>180.44121448588677</v>
      </c>
      <c r="I32">
        <f>SUM('[4]Frequency High Scenario 95%'!J31:O31)</f>
        <v>22.555151810735847</v>
      </c>
      <c r="J32">
        <f>SUM('[4]Frequency High Scenario 95%'!P31:U31)</f>
        <v>15.036767873823896</v>
      </c>
      <c r="K32">
        <f>SUM('[4]Frequency VeryHigh Scenario 95%'!D31:I31)</f>
        <v>215.9154154269105</v>
      </c>
      <c r="L32">
        <f>SUM('[4]Frequency VeryHigh Scenario 95%'!J31:O31)</f>
        <v>26.989426928363805</v>
      </c>
      <c r="M32">
        <f>SUM('[4]Frequency VeryHigh Scenario 95%'!P31:U31)</f>
        <v>17.99295128557587</v>
      </c>
    </row>
    <row r="33" spans="1:13" x14ac:dyDescent="0.35">
      <c r="A33">
        <f>'[4]Expected Frequency'!A32</f>
        <v>2051</v>
      </c>
      <c r="B33">
        <f>SUM('[4]Frequency Low Scenario 95%'!D32:I32)</f>
        <v>148.1988991758752</v>
      </c>
      <c r="C33">
        <f>SUM('[4]Frequency Low Scenario 95%'!J32:O32)</f>
        <v>18.5248623969844</v>
      </c>
      <c r="D33">
        <f>SUM('[4]Frequency Low Scenario 95%'!P32:U32)</f>
        <v>12.349908264656266</v>
      </c>
      <c r="E33">
        <f>SUM('[4]Frequency Medium Scenario 95%'!D32:I32)</f>
        <v>163.14871867034284</v>
      </c>
      <c r="F33">
        <f>SUM('[4]Frequency Medium Scenario 95%'!J32:O32)</f>
        <v>20.393589833792863</v>
      </c>
      <c r="G33">
        <f>SUM('[4]Frequency Medium Scenario 95%'!P32:U32)</f>
        <v>13.595726555861907</v>
      </c>
      <c r="H33">
        <f>SUM('[4]Frequency High Scenario 95%'!D32:I32)</f>
        <v>180.44121448588677</v>
      </c>
      <c r="I33">
        <f>SUM('[4]Frequency High Scenario 95%'!J32:O32)</f>
        <v>22.555151810735847</v>
      </c>
      <c r="J33">
        <f>SUM('[4]Frequency High Scenario 95%'!P32:U32)</f>
        <v>15.036767873823896</v>
      </c>
      <c r="K33">
        <f>SUM('[4]Frequency VeryHigh Scenario 95%'!D32:I32)</f>
        <v>215.9154154269105</v>
      </c>
      <c r="L33">
        <f>SUM('[4]Frequency VeryHigh Scenario 95%'!J32:O32)</f>
        <v>26.989426928363805</v>
      </c>
      <c r="M33">
        <f>SUM('[4]Frequency VeryHigh Scenario 95%'!P32:U32)</f>
        <v>17.99295128557587</v>
      </c>
    </row>
    <row r="34" spans="1:13" x14ac:dyDescent="0.35">
      <c r="A34">
        <f>'[4]Expected Frequency'!A33</f>
        <v>2052</v>
      </c>
      <c r="B34">
        <f>SUM('[4]Frequency Low Scenario 95%'!D33:I33)</f>
        <v>148.1988991758752</v>
      </c>
      <c r="C34">
        <f>SUM('[4]Frequency Low Scenario 95%'!J33:O33)</f>
        <v>18.5248623969844</v>
      </c>
      <c r="D34">
        <f>SUM('[4]Frequency Low Scenario 95%'!P33:U33)</f>
        <v>12.349908264656266</v>
      </c>
      <c r="E34">
        <f>SUM('[4]Frequency Medium Scenario 95%'!D33:I33)</f>
        <v>163.14871867034284</v>
      </c>
      <c r="F34">
        <f>SUM('[4]Frequency Medium Scenario 95%'!J33:O33)</f>
        <v>20.393589833792863</v>
      </c>
      <c r="G34">
        <f>SUM('[4]Frequency Medium Scenario 95%'!P33:U33)</f>
        <v>13.595726555861907</v>
      </c>
      <c r="H34">
        <f>SUM('[4]Frequency High Scenario 95%'!D33:I33)</f>
        <v>180.44121448588677</v>
      </c>
      <c r="I34">
        <f>SUM('[4]Frequency High Scenario 95%'!J33:O33)</f>
        <v>22.555151810735847</v>
      </c>
      <c r="J34">
        <f>SUM('[4]Frequency High Scenario 95%'!P33:U33)</f>
        <v>15.036767873823896</v>
      </c>
      <c r="K34">
        <f>SUM('[4]Frequency VeryHigh Scenario 95%'!D33:I33)</f>
        <v>215.9154154269105</v>
      </c>
      <c r="L34">
        <f>SUM('[4]Frequency VeryHigh Scenario 95%'!J33:O33)</f>
        <v>26.989426928363805</v>
      </c>
      <c r="M34">
        <f>SUM('[4]Frequency VeryHigh Scenario 95%'!P33:U33)</f>
        <v>17.99295128557587</v>
      </c>
    </row>
    <row r="35" spans="1:13" x14ac:dyDescent="0.35">
      <c r="A35">
        <f>'[4]Expected Frequency'!A34</f>
        <v>2053</v>
      </c>
      <c r="B35">
        <f>SUM('[4]Frequency Low Scenario 95%'!D34:I34)</f>
        <v>148.1988991758752</v>
      </c>
      <c r="C35">
        <f>SUM('[4]Frequency Low Scenario 95%'!J34:O34)</f>
        <v>18.5248623969844</v>
      </c>
      <c r="D35">
        <f>SUM('[4]Frequency Low Scenario 95%'!P34:U34)</f>
        <v>12.349908264656266</v>
      </c>
      <c r="E35">
        <f>SUM('[4]Frequency Medium Scenario 95%'!D34:I34)</f>
        <v>163.14871867034284</v>
      </c>
      <c r="F35">
        <f>SUM('[4]Frequency Medium Scenario 95%'!J34:O34)</f>
        <v>20.393589833792863</v>
      </c>
      <c r="G35">
        <f>SUM('[4]Frequency Medium Scenario 95%'!P34:U34)</f>
        <v>13.595726555861907</v>
      </c>
      <c r="H35">
        <f>SUM('[4]Frequency High Scenario 95%'!D34:I34)</f>
        <v>180.44121448588677</v>
      </c>
      <c r="I35">
        <f>SUM('[4]Frequency High Scenario 95%'!J34:O34)</f>
        <v>22.555151810735847</v>
      </c>
      <c r="J35">
        <f>SUM('[4]Frequency High Scenario 95%'!P34:U34)</f>
        <v>15.036767873823896</v>
      </c>
      <c r="K35">
        <f>SUM('[4]Frequency VeryHigh Scenario 95%'!D34:I34)</f>
        <v>215.9154154269105</v>
      </c>
      <c r="L35">
        <f>SUM('[4]Frequency VeryHigh Scenario 95%'!J34:O34)</f>
        <v>26.989426928363805</v>
      </c>
      <c r="M35">
        <f>SUM('[4]Frequency VeryHigh Scenario 95%'!P34:U34)</f>
        <v>17.99295128557587</v>
      </c>
    </row>
    <row r="36" spans="1:13" x14ac:dyDescent="0.35">
      <c r="A36">
        <f>'[4]Expected Frequency'!A35</f>
        <v>2054</v>
      </c>
      <c r="B36">
        <f>SUM('[4]Frequency Low Scenario 95%'!D35:I35)</f>
        <v>148.1988991758752</v>
      </c>
      <c r="C36">
        <f>SUM('[4]Frequency Low Scenario 95%'!J35:O35)</f>
        <v>18.5248623969844</v>
      </c>
      <c r="D36">
        <f>SUM('[4]Frequency Low Scenario 95%'!P35:U35)</f>
        <v>12.349908264656266</v>
      </c>
      <c r="E36">
        <f>SUM('[4]Frequency Medium Scenario 95%'!D35:I35)</f>
        <v>163.14871867034284</v>
      </c>
      <c r="F36">
        <f>SUM('[4]Frequency Medium Scenario 95%'!J35:O35)</f>
        <v>20.393589833792863</v>
      </c>
      <c r="G36">
        <f>SUM('[4]Frequency Medium Scenario 95%'!P35:U35)</f>
        <v>13.595726555861907</v>
      </c>
      <c r="H36">
        <f>SUM('[4]Frequency High Scenario 95%'!D35:I35)</f>
        <v>180.44121448588677</v>
      </c>
      <c r="I36">
        <f>SUM('[4]Frequency High Scenario 95%'!J35:O35)</f>
        <v>22.555151810735847</v>
      </c>
      <c r="J36">
        <f>SUM('[4]Frequency High Scenario 95%'!P35:U35)</f>
        <v>15.036767873823896</v>
      </c>
      <c r="K36">
        <f>SUM('[4]Frequency VeryHigh Scenario 95%'!D35:I35)</f>
        <v>215.9154154269105</v>
      </c>
      <c r="L36">
        <f>SUM('[4]Frequency VeryHigh Scenario 95%'!J35:O35)</f>
        <v>26.989426928363805</v>
      </c>
      <c r="M36">
        <f>SUM('[4]Frequency VeryHigh Scenario 95%'!P35:U35)</f>
        <v>17.99295128557587</v>
      </c>
    </row>
    <row r="37" spans="1:13" x14ac:dyDescent="0.35">
      <c r="A37">
        <f>'[4]Expected Frequency'!A36</f>
        <v>2055</v>
      </c>
      <c r="B37">
        <f>SUM('[4]Frequency Low Scenario 95%'!D36:I36)</f>
        <v>148.1988991758752</v>
      </c>
      <c r="C37">
        <f>SUM('[4]Frequency Low Scenario 95%'!J36:O36)</f>
        <v>18.5248623969844</v>
      </c>
      <c r="D37">
        <f>SUM('[4]Frequency Low Scenario 95%'!P36:U36)</f>
        <v>12.349908264656266</v>
      </c>
      <c r="E37">
        <f>SUM('[4]Frequency Medium Scenario 95%'!D36:I36)</f>
        <v>163.14871867034284</v>
      </c>
      <c r="F37">
        <f>SUM('[4]Frequency Medium Scenario 95%'!J36:O36)</f>
        <v>20.393589833792863</v>
      </c>
      <c r="G37">
        <f>SUM('[4]Frequency Medium Scenario 95%'!P36:U36)</f>
        <v>13.595726555861907</v>
      </c>
      <c r="H37">
        <f>SUM('[4]Frequency High Scenario 95%'!D36:I36)</f>
        <v>180.44121448588677</v>
      </c>
      <c r="I37">
        <f>SUM('[4]Frequency High Scenario 95%'!J36:O36)</f>
        <v>22.555151810735847</v>
      </c>
      <c r="J37">
        <f>SUM('[4]Frequency High Scenario 95%'!P36:U36)</f>
        <v>15.036767873823896</v>
      </c>
      <c r="K37">
        <f>SUM('[4]Frequency VeryHigh Scenario 95%'!D36:I36)</f>
        <v>215.9154154269105</v>
      </c>
      <c r="L37">
        <f>SUM('[4]Frequency VeryHigh Scenario 95%'!J36:O36)</f>
        <v>26.989426928363805</v>
      </c>
      <c r="M37">
        <f>SUM('[4]Frequency VeryHigh Scenario 95%'!P36:U36)</f>
        <v>17.99295128557587</v>
      </c>
    </row>
    <row r="38" spans="1:13" x14ac:dyDescent="0.35">
      <c r="A38">
        <f>'[4]Expected Frequency'!A37</f>
        <v>2056</v>
      </c>
      <c r="B38">
        <f>SUM('[4]Frequency Low Scenario 95%'!D37:I37)</f>
        <v>148.1988991758752</v>
      </c>
      <c r="C38">
        <f>SUM('[4]Frequency Low Scenario 95%'!J37:O37)</f>
        <v>18.5248623969844</v>
      </c>
      <c r="D38">
        <f>SUM('[4]Frequency Low Scenario 95%'!P37:U37)</f>
        <v>12.349908264656266</v>
      </c>
      <c r="E38">
        <f>SUM('[4]Frequency Medium Scenario 95%'!D37:I37)</f>
        <v>163.14871867034284</v>
      </c>
      <c r="F38">
        <f>SUM('[4]Frequency Medium Scenario 95%'!J37:O37)</f>
        <v>20.393589833792863</v>
      </c>
      <c r="G38">
        <f>SUM('[4]Frequency Medium Scenario 95%'!P37:U37)</f>
        <v>13.595726555861907</v>
      </c>
      <c r="H38">
        <f>SUM('[4]Frequency High Scenario 95%'!D37:I37)</f>
        <v>180.44121448588677</v>
      </c>
      <c r="I38">
        <f>SUM('[4]Frequency High Scenario 95%'!J37:O37)</f>
        <v>22.555151810735847</v>
      </c>
      <c r="J38">
        <f>SUM('[4]Frequency High Scenario 95%'!P37:U37)</f>
        <v>15.036767873823896</v>
      </c>
      <c r="K38">
        <f>SUM('[4]Frequency VeryHigh Scenario 95%'!D37:I37)</f>
        <v>215.9154154269105</v>
      </c>
      <c r="L38">
        <f>SUM('[4]Frequency VeryHigh Scenario 95%'!J37:O37)</f>
        <v>26.989426928363805</v>
      </c>
      <c r="M38">
        <f>SUM('[4]Frequency VeryHigh Scenario 95%'!P37:U37)</f>
        <v>17.99295128557587</v>
      </c>
    </row>
    <row r="39" spans="1:13" x14ac:dyDescent="0.35">
      <c r="A39">
        <f>'[4]Expected Frequency'!A38</f>
        <v>2057</v>
      </c>
      <c r="B39">
        <f>SUM('[4]Frequency Low Scenario 95%'!D38:I38)</f>
        <v>148.1988991758752</v>
      </c>
      <c r="C39">
        <f>SUM('[4]Frequency Low Scenario 95%'!J38:O38)</f>
        <v>18.5248623969844</v>
      </c>
      <c r="D39">
        <f>SUM('[4]Frequency Low Scenario 95%'!P38:U38)</f>
        <v>12.349908264656266</v>
      </c>
      <c r="E39">
        <f>SUM('[4]Frequency Medium Scenario 95%'!D38:I38)</f>
        <v>163.14871867034284</v>
      </c>
      <c r="F39">
        <f>SUM('[4]Frequency Medium Scenario 95%'!J38:O38)</f>
        <v>20.393589833792863</v>
      </c>
      <c r="G39">
        <f>SUM('[4]Frequency Medium Scenario 95%'!P38:U38)</f>
        <v>13.595726555861907</v>
      </c>
      <c r="H39">
        <f>SUM('[4]Frequency High Scenario 95%'!D38:I38)</f>
        <v>180.44121448588677</v>
      </c>
      <c r="I39">
        <f>SUM('[4]Frequency High Scenario 95%'!J38:O38)</f>
        <v>22.555151810735847</v>
      </c>
      <c r="J39">
        <f>SUM('[4]Frequency High Scenario 95%'!P38:U38)</f>
        <v>15.036767873823896</v>
      </c>
      <c r="K39">
        <f>SUM('[4]Frequency VeryHigh Scenario 95%'!D38:I38)</f>
        <v>215.9154154269105</v>
      </c>
      <c r="L39">
        <f>SUM('[4]Frequency VeryHigh Scenario 95%'!J38:O38)</f>
        <v>26.989426928363805</v>
      </c>
      <c r="M39">
        <f>SUM('[4]Frequency VeryHigh Scenario 95%'!P38:U38)</f>
        <v>17.99295128557587</v>
      </c>
    </row>
    <row r="40" spans="1:13" x14ac:dyDescent="0.35">
      <c r="A40">
        <f>'[4]Expected Frequency'!A39</f>
        <v>2058</v>
      </c>
      <c r="B40">
        <f>SUM('[4]Frequency Low Scenario 95%'!D39:I39)</f>
        <v>148.1988991758752</v>
      </c>
      <c r="C40">
        <f>SUM('[4]Frequency Low Scenario 95%'!J39:O39)</f>
        <v>18.5248623969844</v>
      </c>
      <c r="D40">
        <f>SUM('[4]Frequency Low Scenario 95%'!P39:U39)</f>
        <v>12.349908264656266</v>
      </c>
      <c r="E40">
        <f>SUM('[4]Frequency Medium Scenario 95%'!D39:I39)</f>
        <v>163.14871867034284</v>
      </c>
      <c r="F40">
        <f>SUM('[4]Frequency Medium Scenario 95%'!J39:O39)</f>
        <v>20.393589833792863</v>
      </c>
      <c r="G40">
        <f>SUM('[4]Frequency Medium Scenario 95%'!P39:U39)</f>
        <v>13.595726555861907</v>
      </c>
      <c r="H40">
        <f>SUM('[4]Frequency High Scenario 95%'!D39:I39)</f>
        <v>180.44121448588677</v>
      </c>
      <c r="I40">
        <f>SUM('[4]Frequency High Scenario 95%'!J39:O39)</f>
        <v>22.555151810735847</v>
      </c>
      <c r="J40">
        <f>SUM('[4]Frequency High Scenario 95%'!P39:U39)</f>
        <v>15.036767873823896</v>
      </c>
      <c r="K40">
        <f>SUM('[4]Frequency VeryHigh Scenario 95%'!D39:I39)</f>
        <v>215.9154154269105</v>
      </c>
      <c r="L40">
        <f>SUM('[4]Frequency VeryHigh Scenario 95%'!J39:O39)</f>
        <v>26.989426928363805</v>
      </c>
      <c r="M40">
        <f>SUM('[4]Frequency VeryHigh Scenario 95%'!P39:U39)</f>
        <v>17.99295128557587</v>
      </c>
    </row>
    <row r="41" spans="1:13" x14ac:dyDescent="0.35">
      <c r="A41">
        <f>'[4]Expected Frequency'!A40</f>
        <v>2059</v>
      </c>
      <c r="B41">
        <f>SUM('[4]Frequency Low Scenario 95%'!D40:I40)</f>
        <v>148.1988991758752</v>
      </c>
      <c r="C41">
        <f>SUM('[4]Frequency Low Scenario 95%'!J40:O40)</f>
        <v>18.5248623969844</v>
      </c>
      <c r="D41">
        <f>SUM('[4]Frequency Low Scenario 95%'!P40:U40)</f>
        <v>12.349908264656266</v>
      </c>
      <c r="E41">
        <f>SUM('[4]Frequency Medium Scenario 95%'!D40:I40)</f>
        <v>163.14871867034284</v>
      </c>
      <c r="F41">
        <f>SUM('[4]Frequency Medium Scenario 95%'!J40:O40)</f>
        <v>20.393589833792863</v>
      </c>
      <c r="G41">
        <f>SUM('[4]Frequency Medium Scenario 95%'!P40:U40)</f>
        <v>13.595726555861907</v>
      </c>
      <c r="H41">
        <f>SUM('[4]Frequency High Scenario 95%'!D40:I40)</f>
        <v>180.44121448588677</v>
      </c>
      <c r="I41">
        <f>SUM('[4]Frequency High Scenario 95%'!J40:O40)</f>
        <v>22.555151810735847</v>
      </c>
      <c r="J41">
        <f>SUM('[4]Frequency High Scenario 95%'!P40:U40)</f>
        <v>15.036767873823896</v>
      </c>
      <c r="K41">
        <f>SUM('[4]Frequency VeryHigh Scenario 95%'!D40:I40)</f>
        <v>215.9154154269105</v>
      </c>
      <c r="L41">
        <f>SUM('[4]Frequency VeryHigh Scenario 95%'!J40:O40)</f>
        <v>26.989426928363805</v>
      </c>
      <c r="M41">
        <f>SUM('[4]Frequency VeryHigh Scenario 95%'!P40:U40)</f>
        <v>17.99295128557587</v>
      </c>
    </row>
    <row r="42" spans="1:13" x14ac:dyDescent="0.35">
      <c r="A42">
        <f>'[4]Expected Frequency'!A41</f>
        <v>2060</v>
      </c>
      <c r="B42">
        <f>SUM('[4]Frequency Low Scenario 95%'!D41:I41)</f>
        <v>149.62417494816492</v>
      </c>
      <c r="C42">
        <f>SUM('[4]Frequency Low Scenario 95%'!J41:O41)</f>
        <v>18.703021868520615</v>
      </c>
      <c r="D42">
        <f>SUM('[4]Frequency Low Scenario 95%'!P41:U41)</f>
        <v>12.468681245680408</v>
      </c>
      <c r="E42">
        <f>SUM('[4]Frequency Medium Scenario 95%'!D41:I41)</f>
        <v>172.91259434147389</v>
      </c>
      <c r="F42">
        <f>SUM('[4]Frequency Medium Scenario 95%'!J41:O41)</f>
        <v>21.614074292684236</v>
      </c>
      <c r="G42">
        <f>SUM('[4]Frequency Medium Scenario 95%'!P41:U41)</f>
        <v>14.40938286178949</v>
      </c>
      <c r="H42">
        <f>SUM('[4]Frequency High Scenario 95%'!D41:I41)</f>
        <v>203.36818699710156</v>
      </c>
      <c r="I42">
        <f>SUM('[4]Frequency High Scenario 95%'!J41:O41)</f>
        <v>25.421023374637699</v>
      </c>
      <c r="J42">
        <f>SUM('[4]Frequency High Scenario 95%'!P41:U41)</f>
        <v>16.947348916425131</v>
      </c>
      <c r="K42">
        <f>SUM('[4]Frequency VeryHigh Scenario 95%'!D41:I41)</f>
        <v>278.62234367583403</v>
      </c>
      <c r="L42">
        <f>SUM('[4]Frequency VeryHigh Scenario 95%'!J41:O41)</f>
        <v>34.827792959479254</v>
      </c>
      <c r="M42">
        <f>SUM('[4]Frequency VeryHigh Scenario 95%'!P41:U41)</f>
        <v>23.218528639652838</v>
      </c>
    </row>
    <row r="43" spans="1:13" x14ac:dyDescent="0.35">
      <c r="A43">
        <f>'[4]Expected Frequency'!A42</f>
        <v>2061</v>
      </c>
      <c r="B43">
        <f>SUM('[4]Frequency Low Scenario 95%'!D42:I42)</f>
        <v>149.62417494816492</v>
      </c>
      <c r="C43">
        <f>SUM('[4]Frequency Low Scenario 95%'!J42:O42)</f>
        <v>18.703021868520615</v>
      </c>
      <c r="D43">
        <f>SUM('[4]Frequency Low Scenario 95%'!P42:U42)</f>
        <v>12.468681245680408</v>
      </c>
      <c r="E43">
        <f>SUM('[4]Frequency Medium Scenario 95%'!D42:I42)</f>
        <v>172.91259434147389</v>
      </c>
      <c r="F43">
        <f>SUM('[4]Frequency Medium Scenario 95%'!J42:O42)</f>
        <v>21.614074292684236</v>
      </c>
      <c r="G43">
        <f>SUM('[4]Frequency Medium Scenario 95%'!P42:U42)</f>
        <v>14.40938286178949</v>
      </c>
      <c r="H43">
        <f>SUM('[4]Frequency High Scenario 95%'!D42:I42)</f>
        <v>203.36818699710156</v>
      </c>
      <c r="I43">
        <f>SUM('[4]Frequency High Scenario 95%'!J42:O42)</f>
        <v>25.421023374637699</v>
      </c>
      <c r="J43">
        <f>SUM('[4]Frequency High Scenario 95%'!P42:U42)</f>
        <v>16.947348916425131</v>
      </c>
      <c r="K43">
        <f>SUM('[4]Frequency VeryHigh Scenario 95%'!D42:I42)</f>
        <v>278.62234367583403</v>
      </c>
      <c r="L43">
        <f>SUM('[4]Frequency VeryHigh Scenario 95%'!J42:O42)</f>
        <v>34.827792959479254</v>
      </c>
      <c r="M43">
        <f>SUM('[4]Frequency VeryHigh Scenario 95%'!P42:U42)</f>
        <v>23.218528639652838</v>
      </c>
    </row>
    <row r="44" spans="1:13" x14ac:dyDescent="0.35">
      <c r="A44">
        <f>'[4]Expected Frequency'!A43</f>
        <v>2062</v>
      </c>
      <c r="B44">
        <f>SUM('[4]Frequency Low Scenario 95%'!D43:I43)</f>
        <v>149.62417494816492</v>
      </c>
      <c r="C44">
        <f>SUM('[4]Frequency Low Scenario 95%'!J43:O43)</f>
        <v>18.703021868520615</v>
      </c>
      <c r="D44">
        <f>SUM('[4]Frequency Low Scenario 95%'!P43:U43)</f>
        <v>12.468681245680408</v>
      </c>
      <c r="E44">
        <f>SUM('[4]Frequency Medium Scenario 95%'!D43:I43)</f>
        <v>172.91259434147389</v>
      </c>
      <c r="F44">
        <f>SUM('[4]Frequency Medium Scenario 95%'!J43:O43)</f>
        <v>21.614074292684236</v>
      </c>
      <c r="G44">
        <f>SUM('[4]Frequency Medium Scenario 95%'!P43:U43)</f>
        <v>14.40938286178949</v>
      </c>
      <c r="H44">
        <f>SUM('[4]Frequency High Scenario 95%'!D43:I43)</f>
        <v>203.36818699710156</v>
      </c>
      <c r="I44">
        <f>SUM('[4]Frequency High Scenario 95%'!J43:O43)</f>
        <v>25.421023374637699</v>
      </c>
      <c r="J44">
        <f>SUM('[4]Frequency High Scenario 95%'!P43:U43)</f>
        <v>16.947348916425131</v>
      </c>
      <c r="K44">
        <f>SUM('[4]Frequency VeryHigh Scenario 95%'!D43:I43)</f>
        <v>278.62234367583403</v>
      </c>
      <c r="L44">
        <f>SUM('[4]Frequency VeryHigh Scenario 95%'!J43:O43)</f>
        <v>34.827792959479254</v>
      </c>
      <c r="M44">
        <f>SUM('[4]Frequency VeryHigh Scenario 95%'!P43:U43)</f>
        <v>23.218528639652838</v>
      </c>
    </row>
    <row r="45" spans="1:13" x14ac:dyDescent="0.35">
      <c r="A45">
        <f>'[4]Expected Frequency'!A44</f>
        <v>2063</v>
      </c>
      <c r="B45">
        <f>SUM('[4]Frequency Low Scenario 95%'!D44:I44)</f>
        <v>149.62417494816492</v>
      </c>
      <c r="C45">
        <f>SUM('[4]Frequency Low Scenario 95%'!J44:O44)</f>
        <v>18.703021868520615</v>
      </c>
      <c r="D45">
        <f>SUM('[4]Frequency Low Scenario 95%'!P44:U44)</f>
        <v>12.468681245680408</v>
      </c>
      <c r="E45">
        <f>SUM('[4]Frequency Medium Scenario 95%'!D44:I44)</f>
        <v>172.91259434147389</v>
      </c>
      <c r="F45">
        <f>SUM('[4]Frequency Medium Scenario 95%'!J44:O44)</f>
        <v>21.614074292684236</v>
      </c>
      <c r="G45">
        <f>SUM('[4]Frequency Medium Scenario 95%'!P44:U44)</f>
        <v>14.40938286178949</v>
      </c>
      <c r="H45">
        <f>SUM('[4]Frequency High Scenario 95%'!D44:I44)</f>
        <v>203.36818699710156</v>
      </c>
      <c r="I45">
        <f>SUM('[4]Frequency High Scenario 95%'!J44:O44)</f>
        <v>25.421023374637699</v>
      </c>
      <c r="J45">
        <f>SUM('[4]Frequency High Scenario 95%'!P44:U44)</f>
        <v>16.947348916425131</v>
      </c>
      <c r="K45">
        <f>SUM('[4]Frequency VeryHigh Scenario 95%'!D44:I44)</f>
        <v>278.62234367583403</v>
      </c>
      <c r="L45">
        <f>SUM('[4]Frequency VeryHigh Scenario 95%'!J44:O44)</f>
        <v>34.827792959479254</v>
      </c>
      <c r="M45">
        <f>SUM('[4]Frequency VeryHigh Scenario 95%'!P44:U44)</f>
        <v>23.218528639652838</v>
      </c>
    </row>
    <row r="46" spans="1:13" x14ac:dyDescent="0.35">
      <c r="A46">
        <f>'[4]Expected Frequency'!A45</f>
        <v>2064</v>
      </c>
      <c r="B46">
        <f>SUM('[4]Frequency Low Scenario 95%'!D45:I45)</f>
        <v>149.62417494816492</v>
      </c>
      <c r="C46">
        <f>SUM('[4]Frequency Low Scenario 95%'!J45:O45)</f>
        <v>18.703021868520615</v>
      </c>
      <c r="D46">
        <f>SUM('[4]Frequency Low Scenario 95%'!P45:U45)</f>
        <v>12.468681245680408</v>
      </c>
      <c r="E46">
        <f>SUM('[4]Frequency Medium Scenario 95%'!D45:I45)</f>
        <v>172.91259434147389</v>
      </c>
      <c r="F46">
        <f>SUM('[4]Frequency Medium Scenario 95%'!J45:O45)</f>
        <v>21.614074292684236</v>
      </c>
      <c r="G46">
        <f>SUM('[4]Frequency Medium Scenario 95%'!P45:U45)</f>
        <v>14.40938286178949</v>
      </c>
      <c r="H46">
        <f>SUM('[4]Frequency High Scenario 95%'!D45:I45)</f>
        <v>203.36818699710156</v>
      </c>
      <c r="I46">
        <f>SUM('[4]Frequency High Scenario 95%'!J45:O45)</f>
        <v>25.421023374637699</v>
      </c>
      <c r="J46">
        <f>SUM('[4]Frequency High Scenario 95%'!P45:U45)</f>
        <v>16.947348916425131</v>
      </c>
      <c r="K46">
        <f>SUM('[4]Frequency VeryHigh Scenario 95%'!D45:I45)</f>
        <v>278.62234367583403</v>
      </c>
      <c r="L46">
        <f>SUM('[4]Frequency VeryHigh Scenario 95%'!J45:O45)</f>
        <v>34.827792959479254</v>
      </c>
      <c r="M46">
        <f>SUM('[4]Frequency VeryHigh Scenario 95%'!P45:U45)</f>
        <v>23.218528639652838</v>
      </c>
    </row>
    <row r="47" spans="1:13" x14ac:dyDescent="0.35">
      <c r="A47">
        <f>'[4]Expected Frequency'!A46</f>
        <v>2065</v>
      </c>
      <c r="B47">
        <f>SUM('[4]Frequency Low Scenario 95%'!D46:I46)</f>
        <v>149.62417494816492</v>
      </c>
      <c r="C47">
        <f>SUM('[4]Frequency Low Scenario 95%'!J46:O46)</f>
        <v>18.703021868520615</v>
      </c>
      <c r="D47">
        <f>SUM('[4]Frequency Low Scenario 95%'!P46:U46)</f>
        <v>12.468681245680408</v>
      </c>
      <c r="E47">
        <f>SUM('[4]Frequency Medium Scenario 95%'!D46:I46)</f>
        <v>172.91259434147389</v>
      </c>
      <c r="F47">
        <f>SUM('[4]Frequency Medium Scenario 95%'!J46:O46)</f>
        <v>21.614074292684236</v>
      </c>
      <c r="G47">
        <f>SUM('[4]Frequency Medium Scenario 95%'!P46:U46)</f>
        <v>14.40938286178949</v>
      </c>
      <c r="H47">
        <f>SUM('[4]Frequency High Scenario 95%'!D46:I46)</f>
        <v>203.36818699710156</v>
      </c>
      <c r="I47">
        <f>SUM('[4]Frequency High Scenario 95%'!J46:O46)</f>
        <v>25.421023374637699</v>
      </c>
      <c r="J47">
        <f>SUM('[4]Frequency High Scenario 95%'!P46:U46)</f>
        <v>16.947348916425131</v>
      </c>
      <c r="K47">
        <f>SUM('[4]Frequency VeryHigh Scenario 95%'!D46:I46)</f>
        <v>278.62234367583403</v>
      </c>
      <c r="L47">
        <f>SUM('[4]Frequency VeryHigh Scenario 95%'!J46:O46)</f>
        <v>34.827792959479254</v>
      </c>
      <c r="M47">
        <f>SUM('[4]Frequency VeryHigh Scenario 95%'!P46:U46)</f>
        <v>23.218528639652838</v>
      </c>
    </row>
    <row r="48" spans="1:13" x14ac:dyDescent="0.35">
      <c r="A48">
        <f>'[4]Expected Frequency'!A47</f>
        <v>2066</v>
      </c>
      <c r="B48">
        <f>SUM('[4]Frequency Low Scenario 95%'!D47:I47)</f>
        <v>149.62417494816492</v>
      </c>
      <c r="C48">
        <f>SUM('[4]Frequency Low Scenario 95%'!J47:O47)</f>
        <v>18.703021868520615</v>
      </c>
      <c r="D48">
        <f>SUM('[4]Frequency Low Scenario 95%'!P47:U47)</f>
        <v>12.468681245680408</v>
      </c>
      <c r="E48">
        <f>SUM('[4]Frequency Medium Scenario 95%'!D47:I47)</f>
        <v>172.91259434147389</v>
      </c>
      <c r="F48">
        <f>SUM('[4]Frequency Medium Scenario 95%'!J47:O47)</f>
        <v>21.614074292684236</v>
      </c>
      <c r="G48">
        <f>SUM('[4]Frequency Medium Scenario 95%'!P47:U47)</f>
        <v>14.40938286178949</v>
      </c>
      <c r="H48">
        <f>SUM('[4]Frequency High Scenario 95%'!D47:I47)</f>
        <v>203.36818699710156</v>
      </c>
      <c r="I48">
        <f>SUM('[4]Frequency High Scenario 95%'!J47:O47)</f>
        <v>25.421023374637699</v>
      </c>
      <c r="J48">
        <f>SUM('[4]Frequency High Scenario 95%'!P47:U47)</f>
        <v>16.947348916425131</v>
      </c>
      <c r="K48">
        <f>SUM('[4]Frequency VeryHigh Scenario 95%'!D47:I47)</f>
        <v>278.62234367583403</v>
      </c>
      <c r="L48">
        <f>SUM('[4]Frequency VeryHigh Scenario 95%'!J47:O47)</f>
        <v>34.827792959479254</v>
      </c>
      <c r="M48">
        <f>SUM('[4]Frequency VeryHigh Scenario 95%'!P47:U47)</f>
        <v>23.218528639652838</v>
      </c>
    </row>
    <row r="49" spans="1:13" x14ac:dyDescent="0.35">
      <c r="A49">
        <f>'[4]Expected Frequency'!A48</f>
        <v>2067</v>
      </c>
      <c r="B49">
        <f>SUM('[4]Frequency Low Scenario 95%'!D48:I48)</f>
        <v>149.62417494816492</v>
      </c>
      <c r="C49">
        <f>SUM('[4]Frequency Low Scenario 95%'!J48:O48)</f>
        <v>18.703021868520615</v>
      </c>
      <c r="D49">
        <f>SUM('[4]Frequency Low Scenario 95%'!P48:U48)</f>
        <v>12.468681245680408</v>
      </c>
      <c r="E49">
        <f>SUM('[4]Frequency Medium Scenario 95%'!D48:I48)</f>
        <v>172.91259434147389</v>
      </c>
      <c r="F49">
        <f>SUM('[4]Frequency Medium Scenario 95%'!J48:O48)</f>
        <v>21.614074292684236</v>
      </c>
      <c r="G49">
        <f>SUM('[4]Frequency Medium Scenario 95%'!P48:U48)</f>
        <v>14.40938286178949</v>
      </c>
      <c r="H49">
        <f>SUM('[4]Frequency High Scenario 95%'!D48:I48)</f>
        <v>203.36818699710156</v>
      </c>
      <c r="I49">
        <f>SUM('[4]Frequency High Scenario 95%'!J48:O48)</f>
        <v>25.421023374637699</v>
      </c>
      <c r="J49">
        <f>SUM('[4]Frequency High Scenario 95%'!P48:U48)</f>
        <v>16.947348916425131</v>
      </c>
      <c r="K49">
        <f>SUM('[4]Frequency VeryHigh Scenario 95%'!D48:I48)</f>
        <v>278.62234367583403</v>
      </c>
      <c r="L49">
        <f>SUM('[4]Frequency VeryHigh Scenario 95%'!J48:O48)</f>
        <v>34.827792959479254</v>
      </c>
      <c r="M49">
        <f>SUM('[4]Frequency VeryHigh Scenario 95%'!P48:U48)</f>
        <v>23.218528639652838</v>
      </c>
    </row>
    <row r="50" spans="1:13" x14ac:dyDescent="0.35">
      <c r="A50">
        <f>'[4]Expected Frequency'!A49</f>
        <v>2068</v>
      </c>
      <c r="B50">
        <f>SUM('[4]Frequency Low Scenario 95%'!D49:I49)</f>
        <v>149.62417494816492</v>
      </c>
      <c r="C50">
        <f>SUM('[4]Frequency Low Scenario 95%'!J49:O49)</f>
        <v>18.703021868520615</v>
      </c>
      <c r="D50">
        <f>SUM('[4]Frequency Low Scenario 95%'!P49:U49)</f>
        <v>12.468681245680408</v>
      </c>
      <c r="E50">
        <f>SUM('[4]Frequency Medium Scenario 95%'!D49:I49)</f>
        <v>172.91259434147389</v>
      </c>
      <c r="F50">
        <f>SUM('[4]Frequency Medium Scenario 95%'!J49:O49)</f>
        <v>21.614074292684236</v>
      </c>
      <c r="G50">
        <f>SUM('[4]Frequency Medium Scenario 95%'!P49:U49)</f>
        <v>14.40938286178949</v>
      </c>
      <c r="H50">
        <f>SUM('[4]Frequency High Scenario 95%'!D49:I49)</f>
        <v>203.36818699710156</v>
      </c>
      <c r="I50">
        <f>SUM('[4]Frequency High Scenario 95%'!J49:O49)</f>
        <v>25.421023374637699</v>
      </c>
      <c r="J50">
        <f>SUM('[4]Frequency High Scenario 95%'!P49:U49)</f>
        <v>16.947348916425131</v>
      </c>
      <c r="K50">
        <f>SUM('[4]Frequency VeryHigh Scenario 95%'!D49:I49)</f>
        <v>278.62234367583403</v>
      </c>
      <c r="L50">
        <f>SUM('[4]Frequency VeryHigh Scenario 95%'!J49:O49)</f>
        <v>34.827792959479254</v>
      </c>
      <c r="M50">
        <f>SUM('[4]Frequency VeryHigh Scenario 95%'!P49:U49)</f>
        <v>23.218528639652838</v>
      </c>
    </row>
    <row r="51" spans="1:13" x14ac:dyDescent="0.35">
      <c r="A51">
        <f>'[4]Expected Frequency'!A50</f>
        <v>2069</v>
      </c>
      <c r="B51">
        <f>SUM('[4]Frequency Low Scenario 95%'!D50:I50)</f>
        <v>149.62417494816492</v>
      </c>
      <c r="C51">
        <f>SUM('[4]Frequency Low Scenario 95%'!J50:O50)</f>
        <v>18.703021868520615</v>
      </c>
      <c r="D51">
        <f>SUM('[4]Frequency Low Scenario 95%'!P50:U50)</f>
        <v>12.468681245680408</v>
      </c>
      <c r="E51">
        <f>SUM('[4]Frequency Medium Scenario 95%'!D50:I50)</f>
        <v>172.91259434147389</v>
      </c>
      <c r="F51">
        <f>SUM('[4]Frequency Medium Scenario 95%'!J50:O50)</f>
        <v>21.614074292684236</v>
      </c>
      <c r="G51">
        <f>SUM('[4]Frequency Medium Scenario 95%'!P50:U50)</f>
        <v>14.40938286178949</v>
      </c>
      <c r="H51">
        <f>SUM('[4]Frequency High Scenario 95%'!D50:I50)</f>
        <v>203.36818699710156</v>
      </c>
      <c r="I51">
        <f>SUM('[4]Frequency High Scenario 95%'!J50:O50)</f>
        <v>25.421023374637699</v>
      </c>
      <c r="J51">
        <f>SUM('[4]Frequency High Scenario 95%'!P50:U50)</f>
        <v>16.947348916425131</v>
      </c>
      <c r="K51">
        <f>SUM('[4]Frequency VeryHigh Scenario 95%'!D50:I50)</f>
        <v>278.62234367583403</v>
      </c>
      <c r="L51">
        <f>SUM('[4]Frequency VeryHigh Scenario 95%'!J50:O50)</f>
        <v>34.827792959479254</v>
      </c>
      <c r="M51">
        <f>SUM('[4]Frequency VeryHigh Scenario 95%'!P50:U50)</f>
        <v>23.218528639652838</v>
      </c>
    </row>
    <row r="52" spans="1:13" x14ac:dyDescent="0.35">
      <c r="A52">
        <f>'[4]Expected Frequency'!A51</f>
        <v>2070</v>
      </c>
      <c r="B52">
        <f>SUM('[4]Frequency Low Scenario 95%'!D51:I51)</f>
        <v>148.1667320229196</v>
      </c>
      <c r="C52">
        <f>SUM('[4]Frequency Low Scenario 95%'!J51:O51)</f>
        <v>18.52084150286495</v>
      </c>
      <c r="D52">
        <f>SUM('[4]Frequency Low Scenario 95%'!P51:U51)</f>
        <v>12.347227668576634</v>
      </c>
      <c r="E52">
        <f>SUM('[4]Frequency Medium Scenario 95%'!D51:I51)</f>
        <v>177.66480530598503</v>
      </c>
      <c r="F52">
        <f>SUM('[4]Frequency Medium Scenario 95%'!J51:O51)</f>
        <v>22.208100663248132</v>
      </c>
      <c r="G52">
        <f>SUM('[4]Frequency Medium Scenario 95%'!P51:U51)</f>
        <v>14.80540044216542</v>
      </c>
      <c r="H52">
        <f>SUM('[4]Frequency High Scenario 95%'!D51:I51)</f>
        <v>226.89774855017092</v>
      </c>
      <c r="I52">
        <f>SUM('[4]Frequency High Scenario 95%'!J51:O51)</f>
        <v>28.362218568771361</v>
      </c>
      <c r="J52">
        <f>SUM('[4]Frequency High Scenario 95%'!P51:U51)</f>
        <v>18.908145712514241</v>
      </c>
      <c r="K52">
        <f>SUM('[4]Frequency VeryHigh Scenario 95%'!D51:I51)</f>
        <v>367.34147905143698</v>
      </c>
      <c r="L52">
        <f>SUM('[4]Frequency VeryHigh Scenario 95%'!J51:O51)</f>
        <v>45.917684881429622</v>
      </c>
      <c r="M52">
        <f>SUM('[4]Frequency VeryHigh Scenario 95%'!P51:U51)</f>
        <v>30.611789920953083</v>
      </c>
    </row>
    <row r="53" spans="1:13" x14ac:dyDescent="0.35">
      <c r="A53">
        <f>'[4]Expected Frequency'!A52</f>
        <v>2071</v>
      </c>
      <c r="B53">
        <f>SUM('[4]Frequency Low Scenario 95%'!D52:I52)</f>
        <v>148.1667320229196</v>
      </c>
      <c r="C53">
        <f>SUM('[4]Frequency Low Scenario 95%'!J52:O52)</f>
        <v>18.52084150286495</v>
      </c>
      <c r="D53">
        <f>SUM('[4]Frequency Low Scenario 95%'!P52:U52)</f>
        <v>12.347227668576634</v>
      </c>
      <c r="E53">
        <f>SUM('[4]Frequency Medium Scenario 95%'!D52:I52)</f>
        <v>177.66480530598503</v>
      </c>
      <c r="F53">
        <f>SUM('[4]Frequency Medium Scenario 95%'!J52:O52)</f>
        <v>22.208100663248132</v>
      </c>
      <c r="G53">
        <f>SUM('[4]Frequency Medium Scenario 95%'!P52:U52)</f>
        <v>14.80540044216542</v>
      </c>
      <c r="H53">
        <f>SUM('[4]Frequency High Scenario 95%'!D52:I52)</f>
        <v>226.89774855017092</v>
      </c>
      <c r="I53">
        <f>SUM('[4]Frequency High Scenario 95%'!J52:O52)</f>
        <v>28.362218568771361</v>
      </c>
      <c r="J53">
        <f>SUM('[4]Frequency High Scenario 95%'!P52:U52)</f>
        <v>18.908145712514241</v>
      </c>
      <c r="K53">
        <f>SUM('[4]Frequency VeryHigh Scenario 95%'!D52:I52)</f>
        <v>367.34147905143698</v>
      </c>
      <c r="L53">
        <f>SUM('[4]Frequency VeryHigh Scenario 95%'!J52:O52)</f>
        <v>45.917684881429622</v>
      </c>
      <c r="M53">
        <f>SUM('[4]Frequency VeryHigh Scenario 95%'!P52:U52)</f>
        <v>30.611789920953083</v>
      </c>
    </row>
    <row r="54" spans="1:13" x14ac:dyDescent="0.35">
      <c r="A54">
        <f>'[4]Expected Frequency'!A53</f>
        <v>2072</v>
      </c>
      <c r="B54">
        <f>SUM('[4]Frequency Low Scenario 95%'!D53:I53)</f>
        <v>148.1667320229196</v>
      </c>
      <c r="C54">
        <f>SUM('[4]Frequency Low Scenario 95%'!J53:O53)</f>
        <v>18.52084150286495</v>
      </c>
      <c r="D54">
        <f>SUM('[4]Frequency Low Scenario 95%'!P53:U53)</f>
        <v>12.347227668576634</v>
      </c>
      <c r="E54">
        <f>SUM('[4]Frequency Medium Scenario 95%'!D53:I53)</f>
        <v>177.66480530598503</v>
      </c>
      <c r="F54">
        <f>SUM('[4]Frequency Medium Scenario 95%'!J53:O53)</f>
        <v>22.208100663248132</v>
      </c>
      <c r="G54">
        <f>SUM('[4]Frequency Medium Scenario 95%'!P53:U53)</f>
        <v>14.80540044216542</v>
      </c>
      <c r="H54">
        <f>SUM('[4]Frequency High Scenario 95%'!D53:I53)</f>
        <v>226.89774855017092</v>
      </c>
      <c r="I54">
        <f>SUM('[4]Frequency High Scenario 95%'!J53:O53)</f>
        <v>28.362218568771361</v>
      </c>
      <c r="J54">
        <f>SUM('[4]Frequency High Scenario 95%'!P53:U53)</f>
        <v>18.908145712514241</v>
      </c>
      <c r="K54">
        <f>SUM('[4]Frequency VeryHigh Scenario 95%'!D53:I53)</f>
        <v>367.34147905143698</v>
      </c>
      <c r="L54">
        <f>SUM('[4]Frequency VeryHigh Scenario 95%'!J53:O53)</f>
        <v>45.917684881429622</v>
      </c>
      <c r="M54">
        <f>SUM('[4]Frequency VeryHigh Scenario 95%'!P53:U53)</f>
        <v>30.611789920953083</v>
      </c>
    </row>
    <row r="55" spans="1:13" x14ac:dyDescent="0.35">
      <c r="A55">
        <f>'[4]Expected Frequency'!A54</f>
        <v>2073</v>
      </c>
      <c r="B55">
        <f>SUM('[4]Frequency Low Scenario 95%'!D54:I54)</f>
        <v>148.1667320229196</v>
      </c>
      <c r="C55">
        <f>SUM('[4]Frequency Low Scenario 95%'!J54:O54)</f>
        <v>18.52084150286495</v>
      </c>
      <c r="D55">
        <f>SUM('[4]Frequency Low Scenario 95%'!P54:U54)</f>
        <v>12.347227668576634</v>
      </c>
      <c r="E55">
        <f>SUM('[4]Frequency Medium Scenario 95%'!D54:I54)</f>
        <v>177.66480530598503</v>
      </c>
      <c r="F55">
        <f>SUM('[4]Frequency Medium Scenario 95%'!J54:O54)</f>
        <v>22.208100663248132</v>
      </c>
      <c r="G55">
        <f>SUM('[4]Frequency Medium Scenario 95%'!P54:U54)</f>
        <v>14.80540044216542</v>
      </c>
      <c r="H55">
        <f>SUM('[4]Frequency High Scenario 95%'!D54:I54)</f>
        <v>226.89774855017092</v>
      </c>
      <c r="I55">
        <f>SUM('[4]Frequency High Scenario 95%'!J54:O54)</f>
        <v>28.362218568771361</v>
      </c>
      <c r="J55">
        <f>SUM('[4]Frequency High Scenario 95%'!P54:U54)</f>
        <v>18.908145712514241</v>
      </c>
      <c r="K55">
        <f>SUM('[4]Frequency VeryHigh Scenario 95%'!D54:I54)</f>
        <v>367.34147905143698</v>
      </c>
      <c r="L55">
        <f>SUM('[4]Frequency VeryHigh Scenario 95%'!J54:O54)</f>
        <v>45.917684881429622</v>
      </c>
      <c r="M55">
        <f>SUM('[4]Frequency VeryHigh Scenario 95%'!P54:U54)</f>
        <v>30.611789920953083</v>
      </c>
    </row>
    <row r="56" spans="1:13" x14ac:dyDescent="0.35">
      <c r="A56">
        <f>'[4]Expected Frequency'!A55</f>
        <v>2074</v>
      </c>
      <c r="B56">
        <f>SUM('[4]Frequency Low Scenario 95%'!D55:I55)</f>
        <v>148.1667320229196</v>
      </c>
      <c r="C56">
        <f>SUM('[4]Frequency Low Scenario 95%'!J55:O55)</f>
        <v>18.52084150286495</v>
      </c>
      <c r="D56">
        <f>SUM('[4]Frequency Low Scenario 95%'!P55:U55)</f>
        <v>12.347227668576634</v>
      </c>
      <c r="E56">
        <f>SUM('[4]Frequency Medium Scenario 95%'!D55:I55)</f>
        <v>177.66480530598503</v>
      </c>
      <c r="F56">
        <f>SUM('[4]Frequency Medium Scenario 95%'!J55:O55)</f>
        <v>22.208100663248132</v>
      </c>
      <c r="G56">
        <f>SUM('[4]Frequency Medium Scenario 95%'!P55:U55)</f>
        <v>14.80540044216542</v>
      </c>
      <c r="H56">
        <f>SUM('[4]Frequency High Scenario 95%'!D55:I55)</f>
        <v>226.89774855017092</v>
      </c>
      <c r="I56">
        <f>SUM('[4]Frequency High Scenario 95%'!J55:O55)</f>
        <v>28.362218568771361</v>
      </c>
      <c r="J56">
        <f>SUM('[4]Frequency High Scenario 95%'!P55:U55)</f>
        <v>18.908145712514241</v>
      </c>
      <c r="K56">
        <f>SUM('[4]Frequency VeryHigh Scenario 95%'!D55:I55)</f>
        <v>367.34147905143698</v>
      </c>
      <c r="L56">
        <f>SUM('[4]Frequency VeryHigh Scenario 95%'!J55:O55)</f>
        <v>45.917684881429622</v>
      </c>
      <c r="M56">
        <f>SUM('[4]Frequency VeryHigh Scenario 95%'!P55:U55)</f>
        <v>30.611789920953083</v>
      </c>
    </row>
    <row r="57" spans="1:13" x14ac:dyDescent="0.35">
      <c r="A57">
        <f>'[4]Expected Frequency'!A56</f>
        <v>2075</v>
      </c>
      <c r="B57">
        <f>SUM('[4]Frequency Low Scenario 95%'!D56:I56)</f>
        <v>148.1667320229196</v>
      </c>
      <c r="C57">
        <f>SUM('[4]Frequency Low Scenario 95%'!J56:O56)</f>
        <v>18.52084150286495</v>
      </c>
      <c r="D57">
        <f>SUM('[4]Frequency Low Scenario 95%'!P56:U56)</f>
        <v>12.347227668576634</v>
      </c>
      <c r="E57">
        <f>SUM('[4]Frequency Medium Scenario 95%'!D56:I56)</f>
        <v>177.66480530598503</v>
      </c>
      <c r="F57">
        <f>SUM('[4]Frequency Medium Scenario 95%'!J56:O56)</f>
        <v>22.208100663248132</v>
      </c>
      <c r="G57">
        <f>SUM('[4]Frequency Medium Scenario 95%'!P56:U56)</f>
        <v>14.80540044216542</v>
      </c>
      <c r="H57">
        <f>SUM('[4]Frequency High Scenario 95%'!D56:I56)</f>
        <v>226.89774855017092</v>
      </c>
      <c r="I57">
        <f>SUM('[4]Frequency High Scenario 95%'!J56:O56)</f>
        <v>28.362218568771361</v>
      </c>
      <c r="J57">
        <f>SUM('[4]Frequency High Scenario 95%'!P56:U56)</f>
        <v>18.908145712514241</v>
      </c>
      <c r="K57">
        <f>SUM('[4]Frequency VeryHigh Scenario 95%'!D56:I56)</f>
        <v>367.34147905143698</v>
      </c>
      <c r="L57">
        <f>SUM('[4]Frequency VeryHigh Scenario 95%'!J56:O56)</f>
        <v>45.917684881429622</v>
      </c>
      <c r="M57">
        <f>SUM('[4]Frequency VeryHigh Scenario 95%'!P56:U56)</f>
        <v>30.611789920953083</v>
      </c>
    </row>
    <row r="58" spans="1:13" x14ac:dyDescent="0.35">
      <c r="A58">
        <f>'[4]Expected Frequency'!A57</f>
        <v>2076</v>
      </c>
      <c r="B58">
        <f>SUM('[4]Frequency Low Scenario 95%'!D57:I57)</f>
        <v>148.1667320229196</v>
      </c>
      <c r="C58">
        <f>SUM('[4]Frequency Low Scenario 95%'!J57:O57)</f>
        <v>18.52084150286495</v>
      </c>
      <c r="D58">
        <f>SUM('[4]Frequency Low Scenario 95%'!P57:U57)</f>
        <v>12.347227668576634</v>
      </c>
      <c r="E58">
        <f>SUM('[4]Frequency Medium Scenario 95%'!D57:I57)</f>
        <v>177.66480530598503</v>
      </c>
      <c r="F58">
        <f>SUM('[4]Frequency Medium Scenario 95%'!J57:O57)</f>
        <v>22.208100663248132</v>
      </c>
      <c r="G58">
        <f>SUM('[4]Frequency Medium Scenario 95%'!P57:U57)</f>
        <v>14.80540044216542</v>
      </c>
      <c r="H58">
        <f>SUM('[4]Frequency High Scenario 95%'!D57:I57)</f>
        <v>226.89774855017092</v>
      </c>
      <c r="I58">
        <f>SUM('[4]Frequency High Scenario 95%'!J57:O57)</f>
        <v>28.362218568771361</v>
      </c>
      <c r="J58">
        <f>SUM('[4]Frequency High Scenario 95%'!P57:U57)</f>
        <v>18.908145712514241</v>
      </c>
      <c r="K58">
        <f>SUM('[4]Frequency VeryHigh Scenario 95%'!D57:I57)</f>
        <v>367.34147905143698</v>
      </c>
      <c r="L58">
        <f>SUM('[4]Frequency VeryHigh Scenario 95%'!J57:O57)</f>
        <v>45.917684881429622</v>
      </c>
      <c r="M58">
        <f>SUM('[4]Frequency VeryHigh Scenario 95%'!P57:U57)</f>
        <v>30.611789920953083</v>
      </c>
    </row>
    <row r="59" spans="1:13" x14ac:dyDescent="0.35">
      <c r="A59">
        <f>'[4]Expected Frequency'!A58</f>
        <v>2077</v>
      </c>
      <c r="B59">
        <f>SUM('[4]Frequency Low Scenario 95%'!D58:I58)</f>
        <v>148.1667320229196</v>
      </c>
      <c r="C59">
        <f>SUM('[4]Frequency Low Scenario 95%'!J58:O58)</f>
        <v>18.52084150286495</v>
      </c>
      <c r="D59">
        <f>SUM('[4]Frequency Low Scenario 95%'!P58:U58)</f>
        <v>12.347227668576634</v>
      </c>
      <c r="E59">
        <f>SUM('[4]Frequency Medium Scenario 95%'!D58:I58)</f>
        <v>177.66480530598503</v>
      </c>
      <c r="F59">
        <f>SUM('[4]Frequency Medium Scenario 95%'!J58:O58)</f>
        <v>22.208100663248132</v>
      </c>
      <c r="G59">
        <f>SUM('[4]Frequency Medium Scenario 95%'!P58:U58)</f>
        <v>14.80540044216542</v>
      </c>
      <c r="H59">
        <f>SUM('[4]Frequency High Scenario 95%'!D58:I58)</f>
        <v>226.89774855017092</v>
      </c>
      <c r="I59">
        <f>SUM('[4]Frequency High Scenario 95%'!J58:O58)</f>
        <v>28.362218568771361</v>
      </c>
      <c r="J59">
        <f>SUM('[4]Frequency High Scenario 95%'!P58:U58)</f>
        <v>18.908145712514241</v>
      </c>
      <c r="K59">
        <f>SUM('[4]Frequency VeryHigh Scenario 95%'!D58:I58)</f>
        <v>367.34147905143698</v>
      </c>
      <c r="L59">
        <f>SUM('[4]Frequency VeryHigh Scenario 95%'!J58:O58)</f>
        <v>45.917684881429622</v>
      </c>
      <c r="M59">
        <f>SUM('[4]Frequency VeryHigh Scenario 95%'!P58:U58)</f>
        <v>30.611789920953083</v>
      </c>
    </row>
    <row r="60" spans="1:13" x14ac:dyDescent="0.35">
      <c r="A60">
        <f>'[4]Expected Frequency'!A59</f>
        <v>2078</v>
      </c>
      <c r="B60">
        <f>SUM('[4]Frequency Low Scenario 95%'!D59:I59)</f>
        <v>148.1667320229196</v>
      </c>
      <c r="C60">
        <f>SUM('[4]Frequency Low Scenario 95%'!J59:O59)</f>
        <v>18.52084150286495</v>
      </c>
      <c r="D60">
        <f>SUM('[4]Frequency Low Scenario 95%'!P59:U59)</f>
        <v>12.347227668576634</v>
      </c>
      <c r="E60">
        <f>SUM('[4]Frequency Medium Scenario 95%'!D59:I59)</f>
        <v>177.66480530598503</v>
      </c>
      <c r="F60">
        <f>SUM('[4]Frequency Medium Scenario 95%'!J59:O59)</f>
        <v>22.208100663248132</v>
      </c>
      <c r="G60">
        <f>SUM('[4]Frequency Medium Scenario 95%'!P59:U59)</f>
        <v>14.80540044216542</v>
      </c>
      <c r="H60">
        <f>SUM('[4]Frequency High Scenario 95%'!D59:I59)</f>
        <v>226.89774855017092</v>
      </c>
      <c r="I60">
        <f>SUM('[4]Frequency High Scenario 95%'!J59:O59)</f>
        <v>28.362218568771361</v>
      </c>
      <c r="J60">
        <f>SUM('[4]Frequency High Scenario 95%'!P59:U59)</f>
        <v>18.908145712514241</v>
      </c>
      <c r="K60">
        <f>SUM('[4]Frequency VeryHigh Scenario 95%'!D59:I59)</f>
        <v>367.34147905143698</v>
      </c>
      <c r="L60">
        <f>SUM('[4]Frequency VeryHigh Scenario 95%'!J59:O59)</f>
        <v>45.917684881429622</v>
      </c>
      <c r="M60">
        <f>SUM('[4]Frequency VeryHigh Scenario 95%'!P59:U59)</f>
        <v>30.611789920953083</v>
      </c>
    </row>
    <row r="61" spans="1:13" x14ac:dyDescent="0.35">
      <c r="A61">
        <f>'[4]Expected Frequency'!A60</f>
        <v>2079</v>
      </c>
      <c r="B61">
        <f>SUM('[4]Frequency Low Scenario 95%'!D60:I60)</f>
        <v>148.1667320229196</v>
      </c>
      <c r="C61">
        <f>SUM('[4]Frequency Low Scenario 95%'!J60:O60)</f>
        <v>18.52084150286495</v>
      </c>
      <c r="D61">
        <f>SUM('[4]Frequency Low Scenario 95%'!P60:U60)</f>
        <v>12.347227668576634</v>
      </c>
      <c r="E61">
        <f>SUM('[4]Frequency Medium Scenario 95%'!D60:I60)</f>
        <v>177.66480530598503</v>
      </c>
      <c r="F61">
        <f>SUM('[4]Frequency Medium Scenario 95%'!J60:O60)</f>
        <v>22.208100663248132</v>
      </c>
      <c r="G61">
        <f>SUM('[4]Frequency Medium Scenario 95%'!P60:U60)</f>
        <v>14.80540044216542</v>
      </c>
      <c r="H61">
        <f>SUM('[4]Frequency High Scenario 95%'!D60:I60)</f>
        <v>226.89774855017092</v>
      </c>
      <c r="I61">
        <f>SUM('[4]Frequency High Scenario 95%'!J60:O60)</f>
        <v>28.362218568771361</v>
      </c>
      <c r="J61">
        <f>SUM('[4]Frequency High Scenario 95%'!P60:U60)</f>
        <v>18.908145712514241</v>
      </c>
      <c r="K61">
        <f>SUM('[4]Frequency VeryHigh Scenario 95%'!D60:I60)</f>
        <v>367.34147905143698</v>
      </c>
      <c r="L61">
        <f>SUM('[4]Frequency VeryHigh Scenario 95%'!J60:O60)</f>
        <v>45.917684881429622</v>
      </c>
      <c r="M61">
        <f>SUM('[4]Frequency VeryHigh Scenario 95%'!P60:U60)</f>
        <v>30.611789920953083</v>
      </c>
    </row>
    <row r="62" spans="1:13" x14ac:dyDescent="0.35">
      <c r="A62">
        <f>'[4]Expected Frequency'!A61</f>
        <v>2080</v>
      </c>
      <c r="B62">
        <f>SUM('[4]Frequency Low Scenario 95%'!D61:I61)</f>
        <v>143.83720144989542</v>
      </c>
      <c r="C62">
        <f>SUM('[4]Frequency Low Scenario 95%'!J61:O61)</f>
        <v>17.979650181236927</v>
      </c>
      <c r="D62">
        <f>SUM('[4]Frequency Low Scenario 95%'!P61:U61)</f>
        <v>11.986433454157952</v>
      </c>
      <c r="E62">
        <f>SUM('[4]Frequency Medium Scenario 95%'!D61:I61)</f>
        <v>178.01729377222824</v>
      </c>
      <c r="F62">
        <f>SUM('[4]Frequency Medium Scenario 95%'!J61:O61)</f>
        <v>22.25216172152853</v>
      </c>
      <c r="G62">
        <f>SUM('[4]Frequency Medium Scenario 95%'!P61:U61)</f>
        <v>14.834774481019018</v>
      </c>
      <c r="H62">
        <f>SUM('[4]Frequency High Scenario 95%'!D61:I61)</f>
        <v>248.30129212250091</v>
      </c>
      <c r="I62">
        <f>SUM('[4]Frequency High Scenario 95%'!J61:O61)</f>
        <v>31.03766151531261</v>
      </c>
      <c r="J62">
        <f>SUM('[4]Frequency High Scenario 95%'!P61:U61)</f>
        <v>20.691774343541741</v>
      </c>
      <c r="K62">
        <f>SUM('[4]Frequency VeryHigh Scenario 95%'!D61:I61)</f>
        <v>488.10970140951861</v>
      </c>
      <c r="L62">
        <f>SUM('[4]Frequency VeryHigh Scenario 95%'!J61:O61)</f>
        <v>61.013712676189833</v>
      </c>
      <c r="M62">
        <f>SUM('[4]Frequency VeryHigh Scenario 95%'!P61:U61)</f>
        <v>40.675808450793213</v>
      </c>
    </row>
    <row r="63" spans="1:13" x14ac:dyDescent="0.35">
      <c r="A63">
        <f>'[4]Expected Frequency'!A62</f>
        <v>2081</v>
      </c>
      <c r="B63">
        <f>SUM('[4]Frequency Low Scenario 95%'!D62:I62)</f>
        <v>143.83720144989542</v>
      </c>
      <c r="C63">
        <f>SUM('[4]Frequency Low Scenario 95%'!J62:O62)</f>
        <v>17.979650181236927</v>
      </c>
      <c r="D63">
        <f>SUM('[4]Frequency Low Scenario 95%'!P62:U62)</f>
        <v>11.986433454157952</v>
      </c>
      <c r="E63">
        <f>SUM('[4]Frequency Medium Scenario 95%'!D62:I62)</f>
        <v>178.01729377222824</v>
      </c>
      <c r="F63">
        <f>SUM('[4]Frequency Medium Scenario 95%'!J62:O62)</f>
        <v>22.25216172152853</v>
      </c>
      <c r="G63">
        <f>SUM('[4]Frequency Medium Scenario 95%'!P62:U62)</f>
        <v>14.834774481019018</v>
      </c>
      <c r="H63">
        <f>SUM('[4]Frequency High Scenario 95%'!D62:I62)</f>
        <v>248.30129212250091</v>
      </c>
      <c r="I63">
        <f>SUM('[4]Frequency High Scenario 95%'!J62:O62)</f>
        <v>31.03766151531261</v>
      </c>
      <c r="J63">
        <f>SUM('[4]Frequency High Scenario 95%'!P62:U62)</f>
        <v>20.691774343541741</v>
      </c>
      <c r="K63">
        <f>SUM('[4]Frequency VeryHigh Scenario 95%'!D62:I62)</f>
        <v>488.10970140951861</v>
      </c>
      <c r="L63">
        <f>SUM('[4]Frequency VeryHigh Scenario 95%'!J62:O62)</f>
        <v>61.013712676189833</v>
      </c>
      <c r="M63">
        <f>SUM('[4]Frequency VeryHigh Scenario 95%'!P62:U62)</f>
        <v>40.675808450793213</v>
      </c>
    </row>
    <row r="64" spans="1:13" x14ac:dyDescent="0.35">
      <c r="A64">
        <f>'[4]Expected Frequency'!A63</f>
        <v>2082</v>
      </c>
      <c r="B64">
        <f>SUM('[4]Frequency Low Scenario 95%'!D63:I63)</f>
        <v>143.83720144989542</v>
      </c>
      <c r="C64">
        <f>SUM('[4]Frequency Low Scenario 95%'!J63:O63)</f>
        <v>17.979650181236927</v>
      </c>
      <c r="D64">
        <f>SUM('[4]Frequency Low Scenario 95%'!P63:U63)</f>
        <v>11.986433454157952</v>
      </c>
      <c r="E64">
        <f>SUM('[4]Frequency Medium Scenario 95%'!D63:I63)</f>
        <v>178.01729377222824</v>
      </c>
      <c r="F64">
        <f>SUM('[4]Frequency Medium Scenario 95%'!J63:O63)</f>
        <v>22.25216172152853</v>
      </c>
      <c r="G64">
        <f>SUM('[4]Frequency Medium Scenario 95%'!P63:U63)</f>
        <v>14.834774481019018</v>
      </c>
      <c r="H64">
        <f>SUM('[4]Frequency High Scenario 95%'!D63:I63)</f>
        <v>248.30129212250091</v>
      </c>
      <c r="I64">
        <f>SUM('[4]Frequency High Scenario 95%'!J63:O63)</f>
        <v>31.03766151531261</v>
      </c>
      <c r="J64">
        <f>SUM('[4]Frequency High Scenario 95%'!P63:U63)</f>
        <v>20.691774343541741</v>
      </c>
      <c r="K64">
        <f>SUM('[4]Frequency VeryHigh Scenario 95%'!D63:I63)</f>
        <v>488.10970140951861</v>
      </c>
      <c r="L64">
        <f>SUM('[4]Frequency VeryHigh Scenario 95%'!J63:O63)</f>
        <v>61.013712676189833</v>
      </c>
      <c r="M64">
        <f>SUM('[4]Frequency VeryHigh Scenario 95%'!P63:U63)</f>
        <v>40.675808450793213</v>
      </c>
    </row>
    <row r="65" spans="1:13" x14ac:dyDescent="0.35">
      <c r="A65">
        <f>'[4]Expected Frequency'!A64</f>
        <v>2083</v>
      </c>
      <c r="B65">
        <f>SUM('[4]Frequency Low Scenario 95%'!D64:I64)</f>
        <v>143.83720144989542</v>
      </c>
      <c r="C65">
        <f>SUM('[4]Frequency Low Scenario 95%'!J64:O64)</f>
        <v>17.979650181236927</v>
      </c>
      <c r="D65">
        <f>SUM('[4]Frequency Low Scenario 95%'!P64:U64)</f>
        <v>11.986433454157952</v>
      </c>
      <c r="E65">
        <f>SUM('[4]Frequency Medium Scenario 95%'!D64:I64)</f>
        <v>178.01729377222824</v>
      </c>
      <c r="F65">
        <f>SUM('[4]Frequency Medium Scenario 95%'!J64:O64)</f>
        <v>22.25216172152853</v>
      </c>
      <c r="G65">
        <f>SUM('[4]Frequency Medium Scenario 95%'!P64:U64)</f>
        <v>14.834774481019018</v>
      </c>
      <c r="H65">
        <f>SUM('[4]Frequency High Scenario 95%'!D64:I64)</f>
        <v>248.30129212250091</v>
      </c>
      <c r="I65">
        <f>SUM('[4]Frequency High Scenario 95%'!J64:O64)</f>
        <v>31.03766151531261</v>
      </c>
      <c r="J65">
        <f>SUM('[4]Frequency High Scenario 95%'!P64:U64)</f>
        <v>20.691774343541741</v>
      </c>
      <c r="K65">
        <f>SUM('[4]Frequency VeryHigh Scenario 95%'!D64:I64)</f>
        <v>488.10970140951861</v>
      </c>
      <c r="L65">
        <f>SUM('[4]Frequency VeryHigh Scenario 95%'!J64:O64)</f>
        <v>61.013712676189833</v>
      </c>
      <c r="M65">
        <f>SUM('[4]Frequency VeryHigh Scenario 95%'!P64:U64)</f>
        <v>40.675808450793213</v>
      </c>
    </row>
    <row r="66" spans="1:13" x14ac:dyDescent="0.35">
      <c r="A66">
        <f>'[4]Expected Frequency'!A65</f>
        <v>2084</v>
      </c>
      <c r="B66">
        <f>SUM('[4]Frequency Low Scenario 95%'!D65:I65)</f>
        <v>143.83720144989542</v>
      </c>
      <c r="C66">
        <f>SUM('[4]Frequency Low Scenario 95%'!J65:O65)</f>
        <v>17.979650181236927</v>
      </c>
      <c r="D66">
        <f>SUM('[4]Frequency Low Scenario 95%'!P65:U65)</f>
        <v>11.986433454157952</v>
      </c>
      <c r="E66">
        <f>SUM('[4]Frequency Medium Scenario 95%'!D65:I65)</f>
        <v>178.01729377222824</v>
      </c>
      <c r="F66">
        <f>SUM('[4]Frequency Medium Scenario 95%'!J65:O65)</f>
        <v>22.25216172152853</v>
      </c>
      <c r="G66">
        <f>SUM('[4]Frequency Medium Scenario 95%'!P65:U65)</f>
        <v>14.834774481019018</v>
      </c>
      <c r="H66">
        <f>SUM('[4]Frequency High Scenario 95%'!D65:I65)</f>
        <v>248.30129212250091</v>
      </c>
      <c r="I66">
        <f>SUM('[4]Frequency High Scenario 95%'!J65:O65)</f>
        <v>31.03766151531261</v>
      </c>
      <c r="J66">
        <f>SUM('[4]Frequency High Scenario 95%'!P65:U65)</f>
        <v>20.691774343541741</v>
      </c>
      <c r="K66">
        <f>SUM('[4]Frequency VeryHigh Scenario 95%'!D65:I65)</f>
        <v>488.10970140951861</v>
      </c>
      <c r="L66">
        <f>SUM('[4]Frequency VeryHigh Scenario 95%'!J65:O65)</f>
        <v>61.013712676189833</v>
      </c>
      <c r="M66">
        <f>SUM('[4]Frequency VeryHigh Scenario 95%'!P65:U65)</f>
        <v>40.675808450793213</v>
      </c>
    </row>
    <row r="67" spans="1:13" x14ac:dyDescent="0.35">
      <c r="A67">
        <f>'[4]Expected Frequency'!A66</f>
        <v>2085</v>
      </c>
      <c r="B67">
        <f>SUM('[4]Frequency Low Scenario 95%'!D66:I66)</f>
        <v>143.83720144989542</v>
      </c>
      <c r="C67">
        <f>SUM('[4]Frequency Low Scenario 95%'!J66:O66)</f>
        <v>17.979650181236927</v>
      </c>
      <c r="D67">
        <f>SUM('[4]Frequency Low Scenario 95%'!P66:U66)</f>
        <v>11.986433454157952</v>
      </c>
      <c r="E67">
        <f>SUM('[4]Frequency Medium Scenario 95%'!D66:I66)</f>
        <v>178.01729377222824</v>
      </c>
      <c r="F67">
        <f>SUM('[4]Frequency Medium Scenario 95%'!J66:O66)</f>
        <v>22.25216172152853</v>
      </c>
      <c r="G67">
        <f>SUM('[4]Frequency Medium Scenario 95%'!P66:U66)</f>
        <v>14.834774481019018</v>
      </c>
      <c r="H67">
        <f>SUM('[4]Frequency High Scenario 95%'!D66:I66)</f>
        <v>248.30129212250091</v>
      </c>
      <c r="I67">
        <f>SUM('[4]Frequency High Scenario 95%'!J66:O66)</f>
        <v>31.03766151531261</v>
      </c>
      <c r="J67">
        <f>SUM('[4]Frequency High Scenario 95%'!P66:U66)</f>
        <v>20.691774343541741</v>
      </c>
      <c r="K67">
        <f>SUM('[4]Frequency VeryHigh Scenario 95%'!D66:I66)</f>
        <v>488.10970140951861</v>
      </c>
      <c r="L67">
        <f>SUM('[4]Frequency VeryHigh Scenario 95%'!J66:O66)</f>
        <v>61.013712676189833</v>
      </c>
      <c r="M67">
        <f>SUM('[4]Frequency VeryHigh Scenario 95%'!P66:U66)</f>
        <v>40.675808450793213</v>
      </c>
    </row>
    <row r="68" spans="1:13" x14ac:dyDescent="0.35">
      <c r="A68">
        <f>'[4]Expected Frequency'!A67</f>
        <v>2086</v>
      </c>
      <c r="B68">
        <f>SUM('[4]Frequency Low Scenario 95%'!D67:I67)</f>
        <v>143.83720144989542</v>
      </c>
      <c r="C68">
        <f>SUM('[4]Frequency Low Scenario 95%'!J67:O67)</f>
        <v>17.979650181236927</v>
      </c>
      <c r="D68">
        <f>SUM('[4]Frequency Low Scenario 95%'!P67:U67)</f>
        <v>11.986433454157952</v>
      </c>
      <c r="E68">
        <f>SUM('[4]Frequency Medium Scenario 95%'!D67:I67)</f>
        <v>178.01729377222824</v>
      </c>
      <c r="F68">
        <f>SUM('[4]Frequency Medium Scenario 95%'!J67:O67)</f>
        <v>22.25216172152853</v>
      </c>
      <c r="G68">
        <f>SUM('[4]Frequency Medium Scenario 95%'!P67:U67)</f>
        <v>14.834774481019018</v>
      </c>
      <c r="H68">
        <f>SUM('[4]Frequency High Scenario 95%'!D67:I67)</f>
        <v>248.30129212250091</v>
      </c>
      <c r="I68">
        <f>SUM('[4]Frequency High Scenario 95%'!J67:O67)</f>
        <v>31.03766151531261</v>
      </c>
      <c r="J68">
        <f>SUM('[4]Frequency High Scenario 95%'!P67:U67)</f>
        <v>20.691774343541741</v>
      </c>
      <c r="K68">
        <f>SUM('[4]Frequency VeryHigh Scenario 95%'!D67:I67)</f>
        <v>488.10970140951861</v>
      </c>
      <c r="L68">
        <f>SUM('[4]Frequency VeryHigh Scenario 95%'!J67:O67)</f>
        <v>61.013712676189833</v>
      </c>
      <c r="M68">
        <f>SUM('[4]Frequency VeryHigh Scenario 95%'!P67:U67)</f>
        <v>40.675808450793213</v>
      </c>
    </row>
    <row r="69" spans="1:13" x14ac:dyDescent="0.35">
      <c r="A69">
        <f>'[4]Expected Frequency'!A68</f>
        <v>2087</v>
      </c>
      <c r="B69">
        <f>SUM('[4]Frequency Low Scenario 95%'!D68:I68)</f>
        <v>143.83720144989542</v>
      </c>
      <c r="C69">
        <f>SUM('[4]Frequency Low Scenario 95%'!J68:O68)</f>
        <v>17.979650181236927</v>
      </c>
      <c r="D69">
        <f>SUM('[4]Frequency Low Scenario 95%'!P68:U68)</f>
        <v>11.986433454157952</v>
      </c>
      <c r="E69">
        <f>SUM('[4]Frequency Medium Scenario 95%'!D68:I68)</f>
        <v>178.01729377222824</v>
      </c>
      <c r="F69">
        <f>SUM('[4]Frequency Medium Scenario 95%'!J68:O68)</f>
        <v>22.25216172152853</v>
      </c>
      <c r="G69">
        <f>SUM('[4]Frequency Medium Scenario 95%'!P68:U68)</f>
        <v>14.834774481019018</v>
      </c>
      <c r="H69">
        <f>SUM('[4]Frequency High Scenario 95%'!D68:I68)</f>
        <v>248.30129212250091</v>
      </c>
      <c r="I69">
        <f>SUM('[4]Frequency High Scenario 95%'!J68:O68)</f>
        <v>31.03766151531261</v>
      </c>
      <c r="J69">
        <f>SUM('[4]Frequency High Scenario 95%'!P68:U68)</f>
        <v>20.691774343541741</v>
      </c>
      <c r="K69">
        <f>SUM('[4]Frequency VeryHigh Scenario 95%'!D68:I68)</f>
        <v>488.10970140951861</v>
      </c>
      <c r="L69">
        <f>SUM('[4]Frequency VeryHigh Scenario 95%'!J68:O68)</f>
        <v>61.013712676189833</v>
      </c>
      <c r="M69">
        <f>SUM('[4]Frequency VeryHigh Scenario 95%'!P68:U68)</f>
        <v>40.675808450793213</v>
      </c>
    </row>
    <row r="70" spans="1:13" x14ac:dyDescent="0.35">
      <c r="A70">
        <f>'[4]Expected Frequency'!A69</f>
        <v>2088</v>
      </c>
      <c r="B70">
        <f>SUM('[4]Frequency Low Scenario 95%'!D69:I69)</f>
        <v>143.83720144989542</v>
      </c>
      <c r="C70">
        <f>SUM('[4]Frequency Low Scenario 95%'!J69:O69)</f>
        <v>17.979650181236927</v>
      </c>
      <c r="D70">
        <f>SUM('[4]Frequency Low Scenario 95%'!P69:U69)</f>
        <v>11.986433454157952</v>
      </c>
      <c r="E70">
        <f>SUM('[4]Frequency Medium Scenario 95%'!D69:I69)</f>
        <v>178.01729377222824</v>
      </c>
      <c r="F70">
        <f>SUM('[4]Frequency Medium Scenario 95%'!J69:O69)</f>
        <v>22.25216172152853</v>
      </c>
      <c r="G70">
        <f>SUM('[4]Frequency Medium Scenario 95%'!P69:U69)</f>
        <v>14.834774481019018</v>
      </c>
      <c r="H70">
        <f>SUM('[4]Frequency High Scenario 95%'!D69:I69)</f>
        <v>248.30129212250091</v>
      </c>
      <c r="I70">
        <f>SUM('[4]Frequency High Scenario 95%'!J69:O69)</f>
        <v>31.03766151531261</v>
      </c>
      <c r="J70">
        <f>SUM('[4]Frequency High Scenario 95%'!P69:U69)</f>
        <v>20.691774343541741</v>
      </c>
      <c r="K70">
        <f>SUM('[4]Frequency VeryHigh Scenario 95%'!D69:I69)</f>
        <v>488.10970140951861</v>
      </c>
      <c r="L70">
        <f>SUM('[4]Frequency VeryHigh Scenario 95%'!J69:O69)</f>
        <v>61.013712676189833</v>
      </c>
      <c r="M70">
        <f>SUM('[4]Frequency VeryHigh Scenario 95%'!P69:U69)</f>
        <v>40.675808450793213</v>
      </c>
    </row>
    <row r="71" spans="1:13" x14ac:dyDescent="0.35">
      <c r="A71">
        <f>'[4]Expected Frequency'!A70</f>
        <v>2089</v>
      </c>
      <c r="B71">
        <f>SUM('[4]Frequency Low Scenario 95%'!D70:I70)</f>
        <v>143.83720144989542</v>
      </c>
      <c r="C71">
        <f>SUM('[4]Frequency Low Scenario 95%'!J70:O70)</f>
        <v>17.979650181236927</v>
      </c>
      <c r="D71">
        <f>SUM('[4]Frequency Low Scenario 95%'!P70:U70)</f>
        <v>11.986433454157952</v>
      </c>
      <c r="E71">
        <f>SUM('[4]Frequency Medium Scenario 95%'!D70:I70)</f>
        <v>178.01729377222824</v>
      </c>
      <c r="F71">
        <f>SUM('[4]Frequency Medium Scenario 95%'!J70:O70)</f>
        <v>22.25216172152853</v>
      </c>
      <c r="G71">
        <f>SUM('[4]Frequency Medium Scenario 95%'!P70:U70)</f>
        <v>14.834774481019018</v>
      </c>
      <c r="H71">
        <f>SUM('[4]Frequency High Scenario 95%'!D70:I70)</f>
        <v>248.30129212250091</v>
      </c>
      <c r="I71">
        <f>SUM('[4]Frequency High Scenario 95%'!J70:O70)</f>
        <v>31.03766151531261</v>
      </c>
      <c r="J71">
        <f>SUM('[4]Frequency High Scenario 95%'!P70:U70)</f>
        <v>20.691774343541741</v>
      </c>
      <c r="K71">
        <f>SUM('[4]Frequency VeryHigh Scenario 95%'!D70:I70)</f>
        <v>488.10970140951861</v>
      </c>
      <c r="L71">
        <f>SUM('[4]Frequency VeryHigh Scenario 95%'!J70:O70)</f>
        <v>61.013712676189833</v>
      </c>
      <c r="M71">
        <f>SUM('[4]Frequency VeryHigh Scenario 95%'!P70:U70)</f>
        <v>40.675808450793213</v>
      </c>
    </row>
    <row r="72" spans="1:13" x14ac:dyDescent="0.35">
      <c r="A72">
        <f>'[4]Expected Frequency'!A71</f>
        <v>2090</v>
      </c>
      <c r="B72">
        <f>SUM('[4]Frequency Low Scenario 95%'!D71:I71)</f>
        <v>137.09174497122018</v>
      </c>
      <c r="C72">
        <f>SUM('[4]Frequency Low Scenario 95%'!J71:O71)</f>
        <v>17.136468121402526</v>
      </c>
      <c r="D72">
        <f>SUM('[4]Frequency Low Scenario 95%'!P71:U71)</f>
        <v>11.424312080935016</v>
      </c>
      <c r="E72">
        <f>SUM('[4]Frequency Medium Scenario 95%'!D71:I71)</f>
        <v>175.1581889307997</v>
      </c>
      <c r="F72">
        <f>SUM('[4]Frequency Medium Scenario 95%'!J71:O71)</f>
        <v>21.894773616349966</v>
      </c>
      <c r="G72">
        <f>SUM('[4]Frequency Medium Scenario 95%'!P71:U71)</f>
        <v>14.59651574423331</v>
      </c>
      <c r="H72">
        <f>SUM('[4]Frequency High Scenario 95%'!D71:I71)</f>
        <v>267.8678938162065</v>
      </c>
      <c r="I72">
        <f>SUM('[4]Frequency High Scenario 95%'!J71:O71)</f>
        <v>33.483486727025813</v>
      </c>
      <c r="J72">
        <f>SUM('[4]Frequency High Scenario 95%'!P71:U71)</f>
        <v>22.322324484683872</v>
      </c>
      <c r="K72">
        <f>SUM('[4]Frequency VeryHigh Scenario 95%'!D71:I71)</f>
        <v>640.32203479011946</v>
      </c>
      <c r="L72">
        <f>SUM('[4]Frequency VeryHigh Scenario 95%'!J71:O71)</f>
        <v>80.040254348764961</v>
      </c>
      <c r="M72">
        <f>SUM('[4]Frequency VeryHigh Scenario 95%'!P71:U71)</f>
        <v>53.3601695658433</v>
      </c>
    </row>
    <row r="73" spans="1:13" x14ac:dyDescent="0.35">
      <c r="A73">
        <f>'[4]Expected Frequency'!A72</f>
        <v>2091</v>
      </c>
      <c r="B73">
        <f>SUM('[4]Frequency Low Scenario 95%'!D72:I72)</f>
        <v>137.09174497122018</v>
      </c>
      <c r="C73">
        <f>SUM('[4]Frequency Low Scenario 95%'!J72:O72)</f>
        <v>17.136468121402526</v>
      </c>
      <c r="D73">
        <f>SUM('[4]Frequency Low Scenario 95%'!P72:U72)</f>
        <v>11.424312080935016</v>
      </c>
      <c r="E73">
        <f>SUM('[4]Frequency Medium Scenario 95%'!D72:I72)</f>
        <v>175.1581889307997</v>
      </c>
      <c r="F73">
        <f>SUM('[4]Frequency Medium Scenario 95%'!J72:O72)</f>
        <v>21.894773616349966</v>
      </c>
      <c r="G73">
        <f>SUM('[4]Frequency Medium Scenario 95%'!P72:U72)</f>
        <v>14.59651574423331</v>
      </c>
      <c r="H73">
        <f>SUM('[4]Frequency High Scenario 95%'!D72:I72)</f>
        <v>267.8678938162065</v>
      </c>
      <c r="I73">
        <f>SUM('[4]Frequency High Scenario 95%'!J72:O72)</f>
        <v>33.483486727025813</v>
      </c>
      <c r="J73">
        <f>SUM('[4]Frequency High Scenario 95%'!P72:U72)</f>
        <v>22.322324484683872</v>
      </c>
      <c r="K73">
        <f>SUM('[4]Frequency VeryHigh Scenario 95%'!D72:I72)</f>
        <v>640.32203479011946</v>
      </c>
      <c r="L73">
        <f>SUM('[4]Frequency VeryHigh Scenario 95%'!J72:O72)</f>
        <v>80.040254348764961</v>
      </c>
      <c r="M73">
        <f>SUM('[4]Frequency VeryHigh Scenario 95%'!P72:U72)</f>
        <v>53.3601695658433</v>
      </c>
    </row>
    <row r="74" spans="1:13" x14ac:dyDescent="0.35">
      <c r="A74">
        <f>'[4]Expected Frequency'!A73</f>
        <v>2092</v>
      </c>
      <c r="B74">
        <f>SUM('[4]Frequency Low Scenario 95%'!D73:I73)</f>
        <v>137.09174497122018</v>
      </c>
      <c r="C74">
        <f>SUM('[4]Frequency Low Scenario 95%'!J73:O73)</f>
        <v>17.136468121402526</v>
      </c>
      <c r="D74">
        <f>SUM('[4]Frequency Low Scenario 95%'!P73:U73)</f>
        <v>11.424312080935016</v>
      </c>
      <c r="E74">
        <f>SUM('[4]Frequency Medium Scenario 95%'!D73:I73)</f>
        <v>175.1581889307997</v>
      </c>
      <c r="F74">
        <f>SUM('[4]Frequency Medium Scenario 95%'!J73:O73)</f>
        <v>21.894773616349966</v>
      </c>
      <c r="G74">
        <f>SUM('[4]Frequency Medium Scenario 95%'!P73:U73)</f>
        <v>14.59651574423331</v>
      </c>
      <c r="H74">
        <f>SUM('[4]Frequency High Scenario 95%'!D73:I73)</f>
        <v>267.8678938162065</v>
      </c>
      <c r="I74">
        <f>SUM('[4]Frequency High Scenario 95%'!J73:O73)</f>
        <v>33.483486727025813</v>
      </c>
      <c r="J74">
        <f>SUM('[4]Frequency High Scenario 95%'!P73:U73)</f>
        <v>22.322324484683872</v>
      </c>
      <c r="K74">
        <f>SUM('[4]Frequency VeryHigh Scenario 95%'!D73:I73)</f>
        <v>640.32203479011946</v>
      </c>
      <c r="L74">
        <f>SUM('[4]Frequency VeryHigh Scenario 95%'!J73:O73)</f>
        <v>80.040254348764961</v>
      </c>
      <c r="M74">
        <f>SUM('[4]Frequency VeryHigh Scenario 95%'!P73:U73)</f>
        <v>53.3601695658433</v>
      </c>
    </row>
    <row r="75" spans="1:13" x14ac:dyDescent="0.35">
      <c r="A75">
        <f>'[4]Expected Frequency'!A74</f>
        <v>2093</v>
      </c>
      <c r="B75">
        <f>SUM('[4]Frequency Low Scenario 95%'!D74:I74)</f>
        <v>137.09174497122018</v>
      </c>
      <c r="C75">
        <f>SUM('[4]Frequency Low Scenario 95%'!J74:O74)</f>
        <v>17.136468121402526</v>
      </c>
      <c r="D75">
        <f>SUM('[4]Frequency Low Scenario 95%'!P74:U74)</f>
        <v>11.424312080935016</v>
      </c>
      <c r="E75">
        <f>SUM('[4]Frequency Medium Scenario 95%'!D74:I74)</f>
        <v>175.1581889307997</v>
      </c>
      <c r="F75">
        <f>SUM('[4]Frequency Medium Scenario 95%'!J74:O74)</f>
        <v>21.894773616349966</v>
      </c>
      <c r="G75">
        <f>SUM('[4]Frequency Medium Scenario 95%'!P74:U74)</f>
        <v>14.59651574423331</v>
      </c>
      <c r="H75">
        <f>SUM('[4]Frequency High Scenario 95%'!D74:I74)</f>
        <v>267.8678938162065</v>
      </c>
      <c r="I75">
        <f>SUM('[4]Frequency High Scenario 95%'!J74:O74)</f>
        <v>33.483486727025813</v>
      </c>
      <c r="J75">
        <f>SUM('[4]Frequency High Scenario 95%'!P74:U74)</f>
        <v>22.322324484683872</v>
      </c>
      <c r="K75">
        <f>SUM('[4]Frequency VeryHigh Scenario 95%'!D74:I74)</f>
        <v>640.32203479011946</v>
      </c>
      <c r="L75">
        <f>SUM('[4]Frequency VeryHigh Scenario 95%'!J74:O74)</f>
        <v>80.040254348764961</v>
      </c>
      <c r="M75">
        <f>SUM('[4]Frequency VeryHigh Scenario 95%'!P74:U74)</f>
        <v>53.3601695658433</v>
      </c>
    </row>
    <row r="76" spans="1:13" x14ac:dyDescent="0.35">
      <c r="A76">
        <f>'[4]Expected Frequency'!A75</f>
        <v>2094</v>
      </c>
      <c r="B76">
        <f>SUM('[4]Frequency Low Scenario 95%'!D75:I75)</f>
        <v>137.09174497122018</v>
      </c>
      <c r="C76">
        <f>SUM('[4]Frequency Low Scenario 95%'!J75:O75)</f>
        <v>17.136468121402526</v>
      </c>
      <c r="D76">
        <f>SUM('[4]Frequency Low Scenario 95%'!P75:U75)</f>
        <v>11.424312080935016</v>
      </c>
      <c r="E76">
        <f>SUM('[4]Frequency Medium Scenario 95%'!D75:I75)</f>
        <v>175.1581889307997</v>
      </c>
      <c r="F76">
        <f>SUM('[4]Frequency Medium Scenario 95%'!J75:O75)</f>
        <v>21.894773616349966</v>
      </c>
      <c r="G76">
        <f>SUM('[4]Frequency Medium Scenario 95%'!P75:U75)</f>
        <v>14.59651574423331</v>
      </c>
      <c r="H76">
        <f>SUM('[4]Frequency High Scenario 95%'!D75:I75)</f>
        <v>267.8678938162065</v>
      </c>
      <c r="I76">
        <f>SUM('[4]Frequency High Scenario 95%'!J75:O75)</f>
        <v>33.483486727025813</v>
      </c>
      <c r="J76">
        <f>SUM('[4]Frequency High Scenario 95%'!P75:U75)</f>
        <v>22.322324484683872</v>
      </c>
      <c r="K76">
        <f>SUM('[4]Frequency VeryHigh Scenario 95%'!D75:I75)</f>
        <v>640.32203479011946</v>
      </c>
      <c r="L76">
        <f>SUM('[4]Frequency VeryHigh Scenario 95%'!J75:O75)</f>
        <v>80.040254348764961</v>
      </c>
      <c r="M76">
        <f>SUM('[4]Frequency VeryHigh Scenario 95%'!P75:U75)</f>
        <v>53.3601695658433</v>
      </c>
    </row>
    <row r="77" spans="1:13" x14ac:dyDescent="0.35">
      <c r="A77">
        <f>'[4]Expected Frequency'!A76</f>
        <v>2095</v>
      </c>
      <c r="B77">
        <f>SUM('[4]Frequency Low Scenario 95%'!D76:I76)</f>
        <v>137.09174497122018</v>
      </c>
      <c r="C77">
        <f>SUM('[4]Frequency Low Scenario 95%'!J76:O76)</f>
        <v>17.136468121402526</v>
      </c>
      <c r="D77">
        <f>SUM('[4]Frequency Low Scenario 95%'!P76:U76)</f>
        <v>11.424312080935016</v>
      </c>
      <c r="E77">
        <f>SUM('[4]Frequency Medium Scenario 95%'!D76:I76)</f>
        <v>175.1581889307997</v>
      </c>
      <c r="F77">
        <f>SUM('[4]Frequency Medium Scenario 95%'!J76:O76)</f>
        <v>21.894773616349966</v>
      </c>
      <c r="G77">
        <f>SUM('[4]Frequency Medium Scenario 95%'!P76:U76)</f>
        <v>14.59651574423331</v>
      </c>
      <c r="H77">
        <f>SUM('[4]Frequency High Scenario 95%'!D76:I76)</f>
        <v>267.8678938162065</v>
      </c>
      <c r="I77">
        <f>SUM('[4]Frequency High Scenario 95%'!J76:O76)</f>
        <v>33.483486727025813</v>
      </c>
      <c r="J77">
        <f>SUM('[4]Frequency High Scenario 95%'!P76:U76)</f>
        <v>22.322324484683872</v>
      </c>
      <c r="K77">
        <f>SUM('[4]Frequency VeryHigh Scenario 95%'!D76:I76)</f>
        <v>640.32203479011946</v>
      </c>
      <c r="L77">
        <f>SUM('[4]Frequency VeryHigh Scenario 95%'!J76:O76)</f>
        <v>80.040254348764961</v>
      </c>
      <c r="M77">
        <f>SUM('[4]Frequency VeryHigh Scenario 95%'!P76:U76)</f>
        <v>53.3601695658433</v>
      </c>
    </row>
    <row r="78" spans="1:13" x14ac:dyDescent="0.35">
      <c r="A78">
        <f>'[4]Expected Frequency'!A77</f>
        <v>2096</v>
      </c>
      <c r="B78">
        <f>SUM('[4]Frequency Low Scenario 95%'!D77:I77)</f>
        <v>137.09174497122018</v>
      </c>
      <c r="C78">
        <f>SUM('[4]Frequency Low Scenario 95%'!J77:O77)</f>
        <v>17.136468121402526</v>
      </c>
      <c r="D78">
        <f>SUM('[4]Frequency Low Scenario 95%'!P77:U77)</f>
        <v>11.424312080935016</v>
      </c>
      <c r="E78">
        <f>SUM('[4]Frequency Medium Scenario 95%'!D77:I77)</f>
        <v>175.1581889307997</v>
      </c>
      <c r="F78">
        <f>SUM('[4]Frequency Medium Scenario 95%'!J77:O77)</f>
        <v>21.894773616349966</v>
      </c>
      <c r="G78">
        <f>SUM('[4]Frequency Medium Scenario 95%'!P77:U77)</f>
        <v>14.59651574423331</v>
      </c>
      <c r="H78">
        <f>SUM('[4]Frequency High Scenario 95%'!D77:I77)</f>
        <v>267.8678938162065</v>
      </c>
      <c r="I78">
        <f>SUM('[4]Frequency High Scenario 95%'!J77:O77)</f>
        <v>33.483486727025813</v>
      </c>
      <c r="J78">
        <f>SUM('[4]Frequency High Scenario 95%'!P77:U77)</f>
        <v>22.322324484683872</v>
      </c>
      <c r="K78">
        <f>SUM('[4]Frequency VeryHigh Scenario 95%'!D77:I77)</f>
        <v>640.32203479011946</v>
      </c>
      <c r="L78">
        <f>SUM('[4]Frequency VeryHigh Scenario 95%'!J77:O77)</f>
        <v>80.040254348764961</v>
      </c>
      <c r="M78">
        <f>SUM('[4]Frequency VeryHigh Scenario 95%'!P77:U77)</f>
        <v>53.3601695658433</v>
      </c>
    </row>
    <row r="79" spans="1:13" x14ac:dyDescent="0.35">
      <c r="A79">
        <f>'[4]Expected Frequency'!A78</f>
        <v>2097</v>
      </c>
      <c r="B79">
        <f>SUM('[4]Frequency Low Scenario 95%'!D78:I78)</f>
        <v>137.09174497122018</v>
      </c>
      <c r="C79">
        <f>SUM('[4]Frequency Low Scenario 95%'!J78:O78)</f>
        <v>17.136468121402526</v>
      </c>
      <c r="D79">
        <f>SUM('[4]Frequency Low Scenario 95%'!P78:U78)</f>
        <v>11.424312080935016</v>
      </c>
      <c r="E79">
        <f>SUM('[4]Frequency Medium Scenario 95%'!D78:I78)</f>
        <v>175.1581889307997</v>
      </c>
      <c r="F79">
        <f>SUM('[4]Frequency Medium Scenario 95%'!J78:O78)</f>
        <v>21.894773616349966</v>
      </c>
      <c r="G79">
        <f>SUM('[4]Frequency Medium Scenario 95%'!P78:U78)</f>
        <v>14.59651574423331</v>
      </c>
      <c r="H79">
        <f>SUM('[4]Frequency High Scenario 95%'!D78:I78)</f>
        <v>267.8678938162065</v>
      </c>
      <c r="I79">
        <f>SUM('[4]Frequency High Scenario 95%'!J78:O78)</f>
        <v>33.483486727025813</v>
      </c>
      <c r="J79">
        <f>SUM('[4]Frequency High Scenario 95%'!P78:U78)</f>
        <v>22.322324484683872</v>
      </c>
      <c r="K79">
        <f>SUM('[4]Frequency VeryHigh Scenario 95%'!D78:I78)</f>
        <v>640.32203479011946</v>
      </c>
      <c r="L79">
        <f>SUM('[4]Frequency VeryHigh Scenario 95%'!J78:O78)</f>
        <v>80.040254348764961</v>
      </c>
      <c r="M79">
        <f>SUM('[4]Frequency VeryHigh Scenario 95%'!P78:U78)</f>
        <v>53.3601695658433</v>
      </c>
    </row>
    <row r="80" spans="1:13" x14ac:dyDescent="0.35">
      <c r="A80">
        <f>'[4]Expected Frequency'!A79</f>
        <v>2098</v>
      </c>
      <c r="B80">
        <f>SUM('[4]Frequency Low Scenario 95%'!D79:I79)</f>
        <v>137.09174497122018</v>
      </c>
      <c r="C80">
        <f>SUM('[4]Frequency Low Scenario 95%'!J79:O79)</f>
        <v>17.136468121402526</v>
      </c>
      <c r="D80">
        <f>SUM('[4]Frequency Low Scenario 95%'!P79:U79)</f>
        <v>11.424312080935016</v>
      </c>
      <c r="E80">
        <f>SUM('[4]Frequency Medium Scenario 95%'!D79:I79)</f>
        <v>175.1581889307997</v>
      </c>
      <c r="F80">
        <f>SUM('[4]Frequency Medium Scenario 95%'!J79:O79)</f>
        <v>21.894773616349966</v>
      </c>
      <c r="G80">
        <f>SUM('[4]Frequency Medium Scenario 95%'!P79:U79)</f>
        <v>14.59651574423331</v>
      </c>
      <c r="H80">
        <f>SUM('[4]Frequency High Scenario 95%'!D79:I79)</f>
        <v>267.8678938162065</v>
      </c>
      <c r="I80">
        <f>SUM('[4]Frequency High Scenario 95%'!J79:O79)</f>
        <v>33.483486727025813</v>
      </c>
      <c r="J80">
        <f>SUM('[4]Frequency High Scenario 95%'!P79:U79)</f>
        <v>22.322324484683872</v>
      </c>
      <c r="K80">
        <f>SUM('[4]Frequency VeryHigh Scenario 95%'!D79:I79)</f>
        <v>640.32203479011946</v>
      </c>
      <c r="L80">
        <f>SUM('[4]Frequency VeryHigh Scenario 95%'!J79:O79)</f>
        <v>80.040254348764961</v>
      </c>
      <c r="M80">
        <f>SUM('[4]Frequency VeryHigh Scenario 95%'!P79:U79)</f>
        <v>53.3601695658433</v>
      </c>
    </row>
    <row r="81" spans="1:13" x14ac:dyDescent="0.35">
      <c r="A81">
        <f>'[4]Expected Frequency'!A80</f>
        <v>2099</v>
      </c>
      <c r="B81">
        <f>SUM('[4]Frequency Low Scenario 95%'!D80:I80)</f>
        <v>137.09174497122018</v>
      </c>
      <c r="C81">
        <f>SUM('[4]Frequency Low Scenario 95%'!J80:O80)</f>
        <v>17.136468121402526</v>
      </c>
      <c r="D81">
        <f>SUM('[4]Frequency Low Scenario 95%'!P80:U80)</f>
        <v>11.424312080935016</v>
      </c>
      <c r="E81">
        <f>SUM('[4]Frequency Medium Scenario 95%'!D80:I80)</f>
        <v>175.1581889307997</v>
      </c>
      <c r="F81">
        <f>SUM('[4]Frequency Medium Scenario 95%'!J80:O80)</f>
        <v>21.894773616349966</v>
      </c>
      <c r="G81">
        <f>SUM('[4]Frequency Medium Scenario 95%'!P80:U80)</f>
        <v>14.59651574423331</v>
      </c>
      <c r="H81">
        <f>SUM('[4]Frequency High Scenario 95%'!D80:I80)</f>
        <v>267.8678938162065</v>
      </c>
      <c r="I81">
        <f>SUM('[4]Frequency High Scenario 95%'!J80:O80)</f>
        <v>33.483486727025813</v>
      </c>
      <c r="J81">
        <f>SUM('[4]Frequency High Scenario 95%'!P80:U80)</f>
        <v>22.322324484683872</v>
      </c>
      <c r="K81">
        <f>SUM('[4]Frequency VeryHigh Scenario 95%'!D80:I80)</f>
        <v>640.32203479011946</v>
      </c>
      <c r="L81">
        <f>SUM('[4]Frequency VeryHigh Scenario 95%'!J80:O80)</f>
        <v>80.040254348764961</v>
      </c>
      <c r="M81">
        <f>SUM('[4]Frequency VeryHigh Scenario 95%'!P80:U80)</f>
        <v>53.3601695658433</v>
      </c>
    </row>
    <row r="82" spans="1:13" x14ac:dyDescent="0.35">
      <c r="A82">
        <f>'[4]Expected Frequency'!A81</f>
        <v>2100</v>
      </c>
      <c r="B82">
        <f>SUM('[4]Frequency Low Scenario 95%'!D81:I81)</f>
        <v>130.41773076411627</v>
      </c>
      <c r="C82">
        <f>SUM('[4]Frequency Low Scenario 95%'!J81:O81)</f>
        <v>16.302216345514534</v>
      </c>
      <c r="D82">
        <f>SUM('[4]Frequency Low Scenario 95%'!P81:U81)</f>
        <v>10.868144230343022</v>
      </c>
      <c r="E82">
        <f>SUM('[4]Frequency Medium Scenario 95%'!D81:I81)</f>
        <v>170.59862063663505</v>
      </c>
      <c r="F82">
        <f>SUM('[4]Frequency Medium Scenario 95%'!J81:O81)</f>
        <v>21.324827579579384</v>
      </c>
      <c r="G82">
        <f>SUM('[4]Frequency Medium Scenario 95%'!P81:U81)</f>
        <v>14.21655171971959</v>
      </c>
      <c r="H82">
        <f>SUM('[4]Frequency High Scenario 95%'!D81:I81)</f>
        <v>287.05397589452343</v>
      </c>
      <c r="I82">
        <f>SUM('[4]Frequency High Scenario 95%'!J81:O81)</f>
        <v>35.881746986815422</v>
      </c>
      <c r="J82">
        <f>SUM('[4]Frequency High Scenario 95%'!P81:U81)</f>
        <v>23.921164657876954</v>
      </c>
      <c r="K82">
        <f>SUM('[4]Frequency VeryHigh Scenario 95%'!D81:I81)</f>
        <v>817.37318584227739</v>
      </c>
      <c r="L82">
        <f>SUM('[4]Frequency VeryHigh Scenario 95%'!J81:O81)</f>
        <v>102.17164823028469</v>
      </c>
      <c r="M82">
        <f>SUM('[4]Frequency VeryHigh Scenario 95%'!P81:U81)</f>
        <v>68.114432153523126</v>
      </c>
    </row>
    <row r="83" spans="1:13" x14ac:dyDescent="0.35">
      <c r="A83">
        <f>'[4]Expected Frequency'!A82</f>
        <v>2101</v>
      </c>
      <c r="B83">
        <f>SUM('[4]Frequency Low Scenario 95%'!D82:I82)</f>
        <v>130.41773076411627</v>
      </c>
      <c r="C83">
        <f>SUM('[4]Frequency Low Scenario 95%'!J82:O82)</f>
        <v>16.302216345514534</v>
      </c>
      <c r="D83">
        <f>SUM('[4]Frequency Low Scenario 95%'!P82:U82)</f>
        <v>10.868144230343022</v>
      </c>
      <c r="E83">
        <f>SUM('[4]Frequency Medium Scenario 95%'!D82:I82)</f>
        <v>170.59862063663505</v>
      </c>
      <c r="F83">
        <f>SUM('[4]Frequency Medium Scenario 95%'!J82:O82)</f>
        <v>21.324827579579384</v>
      </c>
      <c r="G83">
        <f>SUM('[4]Frequency Medium Scenario 95%'!P82:U82)</f>
        <v>14.21655171971959</v>
      </c>
      <c r="H83">
        <f>SUM('[4]Frequency High Scenario 95%'!D82:I82)</f>
        <v>287.05397589452343</v>
      </c>
      <c r="I83">
        <f>SUM('[4]Frequency High Scenario 95%'!J82:O82)</f>
        <v>35.881746986815422</v>
      </c>
      <c r="J83">
        <f>SUM('[4]Frequency High Scenario 95%'!P82:U82)</f>
        <v>23.921164657876954</v>
      </c>
      <c r="K83">
        <f>SUM('[4]Frequency VeryHigh Scenario 95%'!D82:I82)</f>
        <v>817.37318584227739</v>
      </c>
      <c r="L83">
        <f>SUM('[4]Frequency VeryHigh Scenario 95%'!J82:O82)</f>
        <v>102.17164823028469</v>
      </c>
      <c r="M83">
        <f>SUM('[4]Frequency VeryHigh Scenario 95%'!P82:U82)</f>
        <v>68.114432153523126</v>
      </c>
    </row>
    <row r="84" spans="1:13" x14ac:dyDescent="0.35">
      <c r="A84">
        <f>'[4]Expected Frequency'!A83</f>
        <v>2102</v>
      </c>
      <c r="B84">
        <f>SUM('[4]Frequency Low Scenario 95%'!D83:I83)</f>
        <v>130.41773076411627</v>
      </c>
      <c r="C84">
        <f>SUM('[4]Frequency Low Scenario 95%'!J83:O83)</f>
        <v>16.302216345514534</v>
      </c>
      <c r="D84">
        <f>SUM('[4]Frequency Low Scenario 95%'!P83:U83)</f>
        <v>10.868144230343022</v>
      </c>
      <c r="E84">
        <f>SUM('[4]Frequency Medium Scenario 95%'!D83:I83)</f>
        <v>170.59862063663505</v>
      </c>
      <c r="F84">
        <f>SUM('[4]Frequency Medium Scenario 95%'!J83:O83)</f>
        <v>21.324827579579384</v>
      </c>
      <c r="G84">
        <f>SUM('[4]Frequency Medium Scenario 95%'!P83:U83)</f>
        <v>14.21655171971959</v>
      </c>
      <c r="H84">
        <f>SUM('[4]Frequency High Scenario 95%'!D83:I83)</f>
        <v>287.05397589452343</v>
      </c>
      <c r="I84">
        <f>SUM('[4]Frequency High Scenario 95%'!J83:O83)</f>
        <v>35.881746986815422</v>
      </c>
      <c r="J84">
        <f>SUM('[4]Frequency High Scenario 95%'!P83:U83)</f>
        <v>23.921164657876954</v>
      </c>
      <c r="K84">
        <f>SUM('[4]Frequency VeryHigh Scenario 95%'!D83:I83)</f>
        <v>817.37318584227739</v>
      </c>
      <c r="L84">
        <f>SUM('[4]Frequency VeryHigh Scenario 95%'!J83:O83)</f>
        <v>102.17164823028469</v>
      </c>
      <c r="M84">
        <f>SUM('[4]Frequency VeryHigh Scenario 95%'!P83:U83)</f>
        <v>68.114432153523126</v>
      </c>
    </row>
    <row r="85" spans="1:13" x14ac:dyDescent="0.35">
      <c r="A85">
        <f>'[4]Expected Frequency'!A84</f>
        <v>2103</v>
      </c>
      <c r="B85">
        <f>SUM('[4]Frequency Low Scenario 95%'!D84:I84)</f>
        <v>130.41773076411627</v>
      </c>
      <c r="C85">
        <f>SUM('[4]Frequency Low Scenario 95%'!J84:O84)</f>
        <v>16.302216345514534</v>
      </c>
      <c r="D85">
        <f>SUM('[4]Frequency Low Scenario 95%'!P84:U84)</f>
        <v>10.868144230343022</v>
      </c>
      <c r="E85">
        <f>SUM('[4]Frequency Medium Scenario 95%'!D84:I84)</f>
        <v>170.59862063663505</v>
      </c>
      <c r="F85">
        <f>SUM('[4]Frequency Medium Scenario 95%'!J84:O84)</f>
        <v>21.324827579579384</v>
      </c>
      <c r="G85">
        <f>SUM('[4]Frequency Medium Scenario 95%'!P84:U84)</f>
        <v>14.21655171971959</v>
      </c>
      <c r="H85">
        <f>SUM('[4]Frequency High Scenario 95%'!D84:I84)</f>
        <v>287.05397589452343</v>
      </c>
      <c r="I85">
        <f>SUM('[4]Frequency High Scenario 95%'!J84:O84)</f>
        <v>35.881746986815422</v>
      </c>
      <c r="J85">
        <f>SUM('[4]Frequency High Scenario 95%'!P84:U84)</f>
        <v>23.921164657876954</v>
      </c>
      <c r="K85">
        <f>SUM('[4]Frequency VeryHigh Scenario 95%'!D84:I84)</f>
        <v>817.37318584227739</v>
      </c>
      <c r="L85">
        <f>SUM('[4]Frequency VeryHigh Scenario 95%'!J84:O84)</f>
        <v>102.17164823028469</v>
      </c>
      <c r="M85">
        <f>SUM('[4]Frequency VeryHigh Scenario 95%'!P84:U84)</f>
        <v>68.114432153523126</v>
      </c>
    </row>
    <row r="86" spans="1:13" x14ac:dyDescent="0.35">
      <c r="A86">
        <f>'[4]Expected Frequency'!A85</f>
        <v>2104</v>
      </c>
      <c r="B86">
        <f>SUM('[4]Frequency Low Scenario 95%'!D85:I85)</f>
        <v>130.41773076411627</v>
      </c>
      <c r="C86">
        <f>SUM('[4]Frequency Low Scenario 95%'!J85:O85)</f>
        <v>16.302216345514534</v>
      </c>
      <c r="D86">
        <f>SUM('[4]Frequency Low Scenario 95%'!P85:U85)</f>
        <v>10.868144230343022</v>
      </c>
      <c r="E86">
        <f>SUM('[4]Frequency Medium Scenario 95%'!D85:I85)</f>
        <v>170.59862063663505</v>
      </c>
      <c r="F86">
        <f>SUM('[4]Frequency Medium Scenario 95%'!J85:O85)</f>
        <v>21.324827579579384</v>
      </c>
      <c r="G86">
        <f>SUM('[4]Frequency Medium Scenario 95%'!P85:U85)</f>
        <v>14.21655171971959</v>
      </c>
      <c r="H86">
        <f>SUM('[4]Frequency High Scenario 95%'!D85:I85)</f>
        <v>287.05397589452343</v>
      </c>
      <c r="I86">
        <f>SUM('[4]Frequency High Scenario 95%'!J85:O85)</f>
        <v>35.881746986815422</v>
      </c>
      <c r="J86">
        <f>SUM('[4]Frequency High Scenario 95%'!P85:U85)</f>
        <v>23.921164657876954</v>
      </c>
      <c r="K86">
        <f>SUM('[4]Frequency VeryHigh Scenario 95%'!D85:I85)</f>
        <v>817.37318584227739</v>
      </c>
      <c r="L86">
        <f>SUM('[4]Frequency VeryHigh Scenario 95%'!J85:O85)</f>
        <v>102.17164823028469</v>
      </c>
      <c r="M86">
        <f>SUM('[4]Frequency VeryHigh Scenario 95%'!P85:U85)</f>
        <v>68.114432153523126</v>
      </c>
    </row>
    <row r="87" spans="1:13" x14ac:dyDescent="0.35">
      <c r="A87">
        <f>'[4]Expected Frequency'!A86</f>
        <v>2105</v>
      </c>
      <c r="B87">
        <f>SUM('[4]Frequency Low Scenario 95%'!D86:I86)</f>
        <v>130.41773076411627</v>
      </c>
      <c r="C87">
        <f>SUM('[4]Frequency Low Scenario 95%'!J86:O86)</f>
        <v>16.302216345514534</v>
      </c>
      <c r="D87">
        <f>SUM('[4]Frequency Low Scenario 95%'!P86:U86)</f>
        <v>10.868144230343022</v>
      </c>
      <c r="E87">
        <f>SUM('[4]Frequency Medium Scenario 95%'!D86:I86)</f>
        <v>170.59862063663505</v>
      </c>
      <c r="F87">
        <f>SUM('[4]Frequency Medium Scenario 95%'!J86:O86)</f>
        <v>21.324827579579384</v>
      </c>
      <c r="G87">
        <f>SUM('[4]Frequency Medium Scenario 95%'!P86:U86)</f>
        <v>14.21655171971959</v>
      </c>
      <c r="H87">
        <f>SUM('[4]Frequency High Scenario 95%'!D86:I86)</f>
        <v>287.05397589452343</v>
      </c>
      <c r="I87">
        <f>SUM('[4]Frequency High Scenario 95%'!J86:O86)</f>
        <v>35.881746986815422</v>
      </c>
      <c r="J87">
        <f>SUM('[4]Frequency High Scenario 95%'!P86:U86)</f>
        <v>23.921164657876954</v>
      </c>
      <c r="K87">
        <f>SUM('[4]Frequency VeryHigh Scenario 95%'!D86:I86)</f>
        <v>817.37318584227739</v>
      </c>
      <c r="L87">
        <f>SUM('[4]Frequency VeryHigh Scenario 95%'!J86:O86)</f>
        <v>102.17164823028469</v>
      </c>
      <c r="M87">
        <f>SUM('[4]Frequency VeryHigh Scenario 95%'!P86:U86)</f>
        <v>68.114432153523126</v>
      </c>
    </row>
    <row r="88" spans="1:13" x14ac:dyDescent="0.35">
      <c r="A88">
        <f>'[4]Expected Frequency'!A87</f>
        <v>2106</v>
      </c>
      <c r="B88">
        <f>SUM('[4]Frequency Low Scenario 95%'!D87:I87)</f>
        <v>130.41773076411627</v>
      </c>
      <c r="C88">
        <f>SUM('[4]Frequency Low Scenario 95%'!J87:O87)</f>
        <v>16.302216345514534</v>
      </c>
      <c r="D88">
        <f>SUM('[4]Frequency Low Scenario 95%'!P87:U87)</f>
        <v>10.868144230343022</v>
      </c>
      <c r="E88">
        <f>SUM('[4]Frequency Medium Scenario 95%'!D87:I87)</f>
        <v>170.59862063663505</v>
      </c>
      <c r="F88">
        <f>SUM('[4]Frequency Medium Scenario 95%'!J87:O87)</f>
        <v>21.324827579579384</v>
      </c>
      <c r="G88">
        <f>SUM('[4]Frequency Medium Scenario 95%'!P87:U87)</f>
        <v>14.21655171971959</v>
      </c>
      <c r="H88">
        <f>SUM('[4]Frequency High Scenario 95%'!D87:I87)</f>
        <v>287.05397589452343</v>
      </c>
      <c r="I88">
        <f>SUM('[4]Frequency High Scenario 95%'!J87:O87)</f>
        <v>35.881746986815422</v>
      </c>
      <c r="J88">
        <f>SUM('[4]Frequency High Scenario 95%'!P87:U87)</f>
        <v>23.921164657876954</v>
      </c>
      <c r="K88">
        <f>SUM('[4]Frequency VeryHigh Scenario 95%'!D87:I87)</f>
        <v>817.37318584227739</v>
      </c>
      <c r="L88">
        <f>SUM('[4]Frequency VeryHigh Scenario 95%'!J87:O87)</f>
        <v>102.17164823028469</v>
      </c>
      <c r="M88">
        <f>SUM('[4]Frequency VeryHigh Scenario 95%'!P87:U87)</f>
        <v>68.114432153523126</v>
      </c>
    </row>
    <row r="89" spans="1:13" x14ac:dyDescent="0.35">
      <c r="A89">
        <f>'[4]Expected Frequency'!A88</f>
        <v>2107</v>
      </c>
      <c r="B89">
        <f>SUM('[4]Frequency Low Scenario 95%'!D88:I88)</f>
        <v>130.41773076411627</v>
      </c>
      <c r="C89">
        <f>SUM('[4]Frequency Low Scenario 95%'!J88:O88)</f>
        <v>16.302216345514534</v>
      </c>
      <c r="D89">
        <f>SUM('[4]Frequency Low Scenario 95%'!P88:U88)</f>
        <v>10.868144230343022</v>
      </c>
      <c r="E89">
        <f>SUM('[4]Frequency Medium Scenario 95%'!D88:I88)</f>
        <v>170.59862063663505</v>
      </c>
      <c r="F89">
        <f>SUM('[4]Frequency Medium Scenario 95%'!J88:O88)</f>
        <v>21.324827579579384</v>
      </c>
      <c r="G89">
        <f>SUM('[4]Frequency Medium Scenario 95%'!P88:U88)</f>
        <v>14.21655171971959</v>
      </c>
      <c r="H89">
        <f>SUM('[4]Frequency High Scenario 95%'!D88:I88)</f>
        <v>287.05397589452343</v>
      </c>
      <c r="I89">
        <f>SUM('[4]Frequency High Scenario 95%'!J88:O88)</f>
        <v>35.881746986815422</v>
      </c>
      <c r="J89">
        <f>SUM('[4]Frequency High Scenario 95%'!P88:U88)</f>
        <v>23.921164657876954</v>
      </c>
      <c r="K89">
        <f>SUM('[4]Frequency VeryHigh Scenario 95%'!D88:I88)</f>
        <v>817.37318584227739</v>
      </c>
      <c r="L89">
        <f>SUM('[4]Frequency VeryHigh Scenario 95%'!J88:O88)</f>
        <v>102.17164823028469</v>
      </c>
      <c r="M89">
        <f>SUM('[4]Frequency VeryHigh Scenario 95%'!P88:U88)</f>
        <v>68.114432153523126</v>
      </c>
    </row>
    <row r="90" spans="1:13" x14ac:dyDescent="0.35">
      <c r="A90">
        <f>'[4]Expected Frequency'!A89</f>
        <v>2108</v>
      </c>
      <c r="B90">
        <f>SUM('[4]Frequency Low Scenario 95%'!D89:I89)</f>
        <v>130.41773076411627</v>
      </c>
      <c r="C90">
        <f>SUM('[4]Frequency Low Scenario 95%'!J89:O89)</f>
        <v>16.302216345514534</v>
      </c>
      <c r="D90">
        <f>SUM('[4]Frequency Low Scenario 95%'!P89:U89)</f>
        <v>10.868144230343022</v>
      </c>
      <c r="E90">
        <f>SUM('[4]Frequency Medium Scenario 95%'!D89:I89)</f>
        <v>170.59862063663505</v>
      </c>
      <c r="F90">
        <f>SUM('[4]Frequency Medium Scenario 95%'!J89:O89)</f>
        <v>21.324827579579384</v>
      </c>
      <c r="G90">
        <f>SUM('[4]Frequency Medium Scenario 95%'!P89:U89)</f>
        <v>14.21655171971959</v>
      </c>
      <c r="H90">
        <f>SUM('[4]Frequency High Scenario 95%'!D89:I89)</f>
        <v>287.05397589452343</v>
      </c>
      <c r="I90">
        <f>SUM('[4]Frequency High Scenario 95%'!J89:O89)</f>
        <v>35.881746986815422</v>
      </c>
      <c r="J90">
        <f>SUM('[4]Frequency High Scenario 95%'!P89:U89)</f>
        <v>23.921164657876954</v>
      </c>
      <c r="K90">
        <f>SUM('[4]Frequency VeryHigh Scenario 95%'!D89:I89)</f>
        <v>817.37318584227739</v>
      </c>
      <c r="L90">
        <f>SUM('[4]Frequency VeryHigh Scenario 95%'!J89:O89)</f>
        <v>102.17164823028469</v>
      </c>
      <c r="M90">
        <f>SUM('[4]Frequency VeryHigh Scenario 95%'!P89:U89)</f>
        <v>68.114432153523126</v>
      </c>
    </row>
    <row r="91" spans="1:13" x14ac:dyDescent="0.35">
      <c r="A91">
        <f>'[4]Expected Frequency'!A90</f>
        <v>2109</v>
      </c>
      <c r="B91">
        <f>SUM('[4]Frequency Low Scenario 95%'!D90:I90)</f>
        <v>130.41773076411627</v>
      </c>
      <c r="C91">
        <f>SUM('[4]Frequency Low Scenario 95%'!J90:O90)</f>
        <v>16.302216345514534</v>
      </c>
      <c r="D91">
        <f>SUM('[4]Frequency Low Scenario 95%'!P90:U90)</f>
        <v>10.868144230343022</v>
      </c>
      <c r="E91">
        <f>SUM('[4]Frequency Medium Scenario 95%'!D90:I90)</f>
        <v>170.59862063663505</v>
      </c>
      <c r="F91">
        <f>SUM('[4]Frequency Medium Scenario 95%'!J90:O90)</f>
        <v>21.324827579579384</v>
      </c>
      <c r="G91">
        <f>SUM('[4]Frequency Medium Scenario 95%'!P90:U90)</f>
        <v>14.21655171971959</v>
      </c>
      <c r="H91">
        <f>SUM('[4]Frequency High Scenario 95%'!D90:I90)</f>
        <v>287.05397589452343</v>
      </c>
      <c r="I91">
        <f>SUM('[4]Frequency High Scenario 95%'!J90:O90)</f>
        <v>35.881746986815422</v>
      </c>
      <c r="J91">
        <f>SUM('[4]Frequency High Scenario 95%'!P90:U90)</f>
        <v>23.921164657876954</v>
      </c>
      <c r="K91">
        <f>SUM('[4]Frequency VeryHigh Scenario 95%'!D90:I90)</f>
        <v>817.37318584227739</v>
      </c>
      <c r="L91">
        <f>SUM('[4]Frequency VeryHigh Scenario 95%'!J90:O90)</f>
        <v>102.17164823028469</v>
      </c>
      <c r="M91">
        <f>SUM('[4]Frequency VeryHigh Scenario 95%'!P90:U90)</f>
        <v>68.114432153523126</v>
      </c>
    </row>
    <row r="92" spans="1:13" x14ac:dyDescent="0.35">
      <c r="A92">
        <f>'[4]Expected Frequency'!A91</f>
        <v>2110</v>
      </c>
      <c r="B92">
        <f>SUM('[4]Frequency Low Scenario 95%'!D91:I91)</f>
        <v>123.91025046725969</v>
      </c>
      <c r="C92">
        <f>SUM('[4]Frequency Low Scenario 95%'!J91:O91)</f>
        <v>15.488781308407461</v>
      </c>
      <c r="D92">
        <f>SUM('[4]Frequency Low Scenario 95%'!P91:U91)</f>
        <v>10.325854205604974</v>
      </c>
      <c r="E92">
        <f>SUM('[4]Frequency Medium Scenario 95%'!D91:I91)</f>
        <v>166.09918294981151</v>
      </c>
      <c r="F92">
        <f>SUM('[4]Frequency Medium Scenario 95%'!J91:O91)</f>
        <v>20.762397868726445</v>
      </c>
      <c r="G92">
        <f>SUM('[4]Frequency Medium Scenario 95%'!P91:U91)</f>
        <v>13.841598579150961</v>
      </c>
      <c r="H92">
        <f>SUM('[4]Frequency High Scenario 95%'!D91:I91)</f>
        <v>306.90360330907163</v>
      </c>
      <c r="I92">
        <f>SUM('[4]Frequency High Scenario 95%'!J91:O91)</f>
        <v>38.362950413633953</v>
      </c>
      <c r="J92">
        <f>SUM('[4]Frequency High Scenario 95%'!P91:U91)</f>
        <v>25.575300275755975</v>
      </c>
      <c r="K92">
        <f>SUM('[4]Frequency VeryHigh Scenario 95%'!D91:I91)</f>
        <v>1016.0088094283338</v>
      </c>
      <c r="L92">
        <f>SUM('[4]Frequency VeryHigh Scenario 95%'!J91:O91)</f>
        <v>127.00110117854176</v>
      </c>
      <c r="M92">
        <f>SUM('[4]Frequency VeryHigh Scenario 95%'!P91:U91)</f>
        <v>84.667400785694483</v>
      </c>
    </row>
    <row r="93" spans="1:13" x14ac:dyDescent="0.35">
      <c r="A93">
        <f>'[4]Expected Frequency'!A92</f>
        <v>2111</v>
      </c>
      <c r="B93">
        <f>SUM('[4]Frequency Low Scenario 95%'!D92:I92)</f>
        <v>123.91025046725969</v>
      </c>
      <c r="C93">
        <f>SUM('[4]Frequency Low Scenario 95%'!J92:O92)</f>
        <v>15.488781308407461</v>
      </c>
      <c r="D93">
        <f>SUM('[4]Frequency Low Scenario 95%'!P92:U92)</f>
        <v>10.325854205604974</v>
      </c>
      <c r="E93">
        <f>SUM('[4]Frequency Medium Scenario 95%'!D92:I92)</f>
        <v>166.09918294981151</v>
      </c>
      <c r="F93">
        <f>SUM('[4]Frequency Medium Scenario 95%'!J92:O92)</f>
        <v>20.762397868726445</v>
      </c>
      <c r="G93">
        <f>SUM('[4]Frequency Medium Scenario 95%'!P92:U92)</f>
        <v>13.841598579150961</v>
      </c>
      <c r="H93">
        <f>SUM('[4]Frequency High Scenario 95%'!D92:I92)</f>
        <v>306.90360330907163</v>
      </c>
      <c r="I93">
        <f>SUM('[4]Frequency High Scenario 95%'!J92:O92)</f>
        <v>38.362950413633953</v>
      </c>
      <c r="J93">
        <f>SUM('[4]Frequency High Scenario 95%'!P92:U92)</f>
        <v>25.575300275755975</v>
      </c>
      <c r="K93">
        <f>SUM('[4]Frequency VeryHigh Scenario 95%'!D92:I92)</f>
        <v>1016.0088094283338</v>
      </c>
      <c r="L93">
        <f>SUM('[4]Frequency VeryHigh Scenario 95%'!J92:O92)</f>
        <v>127.00110117854176</v>
      </c>
      <c r="M93">
        <f>SUM('[4]Frequency VeryHigh Scenario 95%'!P92:U92)</f>
        <v>84.667400785694483</v>
      </c>
    </row>
    <row r="94" spans="1:13" x14ac:dyDescent="0.35">
      <c r="A94">
        <f>'[4]Expected Frequency'!A93</f>
        <v>2112</v>
      </c>
      <c r="B94">
        <f>SUM('[4]Frequency Low Scenario 95%'!D93:I93)</f>
        <v>123.91025046725969</v>
      </c>
      <c r="C94">
        <f>SUM('[4]Frequency Low Scenario 95%'!J93:O93)</f>
        <v>15.488781308407461</v>
      </c>
      <c r="D94">
        <f>SUM('[4]Frequency Low Scenario 95%'!P93:U93)</f>
        <v>10.325854205604974</v>
      </c>
      <c r="E94">
        <f>SUM('[4]Frequency Medium Scenario 95%'!D93:I93)</f>
        <v>166.09918294981151</v>
      </c>
      <c r="F94">
        <f>SUM('[4]Frequency Medium Scenario 95%'!J93:O93)</f>
        <v>20.762397868726445</v>
      </c>
      <c r="G94">
        <f>SUM('[4]Frequency Medium Scenario 95%'!P93:U93)</f>
        <v>13.841598579150961</v>
      </c>
      <c r="H94">
        <f>SUM('[4]Frequency High Scenario 95%'!D93:I93)</f>
        <v>306.90360330907163</v>
      </c>
      <c r="I94">
        <f>SUM('[4]Frequency High Scenario 95%'!J93:O93)</f>
        <v>38.362950413633953</v>
      </c>
      <c r="J94">
        <f>SUM('[4]Frequency High Scenario 95%'!P93:U93)</f>
        <v>25.575300275755975</v>
      </c>
      <c r="K94">
        <f>SUM('[4]Frequency VeryHigh Scenario 95%'!D93:I93)</f>
        <v>1016.0088094283338</v>
      </c>
      <c r="L94">
        <f>SUM('[4]Frequency VeryHigh Scenario 95%'!J93:O93)</f>
        <v>127.00110117854176</v>
      </c>
      <c r="M94">
        <f>SUM('[4]Frequency VeryHigh Scenario 95%'!P93:U93)</f>
        <v>84.667400785694483</v>
      </c>
    </row>
    <row r="95" spans="1:13" x14ac:dyDescent="0.35">
      <c r="A95">
        <f>'[4]Expected Frequency'!A94</f>
        <v>2113</v>
      </c>
      <c r="B95">
        <f>SUM('[4]Frequency Low Scenario 95%'!D94:I94)</f>
        <v>123.91025046725969</v>
      </c>
      <c r="C95">
        <f>SUM('[4]Frequency Low Scenario 95%'!J94:O94)</f>
        <v>15.488781308407461</v>
      </c>
      <c r="D95">
        <f>SUM('[4]Frequency Low Scenario 95%'!P94:U94)</f>
        <v>10.325854205604974</v>
      </c>
      <c r="E95">
        <f>SUM('[4]Frequency Medium Scenario 95%'!D94:I94)</f>
        <v>166.09918294981151</v>
      </c>
      <c r="F95">
        <f>SUM('[4]Frequency Medium Scenario 95%'!J94:O94)</f>
        <v>20.762397868726445</v>
      </c>
      <c r="G95">
        <f>SUM('[4]Frequency Medium Scenario 95%'!P94:U94)</f>
        <v>13.841598579150961</v>
      </c>
      <c r="H95">
        <f>SUM('[4]Frequency High Scenario 95%'!D94:I94)</f>
        <v>306.90360330907163</v>
      </c>
      <c r="I95">
        <f>SUM('[4]Frequency High Scenario 95%'!J94:O94)</f>
        <v>38.362950413633953</v>
      </c>
      <c r="J95">
        <f>SUM('[4]Frequency High Scenario 95%'!P94:U94)</f>
        <v>25.575300275755975</v>
      </c>
      <c r="K95">
        <f>SUM('[4]Frequency VeryHigh Scenario 95%'!D94:I94)</f>
        <v>1016.0088094283338</v>
      </c>
      <c r="L95">
        <f>SUM('[4]Frequency VeryHigh Scenario 95%'!J94:O94)</f>
        <v>127.00110117854176</v>
      </c>
      <c r="M95">
        <f>SUM('[4]Frequency VeryHigh Scenario 95%'!P94:U94)</f>
        <v>84.667400785694483</v>
      </c>
    </row>
    <row r="96" spans="1:13" x14ac:dyDescent="0.35">
      <c r="A96">
        <f>'[4]Expected Frequency'!A95</f>
        <v>2114</v>
      </c>
      <c r="B96">
        <f>SUM('[4]Frequency Low Scenario 95%'!D95:I95)</f>
        <v>123.91025046725969</v>
      </c>
      <c r="C96">
        <f>SUM('[4]Frequency Low Scenario 95%'!J95:O95)</f>
        <v>15.488781308407461</v>
      </c>
      <c r="D96">
        <f>SUM('[4]Frequency Low Scenario 95%'!P95:U95)</f>
        <v>10.325854205604974</v>
      </c>
      <c r="E96">
        <f>SUM('[4]Frequency Medium Scenario 95%'!D95:I95)</f>
        <v>166.09918294981151</v>
      </c>
      <c r="F96">
        <f>SUM('[4]Frequency Medium Scenario 95%'!J95:O95)</f>
        <v>20.762397868726445</v>
      </c>
      <c r="G96">
        <f>SUM('[4]Frequency Medium Scenario 95%'!P95:U95)</f>
        <v>13.841598579150961</v>
      </c>
      <c r="H96">
        <f>SUM('[4]Frequency High Scenario 95%'!D95:I95)</f>
        <v>306.90360330907163</v>
      </c>
      <c r="I96">
        <f>SUM('[4]Frequency High Scenario 95%'!J95:O95)</f>
        <v>38.362950413633953</v>
      </c>
      <c r="J96">
        <f>SUM('[4]Frequency High Scenario 95%'!P95:U95)</f>
        <v>25.575300275755975</v>
      </c>
      <c r="K96">
        <f>SUM('[4]Frequency VeryHigh Scenario 95%'!D95:I95)</f>
        <v>1016.0088094283338</v>
      </c>
      <c r="L96">
        <f>SUM('[4]Frequency VeryHigh Scenario 95%'!J95:O95)</f>
        <v>127.00110117854176</v>
      </c>
      <c r="M96">
        <f>SUM('[4]Frequency VeryHigh Scenario 95%'!P95:U95)</f>
        <v>84.667400785694483</v>
      </c>
    </row>
    <row r="97" spans="1:13" x14ac:dyDescent="0.35">
      <c r="A97">
        <f>'[4]Expected Frequency'!A96</f>
        <v>2115</v>
      </c>
      <c r="B97">
        <f>SUM('[4]Frequency Low Scenario 95%'!D96:I96)</f>
        <v>123.91025046725969</v>
      </c>
      <c r="C97">
        <f>SUM('[4]Frequency Low Scenario 95%'!J96:O96)</f>
        <v>15.488781308407461</v>
      </c>
      <c r="D97">
        <f>SUM('[4]Frequency Low Scenario 95%'!P96:U96)</f>
        <v>10.325854205604974</v>
      </c>
      <c r="E97">
        <f>SUM('[4]Frequency Medium Scenario 95%'!D96:I96)</f>
        <v>166.09918294981151</v>
      </c>
      <c r="F97">
        <f>SUM('[4]Frequency Medium Scenario 95%'!J96:O96)</f>
        <v>20.762397868726445</v>
      </c>
      <c r="G97">
        <f>SUM('[4]Frequency Medium Scenario 95%'!P96:U96)</f>
        <v>13.841598579150961</v>
      </c>
      <c r="H97">
        <f>SUM('[4]Frequency High Scenario 95%'!D96:I96)</f>
        <v>306.90360330907163</v>
      </c>
      <c r="I97">
        <f>SUM('[4]Frequency High Scenario 95%'!J96:O96)</f>
        <v>38.362950413633953</v>
      </c>
      <c r="J97">
        <f>SUM('[4]Frequency High Scenario 95%'!P96:U96)</f>
        <v>25.575300275755975</v>
      </c>
      <c r="K97">
        <f>SUM('[4]Frequency VeryHigh Scenario 95%'!D96:I96)</f>
        <v>1016.0088094283338</v>
      </c>
      <c r="L97">
        <f>SUM('[4]Frequency VeryHigh Scenario 95%'!J96:O96)</f>
        <v>127.00110117854176</v>
      </c>
      <c r="M97">
        <f>SUM('[4]Frequency VeryHigh Scenario 95%'!P96:U96)</f>
        <v>84.667400785694483</v>
      </c>
    </row>
    <row r="98" spans="1:13" x14ac:dyDescent="0.35">
      <c r="A98">
        <f>'[4]Expected Frequency'!A97</f>
        <v>2116</v>
      </c>
      <c r="B98">
        <f>SUM('[4]Frequency Low Scenario 95%'!D97:I97)</f>
        <v>123.91025046725969</v>
      </c>
      <c r="C98">
        <f>SUM('[4]Frequency Low Scenario 95%'!J97:O97)</f>
        <v>15.488781308407461</v>
      </c>
      <c r="D98">
        <f>SUM('[4]Frequency Low Scenario 95%'!P97:U97)</f>
        <v>10.325854205604974</v>
      </c>
      <c r="E98">
        <f>SUM('[4]Frequency Medium Scenario 95%'!D97:I97)</f>
        <v>166.09918294981151</v>
      </c>
      <c r="F98">
        <f>SUM('[4]Frequency Medium Scenario 95%'!J97:O97)</f>
        <v>20.762397868726445</v>
      </c>
      <c r="G98">
        <f>SUM('[4]Frequency Medium Scenario 95%'!P97:U97)</f>
        <v>13.841598579150961</v>
      </c>
      <c r="H98">
        <f>SUM('[4]Frequency High Scenario 95%'!D97:I97)</f>
        <v>306.90360330907163</v>
      </c>
      <c r="I98">
        <f>SUM('[4]Frequency High Scenario 95%'!J97:O97)</f>
        <v>38.362950413633953</v>
      </c>
      <c r="J98">
        <f>SUM('[4]Frequency High Scenario 95%'!P97:U97)</f>
        <v>25.575300275755975</v>
      </c>
      <c r="K98">
        <f>SUM('[4]Frequency VeryHigh Scenario 95%'!D97:I97)</f>
        <v>1016.0088094283338</v>
      </c>
      <c r="L98">
        <f>SUM('[4]Frequency VeryHigh Scenario 95%'!J97:O97)</f>
        <v>127.00110117854176</v>
      </c>
      <c r="M98">
        <f>SUM('[4]Frequency VeryHigh Scenario 95%'!P97:U97)</f>
        <v>84.667400785694483</v>
      </c>
    </row>
    <row r="99" spans="1:13" x14ac:dyDescent="0.35">
      <c r="A99">
        <f>'[4]Expected Frequency'!A98</f>
        <v>2117</v>
      </c>
      <c r="B99">
        <f>SUM('[4]Frequency Low Scenario 95%'!D98:I98)</f>
        <v>123.91025046725969</v>
      </c>
      <c r="C99">
        <f>SUM('[4]Frequency Low Scenario 95%'!J98:O98)</f>
        <v>15.488781308407461</v>
      </c>
      <c r="D99">
        <f>SUM('[4]Frequency Low Scenario 95%'!P98:U98)</f>
        <v>10.325854205604974</v>
      </c>
      <c r="E99">
        <f>SUM('[4]Frequency Medium Scenario 95%'!D98:I98)</f>
        <v>166.09918294981151</v>
      </c>
      <c r="F99">
        <f>SUM('[4]Frequency Medium Scenario 95%'!J98:O98)</f>
        <v>20.762397868726445</v>
      </c>
      <c r="G99">
        <f>SUM('[4]Frequency Medium Scenario 95%'!P98:U98)</f>
        <v>13.841598579150961</v>
      </c>
      <c r="H99">
        <f>SUM('[4]Frequency High Scenario 95%'!D98:I98)</f>
        <v>306.90360330907163</v>
      </c>
      <c r="I99">
        <f>SUM('[4]Frequency High Scenario 95%'!J98:O98)</f>
        <v>38.362950413633953</v>
      </c>
      <c r="J99">
        <f>SUM('[4]Frequency High Scenario 95%'!P98:U98)</f>
        <v>25.575300275755975</v>
      </c>
      <c r="K99">
        <f>SUM('[4]Frequency VeryHigh Scenario 95%'!D98:I98)</f>
        <v>1016.0088094283338</v>
      </c>
      <c r="L99">
        <f>SUM('[4]Frequency VeryHigh Scenario 95%'!J98:O98)</f>
        <v>127.00110117854176</v>
      </c>
      <c r="M99">
        <f>SUM('[4]Frequency VeryHigh Scenario 95%'!P98:U98)</f>
        <v>84.667400785694483</v>
      </c>
    </row>
    <row r="100" spans="1:13" x14ac:dyDescent="0.35">
      <c r="A100">
        <f>'[4]Expected Frequency'!A99</f>
        <v>2118</v>
      </c>
      <c r="B100">
        <f>SUM('[4]Frequency Low Scenario 95%'!D99:I99)</f>
        <v>123.91025046725969</v>
      </c>
      <c r="C100">
        <f>SUM('[4]Frequency Low Scenario 95%'!J99:O99)</f>
        <v>15.488781308407461</v>
      </c>
      <c r="D100">
        <f>SUM('[4]Frequency Low Scenario 95%'!P99:U99)</f>
        <v>10.325854205604974</v>
      </c>
      <c r="E100">
        <f>SUM('[4]Frequency Medium Scenario 95%'!D99:I99)</f>
        <v>166.09918294981151</v>
      </c>
      <c r="F100">
        <f>SUM('[4]Frequency Medium Scenario 95%'!J99:O99)</f>
        <v>20.762397868726445</v>
      </c>
      <c r="G100">
        <f>SUM('[4]Frequency Medium Scenario 95%'!P99:U99)</f>
        <v>13.841598579150961</v>
      </c>
      <c r="H100">
        <f>SUM('[4]Frequency High Scenario 95%'!D99:I99)</f>
        <v>306.90360330907163</v>
      </c>
      <c r="I100">
        <f>SUM('[4]Frequency High Scenario 95%'!J99:O99)</f>
        <v>38.362950413633953</v>
      </c>
      <c r="J100">
        <f>SUM('[4]Frequency High Scenario 95%'!P99:U99)</f>
        <v>25.575300275755975</v>
      </c>
      <c r="K100">
        <f>SUM('[4]Frequency VeryHigh Scenario 95%'!D99:I99)</f>
        <v>1016.0088094283338</v>
      </c>
      <c r="L100">
        <f>SUM('[4]Frequency VeryHigh Scenario 95%'!J99:O99)</f>
        <v>127.00110117854176</v>
      </c>
      <c r="M100">
        <f>SUM('[4]Frequency VeryHigh Scenario 95%'!P99:U99)</f>
        <v>84.667400785694483</v>
      </c>
    </row>
    <row r="101" spans="1:13" x14ac:dyDescent="0.35">
      <c r="A101">
        <f>'[4]Expected Frequency'!A100</f>
        <v>2119</v>
      </c>
      <c r="B101">
        <f>SUM('[4]Frequency Low Scenario 95%'!D100:I100)</f>
        <v>123.91025046725969</v>
      </c>
      <c r="C101">
        <f>SUM('[4]Frequency Low Scenario 95%'!J100:O100)</f>
        <v>15.488781308407461</v>
      </c>
      <c r="D101">
        <f>SUM('[4]Frequency Low Scenario 95%'!P100:U100)</f>
        <v>10.325854205604974</v>
      </c>
      <c r="E101">
        <f>SUM('[4]Frequency Medium Scenario 95%'!D100:I100)</f>
        <v>166.09918294981151</v>
      </c>
      <c r="F101">
        <f>SUM('[4]Frequency Medium Scenario 95%'!J100:O100)</f>
        <v>20.762397868726445</v>
      </c>
      <c r="G101">
        <f>SUM('[4]Frequency Medium Scenario 95%'!P100:U100)</f>
        <v>13.841598579150961</v>
      </c>
      <c r="H101">
        <f>SUM('[4]Frequency High Scenario 95%'!D100:I100)</f>
        <v>306.90360330907163</v>
      </c>
      <c r="I101">
        <f>SUM('[4]Frequency High Scenario 95%'!J100:O100)</f>
        <v>38.362950413633953</v>
      </c>
      <c r="J101">
        <f>SUM('[4]Frequency High Scenario 95%'!P100:U100)</f>
        <v>25.575300275755975</v>
      </c>
      <c r="K101">
        <f>SUM('[4]Frequency VeryHigh Scenario 95%'!D100:I100)</f>
        <v>1016.0088094283338</v>
      </c>
      <c r="L101">
        <f>SUM('[4]Frequency VeryHigh Scenario 95%'!J100:O100)</f>
        <v>127.00110117854176</v>
      </c>
      <c r="M101">
        <f>SUM('[4]Frequency VeryHigh Scenario 95%'!P100:U100)</f>
        <v>84.667400785694483</v>
      </c>
    </row>
    <row r="102" spans="1:13" x14ac:dyDescent="0.35">
      <c r="A102">
        <f>'[4]Expected Frequency'!A101</f>
        <v>2120</v>
      </c>
      <c r="B102">
        <f>SUM('[4]Frequency Low Scenario 95%'!D101:I101)</f>
        <v>117.56930408065055</v>
      </c>
      <c r="C102">
        <f>SUM('[4]Frequency Low Scenario 95%'!J101:O101)</f>
        <v>14.696163010081321</v>
      </c>
      <c r="D102">
        <f>SUM('[4]Frequency Low Scenario 95%'!P101:U101)</f>
        <v>9.7974420067208783</v>
      </c>
      <c r="E102">
        <f>SUM('[4]Frequency Medium Scenario 95%'!D101:I101)</f>
        <v>161.65987587032922</v>
      </c>
      <c r="F102">
        <f>SUM('[4]Frequency Medium Scenario 95%'!J101:O101)</f>
        <v>20.207484483791152</v>
      </c>
      <c r="G102">
        <f>SUM('[4]Frequency Medium Scenario 95%'!P101:U101)</f>
        <v>13.471656322527434</v>
      </c>
      <c r="H102">
        <f>SUM('[4]Frequency High Scenario 95%'!D101:I101)</f>
        <v>327.41677605985097</v>
      </c>
      <c r="I102">
        <f>SUM('[4]Frequency High Scenario 95%'!J101:O101)</f>
        <v>40.927097007481372</v>
      </c>
      <c r="J102">
        <f>SUM('[4]Frequency High Scenario 95%'!P101:U101)</f>
        <v>27.28473133832091</v>
      </c>
      <c r="K102">
        <f>SUM('[4]Frequency VeryHigh Scenario 95%'!D101:I101)</f>
        <v>1236.2289055482897</v>
      </c>
      <c r="L102">
        <f>SUM('[4]Frequency VeryHigh Scenario 95%'!J101:O101)</f>
        <v>154.52861319353624</v>
      </c>
      <c r="M102">
        <f>SUM('[4]Frequency VeryHigh Scenario 95%'!P101:U101)</f>
        <v>103.01907546235748</v>
      </c>
    </row>
    <row r="103" spans="1:13" x14ac:dyDescent="0.35">
      <c r="A103">
        <f>'[4]Expected Frequency'!A102</f>
        <v>2121</v>
      </c>
      <c r="B103">
        <f>SUM('[4]Frequency Low Scenario 95%'!D102:I102)</f>
        <v>117.56930408065055</v>
      </c>
      <c r="C103">
        <f>SUM('[4]Frequency Low Scenario 95%'!J102:O102)</f>
        <v>14.696163010081321</v>
      </c>
      <c r="D103">
        <f>SUM('[4]Frequency Low Scenario 95%'!P102:U102)</f>
        <v>9.7974420067208783</v>
      </c>
      <c r="E103">
        <f>SUM('[4]Frequency Medium Scenario 95%'!D102:I102)</f>
        <v>161.65987587032922</v>
      </c>
      <c r="F103">
        <f>SUM('[4]Frequency Medium Scenario 95%'!J102:O102)</f>
        <v>20.207484483791152</v>
      </c>
      <c r="G103">
        <f>SUM('[4]Frequency Medium Scenario 95%'!P102:U102)</f>
        <v>13.471656322527434</v>
      </c>
      <c r="H103">
        <f>SUM('[4]Frequency High Scenario 95%'!D102:I102)</f>
        <v>327.41677605985097</v>
      </c>
      <c r="I103">
        <f>SUM('[4]Frequency High Scenario 95%'!J102:O102)</f>
        <v>40.927097007481372</v>
      </c>
      <c r="J103">
        <f>SUM('[4]Frequency High Scenario 95%'!P102:U102)</f>
        <v>27.28473133832091</v>
      </c>
      <c r="K103">
        <f>SUM('[4]Frequency VeryHigh Scenario 95%'!D102:I102)</f>
        <v>1236.2289055482897</v>
      </c>
      <c r="L103">
        <f>SUM('[4]Frequency VeryHigh Scenario 95%'!J102:O102)</f>
        <v>154.52861319353624</v>
      </c>
      <c r="M103">
        <f>SUM('[4]Frequency VeryHigh Scenario 95%'!P102:U102)</f>
        <v>103.01907546235748</v>
      </c>
    </row>
    <row r="104" spans="1:13" x14ac:dyDescent="0.35">
      <c r="A104">
        <f>'[4]Expected Frequency'!A103</f>
        <v>2122</v>
      </c>
      <c r="B104">
        <f>SUM('[4]Frequency Low Scenario 95%'!D103:I103)</f>
        <v>117.56930408065055</v>
      </c>
      <c r="C104">
        <f>SUM('[4]Frequency Low Scenario 95%'!J103:O103)</f>
        <v>14.696163010081321</v>
      </c>
      <c r="D104">
        <f>SUM('[4]Frequency Low Scenario 95%'!P103:U103)</f>
        <v>9.7974420067208783</v>
      </c>
      <c r="E104">
        <f>SUM('[4]Frequency Medium Scenario 95%'!D103:I103)</f>
        <v>161.65987587032922</v>
      </c>
      <c r="F104">
        <f>SUM('[4]Frequency Medium Scenario 95%'!J103:O103)</f>
        <v>20.207484483791152</v>
      </c>
      <c r="G104">
        <f>SUM('[4]Frequency Medium Scenario 95%'!P103:U103)</f>
        <v>13.471656322527434</v>
      </c>
      <c r="H104">
        <f>SUM('[4]Frequency High Scenario 95%'!D103:I103)</f>
        <v>327.41677605985097</v>
      </c>
      <c r="I104">
        <f>SUM('[4]Frequency High Scenario 95%'!J103:O103)</f>
        <v>40.927097007481372</v>
      </c>
      <c r="J104">
        <f>SUM('[4]Frequency High Scenario 95%'!P103:U103)</f>
        <v>27.28473133832091</v>
      </c>
      <c r="K104">
        <f>SUM('[4]Frequency VeryHigh Scenario 95%'!D103:I103)</f>
        <v>1236.2289055482897</v>
      </c>
      <c r="L104">
        <f>SUM('[4]Frequency VeryHigh Scenario 95%'!J103:O103)</f>
        <v>154.52861319353624</v>
      </c>
      <c r="M104">
        <f>SUM('[4]Frequency VeryHigh Scenario 95%'!P103:U103)</f>
        <v>103.01907546235748</v>
      </c>
    </row>
    <row r="105" spans="1:13" x14ac:dyDescent="0.35">
      <c r="A105">
        <f>'[4]Expected Frequency'!A104</f>
        <v>2123</v>
      </c>
      <c r="B105">
        <f>SUM('[4]Frequency Low Scenario 95%'!D104:I104)</f>
        <v>117.56930408065055</v>
      </c>
      <c r="C105">
        <f>SUM('[4]Frequency Low Scenario 95%'!J104:O104)</f>
        <v>14.696163010081321</v>
      </c>
      <c r="D105">
        <f>SUM('[4]Frequency Low Scenario 95%'!P104:U104)</f>
        <v>9.7974420067208783</v>
      </c>
      <c r="E105">
        <f>SUM('[4]Frequency Medium Scenario 95%'!D104:I104)</f>
        <v>161.65987587032922</v>
      </c>
      <c r="F105">
        <f>SUM('[4]Frequency Medium Scenario 95%'!J104:O104)</f>
        <v>20.207484483791152</v>
      </c>
      <c r="G105">
        <f>SUM('[4]Frequency Medium Scenario 95%'!P104:U104)</f>
        <v>13.471656322527434</v>
      </c>
      <c r="H105">
        <f>SUM('[4]Frequency High Scenario 95%'!D104:I104)</f>
        <v>327.41677605985097</v>
      </c>
      <c r="I105">
        <f>SUM('[4]Frequency High Scenario 95%'!J104:O104)</f>
        <v>40.927097007481372</v>
      </c>
      <c r="J105">
        <f>SUM('[4]Frequency High Scenario 95%'!P104:U104)</f>
        <v>27.28473133832091</v>
      </c>
      <c r="K105">
        <f>SUM('[4]Frequency VeryHigh Scenario 95%'!D104:I104)</f>
        <v>1236.2289055482897</v>
      </c>
      <c r="L105">
        <f>SUM('[4]Frequency VeryHigh Scenario 95%'!J104:O104)</f>
        <v>154.52861319353624</v>
      </c>
      <c r="M105">
        <f>SUM('[4]Frequency VeryHigh Scenario 95%'!P104:U104)</f>
        <v>103.01907546235748</v>
      </c>
    </row>
    <row r="106" spans="1:13" x14ac:dyDescent="0.35">
      <c r="A106">
        <f>'[4]Expected Frequency'!A105</f>
        <v>2124</v>
      </c>
      <c r="B106">
        <f>SUM('[4]Frequency Low Scenario 95%'!D105:I105)</f>
        <v>117.56930408065055</v>
      </c>
      <c r="C106">
        <f>SUM('[4]Frequency Low Scenario 95%'!J105:O105)</f>
        <v>14.696163010081321</v>
      </c>
      <c r="D106">
        <f>SUM('[4]Frequency Low Scenario 95%'!P105:U105)</f>
        <v>9.7974420067208783</v>
      </c>
      <c r="E106">
        <f>SUM('[4]Frequency Medium Scenario 95%'!D105:I105)</f>
        <v>161.65987587032922</v>
      </c>
      <c r="F106">
        <f>SUM('[4]Frequency Medium Scenario 95%'!J105:O105)</f>
        <v>20.207484483791152</v>
      </c>
      <c r="G106">
        <f>SUM('[4]Frequency Medium Scenario 95%'!P105:U105)</f>
        <v>13.471656322527434</v>
      </c>
      <c r="H106">
        <f>SUM('[4]Frequency High Scenario 95%'!D105:I105)</f>
        <v>327.41677605985097</v>
      </c>
      <c r="I106">
        <f>SUM('[4]Frequency High Scenario 95%'!J105:O105)</f>
        <v>40.927097007481372</v>
      </c>
      <c r="J106">
        <f>SUM('[4]Frequency High Scenario 95%'!P105:U105)</f>
        <v>27.28473133832091</v>
      </c>
      <c r="K106">
        <f>SUM('[4]Frequency VeryHigh Scenario 95%'!D105:I105)</f>
        <v>1236.2289055482897</v>
      </c>
      <c r="L106">
        <f>SUM('[4]Frequency VeryHigh Scenario 95%'!J105:O105)</f>
        <v>154.52861319353624</v>
      </c>
      <c r="M106">
        <f>SUM('[4]Frequency VeryHigh Scenario 95%'!P105:U105)</f>
        <v>103.01907546235748</v>
      </c>
    </row>
    <row r="107" spans="1:13" x14ac:dyDescent="0.35">
      <c r="A107">
        <f>'[4]Expected Frequency'!A106</f>
        <v>2125</v>
      </c>
      <c r="B107">
        <f>SUM('[4]Frequency Low Scenario 95%'!D106:I106)</f>
        <v>117.56930408065055</v>
      </c>
      <c r="C107">
        <f>SUM('[4]Frequency Low Scenario 95%'!J106:O106)</f>
        <v>14.696163010081321</v>
      </c>
      <c r="D107">
        <f>SUM('[4]Frequency Low Scenario 95%'!P106:U106)</f>
        <v>9.7974420067208783</v>
      </c>
      <c r="E107">
        <f>SUM('[4]Frequency Medium Scenario 95%'!D106:I106)</f>
        <v>161.65987587032922</v>
      </c>
      <c r="F107">
        <f>SUM('[4]Frequency Medium Scenario 95%'!J106:O106)</f>
        <v>20.207484483791152</v>
      </c>
      <c r="G107">
        <f>SUM('[4]Frequency Medium Scenario 95%'!P106:U106)</f>
        <v>13.471656322527434</v>
      </c>
      <c r="H107">
        <f>SUM('[4]Frequency High Scenario 95%'!D106:I106)</f>
        <v>327.41677605985097</v>
      </c>
      <c r="I107">
        <f>SUM('[4]Frequency High Scenario 95%'!J106:O106)</f>
        <v>40.927097007481372</v>
      </c>
      <c r="J107">
        <f>SUM('[4]Frequency High Scenario 95%'!P106:U106)</f>
        <v>27.28473133832091</v>
      </c>
      <c r="K107">
        <f>SUM('[4]Frequency VeryHigh Scenario 95%'!D106:I106)</f>
        <v>1236.2289055482897</v>
      </c>
      <c r="L107">
        <f>SUM('[4]Frequency VeryHigh Scenario 95%'!J106:O106)</f>
        <v>154.52861319353624</v>
      </c>
      <c r="M107">
        <f>SUM('[4]Frequency VeryHigh Scenario 95%'!P106:U106)</f>
        <v>103.01907546235748</v>
      </c>
    </row>
    <row r="108" spans="1:13" x14ac:dyDescent="0.35">
      <c r="A108">
        <f>'[4]Expected Frequency'!A107</f>
        <v>2126</v>
      </c>
      <c r="B108">
        <f>SUM('[4]Frequency Low Scenario 95%'!D107:I107)</f>
        <v>117.56930408065055</v>
      </c>
      <c r="C108">
        <f>SUM('[4]Frequency Low Scenario 95%'!J107:O107)</f>
        <v>14.696163010081321</v>
      </c>
      <c r="D108">
        <f>SUM('[4]Frequency Low Scenario 95%'!P107:U107)</f>
        <v>9.7974420067208783</v>
      </c>
      <c r="E108">
        <f>SUM('[4]Frequency Medium Scenario 95%'!D107:I107)</f>
        <v>161.65987587032922</v>
      </c>
      <c r="F108">
        <f>SUM('[4]Frequency Medium Scenario 95%'!J107:O107)</f>
        <v>20.207484483791152</v>
      </c>
      <c r="G108">
        <f>SUM('[4]Frequency Medium Scenario 95%'!P107:U107)</f>
        <v>13.471656322527434</v>
      </c>
      <c r="H108">
        <f>SUM('[4]Frequency High Scenario 95%'!D107:I107)</f>
        <v>327.41677605985097</v>
      </c>
      <c r="I108">
        <f>SUM('[4]Frequency High Scenario 95%'!J107:O107)</f>
        <v>40.927097007481372</v>
      </c>
      <c r="J108">
        <f>SUM('[4]Frequency High Scenario 95%'!P107:U107)</f>
        <v>27.28473133832091</v>
      </c>
      <c r="K108">
        <f>SUM('[4]Frequency VeryHigh Scenario 95%'!D107:I107)</f>
        <v>1236.2289055482897</v>
      </c>
      <c r="L108">
        <f>SUM('[4]Frequency VeryHigh Scenario 95%'!J107:O107)</f>
        <v>154.52861319353624</v>
      </c>
      <c r="M108">
        <f>SUM('[4]Frequency VeryHigh Scenario 95%'!P107:U107)</f>
        <v>103.01907546235748</v>
      </c>
    </row>
    <row r="109" spans="1:13" x14ac:dyDescent="0.35">
      <c r="A109">
        <f>'[4]Expected Frequency'!A108</f>
        <v>2127</v>
      </c>
      <c r="B109">
        <f>SUM('[4]Frequency Low Scenario 95%'!D108:I108)</f>
        <v>117.56930408065055</v>
      </c>
      <c r="C109">
        <f>SUM('[4]Frequency Low Scenario 95%'!J108:O108)</f>
        <v>14.696163010081321</v>
      </c>
      <c r="D109">
        <f>SUM('[4]Frequency Low Scenario 95%'!P108:U108)</f>
        <v>9.7974420067208783</v>
      </c>
      <c r="E109">
        <f>SUM('[4]Frequency Medium Scenario 95%'!D108:I108)</f>
        <v>161.65987587032922</v>
      </c>
      <c r="F109">
        <f>SUM('[4]Frequency Medium Scenario 95%'!J108:O108)</f>
        <v>20.207484483791152</v>
      </c>
      <c r="G109">
        <f>SUM('[4]Frequency Medium Scenario 95%'!P108:U108)</f>
        <v>13.471656322527434</v>
      </c>
      <c r="H109">
        <f>SUM('[4]Frequency High Scenario 95%'!D108:I108)</f>
        <v>327.41677605985097</v>
      </c>
      <c r="I109">
        <f>SUM('[4]Frequency High Scenario 95%'!J108:O108)</f>
        <v>40.927097007481372</v>
      </c>
      <c r="J109">
        <f>SUM('[4]Frequency High Scenario 95%'!P108:U108)</f>
        <v>27.28473133832091</v>
      </c>
      <c r="K109">
        <f>SUM('[4]Frequency VeryHigh Scenario 95%'!D108:I108)</f>
        <v>1236.2289055482897</v>
      </c>
      <c r="L109">
        <f>SUM('[4]Frequency VeryHigh Scenario 95%'!J108:O108)</f>
        <v>154.52861319353624</v>
      </c>
      <c r="M109">
        <f>SUM('[4]Frequency VeryHigh Scenario 95%'!P108:U108)</f>
        <v>103.01907546235748</v>
      </c>
    </row>
    <row r="110" spans="1:13" x14ac:dyDescent="0.35">
      <c r="A110">
        <f>'[4]Expected Frequency'!A109</f>
        <v>2128</v>
      </c>
      <c r="B110">
        <f>SUM('[4]Frequency Low Scenario 95%'!D109:I109)</f>
        <v>117.56930408065055</v>
      </c>
      <c r="C110">
        <f>SUM('[4]Frequency Low Scenario 95%'!J109:O109)</f>
        <v>14.696163010081321</v>
      </c>
      <c r="D110">
        <f>SUM('[4]Frequency Low Scenario 95%'!P109:U109)</f>
        <v>9.7974420067208783</v>
      </c>
      <c r="E110">
        <f>SUM('[4]Frequency Medium Scenario 95%'!D109:I109)</f>
        <v>161.65987587032922</v>
      </c>
      <c r="F110">
        <f>SUM('[4]Frequency Medium Scenario 95%'!J109:O109)</f>
        <v>20.207484483791152</v>
      </c>
      <c r="G110">
        <f>SUM('[4]Frequency Medium Scenario 95%'!P109:U109)</f>
        <v>13.471656322527434</v>
      </c>
      <c r="H110">
        <f>SUM('[4]Frequency High Scenario 95%'!D109:I109)</f>
        <v>327.41677605985097</v>
      </c>
      <c r="I110">
        <f>SUM('[4]Frequency High Scenario 95%'!J109:O109)</f>
        <v>40.927097007481372</v>
      </c>
      <c r="J110">
        <f>SUM('[4]Frequency High Scenario 95%'!P109:U109)</f>
        <v>27.28473133832091</v>
      </c>
      <c r="K110">
        <f>SUM('[4]Frequency VeryHigh Scenario 95%'!D109:I109)</f>
        <v>1236.2289055482897</v>
      </c>
      <c r="L110">
        <f>SUM('[4]Frequency VeryHigh Scenario 95%'!J109:O109)</f>
        <v>154.52861319353624</v>
      </c>
      <c r="M110">
        <f>SUM('[4]Frequency VeryHigh Scenario 95%'!P109:U109)</f>
        <v>103.01907546235748</v>
      </c>
    </row>
    <row r="111" spans="1:13" x14ac:dyDescent="0.35">
      <c r="A111">
        <f>'[4]Expected Frequency'!A110</f>
        <v>2129</v>
      </c>
      <c r="B111">
        <f>SUM('[4]Frequency Low Scenario 95%'!D110:I110)</f>
        <v>117.56930408065055</v>
      </c>
      <c r="C111">
        <f>SUM('[4]Frequency Low Scenario 95%'!J110:O110)</f>
        <v>14.696163010081321</v>
      </c>
      <c r="D111">
        <f>SUM('[4]Frequency Low Scenario 95%'!P110:U110)</f>
        <v>9.7974420067208783</v>
      </c>
      <c r="E111">
        <f>SUM('[4]Frequency Medium Scenario 95%'!D110:I110)</f>
        <v>161.65987587032922</v>
      </c>
      <c r="F111">
        <f>SUM('[4]Frequency Medium Scenario 95%'!J110:O110)</f>
        <v>20.207484483791152</v>
      </c>
      <c r="G111">
        <f>SUM('[4]Frequency Medium Scenario 95%'!P110:U110)</f>
        <v>13.471656322527434</v>
      </c>
      <c r="H111">
        <f>SUM('[4]Frequency High Scenario 95%'!D110:I110)</f>
        <v>327.41677605985097</v>
      </c>
      <c r="I111">
        <f>SUM('[4]Frequency High Scenario 95%'!J110:O110)</f>
        <v>40.927097007481372</v>
      </c>
      <c r="J111">
        <f>SUM('[4]Frequency High Scenario 95%'!P110:U110)</f>
        <v>27.28473133832091</v>
      </c>
      <c r="K111">
        <f>SUM('[4]Frequency VeryHigh Scenario 95%'!D110:I110)</f>
        <v>1236.2289055482897</v>
      </c>
      <c r="L111">
        <f>SUM('[4]Frequency VeryHigh Scenario 95%'!J110:O110)</f>
        <v>154.52861319353624</v>
      </c>
      <c r="M111">
        <f>SUM('[4]Frequency VeryHigh Scenario 95%'!P110:U110)</f>
        <v>103.01907546235748</v>
      </c>
    </row>
    <row r="112" spans="1:13" x14ac:dyDescent="0.35">
      <c r="A112">
        <f>'[4]Expected Frequency'!A111</f>
        <v>2130</v>
      </c>
      <c r="B112">
        <f>SUM('[4]Frequency Low Scenario 95%'!D111:I111)</f>
        <v>111.72423502758139</v>
      </c>
      <c r="C112">
        <f>SUM('[4]Frequency Low Scenario 95%'!J111:O111)</f>
        <v>13.965529378447673</v>
      </c>
      <c r="D112">
        <f>SUM('[4]Frequency Low Scenario 95%'!P111:U111)</f>
        <v>9.3103529189651155</v>
      </c>
      <c r="E112">
        <f>SUM('[4]Frequency Medium Scenario 95%'!D111:I111)</f>
        <v>157.28069939818815</v>
      </c>
      <c r="F112">
        <f>SUM('[4]Frequency Medium Scenario 95%'!J111:O111)</f>
        <v>19.660087424773518</v>
      </c>
      <c r="G112">
        <f>SUM('[4]Frequency Medium Scenario 95%'!P111:U111)</f>
        <v>13.106724949849012</v>
      </c>
      <c r="H112">
        <f>SUM('[4]Frequency High Scenario 95%'!D111:I111)</f>
        <v>348.59349414686142</v>
      </c>
      <c r="I112">
        <f>SUM('[4]Frequency High Scenario 95%'!J111:O111)</f>
        <v>43.574186768357677</v>
      </c>
      <c r="J112">
        <f>SUM('[4]Frequency High Scenario 95%'!P111:U111)</f>
        <v>29.049457845571784</v>
      </c>
      <c r="K112">
        <f>SUM('[4]Frequency VeryHigh Scenario 95%'!D111:I111)</f>
        <v>1478.0334742021444</v>
      </c>
      <c r="L112">
        <f>SUM('[4]Frequency VeryHigh Scenario 95%'!J111:O111)</f>
        <v>184.75418427526802</v>
      </c>
      <c r="M112">
        <f>SUM('[4]Frequency VeryHigh Scenario 95%'!P111:U111)</f>
        <v>123.16945618351203</v>
      </c>
    </row>
    <row r="113" spans="1:13" x14ac:dyDescent="0.35">
      <c r="A113">
        <f>'[4]Expected Frequency'!A112</f>
        <v>2131</v>
      </c>
      <c r="B113">
        <f>SUM('[4]Frequency Low Scenario 95%'!D112:I112)</f>
        <v>111.72423502758139</v>
      </c>
      <c r="C113">
        <f>SUM('[4]Frequency Low Scenario 95%'!J112:O112)</f>
        <v>13.965529378447673</v>
      </c>
      <c r="D113">
        <f>SUM('[4]Frequency Low Scenario 95%'!P112:U112)</f>
        <v>9.3103529189651155</v>
      </c>
      <c r="E113">
        <f>SUM('[4]Frequency Medium Scenario 95%'!D112:I112)</f>
        <v>157.28069939818815</v>
      </c>
      <c r="F113">
        <f>SUM('[4]Frequency Medium Scenario 95%'!J112:O112)</f>
        <v>19.660087424773518</v>
      </c>
      <c r="G113">
        <f>SUM('[4]Frequency Medium Scenario 95%'!P112:U112)</f>
        <v>13.106724949849012</v>
      </c>
      <c r="H113">
        <f>SUM('[4]Frequency High Scenario 95%'!D112:I112)</f>
        <v>348.59349414686142</v>
      </c>
      <c r="I113">
        <f>SUM('[4]Frequency High Scenario 95%'!J112:O112)</f>
        <v>43.574186768357677</v>
      </c>
      <c r="J113">
        <f>SUM('[4]Frequency High Scenario 95%'!P112:U112)</f>
        <v>29.049457845571784</v>
      </c>
      <c r="K113">
        <f>SUM('[4]Frequency VeryHigh Scenario 95%'!D112:I112)</f>
        <v>1478.0334742021444</v>
      </c>
      <c r="L113">
        <f>SUM('[4]Frequency VeryHigh Scenario 95%'!J112:O112)</f>
        <v>184.75418427526802</v>
      </c>
      <c r="M113">
        <f>SUM('[4]Frequency VeryHigh Scenario 95%'!P112:U112)</f>
        <v>123.16945618351203</v>
      </c>
    </row>
    <row r="114" spans="1:13" x14ac:dyDescent="0.35">
      <c r="A114">
        <f>'[4]Expected Frequency'!A113</f>
        <v>2132</v>
      </c>
      <c r="B114">
        <f>SUM('[4]Frequency Low Scenario 95%'!D113:I113)</f>
        <v>111.72423502758139</v>
      </c>
      <c r="C114">
        <f>SUM('[4]Frequency Low Scenario 95%'!J113:O113)</f>
        <v>13.965529378447673</v>
      </c>
      <c r="D114">
        <f>SUM('[4]Frequency Low Scenario 95%'!P113:U113)</f>
        <v>9.3103529189651155</v>
      </c>
      <c r="E114">
        <f>SUM('[4]Frequency Medium Scenario 95%'!D113:I113)</f>
        <v>157.28069939818815</v>
      </c>
      <c r="F114">
        <f>SUM('[4]Frequency Medium Scenario 95%'!J113:O113)</f>
        <v>19.660087424773518</v>
      </c>
      <c r="G114">
        <f>SUM('[4]Frequency Medium Scenario 95%'!P113:U113)</f>
        <v>13.106724949849012</v>
      </c>
      <c r="H114">
        <f>SUM('[4]Frequency High Scenario 95%'!D113:I113)</f>
        <v>348.59349414686142</v>
      </c>
      <c r="I114">
        <f>SUM('[4]Frequency High Scenario 95%'!J113:O113)</f>
        <v>43.574186768357677</v>
      </c>
      <c r="J114">
        <f>SUM('[4]Frequency High Scenario 95%'!P113:U113)</f>
        <v>29.049457845571784</v>
      </c>
      <c r="K114">
        <f>SUM('[4]Frequency VeryHigh Scenario 95%'!D113:I113)</f>
        <v>1478.0334742021444</v>
      </c>
      <c r="L114">
        <f>SUM('[4]Frequency VeryHigh Scenario 95%'!J113:O113)</f>
        <v>184.75418427526802</v>
      </c>
      <c r="M114">
        <f>SUM('[4]Frequency VeryHigh Scenario 95%'!P113:U113)</f>
        <v>123.16945618351203</v>
      </c>
    </row>
    <row r="115" spans="1:13" x14ac:dyDescent="0.35">
      <c r="A115">
        <f>'[4]Expected Frequency'!A114</f>
        <v>2133</v>
      </c>
      <c r="B115">
        <f>SUM('[4]Frequency Low Scenario 95%'!D114:I114)</f>
        <v>111.72423502758139</v>
      </c>
      <c r="C115">
        <f>SUM('[4]Frequency Low Scenario 95%'!J114:O114)</f>
        <v>13.965529378447673</v>
      </c>
      <c r="D115">
        <f>SUM('[4]Frequency Low Scenario 95%'!P114:U114)</f>
        <v>9.3103529189651155</v>
      </c>
      <c r="E115">
        <f>SUM('[4]Frequency Medium Scenario 95%'!D114:I114)</f>
        <v>157.28069939818815</v>
      </c>
      <c r="F115">
        <f>SUM('[4]Frequency Medium Scenario 95%'!J114:O114)</f>
        <v>19.660087424773518</v>
      </c>
      <c r="G115">
        <f>SUM('[4]Frequency Medium Scenario 95%'!P114:U114)</f>
        <v>13.106724949849012</v>
      </c>
      <c r="H115">
        <f>SUM('[4]Frequency High Scenario 95%'!D114:I114)</f>
        <v>348.59349414686142</v>
      </c>
      <c r="I115">
        <f>SUM('[4]Frequency High Scenario 95%'!J114:O114)</f>
        <v>43.574186768357677</v>
      </c>
      <c r="J115">
        <f>SUM('[4]Frequency High Scenario 95%'!P114:U114)</f>
        <v>29.049457845571784</v>
      </c>
      <c r="K115">
        <f>SUM('[4]Frequency VeryHigh Scenario 95%'!D114:I114)</f>
        <v>1478.0334742021444</v>
      </c>
      <c r="L115">
        <f>SUM('[4]Frequency VeryHigh Scenario 95%'!J114:O114)</f>
        <v>184.75418427526802</v>
      </c>
      <c r="M115">
        <f>SUM('[4]Frequency VeryHigh Scenario 95%'!P114:U114)</f>
        <v>123.16945618351203</v>
      </c>
    </row>
    <row r="116" spans="1:13" x14ac:dyDescent="0.35">
      <c r="A116">
        <f>'[4]Expected Frequency'!A115</f>
        <v>2134</v>
      </c>
      <c r="B116">
        <f>SUM('[4]Frequency Low Scenario 95%'!D115:I115)</f>
        <v>111.72423502758139</v>
      </c>
      <c r="C116">
        <f>SUM('[4]Frequency Low Scenario 95%'!J115:O115)</f>
        <v>13.965529378447673</v>
      </c>
      <c r="D116">
        <f>SUM('[4]Frequency Low Scenario 95%'!P115:U115)</f>
        <v>9.3103529189651155</v>
      </c>
      <c r="E116">
        <f>SUM('[4]Frequency Medium Scenario 95%'!D115:I115)</f>
        <v>157.28069939818815</v>
      </c>
      <c r="F116">
        <f>SUM('[4]Frequency Medium Scenario 95%'!J115:O115)</f>
        <v>19.660087424773518</v>
      </c>
      <c r="G116">
        <f>SUM('[4]Frequency Medium Scenario 95%'!P115:U115)</f>
        <v>13.106724949849012</v>
      </c>
      <c r="H116">
        <f>SUM('[4]Frequency High Scenario 95%'!D115:I115)</f>
        <v>348.59349414686142</v>
      </c>
      <c r="I116">
        <f>SUM('[4]Frequency High Scenario 95%'!J115:O115)</f>
        <v>43.574186768357677</v>
      </c>
      <c r="J116">
        <f>SUM('[4]Frequency High Scenario 95%'!P115:U115)</f>
        <v>29.049457845571784</v>
      </c>
      <c r="K116">
        <f>SUM('[4]Frequency VeryHigh Scenario 95%'!D115:I115)</f>
        <v>1478.0334742021444</v>
      </c>
      <c r="L116">
        <f>SUM('[4]Frequency VeryHigh Scenario 95%'!J115:O115)</f>
        <v>184.75418427526802</v>
      </c>
      <c r="M116">
        <f>SUM('[4]Frequency VeryHigh Scenario 95%'!P115:U115)</f>
        <v>123.16945618351203</v>
      </c>
    </row>
    <row r="117" spans="1:13" x14ac:dyDescent="0.35">
      <c r="A117">
        <f>'[4]Expected Frequency'!A116</f>
        <v>2135</v>
      </c>
      <c r="B117">
        <f>SUM('[4]Frequency Low Scenario 95%'!D116:I116)</f>
        <v>111.72423502758139</v>
      </c>
      <c r="C117">
        <f>SUM('[4]Frequency Low Scenario 95%'!J116:O116)</f>
        <v>13.965529378447673</v>
      </c>
      <c r="D117">
        <f>SUM('[4]Frequency Low Scenario 95%'!P116:U116)</f>
        <v>9.3103529189651155</v>
      </c>
      <c r="E117">
        <f>SUM('[4]Frequency Medium Scenario 95%'!D116:I116)</f>
        <v>157.28069939818815</v>
      </c>
      <c r="F117">
        <f>SUM('[4]Frequency Medium Scenario 95%'!J116:O116)</f>
        <v>19.660087424773518</v>
      </c>
      <c r="G117">
        <f>SUM('[4]Frequency Medium Scenario 95%'!P116:U116)</f>
        <v>13.106724949849012</v>
      </c>
      <c r="H117">
        <f>SUM('[4]Frequency High Scenario 95%'!D116:I116)</f>
        <v>348.59349414686142</v>
      </c>
      <c r="I117">
        <f>SUM('[4]Frequency High Scenario 95%'!J116:O116)</f>
        <v>43.574186768357677</v>
      </c>
      <c r="J117">
        <f>SUM('[4]Frequency High Scenario 95%'!P116:U116)</f>
        <v>29.049457845571784</v>
      </c>
      <c r="K117">
        <f>SUM('[4]Frequency VeryHigh Scenario 95%'!D116:I116)</f>
        <v>1478.0334742021444</v>
      </c>
      <c r="L117">
        <f>SUM('[4]Frequency VeryHigh Scenario 95%'!J116:O116)</f>
        <v>184.75418427526802</v>
      </c>
      <c r="M117">
        <f>SUM('[4]Frequency VeryHigh Scenario 95%'!P116:U116)</f>
        <v>123.16945618351203</v>
      </c>
    </row>
    <row r="118" spans="1:13" x14ac:dyDescent="0.35">
      <c r="A118">
        <f>'[4]Expected Frequency'!A117</f>
        <v>2136</v>
      </c>
      <c r="B118">
        <f>SUM('[4]Frequency Low Scenario 95%'!D117:I117)</f>
        <v>111.72423502758139</v>
      </c>
      <c r="C118">
        <f>SUM('[4]Frequency Low Scenario 95%'!J117:O117)</f>
        <v>13.965529378447673</v>
      </c>
      <c r="D118">
        <f>SUM('[4]Frequency Low Scenario 95%'!P117:U117)</f>
        <v>9.3103529189651155</v>
      </c>
      <c r="E118">
        <f>SUM('[4]Frequency Medium Scenario 95%'!D117:I117)</f>
        <v>157.28069939818815</v>
      </c>
      <c r="F118">
        <f>SUM('[4]Frequency Medium Scenario 95%'!J117:O117)</f>
        <v>19.660087424773518</v>
      </c>
      <c r="G118">
        <f>SUM('[4]Frequency Medium Scenario 95%'!P117:U117)</f>
        <v>13.106724949849012</v>
      </c>
      <c r="H118">
        <f>SUM('[4]Frequency High Scenario 95%'!D117:I117)</f>
        <v>348.59349414686142</v>
      </c>
      <c r="I118">
        <f>SUM('[4]Frequency High Scenario 95%'!J117:O117)</f>
        <v>43.574186768357677</v>
      </c>
      <c r="J118">
        <f>SUM('[4]Frequency High Scenario 95%'!P117:U117)</f>
        <v>29.049457845571784</v>
      </c>
      <c r="K118">
        <f>SUM('[4]Frequency VeryHigh Scenario 95%'!D117:I117)</f>
        <v>1478.0334742021444</v>
      </c>
      <c r="L118">
        <f>SUM('[4]Frequency VeryHigh Scenario 95%'!J117:O117)</f>
        <v>184.75418427526802</v>
      </c>
      <c r="M118">
        <f>SUM('[4]Frequency VeryHigh Scenario 95%'!P117:U117)</f>
        <v>123.16945618351203</v>
      </c>
    </row>
    <row r="119" spans="1:13" x14ac:dyDescent="0.35">
      <c r="A119">
        <f>'[4]Expected Frequency'!A118</f>
        <v>2137</v>
      </c>
      <c r="B119">
        <f>SUM('[4]Frequency Low Scenario 95%'!D118:I118)</f>
        <v>111.72423502758139</v>
      </c>
      <c r="C119">
        <f>SUM('[4]Frequency Low Scenario 95%'!J118:O118)</f>
        <v>13.965529378447673</v>
      </c>
      <c r="D119">
        <f>SUM('[4]Frequency Low Scenario 95%'!P118:U118)</f>
        <v>9.3103529189651155</v>
      </c>
      <c r="E119">
        <f>SUM('[4]Frequency Medium Scenario 95%'!D118:I118)</f>
        <v>157.28069939818815</v>
      </c>
      <c r="F119">
        <f>SUM('[4]Frequency Medium Scenario 95%'!J118:O118)</f>
        <v>19.660087424773518</v>
      </c>
      <c r="G119">
        <f>SUM('[4]Frequency Medium Scenario 95%'!P118:U118)</f>
        <v>13.106724949849012</v>
      </c>
      <c r="H119">
        <f>SUM('[4]Frequency High Scenario 95%'!D118:I118)</f>
        <v>348.59349414686142</v>
      </c>
      <c r="I119">
        <f>SUM('[4]Frequency High Scenario 95%'!J118:O118)</f>
        <v>43.574186768357677</v>
      </c>
      <c r="J119">
        <f>SUM('[4]Frequency High Scenario 95%'!P118:U118)</f>
        <v>29.049457845571784</v>
      </c>
      <c r="K119">
        <f>SUM('[4]Frequency VeryHigh Scenario 95%'!D118:I118)</f>
        <v>1478.0334742021444</v>
      </c>
      <c r="L119">
        <f>SUM('[4]Frequency VeryHigh Scenario 95%'!J118:O118)</f>
        <v>184.75418427526802</v>
      </c>
      <c r="M119">
        <f>SUM('[4]Frequency VeryHigh Scenario 95%'!P118:U118)</f>
        <v>123.16945618351203</v>
      </c>
    </row>
    <row r="120" spans="1:13" x14ac:dyDescent="0.35">
      <c r="A120">
        <f>'[4]Expected Frequency'!A119</f>
        <v>2138</v>
      </c>
      <c r="B120">
        <f>SUM('[4]Frequency Low Scenario 95%'!D119:I119)</f>
        <v>111.72423502758139</v>
      </c>
      <c r="C120">
        <f>SUM('[4]Frequency Low Scenario 95%'!J119:O119)</f>
        <v>13.965529378447673</v>
      </c>
      <c r="D120">
        <f>SUM('[4]Frequency Low Scenario 95%'!P119:U119)</f>
        <v>9.3103529189651155</v>
      </c>
      <c r="E120">
        <f>SUM('[4]Frequency Medium Scenario 95%'!D119:I119)</f>
        <v>157.28069939818815</v>
      </c>
      <c r="F120">
        <f>SUM('[4]Frequency Medium Scenario 95%'!J119:O119)</f>
        <v>19.660087424773518</v>
      </c>
      <c r="G120">
        <f>SUM('[4]Frequency Medium Scenario 95%'!P119:U119)</f>
        <v>13.106724949849012</v>
      </c>
      <c r="H120">
        <f>SUM('[4]Frequency High Scenario 95%'!D119:I119)</f>
        <v>348.59349414686142</v>
      </c>
      <c r="I120">
        <f>SUM('[4]Frequency High Scenario 95%'!J119:O119)</f>
        <v>43.574186768357677</v>
      </c>
      <c r="J120">
        <f>SUM('[4]Frequency High Scenario 95%'!P119:U119)</f>
        <v>29.049457845571784</v>
      </c>
      <c r="K120">
        <f>SUM('[4]Frequency VeryHigh Scenario 95%'!D119:I119)</f>
        <v>1478.0334742021444</v>
      </c>
      <c r="L120">
        <f>SUM('[4]Frequency VeryHigh Scenario 95%'!J119:O119)</f>
        <v>184.75418427526802</v>
      </c>
      <c r="M120">
        <f>SUM('[4]Frequency VeryHigh Scenario 95%'!P119:U119)</f>
        <v>123.16945618351203</v>
      </c>
    </row>
    <row r="121" spans="1:13" x14ac:dyDescent="0.35">
      <c r="A121">
        <f>'[4]Expected Frequency'!A120</f>
        <v>2139</v>
      </c>
      <c r="B121">
        <f>SUM('[4]Frequency Low Scenario 95%'!D120:I120)</f>
        <v>111.72423502758139</v>
      </c>
      <c r="C121">
        <f>SUM('[4]Frequency Low Scenario 95%'!J120:O120)</f>
        <v>13.965529378447673</v>
      </c>
      <c r="D121">
        <f>SUM('[4]Frequency Low Scenario 95%'!P120:U120)</f>
        <v>9.3103529189651155</v>
      </c>
      <c r="E121">
        <f>SUM('[4]Frequency Medium Scenario 95%'!D120:I120)</f>
        <v>157.28069939818815</v>
      </c>
      <c r="F121">
        <f>SUM('[4]Frequency Medium Scenario 95%'!J120:O120)</f>
        <v>19.660087424773518</v>
      </c>
      <c r="G121">
        <f>SUM('[4]Frequency Medium Scenario 95%'!P120:U120)</f>
        <v>13.106724949849012</v>
      </c>
      <c r="H121">
        <f>SUM('[4]Frequency High Scenario 95%'!D120:I120)</f>
        <v>348.59349414686142</v>
      </c>
      <c r="I121">
        <f>SUM('[4]Frequency High Scenario 95%'!J120:O120)</f>
        <v>43.574186768357677</v>
      </c>
      <c r="J121">
        <f>SUM('[4]Frequency High Scenario 95%'!P120:U120)</f>
        <v>29.049457845571784</v>
      </c>
      <c r="K121">
        <f>SUM('[4]Frequency VeryHigh Scenario 95%'!D120:I120)</f>
        <v>1478.0334742021444</v>
      </c>
      <c r="L121">
        <f>SUM('[4]Frequency VeryHigh Scenario 95%'!J120:O120)</f>
        <v>184.75418427526802</v>
      </c>
      <c r="M121">
        <f>SUM('[4]Frequency VeryHigh Scenario 95%'!P120:U120)</f>
        <v>123.16945618351203</v>
      </c>
    </row>
    <row r="122" spans="1:13" x14ac:dyDescent="0.35">
      <c r="A122">
        <f>'[4]Expected Frequency'!A121</f>
        <v>2140</v>
      </c>
      <c r="B122">
        <f>SUM('[4]Frequency Low Scenario 95%'!D121:I121)</f>
        <v>111.72423502758139</v>
      </c>
      <c r="C122">
        <f>SUM('[4]Frequency Low Scenario 95%'!J121:O121)</f>
        <v>13.965529378447673</v>
      </c>
      <c r="D122">
        <f>SUM('[4]Frequency Low Scenario 95%'!P121:U121)</f>
        <v>9.3103529189651155</v>
      </c>
      <c r="E122">
        <f>SUM('[4]Frequency Medium Scenario 95%'!D121:I121)</f>
        <v>152.96165353338813</v>
      </c>
      <c r="F122">
        <f>SUM('[4]Frequency Medium Scenario 95%'!J121:O121)</f>
        <v>19.12020669167352</v>
      </c>
      <c r="G122">
        <f>SUM('[4]Frequency Medium Scenario 95%'!P121:U121)</f>
        <v>12.746804461115678</v>
      </c>
      <c r="H122">
        <f>SUM('[4]Frequency High Scenario 95%'!D121:I121)</f>
        <v>370.43375757010296</v>
      </c>
      <c r="I122">
        <f>SUM('[4]Frequency High Scenario 95%'!J121:O121)</f>
        <v>46.304219696262884</v>
      </c>
      <c r="J122">
        <f>SUM('[4]Frequency High Scenario 95%'!P121:U121)</f>
        <v>30.869479797508582</v>
      </c>
      <c r="K122">
        <f>SUM('[4]Frequency VeryHigh Scenario 95%'!D121:I121)</f>
        <v>1741.4225153898983</v>
      </c>
      <c r="L122">
        <f>SUM('[4]Frequency VeryHigh Scenario 95%'!J121:O121)</f>
        <v>217.67781442373732</v>
      </c>
      <c r="M122">
        <f>SUM('[4]Frequency VeryHigh Scenario 95%'!P121:U121)</f>
        <v>145.11854294915821</v>
      </c>
    </row>
    <row r="123" spans="1:13" x14ac:dyDescent="0.35">
      <c r="A123">
        <f>'[4]Expected Frequency'!A122</f>
        <v>2141</v>
      </c>
      <c r="B123">
        <f>SUM('[4]Frequency Low Scenario 95%'!D122:I122)</f>
        <v>111.72423502758139</v>
      </c>
      <c r="C123">
        <f>SUM('[4]Frequency Low Scenario 95%'!J122:O122)</f>
        <v>13.965529378447673</v>
      </c>
      <c r="D123">
        <f>SUM('[4]Frequency Low Scenario 95%'!P122:U122)</f>
        <v>9.3103529189651155</v>
      </c>
      <c r="E123">
        <f>SUM('[4]Frequency Medium Scenario 95%'!D122:I122)</f>
        <v>152.96165353338813</v>
      </c>
      <c r="F123">
        <f>SUM('[4]Frequency Medium Scenario 95%'!J122:O122)</f>
        <v>19.12020669167352</v>
      </c>
      <c r="G123">
        <f>SUM('[4]Frequency Medium Scenario 95%'!P122:U122)</f>
        <v>12.746804461115678</v>
      </c>
      <c r="H123">
        <f>SUM('[4]Frequency High Scenario 95%'!D122:I122)</f>
        <v>370.43375757010296</v>
      </c>
      <c r="I123">
        <f>SUM('[4]Frequency High Scenario 95%'!J122:O122)</f>
        <v>46.304219696262884</v>
      </c>
      <c r="J123">
        <f>SUM('[4]Frequency High Scenario 95%'!P122:U122)</f>
        <v>30.869479797508582</v>
      </c>
      <c r="K123">
        <f>SUM('[4]Frequency VeryHigh Scenario 95%'!D122:I122)</f>
        <v>1741.4225153898983</v>
      </c>
      <c r="L123">
        <f>SUM('[4]Frequency VeryHigh Scenario 95%'!J122:O122)</f>
        <v>217.67781442373732</v>
      </c>
      <c r="M123">
        <f>SUM('[4]Frequency VeryHigh Scenario 95%'!P122:U122)</f>
        <v>145.11854294915821</v>
      </c>
    </row>
    <row r="124" spans="1:13" x14ac:dyDescent="0.35">
      <c r="A124">
        <f>'[4]Expected Frequency'!A123</f>
        <v>2142</v>
      </c>
      <c r="B124">
        <f>SUM('[4]Frequency Low Scenario 95%'!D123:I123)</f>
        <v>111.72423502758139</v>
      </c>
      <c r="C124">
        <f>SUM('[4]Frequency Low Scenario 95%'!J123:O123)</f>
        <v>13.965529378447673</v>
      </c>
      <c r="D124">
        <f>SUM('[4]Frequency Low Scenario 95%'!P123:U123)</f>
        <v>9.3103529189651155</v>
      </c>
      <c r="E124">
        <f>SUM('[4]Frequency Medium Scenario 95%'!D123:I123)</f>
        <v>152.96165353338813</v>
      </c>
      <c r="F124">
        <f>SUM('[4]Frequency Medium Scenario 95%'!J123:O123)</f>
        <v>19.12020669167352</v>
      </c>
      <c r="G124">
        <f>SUM('[4]Frequency Medium Scenario 95%'!P123:U123)</f>
        <v>12.746804461115678</v>
      </c>
      <c r="H124">
        <f>SUM('[4]Frequency High Scenario 95%'!D123:I123)</f>
        <v>370.43375757010296</v>
      </c>
      <c r="I124">
        <f>SUM('[4]Frequency High Scenario 95%'!J123:O123)</f>
        <v>46.304219696262884</v>
      </c>
      <c r="J124">
        <f>SUM('[4]Frequency High Scenario 95%'!P123:U123)</f>
        <v>30.869479797508582</v>
      </c>
      <c r="K124">
        <f>SUM('[4]Frequency VeryHigh Scenario 95%'!D123:I123)</f>
        <v>1741.4225153898983</v>
      </c>
      <c r="L124">
        <f>SUM('[4]Frequency VeryHigh Scenario 95%'!J123:O123)</f>
        <v>217.67781442373732</v>
      </c>
      <c r="M124">
        <f>SUM('[4]Frequency VeryHigh Scenario 95%'!P123:U123)</f>
        <v>145.11854294915821</v>
      </c>
    </row>
    <row r="125" spans="1:13" x14ac:dyDescent="0.35">
      <c r="A125">
        <f>'[4]Expected Frequency'!A124</f>
        <v>2143</v>
      </c>
      <c r="B125">
        <f>SUM('[4]Frequency Low Scenario 95%'!D124:I124)</f>
        <v>111.72423502758139</v>
      </c>
      <c r="C125">
        <f>SUM('[4]Frequency Low Scenario 95%'!J124:O124)</f>
        <v>13.965529378447673</v>
      </c>
      <c r="D125">
        <f>SUM('[4]Frequency Low Scenario 95%'!P124:U124)</f>
        <v>9.3103529189651155</v>
      </c>
      <c r="E125">
        <f>SUM('[4]Frequency Medium Scenario 95%'!D124:I124)</f>
        <v>152.96165353338813</v>
      </c>
      <c r="F125">
        <f>SUM('[4]Frequency Medium Scenario 95%'!J124:O124)</f>
        <v>19.12020669167352</v>
      </c>
      <c r="G125">
        <f>SUM('[4]Frequency Medium Scenario 95%'!P124:U124)</f>
        <v>12.746804461115678</v>
      </c>
      <c r="H125">
        <f>SUM('[4]Frequency High Scenario 95%'!D124:I124)</f>
        <v>370.43375757010296</v>
      </c>
      <c r="I125">
        <f>SUM('[4]Frequency High Scenario 95%'!J124:O124)</f>
        <v>46.304219696262884</v>
      </c>
      <c r="J125">
        <f>SUM('[4]Frequency High Scenario 95%'!P124:U124)</f>
        <v>30.869479797508582</v>
      </c>
      <c r="K125">
        <f>SUM('[4]Frequency VeryHigh Scenario 95%'!D124:I124)</f>
        <v>1741.4225153898983</v>
      </c>
      <c r="L125">
        <f>SUM('[4]Frequency VeryHigh Scenario 95%'!J124:O124)</f>
        <v>217.67781442373732</v>
      </c>
      <c r="M125">
        <f>SUM('[4]Frequency VeryHigh Scenario 95%'!P124:U124)</f>
        <v>145.11854294915821</v>
      </c>
    </row>
    <row r="126" spans="1:13" x14ac:dyDescent="0.35">
      <c r="A126">
        <f>'[4]Expected Frequency'!A125</f>
        <v>2144</v>
      </c>
      <c r="B126">
        <f>SUM('[4]Frequency Low Scenario 95%'!D125:I125)</f>
        <v>111.72423502758139</v>
      </c>
      <c r="C126">
        <f>SUM('[4]Frequency Low Scenario 95%'!J125:O125)</f>
        <v>13.965529378447673</v>
      </c>
      <c r="D126">
        <f>SUM('[4]Frequency Low Scenario 95%'!P125:U125)</f>
        <v>9.3103529189651155</v>
      </c>
      <c r="E126">
        <f>SUM('[4]Frequency Medium Scenario 95%'!D125:I125)</f>
        <v>152.96165353338813</v>
      </c>
      <c r="F126">
        <f>SUM('[4]Frequency Medium Scenario 95%'!J125:O125)</f>
        <v>19.12020669167352</v>
      </c>
      <c r="G126">
        <f>SUM('[4]Frequency Medium Scenario 95%'!P125:U125)</f>
        <v>12.746804461115678</v>
      </c>
      <c r="H126">
        <f>SUM('[4]Frequency High Scenario 95%'!D125:I125)</f>
        <v>370.43375757010296</v>
      </c>
      <c r="I126">
        <f>SUM('[4]Frequency High Scenario 95%'!J125:O125)</f>
        <v>46.304219696262884</v>
      </c>
      <c r="J126">
        <f>SUM('[4]Frequency High Scenario 95%'!P125:U125)</f>
        <v>30.869479797508582</v>
      </c>
      <c r="K126">
        <f>SUM('[4]Frequency VeryHigh Scenario 95%'!D125:I125)</f>
        <v>1741.4225153898983</v>
      </c>
      <c r="L126">
        <f>SUM('[4]Frequency VeryHigh Scenario 95%'!J125:O125)</f>
        <v>217.67781442373732</v>
      </c>
      <c r="M126">
        <f>SUM('[4]Frequency VeryHigh Scenario 95%'!P125:U125)</f>
        <v>145.11854294915821</v>
      </c>
    </row>
    <row r="127" spans="1:13" x14ac:dyDescent="0.35">
      <c r="A127">
        <f>'[4]Expected Frequency'!A126</f>
        <v>2145</v>
      </c>
      <c r="B127">
        <f>SUM('[4]Frequency Low Scenario 95%'!D126:I126)</f>
        <v>111.72423502758139</v>
      </c>
      <c r="C127">
        <f>SUM('[4]Frequency Low Scenario 95%'!J126:O126)</f>
        <v>13.965529378447673</v>
      </c>
      <c r="D127">
        <f>SUM('[4]Frequency Low Scenario 95%'!P126:U126)</f>
        <v>9.3103529189651155</v>
      </c>
      <c r="E127">
        <f>SUM('[4]Frequency Medium Scenario 95%'!D126:I126)</f>
        <v>152.96165353338813</v>
      </c>
      <c r="F127">
        <f>SUM('[4]Frequency Medium Scenario 95%'!J126:O126)</f>
        <v>19.12020669167352</v>
      </c>
      <c r="G127">
        <f>SUM('[4]Frequency Medium Scenario 95%'!P126:U126)</f>
        <v>12.746804461115678</v>
      </c>
      <c r="H127">
        <f>SUM('[4]Frequency High Scenario 95%'!D126:I126)</f>
        <v>370.43375757010296</v>
      </c>
      <c r="I127">
        <f>SUM('[4]Frequency High Scenario 95%'!J126:O126)</f>
        <v>46.304219696262884</v>
      </c>
      <c r="J127">
        <f>SUM('[4]Frequency High Scenario 95%'!P126:U126)</f>
        <v>30.869479797508582</v>
      </c>
      <c r="K127">
        <f>SUM('[4]Frequency VeryHigh Scenario 95%'!D126:I126)</f>
        <v>1741.4225153898983</v>
      </c>
      <c r="L127">
        <f>SUM('[4]Frequency VeryHigh Scenario 95%'!J126:O126)</f>
        <v>217.67781442373732</v>
      </c>
      <c r="M127">
        <f>SUM('[4]Frequency VeryHigh Scenario 95%'!P126:U126)</f>
        <v>145.11854294915821</v>
      </c>
    </row>
    <row r="128" spans="1:13" x14ac:dyDescent="0.35">
      <c r="A128">
        <f>'[4]Expected Frequency'!A127</f>
        <v>2146</v>
      </c>
      <c r="B128">
        <f>SUM('[4]Frequency Low Scenario 95%'!D127:I127)</f>
        <v>111.72423502758139</v>
      </c>
      <c r="C128">
        <f>SUM('[4]Frequency Low Scenario 95%'!J127:O127)</f>
        <v>13.965529378447673</v>
      </c>
      <c r="D128">
        <f>SUM('[4]Frequency Low Scenario 95%'!P127:U127)</f>
        <v>9.3103529189651155</v>
      </c>
      <c r="E128">
        <f>SUM('[4]Frequency Medium Scenario 95%'!D127:I127)</f>
        <v>152.96165353338813</v>
      </c>
      <c r="F128">
        <f>SUM('[4]Frequency Medium Scenario 95%'!J127:O127)</f>
        <v>19.12020669167352</v>
      </c>
      <c r="G128">
        <f>SUM('[4]Frequency Medium Scenario 95%'!P127:U127)</f>
        <v>12.746804461115678</v>
      </c>
      <c r="H128">
        <f>SUM('[4]Frequency High Scenario 95%'!D127:I127)</f>
        <v>370.43375757010296</v>
      </c>
      <c r="I128">
        <f>SUM('[4]Frequency High Scenario 95%'!J127:O127)</f>
        <v>46.304219696262884</v>
      </c>
      <c r="J128">
        <f>SUM('[4]Frequency High Scenario 95%'!P127:U127)</f>
        <v>30.869479797508582</v>
      </c>
      <c r="K128">
        <f>SUM('[4]Frequency VeryHigh Scenario 95%'!D127:I127)</f>
        <v>1741.4225153898983</v>
      </c>
      <c r="L128">
        <f>SUM('[4]Frequency VeryHigh Scenario 95%'!J127:O127)</f>
        <v>217.67781442373732</v>
      </c>
      <c r="M128">
        <f>SUM('[4]Frequency VeryHigh Scenario 95%'!P127:U127)</f>
        <v>145.11854294915821</v>
      </c>
    </row>
    <row r="129" spans="1:13" x14ac:dyDescent="0.35">
      <c r="A129">
        <f>'[4]Expected Frequency'!A128</f>
        <v>2147</v>
      </c>
      <c r="B129">
        <f>SUM('[4]Frequency Low Scenario 95%'!D128:I128)</f>
        <v>111.72423502758139</v>
      </c>
      <c r="C129">
        <f>SUM('[4]Frequency Low Scenario 95%'!J128:O128)</f>
        <v>13.965529378447673</v>
      </c>
      <c r="D129">
        <f>SUM('[4]Frequency Low Scenario 95%'!P128:U128)</f>
        <v>9.3103529189651155</v>
      </c>
      <c r="E129">
        <f>SUM('[4]Frequency Medium Scenario 95%'!D128:I128)</f>
        <v>152.96165353338813</v>
      </c>
      <c r="F129">
        <f>SUM('[4]Frequency Medium Scenario 95%'!J128:O128)</f>
        <v>19.12020669167352</v>
      </c>
      <c r="G129">
        <f>SUM('[4]Frequency Medium Scenario 95%'!P128:U128)</f>
        <v>12.746804461115678</v>
      </c>
      <c r="H129">
        <f>SUM('[4]Frequency High Scenario 95%'!D128:I128)</f>
        <v>370.43375757010296</v>
      </c>
      <c r="I129">
        <f>SUM('[4]Frequency High Scenario 95%'!J128:O128)</f>
        <v>46.304219696262884</v>
      </c>
      <c r="J129">
        <f>SUM('[4]Frequency High Scenario 95%'!P128:U128)</f>
        <v>30.869479797508582</v>
      </c>
      <c r="K129">
        <f>SUM('[4]Frequency VeryHigh Scenario 95%'!D128:I128)</f>
        <v>1741.4225153898983</v>
      </c>
      <c r="L129">
        <f>SUM('[4]Frequency VeryHigh Scenario 95%'!J128:O128)</f>
        <v>217.67781442373732</v>
      </c>
      <c r="M129">
        <f>SUM('[4]Frequency VeryHigh Scenario 95%'!P128:U128)</f>
        <v>145.11854294915821</v>
      </c>
    </row>
    <row r="130" spans="1:13" x14ac:dyDescent="0.35">
      <c r="A130">
        <f>'[4]Expected Frequency'!A129</f>
        <v>2148</v>
      </c>
      <c r="B130">
        <f>SUM('[4]Frequency Low Scenario 95%'!D129:I129)</f>
        <v>111.72423502758139</v>
      </c>
      <c r="C130">
        <f>SUM('[4]Frequency Low Scenario 95%'!J129:O129)</f>
        <v>13.965529378447673</v>
      </c>
      <c r="D130">
        <f>SUM('[4]Frequency Low Scenario 95%'!P129:U129)</f>
        <v>9.3103529189651155</v>
      </c>
      <c r="E130">
        <f>SUM('[4]Frequency Medium Scenario 95%'!D129:I129)</f>
        <v>152.96165353338813</v>
      </c>
      <c r="F130">
        <f>SUM('[4]Frequency Medium Scenario 95%'!J129:O129)</f>
        <v>19.12020669167352</v>
      </c>
      <c r="G130">
        <f>SUM('[4]Frequency Medium Scenario 95%'!P129:U129)</f>
        <v>12.746804461115678</v>
      </c>
      <c r="H130">
        <f>SUM('[4]Frequency High Scenario 95%'!D129:I129)</f>
        <v>370.43375757010296</v>
      </c>
      <c r="I130">
        <f>SUM('[4]Frequency High Scenario 95%'!J129:O129)</f>
        <v>46.304219696262884</v>
      </c>
      <c r="J130">
        <f>SUM('[4]Frequency High Scenario 95%'!P129:U129)</f>
        <v>30.869479797508582</v>
      </c>
      <c r="K130">
        <f>SUM('[4]Frequency VeryHigh Scenario 95%'!D129:I129)</f>
        <v>1741.4225153898983</v>
      </c>
      <c r="L130">
        <f>SUM('[4]Frequency VeryHigh Scenario 95%'!J129:O129)</f>
        <v>217.67781442373732</v>
      </c>
      <c r="M130">
        <f>SUM('[4]Frequency VeryHigh Scenario 95%'!P129:U129)</f>
        <v>145.11854294915821</v>
      </c>
    </row>
    <row r="131" spans="1:13" x14ac:dyDescent="0.35">
      <c r="A131">
        <f>'[4]Expected Frequency'!A130</f>
        <v>2149</v>
      </c>
      <c r="B131">
        <f>SUM('[4]Frequency Low Scenario 95%'!D130:I130)</f>
        <v>111.72423502758139</v>
      </c>
      <c r="C131">
        <f>SUM('[4]Frequency Low Scenario 95%'!J130:O130)</f>
        <v>13.965529378447673</v>
      </c>
      <c r="D131">
        <f>SUM('[4]Frequency Low Scenario 95%'!P130:U130)</f>
        <v>9.3103529189651155</v>
      </c>
      <c r="E131">
        <f>SUM('[4]Frequency Medium Scenario 95%'!D130:I130)</f>
        <v>152.96165353338813</v>
      </c>
      <c r="F131">
        <f>SUM('[4]Frequency Medium Scenario 95%'!J130:O130)</f>
        <v>19.12020669167352</v>
      </c>
      <c r="G131">
        <f>SUM('[4]Frequency Medium Scenario 95%'!P130:U130)</f>
        <v>12.746804461115678</v>
      </c>
      <c r="H131">
        <f>SUM('[4]Frequency High Scenario 95%'!D130:I130)</f>
        <v>370.43375757010296</v>
      </c>
      <c r="I131">
        <f>SUM('[4]Frequency High Scenario 95%'!J130:O130)</f>
        <v>46.304219696262884</v>
      </c>
      <c r="J131">
        <f>SUM('[4]Frequency High Scenario 95%'!P130:U130)</f>
        <v>30.869479797508582</v>
      </c>
      <c r="K131">
        <f>SUM('[4]Frequency VeryHigh Scenario 95%'!D130:I130)</f>
        <v>1741.4225153898983</v>
      </c>
      <c r="L131">
        <f>SUM('[4]Frequency VeryHigh Scenario 95%'!J130:O130)</f>
        <v>217.67781442373732</v>
      </c>
      <c r="M131">
        <f>SUM('[4]Frequency VeryHigh Scenario 95%'!P130:U130)</f>
        <v>145.11854294915821</v>
      </c>
    </row>
    <row r="132" spans="1:13" x14ac:dyDescent="0.35">
      <c r="A132">
        <f>'[4]Expected Frequency'!A131</f>
        <v>2150</v>
      </c>
      <c r="B132">
        <f>SUM('[4]Frequency Low Scenario 95%'!D131:I131)</f>
        <v>111.72423502758139</v>
      </c>
      <c r="C132">
        <f>SUM('[4]Frequency Low Scenario 95%'!J131:O131)</f>
        <v>13.965529378447673</v>
      </c>
      <c r="D132">
        <f>SUM('[4]Frequency Low Scenario 95%'!P131:U131)</f>
        <v>9.3103529189651155</v>
      </c>
      <c r="E132">
        <f>SUM('[4]Frequency Medium Scenario 95%'!D131:I131)</f>
        <v>148.70273827592933</v>
      </c>
      <c r="F132">
        <f>SUM('[4]Frequency Medium Scenario 95%'!J131:O131)</f>
        <v>18.587842284491163</v>
      </c>
      <c r="G132">
        <f>SUM('[4]Frequency Medium Scenario 95%'!P131:U131)</f>
        <v>12.391894856327447</v>
      </c>
      <c r="H132">
        <f>SUM('[4]Frequency High Scenario 95%'!D131:I131)</f>
        <v>392.93756632957582</v>
      </c>
      <c r="I132">
        <f>SUM('[4]Frequency High Scenario 95%'!J131:O131)</f>
        <v>49.117195791196977</v>
      </c>
      <c r="J132">
        <f>SUM('[4]Frequency High Scenario 95%'!P131:U131)</f>
        <v>32.744797194131316</v>
      </c>
      <c r="K132">
        <f>SUM('[4]Frequency VeryHigh Scenario 95%'!D131:I131)</f>
        <v>2026.39602911155</v>
      </c>
      <c r="L132">
        <f>SUM('[4]Frequency VeryHigh Scenario 95%'!J131:O131)</f>
        <v>253.29950363894378</v>
      </c>
      <c r="M132">
        <f>SUM('[4]Frequency VeryHigh Scenario 95%'!P131:U131)</f>
        <v>168.86633575929585</v>
      </c>
    </row>
  </sheetData>
  <mergeCells count="5">
    <mergeCell ref="B2:M2"/>
    <mergeCell ref="B3:D3"/>
    <mergeCell ref="E3:G3"/>
    <mergeCell ref="H3:J3"/>
    <mergeCell ref="K3:M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3B24-0504-410A-A65B-638B9322B7E8}">
  <sheetPr>
    <tabColor rgb="FF00B0F0"/>
  </sheetPr>
  <dimension ref="A1:E17"/>
  <sheetViews>
    <sheetView workbookViewId="0">
      <selection activeCell="B2" sqref="B2:E17"/>
    </sheetView>
  </sheetViews>
  <sheetFormatPr defaultRowHeight="14.5" x14ac:dyDescent="0.35"/>
  <cols>
    <col min="2" max="2" width="11.1796875" customWidth="1"/>
  </cols>
  <sheetData>
    <row r="1" spans="1:5" ht="58" x14ac:dyDescent="0.35">
      <c r="A1" s="145"/>
      <c r="B1" s="146" t="s">
        <v>221</v>
      </c>
      <c r="C1" s="146" t="s">
        <v>222</v>
      </c>
      <c r="D1" s="146" t="s">
        <v>223</v>
      </c>
      <c r="E1" s="146" t="s">
        <v>224</v>
      </c>
    </row>
    <row r="2" spans="1:5" x14ac:dyDescent="0.35">
      <c r="A2" s="147">
        <v>2005</v>
      </c>
      <c r="B2" s="149">
        <v>379.85</v>
      </c>
      <c r="C2" s="149">
        <v>379.85</v>
      </c>
      <c r="D2" s="149">
        <v>379.85</v>
      </c>
      <c r="E2" s="149">
        <v>379.85</v>
      </c>
    </row>
    <row r="3" spans="1:5" x14ac:dyDescent="0.35">
      <c r="A3" s="147">
        <v>2010</v>
      </c>
      <c r="B3" s="149">
        <v>390.51</v>
      </c>
      <c r="C3" s="149">
        <v>390.51</v>
      </c>
      <c r="D3" s="149">
        <v>390.51</v>
      </c>
      <c r="E3" s="149">
        <v>390.51</v>
      </c>
    </row>
    <row r="4" spans="1:5" x14ac:dyDescent="0.35">
      <c r="A4" s="148">
        <v>2020</v>
      </c>
      <c r="B4" s="150">
        <v>414.55</v>
      </c>
      <c r="C4" s="150">
        <v>414.44</v>
      </c>
      <c r="D4" s="150">
        <v>417.07</v>
      </c>
      <c r="E4" s="150">
        <v>417.25</v>
      </c>
    </row>
    <row r="5" spans="1:5" x14ac:dyDescent="0.35">
      <c r="A5" s="147">
        <v>2030</v>
      </c>
      <c r="B5" s="149">
        <v>436.54</v>
      </c>
      <c r="C5" s="149">
        <v>439.28</v>
      </c>
      <c r="D5" s="149">
        <v>448.55</v>
      </c>
      <c r="E5" s="149">
        <v>452.77</v>
      </c>
    </row>
    <row r="6" spans="1:5" x14ac:dyDescent="0.35">
      <c r="A6" s="147">
        <v>2040</v>
      </c>
      <c r="B6" s="149">
        <v>452.29</v>
      </c>
      <c r="C6" s="149">
        <v>463.05</v>
      </c>
      <c r="D6" s="149">
        <v>480.63</v>
      </c>
      <c r="E6" s="149">
        <v>499.68</v>
      </c>
    </row>
    <row r="7" spans="1:5" x14ac:dyDescent="0.35">
      <c r="A7" s="148">
        <v>2050</v>
      </c>
      <c r="B7" s="150">
        <v>460.69</v>
      </c>
      <c r="C7" s="150">
        <v>483.24</v>
      </c>
      <c r="D7" s="150">
        <v>511.43</v>
      </c>
      <c r="E7" s="150">
        <v>559.69000000000005</v>
      </c>
    </row>
    <row r="8" spans="1:5" x14ac:dyDescent="0.35">
      <c r="A8" s="147">
        <v>2060</v>
      </c>
      <c r="B8" s="149">
        <v>462.9</v>
      </c>
      <c r="C8" s="149">
        <v>497.49</v>
      </c>
      <c r="D8" s="149">
        <v>542.95000000000005</v>
      </c>
      <c r="E8" s="149">
        <v>635.79</v>
      </c>
    </row>
    <row r="9" spans="1:5" x14ac:dyDescent="0.35">
      <c r="A9" s="147">
        <v>2070</v>
      </c>
      <c r="B9" s="149">
        <v>460.64</v>
      </c>
      <c r="C9" s="149">
        <v>504.28</v>
      </c>
      <c r="D9" s="149">
        <v>573.5</v>
      </c>
      <c r="E9" s="149">
        <v>730.03</v>
      </c>
    </row>
    <row r="10" spans="1:5" x14ac:dyDescent="0.35">
      <c r="A10" s="148">
        <v>2080</v>
      </c>
      <c r="B10" s="150">
        <v>453.86</v>
      </c>
      <c r="C10" s="150">
        <v>504.78</v>
      </c>
      <c r="D10" s="150">
        <v>599.94000000000005</v>
      </c>
      <c r="E10" s="150">
        <v>841.52</v>
      </c>
    </row>
    <row r="11" spans="1:5" x14ac:dyDescent="0.35">
      <c r="A11" s="147">
        <v>2090</v>
      </c>
      <c r="B11" s="149">
        <v>443.09</v>
      </c>
      <c r="C11" s="149">
        <v>500.71</v>
      </c>
      <c r="D11" s="149">
        <v>623.13</v>
      </c>
      <c r="E11" s="149">
        <v>963.84</v>
      </c>
    </row>
    <row r="12" spans="1:5" x14ac:dyDescent="0.35">
      <c r="A12" s="147">
        <v>2100</v>
      </c>
      <c r="B12" s="149">
        <v>432.17</v>
      </c>
      <c r="C12" s="149">
        <v>494.15</v>
      </c>
      <c r="D12" s="149">
        <v>645.05999999999995</v>
      </c>
      <c r="E12" s="149">
        <v>1088.97</v>
      </c>
    </row>
    <row r="13" spans="1:5" x14ac:dyDescent="0.35">
      <c r="A13" s="148">
        <v>2110</v>
      </c>
      <c r="B13" s="151">
        <v>421.25</v>
      </c>
      <c r="C13" s="151">
        <v>487.59</v>
      </c>
      <c r="D13" s="151">
        <v>666.99</v>
      </c>
      <c r="E13" s="151">
        <v>1214.0999999999999</v>
      </c>
    </row>
    <row r="14" spans="1:5" x14ac:dyDescent="0.35">
      <c r="A14" s="147">
        <v>2120</v>
      </c>
      <c r="B14" s="152">
        <v>410.33</v>
      </c>
      <c r="C14" s="152">
        <v>481.03</v>
      </c>
      <c r="D14" s="152">
        <v>688.92</v>
      </c>
      <c r="E14" s="152">
        <v>1339.23</v>
      </c>
    </row>
    <row r="15" spans="1:5" x14ac:dyDescent="0.35">
      <c r="A15" s="147">
        <v>2130</v>
      </c>
      <c r="B15" s="152">
        <v>400</v>
      </c>
      <c r="C15" s="152">
        <v>474.47</v>
      </c>
      <c r="D15" s="152">
        <v>710.85</v>
      </c>
      <c r="E15" s="152">
        <v>1464.36</v>
      </c>
    </row>
    <row r="16" spans="1:5" x14ac:dyDescent="0.35">
      <c r="A16" s="148">
        <v>2140</v>
      </c>
      <c r="B16" s="151">
        <v>400</v>
      </c>
      <c r="C16" s="151">
        <v>467.91</v>
      </c>
      <c r="D16" s="151">
        <v>732.78</v>
      </c>
      <c r="E16" s="151">
        <v>1589.49</v>
      </c>
    </row>
    <row r="17" spans="1:5" x14ac:dyDescent="0.35">
      <c r="A17" s="147">
        <v>2150</v>
      </c>
      <c r="B17" s="152">
        <v>400</v>
      </c>
      <c r="C17" s="152">
        <v>461.35</v>
      </c>
      <c r="D17" s="152">
        <v>754.71</v>
      </c>
      <c r="E17" s="152">
        <v>1714.62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>
      <selection activeCell="N16" sqref="N16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130</v>
      </c>
    </row>
    <row r="2" spans="1:19" x14ac:dyDescent="0.35">
      <c r="B2" s="30" t="s">
        <v>126</v>
      </c>
      <c r="H2" s="32" t="s">
        <v>127</v>
      </c>
      <c r="N2" s="34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40">
        <f>'Total Property Damage 95%'!B4/'Property Value'!B3</f>
        <v>7.6780912517724364E-6</v>
      </c>
      <c r="C4" s="40">
        <f>'Total Property Damage 95%'!C4/'Property Value'!C3</f>
        <v>1.6529209617626442E-5</v>
      </c>
      <c r="D4" s="40">
        <f>'Total Property Damage 95%'!D4/'Property Value'!D3</f>
        <v>1.5779884216177835E-5</v>
      </c>
      <c r="E4" s="40">
        <f>'Total Property Damage 95%'!E4/'Property Value'!E3</f>
        <v>7.7204923166645018E-5</v>
      </c>
      <c r="F4" s="40">
        <f>'Total Property Damage 95%'!F4/'Property Value'!F3</f>
        <v>4.6624544550433804E-5</v>
      </c>
      <c r="G4" s="40">
        <f>'Total Property Damage 95%'!G4/'Property Value'!G3</f>
        <v>1.0697701472106879E-4</v>
      </c>
      <c r="H4" s="41">
        <f>'Total Property Damage 95%'!H4/'Property Value'!B3</f>
        <v>1.5419890557634458E-5</v>
      </c>
      <c r="I4" s="41">
        <f>'Total Property Damage 95%'!I4/'Property Value'!C3</f>
        <v>2.7512117415720583E-5</v>
      </c>
      <c r="J4" s="41">
        <f>'Total Property Damage 95%'!J4/'Property Value'!D3</f>
        <v>1.5717189580527938E-5</v>
      </c>
      <c r="K4" s="41">
        <f>'Total Property Damage 95%'!K4/'Property Value'!E3</f>
        <v>8.6049341061594157E-5</v>
      </c>
      <c r="L4" s="41">
        <f>'Total Property Damage 95%'!L4/'Property Value'!F3</f>
        <v>5.6036359946194504E-5</v>
      </c>
      <c r="M4" s="41">
        <f>'Total Property Damage 95%'!M4/'Property Value'!G3</f>
        <v>9.1917220569925545E-5</v>
      </c>
      <c r="N4" s="42">
        <f>'Total Property Damage 95%'!N4/'Property Value'!B3</f>
        <v>9.0763035048789715E-4</v>
      </c>
      <c r="O4" s="42">
        <f>'Total Property Damage 95%'!O4/'Property Value'!C3</f>
        <v>2.7149107729833449E-3</v>
      </c>
      <c r="P4" s="42">
        <f>'Total Property Damage 95%'!P4/'Property Value'!D3</f>
        <v>1.7986524378071588E-3</v>
      </c>
      <c r="Q4" s="42">
        <f>'Total Property Damage 95%'!Q4/'Property Value'!E3</f>
        <v>4.4607708680695548E-3</v>
      </c>
      <c r="R4" s="42">
        <f>'Total Property Damage 95%'!R4/'Property Value'!F3</f>
        <v>2.2658277211087601E-3</v>
      </c>
      <c r="S4" s="42">
        <f>'Total Property Damage 95%'!S4/'Property Value'!G3</f>
        <v>4.955558298566214E-3</v>
      </c>
    </row>
    <row r="5" spans="1:19" x14ac:dyDescent="0.35">
      <c r="A5">
        <v>2024</v>
      </c>
      <c r="B5" s="40">
        <f>'Total Property Damage 95%'!B5/'Property Value'!B4</f>
        <v>7.7759189065438563E-6</v>
      </c>
      <c r="C5" s="40">
        <f>'Total Property Damage 95%'!C5/'Property Value'!C4</f>
        <v>1.6739810632786859E-5</v>
      </c>
      <c r="D5" s="40">
        <f>'Total Property Damage 95%'!D5/'Property Value'!D4</f>
        <v>1.5980937969619078E-5</v>
      </c>
      <c r="E5" s="40">
        <f>'Total Property Damage 95%'!E5/'Property Value'!E4</f>
        <v>7.8188602094458862E-5</v>
      </c>
      <c r="F5" s="40">
        <f>'Total Property Damage 95%'!F5/'Property Value'!F4</f>
        <v>4.721859451657631E-5</v>
      </c>
      <c r="G5" s="40">
        <f>'Total Property Damage 95%'!G5/'Property Value'!G4</f>
        <v>1.0834002410991838E-4</v>
      </c>
      <c r="H5" s="41">
        <f>'Total Property Damage 95%'!H5/'Property Value'!B4</f>
        <v>1.5268626141653751E-5</v>
      </c>
      <c r="I5" s="41">
        <f>'Total Property Damage 95%'!I5/'Property Value'!C4</f>
        <v>2.7242231948133966E-5</v>
      </c>
      <c r="J5" s="41">
        <f>'Total Property Damage 95%'!J5/'Property Value'!D4</f>
        <v>1.5563008751950035E-5</v>
      </c>
      <c r="K5" s="41">
        <f>'Total Property Damage 95%'!K5/'Property Value'!E4</f>
        <v>8.5205223311694665E-5</v>
      </c>
      <c r="L5" s="41">
        <f>'Total Property Damage 95%'!L5/'Property Value'!F4</f>
        <v>5.5486660372824366E-5</v>
      </c>
      <c r="M5" s="41">
        <f>'Total Property Damage 95%'!M5/'Property Value'!G4</f>
        <v>9.1015540714539287E-5</v>
      </c>
      <c r="N5" s="42">
        <f>'Total Property Damage 95%'!N5/'Property Value'!B4</f>
        <v>9.0574706409770798E-4</v>
      </c>
      <c r="O5" s="42">
        <f>'Total Property Damage 95%'!O5/'Property Value'!C4</f>
        <v>2.7092774724810104E-3</v>
      </c>
      <c r="P5" s="42">
        <f>'Total Property Damage 95%'!P5/'Property Value'!D4</f>
        <v>1.7949203263203822E-3</v>
      </c>
      <c r="Q5" s="42">
        <f>'Total Property Damage 95%'!Q5/'Property Value'!E4</f>
        <v>4.4515149974818508E-3</v>
      </c>
      <c r="R5" s="42">
        <f>'Total Property Damage 95%'!R5/'Property Value'!F4</f>
        <v>2.2611262448884203E-3</v>
      </c>
      <c r="S5" s="42">
        <f>'Total Property Damage 95%'!S5/'Property Value'!G4</f>
        <v>4.9452757694568002E-3</v>
      </c>
    </row>
    <row r="6" spans="1:19" x14ac:dyDescent="0.35">
      <c r="A6">
        <v>2025</v>
      </c>
      <c r="B6" s="40">
        <f>'Total Property Damage 95%'!B6/'Property Value'!B5</f>
        <v>7.8749929974052154E-6</v>
      </c>
      <c r="C6" s="40">
        <f>'Total Property Damage 95%'!C6/'Property Value'!C5</f>
        <v>1.6953094945492202E-5</v>
      </c>
      <c r="D6" s="40">
        <f>'Total Property Damage 95%'!D6/'Property Value'!D5</f>
        <v>1.6184553377583194E-5</v>
      </c>
      <c r="E6" s="40">
        <f>'Total Property Damage 95%'!E6/'Property Value'!E5</f>
        <v>7.9184814215666833E-5</v>
      </c>
      <c r="F6" s="40">
        <f>'Total Property Damage 95%'!F6/'Property Value'!F5</f>
        <v>4.7820213357989905E-5</v>
      </c>
      <c r="G6" s="40">
        <f>'Total Property Damage 95%'!G6/'Property Value'!G5</f>
        <v>1.0972039979562095E-4</v>
      </c>
      <c r="H6" s="41">
        <f>'Total Property Damage 95%'!H6/'Property Value'!B5</f>
        <v>1.5118845583386331E-5</v>
      </c>
      <c r="I6" s="41">
        <f>'Total Property Damage 95%'!I6/'Property Value'!C5</f>
        <v>2.6974993974541133E-5</v>
      </c>
      <c r="J6" s="41">
        <f>'Total Property Damage 95%'!J6/'Property Value'!D5</f>
        <v>1.5410340390202112E-5</v>
      </c>
      <c r="K6" s="41">
        <f>'Total Property Damage 95%'!K6/'Property Value'!E5</f>
        <v>8.4369386099064902E-5</v>
      </c>
      <c r="L6" s="41">
        <f>'Total Property Damage 95%'!L6/'Property Value'!F5</f>
        <v>5.4942353184349561E-5</v>
      </c>
      <c r="M6" s="41">
        <f>'Total Property Damage 95%'!M6/'Property Value'!G5</f>
        <v>9.0122706063093804E-5</v>
      </c>
      <c r="N6" s="42">
        <f>'Total Property Damage 95%'!N6/'Property Value'!B5</f>
        <v>9.0386768543011255E-4</v>
      </c>
      <c r="O6" s="42">
        <f>'Total Property Damage 95%'!O6/'Property Value'!C5</f>
        <v>2.7036558607880703E-3</v>
      </c>
      <c r="P6" s="42">
        <f>'Total Property Damage 95%'!P6/'Property Value'!D5</f>
        <v>1.7911959587733779E-3</v>
      </c>
      <c r="Q6" s="42">
        <f>'Total Property Damage 95%'!Q6/'Property Value'!E5</f>
        <v>4.4422783323505291E-3</v>
      </c>
      <c r="R6" s="42">
        <f>'Total Property Damage 95%'!R6/'Property Value'!F5</f>
        <v>2.256434523989919E-3</v>
      </c>
      <c r="S6" s="42">
        <f>'Total Property Damage 95%'!S6/'Property Value'!G5</f>
        <v>4.9350145760675051E-3</v>
      </c>
    </row>
    <row r="7" spans="1:19" x14ac:dyDescent="0.35">
      <c r="A7">
        <v>2026</v>
      </c>
      <c r="B7" s="40">
        <f>'Total Property Damage 95%'!B7/'Property Value'!B6</f>
        <v>7.9753294053763591E-6</v>
      </c>
      <c r="C7" s="40">
        <f>'Total Property Damage 95%'!C7/'Property Value'!C6</f>
        <v>1.7169096744018864E-5</v>
      </c>
      <c r="D7" s="40">
        <f>'Total Property Damage 95%'!D7/'Property Value'!D6</f>
        <v>1.63907630784755E-5</v>
      </c>
      <c r="E7" s="40">
        <f>'Total Property Damage 95%'!E7/'Property Value'!E6</f>
        <v>8.0193719217471938E-5</v>
      </c>
      <c r="F7" s="40">
        <f>'Total Property Damage 95%'!F7/'Property Value'!F6</f>
        <v>4.8429497510793013E-5</v>
      </c>
      <c r="G7" s="40">
        <f>'Total Property Damage 95%'!G7/'Property Value'!G6</f>
        <v>1.1111836304463941E-4</v>
      </c>
      <c r="H7" s="41">
        <f>'Total Property Damage 95%'!H7/'Property Value'!B6</f>
        <v>1.497053432664131E-5</v>
      </c>
      <c r="I7" s="41">
        <f>'Total Property Damage 95%'!I7/'Property Value'!C6</f>
        <v>2.6710377523834754E-5</v>
      </c>
      <c r="J7" s="41">
        <f>'Total Property Damage 95%'!J7/'Property Value'!D6</f>
        <v>1.5259169658446581E-5</v>
      </c>
      <c r="K7" s="41">
        <f>'Total Property Damage 95%'!K7/'Property Value'!E6</f>
        <v>8.3541748194163721E-5</v>
      </c>
      <c r="L7" s="41">
        <f>'Total Property Damage 95%'!L7/'Property Value'!F6</f>
        <v>5.4403385483121512E-5</v>
      </c>
      <c r="M7" s="41">
        <f>'Total Property Damage 95%'!M7/'Property Value'!G6</f>
        <v>8.9238629846840416E-5</v>
      </c>
      <c r="N7" s="42">
        <f>'Total Property Damage 95%'!N7/'Property Value'!B6</f>
        <v>9.0199220637678741E-4</v>
      </c>
      <c r="O7" s="42">
        <f>'Total Property Damage 95%'!O7/'Property Value'!C6</f>
        <v>2.698045913650846E-3</v>
      </c>
      <c r="P7" s="42">
        <f>'Total Property Damage 95%'!P7/'Property Value'!D6</f>
        <v>1.7874793190978688E-3</v>
      </c>
      <c r="Q7" s="42">
        <f>'Total Property Damage 95%'!Q7/'Property Value'!E6</f>
        <v>4.4330608328252532E-3</v>
      </c>
      <c r="R7" s="42">
        <f>'Total Property Damage 95%'!R7/'Property Value'!F6</f>
        <v>2.2517525381714645E-3</v>
      </c>
      <c r="S7" s="42">
        <f>'Total Property Damage 95%'!S7/'Property Value'!G6</f>
        <v>4.9247746741278029E-3</v>
      </c>
    </row>
    <row r="8" spans="1:19" x14ac:dyDescent="0.35">
      <c r="A8">
        <v>2027</v>
      </c>
      <c r="B8" s="40">
        <f>'Total Property Damage 95%'!B8/'Property Value'!B7</f>
        <v>8.0769442138194602E-6</v>
      </c>
      <c r="C8" s="40">
        <f>'Total Property Damage 95%'!C8/'Property Value'!C7</f>
        <v>1.7387850652240943E-5</v>
      </c>
      <c r="D8" s="40">
        <f>'Total Property Damage 95%'!D8/'Property Value'!D7</f>
        <v>1.6599600126551878E-5</v>
      </c>
      <c r="E8" s="40">
        <f>'Total Property Damage 95%'!E8/'Property Value'!E7</f>
        <v>8.1215478821674585E-5</v>
      </c>
      <c r="F8" s="40">
        <f>'Total Property Damage 95%'!F8/'Property Value'!F7</f>
        <v>4.9046544639810313E-5</v>
      </c>
      <c r="G8" s="40">
        <f>'Total Property Damage 95%'!G8/'Property Value'!G7</f>
        <v>1.1253413794262422E-4</v>
      </c>
      <c r="H8" s="41">
        <f>'Total Property Damage 95%'!H8/'Property Value'!B7</f>
        <v>1.4823677958019592E-5</v>
      </c>
      <c r="I8" s="41">
        <f>'Total Property Damage 95%'!I8/'Property Value'!C7</f>
        <v>2.6448356879676112E-5</v>
      </c>
      <c r="J8" s="41">
        <f>'Total Property Damage 95%'!J8/'Property Value'!D7</f>
        <v>1.5109481865390704E-5</v>
      </c>
      <c r="K8" s="41">
        <f>'Total Property Damage 95%'!K8/'Property Value'!E7</f>
        <v>8.2722229164287032E-5</v>
      </c>
      <c r="L8" s="41">
        <f>'Total Property Damage 95%'!L8/'Property Value'!F7</f>
        <v>5.3869704890401395E-5</v>
      </c>
      <c r="M8" s="41">
        <f>'Total Property Damage 95%'!M8/'Property Value'!G7</f>
        <v>8.8363226148205367E-5</v>
      </c>
      <c r="N8" s="42">
        <f>'Total Property Damage 95%'!N8/'Property Value'!B7</f>
        <v>9.0012061884623274E-4</v>
      </c>
      <c r="O8" s="42">
        <f>'Total Property Damage 95%'!O8/'Property Value'!C7</f>
        <v>2.6924476068659825E-3</v>
      </c>
      <c r="P8" s="42">
        <f>'Total Property Damage 95%'!P8/'Property Value'!D7</f>
        <v>1.7837703912589175E-3</v>
      </c>
      <c r="Q8" s="42">
        <f>'Total Property Damage 95%'!Q8/'Property Value'!E7</f>
        <v>4.4238624591383738E-3</v>
      </c>
      <c r="R8" s="42">
        <f>'Total Property Damage 95%'!R8/'Property Value'!F7</f>
        <v>2.2470802672332649E-3</v>
      </c>
      <c r="S8" s="42">
        <f>'Total Property Damage 95%'!S8/'Property Value'!G7</f>
        <v>4.9145560194590295E-3</v>
      </c>
    </row>
    <row r="9" spans="1:19" x14ac:dyDescent="0.35">
      <c r="A9">
        <v>2028</v>
      </c>
      <c r="B9" s="40">
        <f>'Total Property Damage 95%'!B9/'Property Value'!B8</f>
        <v>8.1798537110171055E-6</v>
      </c>
      <c r="C9" s="40">
        <f>'Total Property Damage 95%'!C9/'Property Value'!C8</f>
        <v>1.7609391735180241E-5</v>
      </c>
      <c r="D9" s="40">
        <f>'Total Property Damage 95%'!D9/'Property Value'!D8</f>
        <v>1.6811097997217202E-5</v>
      </c>
      <c r="E9" s="40">
        <f>'Total Property Damage 95%'!E9/'Property Value'!E8</f>
        <v>8.2250256810595732E-5</v>
      </c>
      <c r="F9" s="40">
        <f>'Total Property Damage 95%'!F9/'Property Value'!F8</f>
        <v>4.9671453654228027E-5</v>
      </c>
      <c r="G9" s="40">
        <f>'Total Property Damage 95%'!G9/'Property Value'!G8</f>
        <v>1.13967951430333E-4</v>
      </c>
      <c r="H9" s="41">
        <f>'Total Property Damage 95%'!H9/'Property Value'!B8</f>
        <v>1.4678262205513118E-5</v>
      </c>
      <c r="I9" s="41">
        <f>'Total Property Damage 95%'!I9/'Property Value'!C8</f>
        <v>2.6188906577995939E-5</v>
      </c>
      <c r="J9" s="41">
        <f>'Total Property Damage 95%'!J9/'Property Value'!D8</f>
        <v>1.496126246385884E-5</v>
      </c>
      <c r="K9" s="41">
        <f>'Total Property Damage 95%'!K9/'Property Value'!E8</f>
        <v>8.1910749365750909E-5</v>
      </c>
      <c r="L9" s="41">
        <f>'Total Property Damage 95%'!L9/'Property Value'!F8</f>
        <v>5.334125954126984E-5</v>
      </c>
      <c r="M9" s="41">
        <f>'Total Property Damage 95%'!M9/'Property Value'!G8</f>
        <v>8.7496409892440062E-5</v>
      </c>
      <c r="N9" s="42">
        <f>'Total Property Damage 95%'!N9/'Property Value'!B8</f>
        <v>8.9825291476373871E-4</v>
      </c>
      <c r="O9" s="42">
        <f>'Total Property Damage 95%'!O9/'Property Value'!C8</f>
        <v>2.6868609162803473E-3</v>
      </c>
      <c r="P9" s="42">
        <f>'Total Property Damage 95%'!P9/'Property Value'!D8</f>
        <v>1.7800691592548593E-3</v>
      </c>
      <c r="Q9" s="42">
        <f>'Total Property Damage 95%'!Q9/'Property Value'!E8</f>
        <v>4.414683171604759E-3</v>
      </c>
      <c r="R9" s="42">
        <f>'Total Property Damage 95%'!R9/'Property Value'!F8</f>
        <v>2.2424176910174429E-3</v>
      </c>
      <c r="S9" s="42">
        <f>'Total Property Damage 95%'!S9/'Property Value'!G8</f>
        <v>4.9043585679741887E-3</v>
      </c>
    </row>
    <row r="10" spans="1:19" x14ac:dyDescent="0.35">
      <c r="A10">
        <v>2029</v>
      </c>
      <c r="B10" s="40">
        <f>'Total Property Damage 95%'!B10/'Property Value'!B9</f>
        <v>8.2840743927832093E-6</v>
      </c>
      <c r="C10" s="40">
        <f>'Total Property Damage 95%'!C10/'Property Value'!C9</f>
        <v>1.7833755504627006E-5</v>
      </c>
      <c r="D10" s="40">
        <f>'Total Property Damage 95%'!D10/'Property Value'!D9</f>
        <v>1.7025290592391242E-5</v>
      </c>
      <c r="E10" s="40">
        <f>'Total Property Damage 95%'!E10/'Property Value'!E9</f>
        <v>8.3298219053330218E-5</v>
      </c>
      <c r="F10" s="40">
        <f>'Total Property Damage 95%'!F10/'Property Value'!F9</f>
        <v>5.0304324723448331E-5</v>
      </c>
      <c r="G10" s="40">
        <f>'Total Property Damage 95%'!G10/'Property Value'!G9</f>
        <v>1.1542003334000796E-4</v>
      </c>
      <c r="H10" s="41">
        <f>'Total Property Damage 95%'!H10/'Property Value'!B9</f>
        <v>1.4534272937117865E-5</v>
      </c>
      <c r="I10" s="41">
        <f>'Total Property Damage 95%'!I10/'Property Value'!C9</f>
        <v>2.5932001404519691E-5</v>
      </c>
      <c r="J10" s="41">
        <f>'Total Property Damage 95%'!J10/'Property Value'!D9</f>
        <v>1.4814497049378696E-5</v>
      </c>
      <c r="K10" s="41">
        <f>'Total Property Damage 95%'!K10/'Property Value'!E9</f>
        <v>8.1107229936151724E-5</v>
      </c>
      <c r="L10" s="41">
        <f>'Total Property Damage 95%'!L10/'Property Value'!F9</f>
        <v>5.2817998079586453E-5</v>
      </c>
      <c r="M10" s="41">
        <f>'Total Property Damage 95%'!M10/'Property Value'!G9</f>
        <v>8.6638096839353193E-5</v>
      </c>
      <c r="N10" s="42">
        <f>'Total Property Damage 95%'!N10/'Property Value'!B9</f>
        <v>8.9638908607134974E-4</v>
      </c>
      <c r="O10" s="42">
        <f>'Total Property Damage 95%'!O10/'Property Value'!C9</f>
        <v>2.6812858177909216E-3</v>
      </c>
      <c r="P10" s="42">
        <f>'Total Property Damage 95%'!P10/'Property Value'!D9</f>
        <v>1.7763756071172319E-3</v>
      </c>
      <c r="Q10" s="42">
        <f>'Total Property Damage 95%'!Q10/'Property Value'!E9</f>
        <v>4.4055229306216191E-3</v>
      </c>
      <c r="R10" s="42">
        <f>'Total Property Damage 95%'!R10/'Property Value'!F9</f>
        <v>2.2377647894079472E-3</v>
      </c>
      <c r="S10" s="42">
        <f>'Total Property Damage 95%'!S10/'Property Value'!G9</f>
        <v>4.8941822756777614E-3</v>
      </c>
    </row>
    <row r="11" spans="1:19" x14ac:dyDescent="0.35">
      <c r="A11">
        <v>2030</v>
      </c>
      <c r="B11" s="40">
        <f>'Total Property Damage 95%'!B11/'Property Value'!B10</f>
        <v>9.7038988692898034E-6</v>
      </c>
      <c r="C11" s="40">
        <f>'Total Property Damage 95%'!C11/'Property Value'!C10</f>
        <v>2.0890319385265524E-5</v>
      </c>
      <c r="D11" s="40">
        <f>'Total Property Damage 95%'!D11/'Property Value'!D10</f>
        <v>1.9943290015932529E-5</v>
      </c>
      <c r="E11" s="40">
        <f>'Total Property Damage 95%'!E11/'Property Value'!E10</f>
        <v>9.7574871417094352E-5</v>
      </c>
      <c r="F11" s="40">
        <f>'Total Property Damage 95%'!F11/'Property Value'!F10</f>
        <v>5.8926085964355254E-5</v>
      </c>
      <c r="G11" s="40">
        <f>'Total Property Damage 95%'!G11/'Property Value'!G10</f>
        <v>1.3520210924194742E-4</v>
      </c>
      <c r="H11" s="41">
        <f>'Total Property Damage 95%'!H11/'Property Value'!B10</f>
        <v>1.6646226495491412E-5</v>
      </c>
      <c r="I11" s="41">
        <f>'Total Property Damage 95%'!I11/'Property Value'!C10</f>
        <v>2.9700141914813668E-5</v>
      </c>
      <c r="J11" s="41">
        <f>'Total Property Damage 95%'!J11/'Property Value'!D10</f>
        <v>1.6967169556239853E-5</v>
      </c>
      <c r="K11" s="41">
        <f>'Total Property Damage 95%'!K11/'Property Value'!E10</f>
        <v>9.2892800746234813E-5</v>
      </c>
      <c r="L11" s="41">
        <f>'Total Property Damage 95%'!L11/'Property Value'!F10</f>
        <v>6.049290273240014E-5</v>
      </c>
      <c r="M11" s="41">
        <f>'Total Property Damage 95%'!M11/'Property Value'!G10</f>
        <v>9.9227349683456457E-5</v>
      </c>
      <c r="N11" s="42">
        <f>'Total Property Damage 95%'!N11/'Property Value'!B10</f>
        <v>1.0346615334318866E-3</v>
      </c>
      <c r="O11" s="42">
        <f>'Total Property Damage 95%'!O11/'Property Value'!C10</f>
        <v>3.0948874087294554E-3</v>
      </c>
      <c r="P11" s="42">
        <f>'Total Property Damage 95%'!P11/'Property Value'!D10</f>
        <v>2.0503903251055636E-3</v>
      </c>
      <c r="Q11" s="42">
        <f>'Total Property Damage 95%'!Q11/'Property Value'!E10</f>
        <v>5.0850966190852118E-3</v>
      </c>
      <c r="R11" s="42">
        <f>'Total Property Damage 95%'!R11/'Property Value'!F10</f>
        <v>2.5829510694024855E-3</v>
      </c>
      <c r="S11" s="42">
        <f>'Total Property Damage 95%'!S11/'Property Value'!G10</f>
        <v>5.6491340835500186E-3</v>
      </c>
    </row>
    <row r="12" spans="1:19" x14ac:dyDescent="0.35">
      <c r="A12">
        <v>2031</v>
      </c>
      <c r="B12" s="40">
        <f>'Total Property Damage 95%'!B12/'Property Value'!B11</f>
        <v>9.8275376275948049E-6</v>
      </c>
      <c r="C12" s="40">
        <f>'Total Property Damage 95%'!C12/'Property Value'!C11</f>
        <v>2.1156485921436174E-5</v>
      </c>
      <c r="D12" s="40">
        <f>'Total Property Damage 95%'!D12/'Property Value'!D11</f>
        <v>2.0197390315956256E-5</v>
      </c>
      <c r="E12" s="40">
        <f>'Total Property Damage 95%'!E12/'Property Value'!E11</f>
        <v>9.8818086758296973E-5</v>
      </c>
      <c r="F12" s="40">
        <f>'Total Property Damage 95%'!F12/'Property Value'!F11</f>
        <v>5.9676871622629523E-5</v>
      </c>
      <c r="G12" s="40">
        <f>'Total Property Damage 95%'!G12/'Property Value'!G11</f>
        <v>1.3692473858218035E-4</v>
      </c>
      <c r="H12" s="41">
        <f>'Total Property Damage 95%'!H12/'Property Value'!B11</f>
        <v>1.6482932098575189E-5</v>
      </c>
      <c r="I12" s="41">
        <f>'Total Property Damage 95%'!I12/'Property Value'!C11</f>
        <v>2.9408792595277537E-5</v>
      </c>
      <c r="J12" s="41">
        <f>'Total Property Damage 95%'!J12/'Property Value'!D11</f>
        <v>1.6800726805937735E-5</v>
      </c>
      <c r="K12" s="41">
        <f>'Total Property Damage 95%'!K12/'Property Value'!E11</f>
        <v>9.1981550747334252E-5</v>
      </c>
      <c r="L12" s="41">
        <f>'Total Property Damage 95%'!L12/'Property Value'!F11</f>
        <v>5.9899485835659325E-5</v>
      </c>
      <c r="M12" s="41">
        <f>'Total Property Damage 95%'!M12/'Property Value'!G11</f>
        <v>9.8253959694527497E-5</v>
      </c>
      <c r="N12" s="42">
        <f>'Total Property Damage 95%'!N12/'Property Value'!B11</f>
        <v>1.0325146638573764E-3</v>
      </c>
      <c r="O12" s="42">
        <f>'Total Property Damage 95%'!O12/'Property Value'!C11</f>
        <v>3.0884656762114821E-3</v>
      </c>
      <c r="P12" s="42">
        <f>'Total Property Damage 95%'!P12/'Property Value'!D11</f>
        <v>2.0461358704239067E-3</v>
      </c>
      <c r="Q12" s="42">
        <f>'Total Property Damage 95%'!Q12/'Property Value'!E11</f>
        <v>5.0745453046096975E-3</v>
      </c>
      <c r="R12" s="42">
        <f>'Total Property Damage 95%'!R12/'Property Value'!F11</f>
        <v>2.5775915785118211E-3</v>
      </c>
      <c r="S12" s="42">
        <f>'Total Property Damage 95%'!S12/'Property Value'!G11</f>
        <v>5.6374124202867911E-3</v>
      </c>
    </row>
    <row r="13" spans="1:19" x14ac:dyDescent="0.35">
      <c r="A13">
        <v>2032</v>
      </c>
      <c r="B13" s="40">
        <f>'Total Property Damage 95%'!B13/'Property Value'!B12</f>
        <v>9.9527516849379682E-6</v>
      </c>
      <c r="C13" s="40">
        <f>'Total Property Damage 95%'!C13/'Property Value'!C12</f>
        <v>2.1426043723373064E-5</v>
      </c>
      <c r="D13" s="40">
        <f>'Total Property Damage 95%'!D13/'Property Value'!D12</f>
        <v>2.045472814411203E-5</v>
      </c>
      <c r="E13" s="40">
        <f>'Total Property Damage 95%'!E13/'Property Value'!E12</f>
        <v>1.0007714208332077E-4</v>
      </c>
      <c r="F13" s="40">
        <f>'Total Property Damage 95%'!F13/'Property Value'!F12</f>
        <v>6.0437223147963267E-5</v>
      </c>
      <c r="G13" s="40">
        <f>'Total Property Damage 95%'!G13/'Property Value'!G12</f>
        <v>1.3866931618831287E-4</v>
      </c>
      <c r="H13" s="41">
        <f>'Total Property Damage 95%'!H13/'Property Value'!B12</f>
        <v>1.6321239569810372E-5</v>
      </c>
      <c r="I13" s="41">
        <f>'Total Property Damage 95%'!I13/'Property Value'!C12</f>
        <v>2.9120301323566148E-5</v>
      </c>
      <c r="J13" s="41">
        <f>'Total Property Damage 95%'!J13/'Property Value'!D12</f>
        <v>1.6635916808172006E-5</v>
      </c>
      <c r="K13" s="41">
        <f>'Total Property Damage 95%'!K13/'Property Value'!E12</f>
        <v>9.1079239832558869E-5</v>
      </c>
      <c r="L13" s="41">
        <f>'Total Property Damage 95%'!L13/'Property Value'!F12</f>
        <v>5.9311890177401581E-5</v>
      </c>
      <c r="M13" s="41">
        <f>'Total Property Damage 95%'!M13/'Property Value'!G12</f>
        <v>9.7290118364043703E-5</v>
      </c>
      <c r="N13" s="42">
        <f>'Total Property Damage 95%'!N13/'Property Value'!B12</f>
        <v>1.0303722489270382E-3</v>
      </c>
      <c r="O13" s="42">
        <f>'Total Property Damage 95%'!O13/'Property Value'!C12</f>
        <v>3.0820572684588671E-3</v>
      </c>
      <c r="P13" s="42">
        <f>'Total Property Damage 95%'!P13/'Property Value'!D12</f>
        <v>2.041890243517341E-3</v>
      </c>
      <c r="Q13" s="42">
        <f>'Total Property Damage 95%'!Q13/'Property Value'!E12</f>
        <v>5.0640158835701379E-3</v>
      </c>
      <c r="R13" s="42">
        <f>'Total Property Damage 95%'!R13/'Property Value'!F12</f>
        <v>2.5722432082896621E-3</v>
      </c>
      <c r="S13" s="42">
        <f>'Total Property Damage 95%'!S13/'Property Value'!G12</f>
        <v>5.6257150788731839E-3</v>
      </c>
    </row>
    <row r="14" spans="1:19" x14ac:dyDescent="0.35">
      <c r="A14">
        <v>2033</v>
      </c>
      <c r="B14" s="40">
        <f>'Total Property Damage 95%'!B14/'Property Value'!B13</f>
        <v>1.0079561112428818E-5</v>
      </c>
      <c r="C14" s="40">
        <f>'Total Property Damage 95%'!C14/'Property Value'!C13</f>
        <v>2.1699035999676581E-5</v>
      </c>
      <c r="D14" s="40">
        <f>'Total Property Damage 95%'!D14/'Property Value'!D13</f>
        <v>2.0715344750207129E-5</v>
      </c>
      <c r="E14" s="40">
        <f>'Total Property Damage 95%'!E14/'Property Value'!E13</f>
        <v>1.0135223921165686E-4</v>
      </c>
      <c r="F14" s="40">
        <f>'Total Property Damage 95%'!F14/'Property Value'!F13</f>
        <v>6.1207262420431846E-5</v>
      </c>
      <c r="G14" s="40">
        <f>'Total Property Damage 95%'!G14/'Property Value'!G13</f>
        <v>1.4043612170632847E-4</v>
      </c>
      <c r="H14" s="41">
        <f>'Total Property Damage 95%'!H14/'Property Value'!B13</f>
        <v>1.6161133195359727E-5</v>
      </c>
      <c r="I14" s="41">
        <f>'Total Property Damage 95%'!I14/'Property Value'!C13</f>
        <v>2.8834640063103405E-5</v>
      </c>
      <c r="J14" s="41">
        <f>'Total Property Damage 95%'!J14/'Property Value'!D13</f>
        <v>1.6472723546139033E-5</v>
      </c>
      <c r="K14" s="41">
        <f>'Total Property Damage 95%'!K14/'Property Value'!E13</f>
        <v>9.0185780312224102E-5</v>
      </c>
      <c r="L14" s="41">
        <f>'Total Property Damage 95%'!L14/'Property Value'!F13</f>
        <v>5.873005865305562E-5</v>
      </c>
      <c r="M14" s="41">
        <f>'Total Property Damage 95%'!M14/'Property Value'!G13</f>
        <v>9.6335732022582624E-5</v>
      </c>
      <c r="N14" s="42">
        <f>'Total Property Damage 95%'!N14/'Property Value'!B13</f>
        <v>1.0282342793977142E-3</v>
      </c>
      <c r="O14" s="42">
        <f>'Total Property Damage 95%'!O14/'Property Value'!C13</f>
        <v>3.075662157823407E-3</v>
      </c>
      <c r="P14" s="42">
        <f>'Total Property Damage 95%'!P14/'Property Value'!D13</f>
        <v>2.0376534260686859E-3</v>
      </c>
      <c r="Q14" s="42">
        <f>'Total Property Damage 95%'!Q14/'Property Value'!E13</f>
        <v>5.0535083105387795E-3</v>
      </c>
      <c r="R14" s="42">
        <f>'Total Property Damage 95%'!R14/'Property Value'!F13</f>
        <v>2.5669059356611913E-3</v>
      </c>
      <c r="S14" s="42">
        <f>'Total Property Damage 95%'!S14/'Property Value'!G13</f>
        <v>5.6140420088426051E-3</v>
      </c>
    </row>
    <row r="15" spans="1:19" x14ac:dyDescent="0.35">
      <c r="A15">
        <v>2034</v>
      </c>
      <c r="B15" s="40">
        <f>'Total Property Damage 95%'!B15/'Property Value'!B14</f>
        <v>1.020798623690575E-5</v>
      </c>
      <c r="C15" s="40">
        <f>'Total Property Damage 95%'!C15/'Property Value'!C14</f>
        <v>2.1975506509474041E-5</v>
      </c>
      <c r="D15" s="40">
        <f>'Total Property Damage 95%'!D15/'Property Value'!D14</f>
        <v>2.097928190961851E-5</v>
      </c>
      <c r="E15" s="40">
        <f>'Total Property Damage 95%'!E15/'Property Value'!E14</f>
        <v>1.0264358253420716E-4</v>
      </c>
      <c r="F15" s="40">
        <f>'Total Property Damage 95%'!F15/'Property Value'!F14</f>
        <v>6.1987112873001989E-5</v>
      </c>
      <c r="G15" s="40">
        <f>'Total Property Damage 95%'!G15/'Property Value'!G14</f>
        <v>1.4222543834521999E-4</v>
      </c>
      <c r="H15" s="41">
        <f>'Total Property Damage 95%'!H15/'Property Value'!B14</f>
        <v>1.6002597415533964E-5</v>
      </c>
      <c r="I15" s="41">
        <f>'Total Property Damage 95%'!I15/'Property Value'!C14</f>
        <v>2.8551781052343449E-5</v>
      </c>
      <c r="J15" s="41">
        <f>'Total Property Damage 95%'!J15/'Property Value'!D14</f>
        <v>1.6311131160155155E-5</v>
      </c>
      <c r="K15" s="41">
        <f>'Total Property Damage 95%'!K15/'Property Value'!E14</f>
        <v>8.9301085356854334E-5</v>
      </c>
      <c r="L15" s="41">
        <f>'Total Property Damage 95%'!L15/'Property Value'!F14</f>
        <v>5.8153934718228535E-5</v>
      </c>
      <c r="M15" s="41">
        <f>'Total Property Damage 95%'!M15/'Property Value'!G14</f>
        <v>9.5390707919590183E-5</v>
      </c>
      <c r="N15" s="42">
        <f>'Total Property Damage 95%'!N15/'Property Value'!B14</f>
        <v>1.0261007460454251E-3</v>
      </c>
      <c r="O15" s="42">
        <f>'Total Property Damage 95%'!O15/'Property Value'!C14</f>
        <v>3.0692803167142652E-3</v>
      </c>
      <c r="P15" s="42">
        <f>'Total Property Damage 95%'!P15/'Property Value'!D14</f>
        <v>2.033425399798768E-3</v>
      </c>
      <c r="Q15" s="42">
        <f>'Total Property Damage 95%'!Q15/'Property Value'!E14</f>
        <v>5.0430225401821259E-3</v>
      </c>
      <c r="R15" s="42">
        <f>'Total Property Damage 95%'!R15/'Property Value'!F14</f>
        <v>2.561579737599472E-3</v>
      </c>
      <c r="S15" s="42">
        <f>'Total Property Damage 95%'!S15/'Property Value'!G14</f>
        <v>5.6023931598331812E-3</v>
      </c>
    </row>
    <row r="16" spans="1:19" x14ac:dyDescent="0.35">
      <c r="A16">
        <v>2035</v>
      </c>
      <c r="B16" s="40">
        <f>'Total Property Damage 95%'!B16/'Property Value'!B15</f>
        <v>1.0338047644194298E-5</v>
      </c>
      <c r="C16" s="40">
        <f>'Total Property Damage 95%'!C16/'Property Value'!C15</f>
        <v>2.2255499569434048E-5</v>
      </c>
      <c r="D16" s="40">
        <f>'Total Property Damage 95%'!D16/'Property Value'!D15</f>
        <v>2.1246581929989151E-5</v>
      </c>
      <c r="E16" s="40">
        <f>'Total Property Damage 95%'!E16/'Property Value'!E15</f>
        <v>1.0395137904604726E-4</v>
      </c>
      <c r="F16" s="40">
        <f>'Total Property Damage 95%'!F16/'Property Value'!F15</f>
        <v>6.2776899511317492E-5</v>
      </c>
      <c r="G16" s="40">
        <f>'Total Property Damage 95%'!G16/'Property Value'!G15</f>
        <v>1.4403755292238628E-4</v>
      </c>
      <c r="H16" s="41">
        <f>'Total Property Damage 95%'!H16/'Property Value'!B15</f>
        <v>1.5845616823279585E-5</v>
      </c>
      <c r="I16" s="41">
        <f>'Total Property Damage 95%'!I16/'Property Value'!C15</f>
        <v>2.8271696802072721E-5</v>
      </c>
      <c r="J16" s="41">
        <f>'Total Property Damage 95%'!J16/'Property Value'!D15</f>
        <v>1.6151123946115366E-5</v>
      </c>
      <c r="K16" s="41">
        <f>'Total Property Damage 95%'!K16/'Property Value'!E15</f>
        <v>8.8425068988744643E-5</v>
      </c>
      <c r="L16" s="41">
        <f>'Total Property Damage 95%'!L16/'Property Value'!F15</f>
        <v>5.7583462383210707E-5</v>
      </c>
      <c r="M16" s="41">
        <f>'Total Property Damage 95%'!M16/'Property Value'!G15</f>
        <v>9.4454954214366973E-5</v>
      </c>
      <c r="N16" s="42">
        <f>'Total Property Damage 95%'!N16/'Property Value'!B15</f>
        <v>1.0239716396653318E-3</v>
      </c>
      <c r="O16" s="42">
        <f>'Total Property Damage 95%'!O16/'Property Value'!C15</f>
        <v>3.0629117175978559E-3</v>
      </c>
      <c r="P16" s="42">
        <f>'Total Property Damage 95%'!P16/'Property Value'!D15</f>
        <v>2.0292061464663429E-3</v>
      </c>
      <c r="Q16" s="42">
        <f>'Total Property Damage 95%'!Q16/'Property Value'!E15</f>
        <v>5.032558527260745E-3</v>
      </c>
      <c r="R16" s="42">
        <f>'Total Property Damage 95%'!R16/'Property Value'!F15</f>
        <v>2.5562645911253461E-3</v>
      </c>
      <c r="S16" s="42">
        <f>'Total Property Damage 95%'!S16/'Property Value'!G15</f>
        <v>5.5907684815875384E-3</v>
      </c>
    </row>
    <row r="17" spans="1:19" x14ac:dyDescent="0.35">
      <c r="A17">
        <v>2036</v>
      </c>
      <c r="B17" s="40">
        <f>'Total Property Damage 95%'!B17/'Property Value'!B16</f>
        <v>1.0469766182406935E-5</v>
      </c>
      <c r="C17" s="40">
        <f>'Total Property Damage 95%'!C17/'Property Value'!C16</f>
        <v>2.2539060060870183E-5</v>
      </c>
      <c r="D17" s="40">
        <f>'Total Property Damage 95%'!D17/'Property Value'!D16</f>
        <v>2.1517287658009752E-5</v>
      </c>
      <c r="E17" s="40">
        <f>'Total Property Damage 95%'!E17/'Property Value'!E16</f>
        <v>1.0527583837960653E-4</v>
      </c>
      <c r="F17" s="40">
        <f>'Total Property Damage 95%'!F17/'Property Value'!F16</f>
        <v>6.3576748933736848E-5</v>
      </c>
      <c r="G17" s="40">
        <f>'Total Property Damage 95%'!G17/'Property Value'!G16</f>
        <v>1.4587275590960768E-4</v>
      </c>
      <c r="H17" s="41">
        <f>'Total Property Damage 95%'!H17/'Property Value'!B16</f>
        <v>1.5690176162681594E-5</v>
      </c>
      <c r="I17" s="41">
        <f>'Total Property Damage 95%'!I17/'Property Value'!C16</f>
        <v>2.7994360092738434E-5</v>
      </c>
      <c r="J17" s="41">
        <f>'Total Property Damage 95%'!J17/'Property Value'!D16</f>
        <v>1.5992686353967112E-5</v>
      </c>
      <c r="K17" s="41">
        <f>'Total Property Damage 95%'!K17/'Property Value'!E16</f>
        <v>8.7557646073605085E-5</v>
      </c>
      <c r="L17" s="41">
        <f>'Total Property Damage 95%'!L17/'Property Value'!F16</f>
        <v>5.7018586207534427E-5</v>
      </c>
      <c r="M17" s="41">
        <f>'Total Property Damage 95%'!M17/'Property Value'!G16</f>
        <v>9.3528379967142686E-5</v>
      </c>
      <c r="N17" s="42">
        <f>'Total Property Damage 95%'!N17/'Property Value'!B16</f>
        <v>1.0218469510716937E-3</v>
      </c>
      <c r="O17" s="42">
        <f>'Total Property Damage 95%'!O17/'Property Value'!C16</f>
        <v>3.0565563329977247E-3</v>
      </c>
      <c r="P17" s="42">
        <f>'Total Property Damage 95%'!P17/'Property Value'!D16</f>
        <v>2.0249956478680161E-3</v>
      </c>
      <c r="Q17" s="42">
        <f>'Total Property Damage 95%'!Q17/'Property Value'!E16</f>
        <v>5.0221162266290776E-3</v>
      </c>
      <c r="R17" s="42">
        <f>'Total Property Damage 95%'!R17/'Property Value'!F16</f>
        <v>2.5509604733073366E-3</v>
      </c>
      <c r="S17" s="42">
        <f>'Total Property Damage 95%'!S17/'Property Value'!G16</f>
        <v>5.5791679239525797E-3</v>
      </c>
    </row>
    <row r="18" spans="1:19" x14ac:dyDescent="0.35">
      <c r="A18">
        <v>2037</v>
      </c>
      <c r="B18" s="40">
        <f>'Total Property Damage 95%'!B18/'Property Value'!B17</f>
        <v>1.0603162965284915E-5</v>
      </c>
      <c r="C18" s="40">
        <f>'Total Property Damage 95%'!C18/'Property Value'!C17</f>
        <v>2.2826233436935239E-5</v>
      </c>
      <c r="D18" s="40">
        <f>'Total Property Damage 95%'!D18/'Property Value'!D17</f>
        <v>2.1791442486286786E-5</v>
      </c>
      <c r="E18" s="40">
        <f>'Total Property Damage 95%'!E18/'Property Value'!E17</f>
        <v>1.0661717283827088E-4</v>
      </c>
      <c r="F18" s="40">
        <f>'Total Property Damage 95%'!F18/'Property Value'!F17</f>
        <v>6.4386789351626261E-5</v>
      </c>
      <c r="G18" s="40">
        <f>'Total Property Damage 95%'!G18/'Property Value'!G17</f>
        <v>1.4773134147960678E-4</v>
      </c>
      <c r="H18" s="41">
        <f>'Total Property Damage 95%'!H18/'Property Value'!B17</f>
        <v>1.5536260327480843E-5</v>
      </c>
      <c r="I18" s="41">
        <f>'Total Property Damage 95%'!I18/'Property Value'!C17</f>
        <v>2.7719743971803312E-5</v>
      </c>
      <c r="J18" s="41">
        <f>'Total Property Damage 95%'!J18/'Property Value'!D17</f>
        <v>1.5835802986199126E-5</v>
      </c>
      <c r="K18" s="41">
        <f>'Total Property Damage 95%'!K18/'Property Value'!E17</f>
        <v>8.6698732312287107E-5</v>
      </c>
      <c r="L18" s="41">
        <f>'Total Property Damage 95%'!L18/'Property Value'!F17</f>
        <v>5.6459251294586027E-5</v>
      </c>
      <c r="M18" s="41">
        <f>'Total Property Damage 95%'!M18/'Property Value'!G17</f>
        <v>9.2610895130238523E-5</v>
      </c>
      <c r="N18" s="42">
        <f>'Total Property Damage 95%'!N18/'Property Value'!B17</f>
        <v>1.0197266710978308E-3</v>
      </c>
      <c r="O18" s="42">
        <f>'Total Property Damage 95%'!O18/'Property Value'!C17</f>
        <v>3.0502141354944272E-3</v>
      </c>
      <c r="P18" s="42">
        <f>'Total Property Damage 95%'!P18/'Property Value'!D17</f>
        <v>2.0207938858381631E-3</v>
      </c>
      <c r="Q18" s="42">
        <f>'Total Property Damage 95%'!Q18/'Property Value'!E17</f>
        <v>5.0116955932352353E-3</v>
      </c>
      <c r="R18" s="42">
        <f>'Total Property Damage 95%'!R18/'Property Value'!F17</f>
        <v>2.545667361261549E-3</v>
      </c>
      <c r="S18" s="42">
        <f>'Total Property Damage 95%'!S18/'Property Value'!G17</f>
        <v>5.5675914368792786E-3</v>
      </c>
    </row>
    <row r="19" spans="1:19" x14ac:dyDescent="0.35">
      <c r="A19">
        <v>2038</v>
      </c>
      <c r="B19" s="40">
        <f>'Total Property Damage 95%'!B19/'Property Value'!B18</f>
        <v>1.073825937558266E-5</v>
      </c>
      <c r="C19" s="40">
        <f>'Total Property Damage 95%'!C19/'Property Value'!C18</f>
        <v>2.3117065729907119E-5</v>
      </c>
      <c r="D19" s="40">
        <f>'Total Property Damage 95%'!D19/'Property Value'!D18</f>
        <v>2.2069090360298127E-5</v>
      </c>
      <c r="E19" s="40">
        <f>'Total Property Damage 95%'!E19/'Property Value'!E18</f>
        <v>1.0797559743041405E-4</v>
      </c>
      <c r="F19" s="40">
        <f>'Total Property Damage 95%'!F19/'Property Value'!F18</f>
        <v>6.5207150609911235E-5</v>
      </c>
      <c r="G19" s="40">
        <f>'Total Property Damage 95%'!G19/'Property Value'!G18</f>
        <v>1.4961360755320278E-4</v>
      </c>
      <c r="H19" s="41">
        <f>'Total Property Damage 95%'!H19/'Property Value'!B18</f>
        <v>1.5383854359605989E-5</v>
      </c>
      <c r="I19" s="41">
        <f>'Total Property Damage 95%'!I19/'Property Value'!C18</f>
        <v>2.7447821751126228E-5</v>
      </c>
      <c r="J19" s="41">
        <f>'Total Property Damage 95%'!J19/'Property Value'!D18</f>
        <v>1.568045859634501E-5</v>
      </c>
      <c r="K19" s="41">
        <f>'Total Property Damage 95%'!K19/'Property Value'!E18</f>
        <v>8.5848244232591056E-5</v>
      </c>
      <c r="L19" s="41">
        <f>'Total Property Damage 95%'!L19/'Property Value'!F18</f>
        <v>5.5905403286270875E-5</v>
      </c>
      <c r="M19" s="41">
        <f>'Total Property Damage 95%'!M19/'Property Value'!G18</f>
        <v>9.1702410539315797E-5</v>
      </c>
      <c r="N19" s="42">
        <f>'Total Property Damage 95%'!N19/'Property Value'!B18</f>
        <v>1.0176107905960833E-3</v>
      </c>
      <c r="O19" s="42">
        <f>'Total Property Damage 95%'!O19/'Property Value'!C18</f>
        <v>3.0438850977254151E-3</v>
      </c>
      <c r="P19" s="42">
        <f>'Total Property Damage 95%'!P19/'Property Value'!D18</f>
        <v>2.016600842248853E-3</v>
      </c>
      <c r="Q19" s="42">
        <f>'Total Property Damage 95%'!Q19/'Property Value'!E18</f>
        <v>5.0012965821208131E-3</v>
      </c>
      <c r="R19" s="42">
        <f>'Total Property Damage 95%'!R19/'Property Value'!F18</f>
        <v>2.5403852321515693E-3</v>
      </c>
      <c r="S19" s="42">
        <f>'Total Property Damage 95%'!S19/'Property Value'!G18</f>
        <v>5.5560389704224526E-3</v>
      </c>
    </row>
    <row r="20" spans="1:19" x14ac:dyDescent="0.35">
      <c r="A20">
        <v>2039</v>
      </c>
      <c r="B20" s="40">
        <f>'Total Property Damage 95%'!B20/'Property Value'!B19</f>
        <v>1.0875077068495328E-5</v>
      </c>
      <c r="C20" s="40">
        <f>'Total Property Damage 95%'!C20/'Property Value'!C19</f>
        <v>2.3411603558567528E-5</v>
      </c>
      <c r="D20" s="40">
        <f>'Total Property Damage 95%'!D20/'Property Value'!D19</f>
        <v>2.2350275785437237E-5</v>
      </c>
      <c r="E20" s="40">
        <f>'Total Property Damage 95%'!E20/'Property Value'!E19</f>
        <v>1.0935132990386204E-4</v>
      </c>
      <c r="F20" s="40">
        <f>'Total Property Damage 95%'!F20/'Property Value'!F19</f>
        <v>6.6037964207889995E-5</v>
      </c>
      <c r="G20" s="40">
        <f>'Total Property Damage 95%'!G20/'Property Value'!G19</f>
        <v>1.515198558470665E-4</v>
      </c>
      <c r="H20" s="41">
        <f>'Total Property Damage 95%'!H20/'Property Value'!B19</f>
        <v>1.5232943447719787E-5</v>
      </c>
      <c r="I20" s="41">
        <f>'Total Property Damage 95%'!I20/'Property Value'!C19</f>
        <v>2.717856700436857E-5</v>
      </c>
      <c r="J20" s="41">
        <f>'Total Property Damage 95%'!J20/'Property Value'!D19</f>
        <v>1.5526638087501551E-5</v>
      </c>
      <c r="K20" s="41">
        <f>'Total Property Damage 95%'!K20/'Property Value'!E19</f>
        <v>8.5006099181154059E-5</v>
      </c>
      <c r="L20" s="41">
        <f>'Total Property Damage 95%'!L20/'Property Value'!F19</f>
        <v>5.5356988357730615E-5</v>
      </c>
      <c r="M20" s="41">
        <f>'Total Property Damage 95%'!M20/'Property Value'!G19</f>
        <v>9.0802837904710746E-5</v>
      </c>
      <c r="N20" s="42">
        <f>'Total Property Damage 95%'!N20/'Property Value'!B19</f>
        <v>1.0154993004377725E-3</v>
      </c>
      <c r="O20" s="42">
        <f>'Total Property Damage 95%'!O20/'Property Value'!C19</f>
        <v>3.0375691923849152E-3</v>
      </c>
      <c r="P20" s="42">
        <f>'Total Property Damage 95%'!P20/'Property Value'!D19</f>
        <v>2.0124164990097692E-3</v>
      </c>
      <c r="Q20" s="42">
        <f>'Total Property Damage 95%'!Q20/'Property Value'!E19</f>
        <v>4.9909191484206888E-3</v>
      </c>
      <c r="R20" s="42">
        <f>'Total Property Damage 95%'!R20/'Property Value'!F19</f>
        <v>2.535114063188371E-3</v>
      </c>
      <c r="S20" s="42">
        <f>'Total Property Damage 95%'!S20/'Property Value'!G19</f>
        <v>5.5445104747405558E-3</v>
      </c>
    </row>
    <row r="21" spans="1:19" x14ac:dyDescent="0.35">
      <c r="A21">
        <v>2040</v>
      </c>
      <c r="B21" s="40">
        <f>'Total Property Damage 95%'!B21/'Property Value'!B20</f>
        <v>1.2645349149748432E-5</v>
      </c>
      <c r="C21" s="40">
        <f>'Total Property Damage 95%'!C21/'Property Value'!C20</f>
        <v>2.722260258837323E-5</v>
      </c>
      <c r="D21" s="40">
        <f>'Total Property Damage 95%'!D21/'Property Value'!D20</f>
        <v>2.5988509241813207E-5</v>
      </c>
      <c r="E21" s="40">
        <f>'Total Property Damage 95%'!E21/'Property Value'!E20</f>
        <v>1.2715181123907051E-4</v>
      </c>
      <c r="F21" s="40">
        <f>'Total Property Damage 95%'!F21/'Property Value'!F20</f>
        <v>7.6787788195683982E-5</v>
      </c>
      <c r="G21" s="40">
        <f>'Total Property Damage 95%'!G21/'Property Value'!G20</f>
        <v>1.7618463466859897E-4</v>
      </c>
      <c r="H21" s="41">
        <f>'Total Property Damage 95%'!H21/'Property Value'!B20</f>
        <v>1.7318191117406541E-5</v>
      </c>
      <c r="I21" s="41">
        <f>'Total Property Damage 95%'!I21/'Property Value'!C20</f>
        <v>3.0899058956944439E-5</v>
      </c>
      <c r="J21" s="41">
        <f>'Total Property Damage 95%'!J21/'Property Value'!D20</f>
        <v>1.7652089810023286E-5</v>
      </c>
      <c r="K21" s="41">
        <f>'Total Property Damage 95%'!K21/'Property Value'!E20</f>
        <v>9.6642640131694804E-5</v>
      </c>
      <c r="L21" s="41">
        <f>'Total Property Damage 95%'!L21/'Property Value'!F20</f>
        <v>6.2934842983791974E-5</v>
      </c>
      <c r="M21" s="41">
        <f>'Total Property Damage 95%'!M21/'Property Value'!G20</f>
        <v>1.0323289824016647E-4</v>
      </c>
      <c r="N21" s="42">
        <f>'Total Property Damage 95%'!N21/'Property Value'!B20</f>
        <v>1.1635299903855244E-3</v>
      </c>
      <c r="O21" s="42">
        <f>'Total Property Damage 95%'!O21/'Property Value'!C20</f>
        <v>3.4803597123970248E-3</v>
      </c>
      <c r="P21" s="42">
        <f>'Total Property Damage 95%'!P21/'Property Value'!D20</f>
        <v>2.3057691410866602E-3</v>
      </c>
      <c r="Q21" s="42">
        <f>'Total Property Damage 95%'!Q21/'Property Value'!E20</f>
        <v>5.7184521016149133E-3</v>
      </c>
      <c r="R21" s="42">
        <f>'Total Property Damage 95%'!R21/'Property Value'!F20</f>
        <v>2.9046610276306363E-3</v>
      </c>
      <c r="S21" s="42">
        <f>'Total Property Damage 95%'!S21/'Property Value'!G20</f>
        <v>6.3527411752881185E-3</v>
      </c>
    </row>
    <row r="22" spans="1:19" x14ac:dyDescent="0.35">
      <c r="A22">
        <v>2041</v>
      </c>
      <c r="B22" s="40">
        <f>'Total Property Damage 95%'!B22/'Property Value'!B21</f>
        <v>1.2806465345235179E-5</v>
      </c>
      <c r="C22" s="40">
        <f>'Total Property Damage 95%'!C22/'Property Value'!C21</f>
        <v>2.7569449647188813E-5</v>
      </c>
      <c r="D22" s="40">
        <f>'Total Property Damage 95%'!D22/'Property Value'!D21</f>
        <v>2.6319632541441233E-5</v>
      </c>
      <c r="E22" s="40">
        <f>'Total Property Damage 95%'!E22/'Property Value'!E21</f>
        <v>1.2877187058527652E-4</v>
      </c>
      <c r="F22" s="40">
        <f>'Total Property Damage 95%'!F22/'Property Value'!F21</f>
        <v>7.7766152347390847E-5</v>
      </c>
      <c r="G22" s="40">
        <f>'Total Property Damage 95%'!G22/'Property Value'!G21</f>
        <v>1.784294282053272E-4</v>
      </c>
      <c r="H22" s="41">
        <f>'Total Property Damage 95%'!H22/'Property Value'!B21</f>
        <v>1.7148304952817663E-5</v>
      </c>
      <c r="I22" s="41">
        <f>'Total Property Damage 95%'!I22/'Property Value'!C21</f>
        <v>3.0595948627464078E-5</v>
      </c>
      <c r="J22" s="41">
        <f>'Total Property Damage 95%'!J22/'Property Value'!D21</f>
        <v>1.7478928201257508E-5</v>
      </c>
      <c r="K22" s="41">
        <f>'Total Property Damage 95%'!K22/'Property Value'!E21</f>
        <v>9.5694605353904721E-5</v>
      </c>
      <c r="L22" s="41">
        <f>'Total Property Damage 95%'!L22/'Property Value'!F21</f>
        <v>6.2317471399136489E-5</v>
      </c>
      <c r="M22" s="41">
        <f>'Total Property Damage 95%'!M22/'Property Value'!G21</f>
        <v>1.0222021504349078E-4</v>
      </c>
      <c r="N22" s="42">
        <f>'Total Property Damage 95%'!N22/'Property Value'!B21</f>
        <v>1.1611157253774271E-3</v>
      </c>
      <c r="O22" s="42">
        <f>'Total Property Damage 95%'!O22/'Property Value'!C21</f>
        <v>3.4731381446345571E-3</v>
      </c>
      <c r="P22" s="42">
        <f>'Total Property Damage 95%'!P22/'Property Value'!D21</f>
        <v>2.3009847884699892E-3</v>
      </c>
      <c r="Q22" s="42">
        <f>'Total Property Damage 95%'!Q22/'Property Value'!E21</f>
        <v>5.7065866070221734E-3</v>
      </c>
      <c r="R22" s="42">
        <f>'Total Property Damage 95%'!R22/'Property Value'!F21</f>
        <v>2.898634005089456E-3</v>
      </c>
      <c r="S22" s="42">
        <f>'Total Property Damage 95%'!S22/'Property Value'!G21</f>
        <v>6.3395595634244519E-3</v>
      </c>
    </row>
    <row r="23" spans="1:19" x14ac:dyDescent="0.35">
      <c r="A23">
        <v>2042</v>
      </c>
      <c r="B23" s="40">
        <f>'Total Property Damage 95%'!B23/'Property Value'!B22</f>
        <v>1.2969634345127776E-5</v>
      </c>
      <c r="C23" s="40">
        <f>'Total Property Damage 95%'!C23/'Property Value'!C22</f>
        <v>2.7920715933806671E-5</v>
      </c>
      <c r="D23" s="40">
        <f>'Total Property Damage 95%'!D23/'Property Value'!D22</f>
        <v>2.665497473021508E-5</v>
      </c>
      <c r="E23" s="40">
        <f>'Total Property Damage 95%'!E23/'Property Value'!E22</f>
        <v>1.3041257133847195E-4</v>
      </c>
      <c r="F23" s="40">
        <f>'Total Property Damage 95%'!F23/'Property Value'!F22</f>
        <v>7.8756981976172064E-5</v>
      </c>
      <c r="G23" s="40">
        <f>'Total Property Damage 95%'!G23/'Property Value'!G22</f>
        <v>1.807028229763913E-4</v>
      </c>
      <c r="H23" s="41">
        <f>'Total Property Damage 95%'!H23/'Property Value'!B22</f>
        <v>1.6980085319607441E-5</v>
      </c>
      <c r="I23" s="41">
        <f>'Total Property Damage 95%'!I23/'Property Value'!C22</f>
        <v>3.0295811717723324E-5</v>
      </c>
      <c r="J23" s="41">
        <f>'Total Property Damage 95%'!J23/'Property Value'!D22</f>
        <v>1.7307465254977199E-5</v>
      </c>
      <c r="K23" s="41">
        <f>'Total Property Damage 95%'!K23/'Property Value'!E22</f>
        <v>9.4755870507683905E-5</v>
      </c>
      <c r="L23" s="41">
        <f>'Total Property Damage 95%'!L23/'Property Value'!F22</f>
        <v>6.1706156041134964E-5</v>
      </c>
      <c r="M23" s="41">
        <f>'Total Property Damage 95%'!M23/'Property Value'!G22</f>
        <v>1.0121746595962518E-4</v>
      </c>
      <c r="N23" s="42">
        <f>'Total Property Damage 95%'!N23/'Property Value'!B22</f>
        <v>1.1587064698453014E-3</v>
      </c>
      <c r="O23" s="42">
        <f>'Total Property Damage 95%'!O23/'Property Value'!C22</f>
        <v>3.4659315612545266E-3</v>
      </c>
      <c r="P23" s="42">
        <f>'Total Property Damage 95%'!P23/'Property Value'!D22</f>
        <v>2.2962103631394256E-3</v>
      </c>
      <c r="Q23" s="42">
        <f>'Total Property Damage 95%'!Q23/'Property Value'!E22</f>
        <v>5.6947457327216795E-3</v>
      </c>
      <c r="R23" s="42">
        <f>'Total Property Damage 95%'!R23/'Property Value'!F22</f>
        <v>2.8926194883106921E-3</v>
      </c>
      <c r="S23" s="42">
        <f>'Total Property Damage 95%'!S23/'Property Value'!G22</f>
        <v>6.3264053027288136E-3</v>
      </c>
    </row>
    <row r="24" spans="1:19" x14ac:dyDescent="0.35">
      <c r="A24">
        <v>2043</v>
      </c>
      <c r="B24" s="40">
        <f>'Total Property Damage 95%'!B24/'Property Value'!B23</f>
        <v>1.3134882304499682E-5</v>
      </c>
      <c r="C24" s="40">
        <f>'Total Property Damage 95%'!C24/'Property Value'!C23</f>
        <v>2.8276457754237986E-5</v>
      </c>
      <c r="D24" s="40">
        <f>'Total Property Damage 95%'!D24/'Property Value'!D23</f>
        <v>2.6994589561602557E-5</v>
      </c>
      <c r="E24" s="40">
        <f>'Total Property Damage 95%'!E24/'Property Value'!E23</f>
        <v>1.3207417649376468E-4</v>
      </c>
      <c r="F24" s="40">
        <f>'Total Property Damage 95%'!F24/'Property Value'!F23</f>
        <v>7.9760435906447421E-5</v>
      </c>
      <c r="G24" s="40">
        <f>'Total Property Damage 95%'!G24/'Property Value'!G23</f>
        <v>1.830051833941936E-4</v>
      </c>
      <c r="H24" s="41">
        <f>'Total Property Damage 95%'!H24/'Property Value'!B23</f>
        <v>1.681351586961213E-5</v>
      </c>
      <c r="I24" s="41">
        <f>'Total Property Damage 95%'!I24/'Property Value'!C23</f>
        <v>2.9998619059382827E-5</v>
      </c>
      <c r="J24" s="41">
        <f>'Total Property Damage 95%'!J24/'Property Value'!D23</f>
        <v>1.7137684307822273E-5</v>
      </c>
      <c r="K24" s="41">
        <f>'Total Property Damage 95%'!K24/'Property Value'!E23</f>
        <v>9.3826344363544576E-5</v>
      </c>
      <c r="L24" s="41">
        <f>'Total Property Damage 95%'!L24/'Property Value'!F23</f>
        <v>6.1100837500053921E-5</v>
      </c>
      <c r="M24" s="41">
        <f>'Total Property Damage 95%'!M24/'Property Value'!G23</f>
        <v>1.0022455353795758E-4</v>
      </c>
      <c r="N24" s="42">
        <f>'Total Property Damage 95%'!N24/'Property Value'!B23</f>
        <v>1.1563022133947425E-3</v>
      </c>
      <c r="O24" s="42">
        <f>'Total Property Damage 95%'!O24/'Property Value'!C23</f>
        <v>3.4587399311651087E-3</v>
      </c>
      <c r="P24" s="42">
        <f>'Total Property Damage 95%'!P24/'Property Value'!D23</f>
        <v>2.29144584449636E-3</v>
      </c>
      <c r="Q24" s="42">
        <f>'Total Property Damage 95%'!Q24/'Property Value'!E23</f>
        <v>5.6829294276275876E-3</v>
      </c>
      <c r="R24" s="42">
        <f>'Total Property Damage 95%'!R24/'Property Value'!F23</f>
        <v>2.8866174513455306E-3</v>
      </c>
      <c r="S24" s="42">
        <f>'Total Property Damage 95%'!S24/'Property Value'!G23</f>
        <v>6.313278336448935E-3</v>
      </c>
    </row>
    <row r="25" spans="1:19" x14ac:dyDescent="0.35">
      <c r="A25">
        <v>2044</v>
      </c>
      <c r="B25" s="40">
        <f>'Total Property Damage 95%'!B25/'Property Value'!B24</f>
        <v>1.3302235711669881E-5</v>
      </c>
      <c r="C25" s="40">
        <f>'Total Property Damage 95%'!C25/'Property Value'!C24</f>
        <v>2.863673213189683E-5</v>
      </c>
      <c r="D25" s="40">
        <f>'Total Property Damage 95%'!D25/'Property Value'!D24</f>
        <v>2.7338531473952058E-5</v>
      </c>
      <c r="E25" s="40">
        <f>'Total Property Damage 95%'!E25/'Property Value'!E24</f>
        <v>1.3375695239712071E-4</v>
      </c>
      <c r="F25" s="40">
        <f>'Total Property Damage 95%'!F25/'Property Value'!F24</f>
        <v>8.0776674986241177E-5</v>
      </c>
      <c r="G25" s="40">
        <f>'Total Property Damage 95%'!G25/'Property Value'!G24</f>
        <v>1.8533687851416688E-4</v>
      </c>
      <c r="H25" s="41">
        <f>'Total Property Damage 95%'!H25/'Property Value'!B24</f>
        <v>1.6648580415038491E-5</v>
      </c>
      <c r="I25" s="41">
        <f>'Total Property Damage 95%'!I25/'Property Value'!C24</f>
        <v>2.9704341770235751E-5</v>
      </c>
      <c r="J25" s="41">
        <f>'Total Property Damage 95%'!J25/'Property Value'!D24</f>
        <v>1.6969568859895112E-5</v>
      </c>
      <c r="K25" s="41">
        <f>'Total Property Damage 95%'!K25/'Property Value'!E24</f>
        <v>9.2905936586932337E-5</v>
      </c>
      <c r="L25" s="41">
        <f>'Total Property Damage 95%'!L25/'Property Value'!F24</f>
        <v>6.0501456948951248E-5</v>
      </c>
      <c r="M25" s="41">
        <f>'Total Property Damage 95%'!M25/'Property Value'!G24</f>
        <v>9.9241381283836732E-5</v>
      </c>
      <c r="N25" s="42">
        <f>'Total Property Damage 95%'!N25/'Property Value'!B24</f>
        <v>1.1539029456529117E-3</v>
      </c>
      <c r="O25" s="42">
        <f>'Total Property Damage 95%'!O25/'Property Value'!C24</f>
        <v>3.4515632233389922E-3</v>
      </c>
      <c r="P25" s="42">
        <f>'Total Property Damage 95%'!P25/'Property Value'!D24</f>
        <v>2.286691211984924E-3</v>
      </c>
      <c r="Q25" s="42">
        <f>'Total Property Damage 95%'!Q25/'Property Value'!E24</f>
        <v>5.671137640760055E-3</v>
      </c>
      <c r="R25" s="42">
        <f>'Total Property Damage 95%'!R25/'Property Value'!F24</f>
        <v>2.8806278682989967E-3</v>
      </c>
      <c r="S25" s="42">
        <f>'Total Property Damage 95%'!S25/'Property Value'!G24</f>
        <v>6.3001786079503012E-3</v>
      </c>
    </row>
    <row r="26" spans="1:19" x14ac:dyDescent="0.35">
      <c r="A26">
        <v>2045</v>
      </c>
      <c r="B26" s="40">
        <f>'Total Property Damage 95%'!B26/'Property Value'!B25</f>
        <v>1.3471721392448797E-5</v>
      </c>
      <c r="C26" s="40">
        <f>'Total Property Damage 95%'!C26/'Property Value'!C25</f>
        <v>2.9001596816740755E-5</v>
      </c>
      <c r="D26" s="40">
        <f>'Total Property Damage 95%'!D26/'Property Value'!D25</f>
        <v>2.7686855599218731E-5</v>
      </c>
      <c r="E26" s="40">
        <f>'Total Property Damage 95%'!E26/'Property Value'!E25</f>
        <v>1.3546116878805796E-4</v>
      </c>
      <c r="F26" s="40">
        <f>'Total Property Damage 95%'!F26/'Property Value'!F25</f>
        <v>8.1805862112965279E-5</v>
      </c>
      <c r="G26" s="40">
        <f>'Total Property Damage 95%'!G26/'Property Value'!G25</f>
        <v>1.8769828209393171E-4</v>
      </c>
      <c r="H26" s="41">
        <f>'Total Property Damage 95%'!H26/'Property Value'!B25</f>
        <v>1.6485262926890575E-5</v>
      </c>
      <c r="I26" s="41">
        <f>'Total Property Damage 95%'!I26/'Property Value'!C25</f>
        <v>2.9412951251400877E-5</v>
      </c>
      <c r="J26" s="41">
        <f>'Total Property Damage 95%'!J26/'Property Value'!D25</f>
        <v>1.6803102573157069E-5</v>
      </c>
      <c r="K26" s="41">
        <f>'Total Property Damage 95%'!K26/'Property Value'!E25</f>
        <v>9.199455772944718E-5</v>
      </c>
      <c r="L26" s="41">
        <f>'Total Property Damage 95%'!L26/'Property Value'!F25</f>
        <v>5.9907956137959173E-5</v>
      </c>
      <c r="M26" s="41">
        <f>'Total Property Damage 95%'!M26/'Property Value'!G25</f>
        <v>9.8267853649194368E-5</v>
      </c>
      <c r="N26" s="42">
        <f>'Total Property Damage 95%'!N26/'Property Value'!B25</f>
        <v>1.1515086562684956E-3</v>
      </c>
      <c r="O26" s="42">
        <f>'Total Property Damage 95%'!O26/'Property Value'!C25</f>
        <v>3.4444014068132473E-3</v>
      </c>
      <c r="P26" s="42">
        <f>'Total Property Damage 95%'!P26/'Property Value'!D25</f>
        <v>2.2819464450919021E-3</v>
      </c>
      <c r="Q26" s="42">
        <f>'Total Property Damage 95%'!Q26/'Property Value'!E25</f>
        <v>5.6593703212450214E-3</v>
      </c>
      <c r="R26" s="42">
        <f>'Total Property Damage 95%'!R26/'Property Value'!F25</f>
        <v>2.8746507133298495E-3</v>
      </c>
      <c r="S26" s="42">
        <f>'Total Property Damage 95%'!S26/'Property Value'!G25</f>
        <v>6.2871060607159173E-3</v>
      </c>
    </row>
    <row r="27" spans="1:19" x14ac:dyDescent="0.35">
      <c r="A27">
        <v>2046</v>
      </c>
      <c r="B27" s="40">
        <f>'Total Property Damage 95%'!B27/'Property Value'!B26</f>
        <v>1.3643366514438328E-5</v>
      </c>
      <c r="C27" s="40">
        <f>'Total Property Damage 95%'!C27/'Property Value'!C26</f>
        <v>2.9371110294527703E-5</v>
      </c>
      <c r="D27" s="40">
        <f>'Total Property Damage 95%'!D27/'Property Value'!D26</f>
        <v>2.8039617771801827E-5</v>
      </c>
      <c r="E27" s="40">
        <f>'Total Property Damage 95%'!E27/'Property Value'!E26</f>
        <v>1.3718709884288403E-4</v>
      </c>
      <c r="F27" s="40">
        <f>'Total Property Damage 95%'!F27/'Property Value'!F26</f>
        <v>8.2848162259530753E-5</v>
      </c>
      <c r="G27" s="40">
        <f>'Total Property Damage 95%'!G27/'Property Value'!G26</f>
        <v>1.9008977265320772E-4</v>
      </c>
      <c r="H27" s="41">
        <f>'Total Property Damage 95%'!H27/'Property Value'!B26</f>
        <v>1.6323547533411994E-5</v>
      </c>
      <c r="I27" s="41">
        <f>'Total Property Damage 95%'!I27/'Property Value'!C26</f>
        <v>2.9124419184543275E-5</v>
      </c>
      <c r="J27" s="41">
        <f>'Total Property Damage 95%'!J27/'Property Value'!D26</f>
        <v>1.6638269269840653E-5</v>
      </c>
      <c r="K27" s="41">
        <f>'Total Property Damage 95%'!K27/'Property Value'!E26</f>
        <v>9.1092119220150599E-5</v>
      </c>
      <c r="L27" s="41">
        <f>'Total Property Damage 95%'!L27/'Property Value'!F26</f>
        <v>5.9320277388623323E-5</v>
      </c>
      <c r="M27" s="41">
        <f>'Total Property Damage 95%'!M27/'Property Value'!G26</f>
        <v>9.7303876023259548E-5</v>
      </c>
      <c r="N27" s="42">
        <f>'Total Property Damage 95%'!N27/'Property Value'!B26</f>
        <v>1.1491193349116571E-3</v>
      </c>
      <c r="O27" s="42">
        <f>'Total Property Damage 95%'!O27/'Property Value'!C26</f>
        <v>3.4372544506891894E-3</v>
      </c>
      <c r="P27" s="42">
        <f>'Total Property Damage 95%'!P27/'Property Value'!D26</f>
        <v>2.2772115233466433E-3</v>
      </c>
      <c r="Q27" s="42">
        <f>'Total Property Damage 95%'!Q27/'Property Value'!E26</f>
        <v>5.6476274183139864E-3</v>
      </c>
      <c r="R27" s="42">
        <f>'Total Property Damage 95%'!R27/'Property Value'!F26</f>
        <v>2.8686859606504665E-3</v>
      </c>
      <c r="S27" s="42">
        <f>'Total Property Damage 95%'!S27/'Property Value'!G26</f>
        <v>6.2740606383460528E-3</v>
      </c>
    </row>
    <row r="28" spans="1:19" x14ac:dyDescent="0.35">
      <c r="A28">
        <v>2047</v>
      </c>
      <c r="B28" s="40">
        <f>'Total Property Damage 95%'!B28/'Property Value'!B27</f>
        <v>1.3817198591386657E-5</v>
      </c>
      <c r="C28" s="40">
        <f>'Total Property Damage 95%'!C28/'Property Value'!C27</f>
        <v>2.9745331796191024E-5</v>
      </c>
      <c r="D28" s="40">
        <f>'Total Property Damage 95%'!D28/'Property Value'!D27</f>
        <v>2.8396874537494628E-5</v>
      </c>
      <c r="E28" s="40">
        <f>'Total Property Damage 95%'!E28/'Property Value'!E27</f>
        <v>1.3893501921848468E-4</v>
      </c>
      <c r="F28" s="40">
        <f>'Total Property Damage 95%'!F28/'Property Value'!F27</f>
        <v>8.390374250079201E-5</v>
      </c>
      <c r="G28" s="40">
        <f>'Total Property Damage 95%'!G28/'Property Value'!G27</f>
        <v>1.9251173353448828E-4</v>
      </c>
      <c r="H28" s="41">
        <f>'Total Property Damage 95%'!H28/'Property Value'!B27</f>
        <v>1.6163418518543441E-5</v>
      </c>
      <c r="I28" s="41">
        <f>'Total Property Damage 95%'!I28/'Property Value'!C27</f>
        <v>2.883871752912225E-5</v>
      </c>
      <c r="J28" s="41">
        <f>'Total Property Damage 95%'!J28/'Property Value'!D27</f>
        <v>1.647505293087733E-5</v>
      </c>
      <c r="K28" s="41">
        <f>'Total Property Damage 95%'!K28/'Property Value'!E27</f>
        <v>9.0198533356957889E-5</v>
      </c>
      <c r="L28" s="41">
        <f>'Total Property Damage 95%'!L28/'Property Value'!F27</f>
        <v>5.8738363588297347E-5</v>
      </c>
      <c r="M28" s="41">
        <f>'Total Property Damage 95%'!M28/'Property Value'!G27</f>
        <v>9.6349354723364162E-5</v>
      </c>
      <c r="N28" s="42">
        <f>'Total Property Damage 95%'!N28/'Property Value'!B27</f>
        <v>1.1467349712739943E-3</v>
      </c>
      <c r="O28" s="42">
        <f>'Total Property Damage 95%'!O28/'Property Value'!C27</f>
        <v>3.4301223241322482E-3</v>
      </c>
      <c r="P28" s="42">
        <f>'Total Property Damage 95%'!P28/'Property Value'!D27</f>
        <v>2.2724864263209705E-3</v>
      </c>
      <c r="Q28" s="42">
        <f>'Total Property Damage 95%'!Q28/'Property Value'!E27</f>
        <v>5.6359088813037897E-3</v>
      </c>
      <c r="R28" s="42">
        <f>'Total Property Damage 95%'!R28/'Property Value'!F27</f>
        <v>2.8627335845267331E-3</v>
      </c>
      <c r="S28" s="42">
        <f>'Total Property Damage 95%'!S28/'Property Value'!G27</f>
        <v>6.261042284558007E-3</v>
      </c>
    </row>
    <row r="29" spans="1:19" x14ac:dyDescent="0.35">
      <c r="A29">
        <v>2048</v>
      </c>
      <c r="B29" s="40">
        <f>'Total Property Damage 95%'!B29/'Property Value'!B28</f>
        <v>1.399324548759856E-5</v>
      </c>
      <c r="C29" s="40">
        <f>'Total Property Damage 95%'!C29/'Property Value'!C28</f>
        <v>3.0124321307333826E-5</v>
      </c>
      <c r="D29" s="40">
        <f>'Total Property Damage 95%'!D29/'Property Value'!D28</f>
        <v>2.8758683162548411E-5</v>
      </c>
      <c r="E29" s="40">
        <f>'Total Property Damage 95%'!E29/'Property Value'!E28</f>
        <v>1.4070521009667059E-4</v>
      </c>
      <c r="F29" s="40">
        <f>'Total Property Damage 95%'!F29/'Property Value'!F28</f>
        <v>8.4972772040327975E-5</v>
      </c>
      <c r="G29" s="40">
        <f>'Total Property Damage 95%'!G29/'Property Value'!G28</f>
        <v>1.9496455296448811E-4</v>
      </c>
      <c r="H29" s="41">
        <f>'Total Property Damage 95%'!H29/'Property Value'!B28</f>
        <v>1.6004860320395353E-5</v>
      </c>
      <c r="I29" s="41">
        <f>'Total Property Damage 95%'!I29/'Property Value'!C28</f>
        <v>2.855581851966621E-5</v>
      </c>
      <c r="J29" s="41">
        <f>'Total Property Damage 95%'!J29/'Property Value'!D28</f>
        <v>1.631343769434074E-5</v>
      </c>
      <c r="K29" s="41">
        <f>'Total Property Damage 95%'!K29/'Property Value'!E28</f>
        <v>8.9313713298115022E-5</v>
      </c>
      <c r="L29" s="41">
        <f>'Total Property Damage 95%'!L29/'Property Value'!F28</f>
        <v>5.816215818459251E-5</v>
      </c>
      <c r="M29" s="41">
        <f>'Total Property Damage 95%'!M29/'Property Value'!G28</f>
        <v>9.5404196985838472E-5</v>
      </c>
      <c r="N29" s="42">
        <f>'Total Property Damage 95%'!N29/'Property Value'!B28</f>
        <v>1.1443555550684945E-3</v>
      </c>
      <c r="O29" s="42">
        <f>'Total Property Damage 95%'!O29/'Property Value'!C28</f>
        <v>3.423004996371833E-3</v>
      </c>
      <c r="P29" s="42">
        <f>'Total Property Damage 95%'!P29/'Property Value'!D28</f>
        <v>2.2677711336290952E-3</v>
      </c>
      <c r="Q29" s="42">
        <f>'Total Property Damage 95%'!Q29/'Property Value'!E28</f>
        <v>5.6242146596563979E-3</v>
      </c>
      <c r="R29" s="42">
        <f>'Total Property Damage 95%'!R29/'Property Value'!F28</f>
        <v>2.856793559277932E-3</v>
      </c>
      <c r="S29" s="42">
        <f>'Total Property Damage 95%'!S29/'Property Value'!G28</f>
        <v>6.2480509431858625E-3</v>
      </c>
    </row>
    <row r="30" spans="1:19" x14ac:dyDescent="0.35">
      <c r="A30">
        <v>2049</v>
      </c>
      <c r="B30" s="40">
        <f>'Total Property Damage 95%'!B30/'Property Value'!B29</f>
        <v>1.4171535422401887E-5</v>
      </c>
      <c r="C30" s="40">
        <f>'Total Property Damage 95%'!C30/'Property Value'!C29</f>
        <v>3.0508139577844339E-5</v>
      </c>
      <c r="D30" s="40">
        <f>'Total Property Damage 95%'!D30/'Property Value'!D29</f>
        <v>2.9125101642851958E-5</v>
      </c>
      <c r="E30" s="40">
        <f>'Total Property Damage 95%'!E30/'Property Value'!E29</f>
        <v>1.4249795522908867E-4</v>
      </c>
      <c r="F30" s="40">
        <f>'Total Property Damage 95%'!F30/'Property Value'!F29</f>
        <v>8.6055422237564535E-5</v>
      </c>
      <c r="G30" s="40">
        <f>'Total Property Damage 95%'!G30/'Property Value'!G29</f>
        <v>1.9744862411637384E-4</v>
      </c>
      <c r="H30" s="41">
        <f>'Total Property Damage 95%'!H30/'Property Value'!B29</f>
        <v>1.5847857529735547E-5</v>
      </c>
      <c r="I30" s="41">
        <f>'Total Property Damage 95%'!I30/'Property Value'!C29</f>
        <v>2.8275694663074391E-5</v>
      </c>
      <c r="J30" s="41">
        <f>'Total Property Damage 95%'!J30/'Property Value'!D29</f>
        <v>1.6153407853905176E-5</v>
      </c>
      <c r="K30" s="41">
        <f>'Total Property Damage 95%'!K30/'Property Value'!E29</f>
        <v>8.8437573053759075E-5</v>
      </c>
      <c r="L30" s="41">
        <f>'Total Property Damage 95%'!L30/'Property Value'!F29</f>
        <v>5.7591605179881717E-5</v>
      </c>
      <c r="M30" s="41">
        <f>'Total Property Damage 95%'!M30/'Property Value'!G29</f>
        <v>9.4468310956995929E-5</v>
      </c>
      <c r="N30" s="42">
        <f>'Total Property Damage 95%'!N30/'Property Value'!B29</f>
        <v>1.1419810760294898E-3</v>
      </c>
      <c r="O30" s="42">
        <f>'Total Property Damage 95%'!O30/'Property Value'!C29</f>
        <v>3.4159024367012019E-3</v>
      </c>
      <c r="P30" s="42">
        <f>'Total Property Damage 95%'!P30/'Property Value'!D29</f>
        <v>2.2630656249275276E-3</v>
      </c>
      <c r="Q30" s="42">
        <f>'Total Property Damage 95%'!Q30/'Property Value'!E29</f>
        <v>5.6125447029186804E-3</v>
      </c>
      <c r="R30" s="42">
        <f>'Total Property Damage 95%'!R30/'Property Value'!F29</f>
        <v>2.8508658592766309E-3</v>
      </c>
      <c r="S30" s="42">
        <f>'Total Property Damage 95%'!S30/'Property Value'!G29</f>
        <v>6.2350865581802441E-3</v>
      </c>
    </row>
    <row r="31" spans="1:19" x14ac:dyDescent="0.35">
      <c r="A31">
        <v>2050</v>
      </c>
      <c r="B31" s="40">
        <f>'Total Property Damage 95%'!B31/'Property Value'!B30</f>
        <v>1.6250473109431055E-5</v>
      </c>
      <c r="C31" s="40">
        <f>'Total Property Damage 95%'!C31/'Property Value'!C30</f>
        <v>3.4983626477398455E-5</v>
      </c>
      <c r="D31" s="40">
        <f>'Total Property Damage 95%'!D31/'Property Value'!D30</f>
        <v>3.3397699469348997E-5</v>
      </c>
      <c r="E31" s="40">
        <f>'Total Property Damage 95%'!E31/'Property Value'!E30</f>
        <v>1.6340213820012045E-4</v>
      </c>
      <c r="F31" s="40">
        <f>'Total Property Damage 95%'!F31/'Property Value'!F30</f>
        <v>9.8679591399931761E-5</v>
      </c>
      <c r="G31" s="40">
        <f>'Total Property Damage 95%'!G31/'Property Value'!G30</f>
        <v>2.2641396722794012E-4</v>
      </c>
      <c r="H31" s="41">
        <f>'Total Property Damage 95%'!H31/'Property Value'!B30</f>
        <v>1.7768054494618822E-5</v>
      </c>
      <c r="I31" s="41">
        <f>'Total Property Damage 95%'!I31/'Property Value'!C30</f>
        <v>3.1701703697426671E-5</v>
      </c>
      <c r="J31" s="41">
        <f>'Total Property Damage 95%'!J31/'Property Value'!D30</f>
        <v>1.8110626656219084E-5</v>
      </c>
      <c r="K31" s="41">
        <f>'Total Property Damage 95%'!K31/'Property Value'!E30</f>
        <v>9.9153063083931353E-5</v>
      </c>
      <c r="L31" s="41">
        <f>'Total Property Damage 95%'!L31/'Property Value'!F30</f>
        <v>6.4569660431935104E-5</v>
      </c>
      <c r="M31" s="41">
        <f>'Total Property Damage 95%'!M31/'Property Value'!G30</f>
        <v>1.0591451203729428E-4</v>
      </c>
      <c r="N31" s="42">
        <f>'Total Property Damage 95%'!N31/'Property Value'!B30</f>
        <v>1.2903498671464515E-3</v>
      </c>
      <c r="O31" s="42">
        <f>'Total Property Damage 95%'!O31/'Property Value'!C30</f>
        <v>3.8597042874892731E-3</v>
      </c>
      <c r="P31" s="42">
        <f>'Total Property Damage 95%'!P31/'Property Value'!D30</f>
        <v>2.557088282602617E-3</v>
      </c>
      <c r="Q31" s="42">
        <f>'Total Property Damage 95%'!Q31/'Property Value'!E30</f>
        <v>6.3417393368238456E-3</v>
      </c>
      <c r="R31" s="42">
        <f>'Total Property Damage 95%'!R31/'Property Value'!F30</f>
        <v>3.2212568666724214E-3</v>
      </c>
      <c r="S31" s="42">
        <f>'Total Property Damage 95%'!S31/'Property Value'!G30</f>
        <v>7.0451632525885596E-3</v>
      </c>
    </row>
    <row r="32" spans="1:19" x14ac:dyDescent="0.35">
      <c r="A32">
        <v>2051</v>
      </c>
      <c r="B32" s="40">
        <f>'Total Property Damage 95%'!B32/'Property Value'!B31</f>
        <v>1.6457522703020432E-5</v>
      </c>
      <c r="C32" s="40">
        <f>'Total Property Damage 95%'!C32/'Property Value'!C31</f>
        <v>3.542935784753464E-5</v>
      </c>
      <c r="D32" s="40">
        <f>'Total Property Damage 95%'!D32/'Property Value'!D31</f>
        <v>3.3823224317480082E-5</v>
      </c>
      <c r="E32" s="40">
        <f>'Total Property Damage 95%'!E32/'Property Value'!E31</f>
        <v>1.6548406812783042E-4</v>
      </c>
      <c r="F32" s="40">
        <f>'Total Property Damage 95%'!F32/'Property Value'!F31</f>
        <v>9.9936882135858975E-5</v>
      </c>
      <c r="G32" s="40">
        <f>'Total Property Damage 95%'!G32/'Property Value'!G31</f>
        <v>2.2929873984851675E-4</v>
      </c>
      <c r="H32" s="41">
        <f>'Total Property Damage 95%'!H32/'Property Value'!B31</f>
        <v>1.7593755307721467E-5</v>
      </c>
      <c r="I32" s="41">
        <f>'Total Property Damage 95%'!I32/'Property Value'!C31</f>
        <v>3.1390719668230007E-5</v>
      </c>
      <c r="J32" s="41">
        <f>'Total Property Damage 95%'!J32/'Property Value'!D31</f>
        <v>1.7932966941063629E-5</v>
      </c>
      <c r="K32" s="41">
        <f>'Total Property Damage 95%'!K32/'Property Value'!E31</f>
        <v>9.8180401823851033E-5</v>
      </c>
      <c r="L32" s="41">
        <f>'Total Property Damage 95%'!L32/'Property Value'!F31</f>
        <v>6.3936251787509048E-5</v>
      </c>
      <c r="M32" s="41">
        <f>'Total Property Damage 95%'!M32/'Property Value'!G31</f>
        <v>1.0487552302843449E-4</v>
      </c>
      <c r="N32" s="42">
        <f>'Total Property Damage 95%'!N32/'Property Value'!B31</f>
        <v>1.2876724574035169E-3</v>
      </c>
      <c r="O32" s="42">
        <f>'Total Property Damage 95%'!O32/'Property Value'!C31</f>
        <v>3.851695599204581E-3</v>
      </c>
      <c r="P32" s="42">
        <f>'Total Property Damage 95%'!P32/'Property Value'!D31</f>
        <v>2.5517824556670712E-3</v>
      </c>
      <c r="Q32" s="42">
        <f>'Total Property Damage 95%'!Q32/'Property Value'!E31</f>
        <v>6.3285805532102878E-3</v>
      </c>
      <c r="R32" s="42">
        <f>'Total Property Damage 95%'!R32/'Property Value'!F31</f>
        <v>3.2145729240155387E-3</v>
      </c>
      <c r="S32" s="42">
        <f>'Total Property Damage 95%'!S32/'Property Value'!G31</f>
        <v>7.0305449004553046E-3</v>
      </c>
    </row>
    <row r="33" spans="1:19" x14ac:dyDescent="0.35">
      <c r="A33">
        <v>2052</v>
      </c>
      <c r="B33" s="40">
        <f>'Total Property Damage 95%'!B33/'Property Value'!B32</f>
        <v>1.6667210344986425E-5</v>
      </c>
      <c r="C33" s="40">
        <f>'Total Property Damage 95%'!C33/'Property Value'!C32</f>
        <v>3.588076834457472E-5</v>
      </c>
      <c r="D33" s="40">
        <f>'Total Property Damage 95%'!D33/'Property Value'!D32</f>
        <v>3.4254170838338757E-5</v>
      </c>
      <c r="E33" s="40">
        <f>'Total Property Damage 95%'!E33/'Property Value'!E32</f>
        <v>1.6759252422142559E-4</v>
      </c>
      <c r="F33" s="40">
        <f>'Total Property Damage 95%'!F33/'Property Value'!F32</f>
        <v>1.0121019219221732E-4</v>
      </c>
      <c r="G33" s="40">
        <f>'Total Property Damage 95%'!G33/'Property Value'!G32</f>
        <v>2.32220267768134E-4</v>
      </c>
      <c r="H33" s="41">
        <f>'Total Property Damage 95%'!H33/'Property Value'!B32</f>
        <v>1.7421165942603545E-5</v>
      </c>
      <c r="I33" s="41">
        <f>'Total Property Damage 95%'!I33/'Property Value'!C32</f>
        <v>3.108278629736195E-5</v>
      </c>
      <c r="J33" s="41">
        <f>'Total Property Damage 95%'!J33/'Property Value'!D32</f>
        <v>1.7757050013443263E-5</v>
      </c>
      <c r="K33" s="41">
        <f>'Total Property Damage 95%'!K33/'Property Value'!E32</f>
        <v>9.7217282073608504E-5</v>
      </c>
      <c r="L33" s="41">
        <f>'Total Property Damage 95%'!L33/'Property Value'!F32</f>
        <v>6.3309056688394389E-5</v>
      </c>
      <c r="M33" s="41">
        <f>'Total Property Damage 95%'!M33/'Property Value'!G32</f>
        <v>1.0384672618436654E-4</v>
      </c>
      <c r="N33" s="42">
        <f>'Total Property Damage 95%'!N33/'Property Value'!B32</f>
        <v>1.2850006031483723E-3</v>
      </c>
      <c r="O33" s="42">
        <f>'Total Property Damage 95%'!O33/'Property Value'!C32</f>
        <v>3.843703528537008E-3</v>
      </c>
      <c r="P33" s="42">
        <f>'Total Property Damage 95%'!P33/'Property Value'!D32</f>
        <v>2.5464876380500777E-3</v>
      </c>
      <c r="Q33" s="42">
        <f>'Total Property Damage 95%'!Q33/'Property Value'!E32</f>
        <v>6.3154490733973107E-3</v>
      </c>
      <c r="R33" s="42">
        <f>'Total Property Damage 95%'!R33/'Property Value'!F32</f>
        <v>3.2079028501965936E-3</v>
      </c>
      <c r="S33" s="42">
        <f>'Total Property Damage 95%'!S33/'Property Value'!G32</f>
        <v>7.0159568806523924E-3</v>
      </c>
    </row>
    <row r="34" spans="1:19" x14ac:dyDescent="0.35">
      <c r="A34">
        <v>2053</v>
      </c>
      <c r="B34" s="40">
        <f>'Total Property Damage 95%'!B34/'Property Value'!B33</f>
        <v>1.6879569647079316E-5</v>
      </c>
      <c r="C34" s="40">
        <f>'Total Property Damage 95%'!C34/'Property Value'!C33</f>
        <v>3.6337930327083858E-5</v>
      </c>
      <c r="D34" s="40">
        <f>'Total Property Damage 95%'!D34/'Property Value'!D33</f>
        <v>3.4690608110229816E-5</v>
      </c>
      <c r="E34" s="40">
        <f>'Total Property Damage 95%'!E34/'Property Value'!E33</f>
        <v>1.6972784445456554E-4</v>
      </c>
      <c r="F34" s="40">
        <f>'Total Property Damage 95%'!F34/'Property Value'!F33</f>
        <v>1.0249972567345118E-4</v>
      </c>
      <c r="G34" s="40">
        <f>'Total Property Damage 95%'!G34/'Property Value'!G33</f>
        <v>2.3517901929129457E-4</v>
      </c>
      <c r="H34" s="41">
        <f>'Total Property Damage 95%'!H34/'Property Value'!B33</f>
        <v>1.725026962643571E-5</v>
      </c>
      <c r="I34" s="41">
        <f>'Total Property Damage 95%'!I34/'Property Value'!C33</f>
        <v>3.0777873658796187E-5</v>
      </c>
      <c r="J34" s="41">
        <f>'Total Property Damage 95%'!J34/'Property Value'!D33</f>
        <v>1.7582858777144651E-5</v>
      </c>
      <c r="K34" s="41">
        <f>'Total Property Damage 95%'!K34/'Property Value'!E33</f>
        <v>9.6263610233906941E-5</v>
      </c>
      <c r="L34" s="41">
        <f>'Total Property Damage 95%'!L34/'Property Value'!F33</f>
        <v>6.2688014181609656E-5</v>
      </c>
      <c r="M34" s="41">
        <f>'Total Property Damage 95%'!M34/'Property Value'!G33</f>
        <v>1.0282802152306729E-4</v>
      </c>
      <c r="N34" s="42">
        <f>'Total Property Damage 95%'!N34/'Property Value'!B33</f>
        <v>1.2823342928536654E-3</v>
      </c>
      <c r="O34" s="42">
        <f>'Total Property Damage 95%'!O34/'Property Value'!C33</f>
        <v>3.8357280410058507E-3</v>
      </c>
      <c r="P34" s="42">
        <f>'Total Property Damage 95%'!P34/'Property Value'!D33</f>
        <v>2.5412038069078657E-3</v>
      </c>
      <c r="Q34" s="42">
        <f>'Total Property Damage 95%'!Q34/'Property Value'!E33</f>
        <v>6.302344840730929E-3</v>
      </c>
      <c r="R34" s="42">
        <f>'Total Property Damage 95%'!R34/'Property Value'!F33</f>
        <v>3.2012466164384602E-3</v>
      </c>
      <c r="S34" s="42">
        <f>'Total Property Damage 95%'!S34/'Property Value'!G33</f>
        <v>7.0013991302417941E-3</v>
      </c>
    </row>
    <row r="35" spans="1:19" x14ac:dyDescent="0.35">
      <c r="A35">
        <v>2054</v>
      </c>
      <c r="B35" s="40">
        <f>'Total Property Damage 95%'!B35/'Property Value'!B34</f>
        <v>1.7094634649301505E-5</v>
      </c>
      <c r="C35" s="40">
        <f>'Total Property Damage 95%'!C35/'Property Value'!C34</f>
        <v>3.680091707555799E-5</v>
      </c>
      <c r="D35" s="40">
        <f>'Total Property Damage 95%'!D35/'Property Value'!D34</f>
        <v>3.5132606091594619E-5</v>
      </c>
      <c r="E35" s="40">
        <f>'Total Property Damage 95%'!E35/'Property Value'!E34</f>
        <v>1.7189037110708027E-4</v>
      </c>
      <c r="F35" s="40">
        <f>'Total Property Damage 95%'!F35/'Property Value'!F34</f>
        <v>1.0380568928452871E-4</v>
      </c>
      <c r="G35" s="40">
        <f>'Total Property Damage 95%'!G35/'Property Value'!G34</f>
        <v>2.3817546868923559E-4</v>
      </c>
      <c r="H35" s="41">
        <f>'Total Property Damage 95%'!H35/'Property Value'!B34</f>
        <v>1.7081049750924942E-5</v>
      </c>
      <c r="I35" s="41">
        <f>'Total Property Damage 95%'!I35/'Property Value'!C34</f>
        <v>3.0475952120071596E-5</v>
      </c>
      <c r="J35" s="41">
        <f>'Total Property Damage 95%'!J35/'Property Value'!D34</f>
        <v>1.7410376303663066E-5</v>
      </c>
      <c r="K35" s="41">
        <f>'Total Property Damage 95%'!K35/'Property Value'!E34</f>
        <v>9.5319293623630008E-5</v>
      </c>
      <c r="L35" s="41">
        <f>'Total Property Damage 95%'!L35/'Property Value'!F34</f>
        <v>6.2073063912103583E-5</v>
      </c>
      <c r="M35" s="41">
        <f>'Total Property Damage 95%'!M35/'Property Value'!G34</f>
        <v>1.0181931004330666E-4</v>
      </c>
      <c r="N35" s="42">
        <f>'Total Property Damage 95%'!N35/'Property Value'!B34</f>
        <v>1.2796735150159629E-3</v>
      </c>
      <c r="O35" s="42">
        <f>'Total Property Damage 95%'!O35/'Property Value'!C34</f>
        <v>3.827769102201953E-3</v>
      </c>
      <c r="P35" s="42">
        <f>'Total Property Damage 95%'!P35/'Property Value'!D34</f>
        <v>2.5359309394440638E-3</v>
      </c>
      <c r="Q35" s="42">
        <f>'Total Property Damage 95%'!Q35/'Property Value'!E34</f>
        <v>6.2892677986747152E-3</v>
      </c>
      <c r="R35" s="42">
        <f>'Total Property Damage 95%'!R35/'Property Value'!F34</f>
        <v>3.1946041940237218E-3</v>
      </c>
      <c r="S35" s="42">
        <f>'Total Property Damage 95%'!S35/'Property Value'!G34</f>
        <v>6.9868715864160732E-3</v>
      </c>
    </row>
    <row r="36" spans="1:19" x14ac:dyDescent="0.35">
      <c r="A36">
        <v>2055</v>
      </c>
      <c r="B36" s="40">
        <f>'Total Property Damage 95%'!B36/'Property Value'!B35</f>
        <v>1.7312439825363893E-5</v>
      </c>
      <c r="C36" s="40">
        <f>'Total Property Damage 95%'!C36/'Property Value'!C35</f>
        <v>3.7269802804170321E-5</v>
      </c>
      <c r="D36" s="40">
        <f>'Total Property Damage 95%'!D36/'Property Value'!D35</f>
        <v>3.5580235632224956E-5</v>
      </c>
      <c r="E36" s="40">
        <f>'Total Property Damage 95%'!E36/'Property Value'!E35</f>
        <v>1.7408045081983607E-4</v>
      </c>
      <c r="F36" s="40">
        <f>'Total Property Damage 95%'!F36/'Property Value'!F35</f>
        <v>1.0512829236407558E-4</v>
      </c>
      <c r="G36" s="40">
        <f>'Total Property Damage 95%'!G36/'Property Value'!G35</f>
        <v>2.4121009627595157E-4</v>
      </c>
      <c r="H36" s="41">
        <f>'Total Property Damage 95%'!H36/'Property Value'!B35</f>
        <v>1.6913489870700508E-5</v>
      </c>
      <c r="I36" s="41">
        <f>'Total Property Damage 95%'!I36/'Property Value'!C35</f>
        <v>3.0176992339412435E-5</v>
      </c>
      <c r="J36" s="41">
        <f>'Total Property Damage 95%'!J36/'Property Value'!D35</f>
        <v>1.7239585830557271E-5</v>
      </c>
      <c r="K36" s="41">
        <f>'Total Property Damage 95%'!K36/'Property Value'!E35</f>
        <v>9.4384240470834891E-5</v>
      </c>
      <c r="L36" s="41">
        <f>'Total Property Damage 95%'!L36/'Property Value'!F35</f>
        <v>6.1464146116889482E-5</v>
      </c>
      <c r="M36" s="41">
        <f>'Total Property Damage 95%'!M36/'Property Value'!G35</f>
        <v>1.0082049371502642E-4</v>
      </c>
      <c r="N36" s="42">
        <f>'Total Property Damage 95%'!N36/'Property Value'!B35</f>
        <v>1.2770182581557008E-3</v>
      </c>
      <c r="O36" s="42">
        <f>'Total Property Damage 95%'!O36/'Property Value'!C35</f>
        <v>3.8198266777875549E-3</v>
      </c>
      <c r="P36" s="42">
        <f>'Total Property Damage 95%'!P36/'Property Value'!D35</f>
        <v>2.5306690129096024E-3</v>
      </c>
      <c r="Q36" s="42">
        <f>'Total Property Damage 95%'!Q36/'Property Value'!E35</f>
        <v>6.2762178908095439E-3</v>
      </c>
      <c r="R36" s="42">
        <f>'Total Property Damage 95%'!R36/'Property Value'!F35</f>
        <v>3.1879755542945504E-3</v>
      </c>
      <c r="S36" s="42">
        <f>'Total Property Damage 95%'!S36/'Property Value'!G35</f>
        <v>6.9723741864981181E-3</v>
      </c>
    </row>
    <row r="37" spans="1:19" x14ac:dyDescent="0.35">
      <c r="A37">
        <v>2056</v>
      </c>
      <c r="B37" s="40">
        <f>'Total Property Damage 95%'!B37/'Property Value'!B36</f>
        <v>1.7533020088211862E-5</v>
      </c>
      <c r="C37" s="40">
        <f>'Total Property Damage 95%'!C37/'Property Value'!C36</f>
        <v>3.7744662672667401E-5</v>
      </c>
      <c r="D37" s="40">
        <f>'Total Property Damage 95%'!D37/'Property Value'!D36</f>
        <v>3.6033568484619946E-5</v>
      </c>
      <c r="E37" s="40">
        <f>'Total Property Damage 95%'!E37/'Property Value'!E36</f>
        <v>1.7629843465029972E-4</v>
      </c>
      <c r="F37" s="40">
        <f>'Total Property Damage 95%'!F37/'Property Value'!F36</f>
        <v>1.0646774691793066E-4</v>
      </c>
      <c r="G37" s="40">
        <f>'Total Property Damage 95%'!G37/'Property Value'!G36</f>
        <v>2.4428338848518616E-4</v>
      </c>
      <c r="H37" s="41">
        <f>'Total Property Damage 95%'!H37/'Property Value'!B36</f>
        <v>1.6747573701715739E-5</v>
      </c>
      <c r="I37" s="41">
        <f>'Total Property Damage 95%'!I37/'Property Value'!C36</f>
        <v>2.9880965262876836E-5</v>
      </c>
      <c r="J37" s="41">
        <f>'Total Property Damage 95%'!J37/'Property Value'!D36</f>
        <v>1.7070470759820443E-5</v>
      </c>
      <c r="K37" s="41">
        <f>'Total Property Damage 95%'!K37/'Property Value'!E36</f>
        <v>9.3458359903833392E-5</v>
      </c>
      <c r="L37" s="41">
        <f>'Total Property Damage 95%'!L37/'Property Value'!F36</f>
        <v>6.0861201619237323E-5</v>
      </c>
      <c r="M37" s="41">
        <f>'Total Property Damage 95%'!M37/'Property Value'!G36</f>
        <v>9.9831475469813302E-5</v>
      </c>
      <c r="N37" s="42">
        <f>'Total Property Damage 95%'!N37/'Property Value'!B36</f>
        <v>1.2743685108171341E-3</v>
      </c>
      <c r="O37" s="42">
        <f>'Total Property Damage 95%'!O37/'Property Value'!C36</f>
        <v>3.8119007334961466E-3</v>
      </c>
      <c r="P37" s="42">
        <f>'Total Property Damage 95%'!P37/'Property Value'!D36</f>
        <v>2.5254180046026149E-3</v>
      </c>
      <c r="Q37" s="42">
        <f>'Total Property Damage 95%'!Q37/'Property Value'!E36</f>
        <v>6.2631950608333653E-3</v>
      </c>
      <c r="R37" s="42">
        <f>'Total Property Damage 95%'!R37/'Property Value'!F36</f>
        <v>3.1813606686525802E-3</v>
      </c>
      <c r="S37" s="42">
        <f>'Total Property Damage 95%'!S37/'Property Value'!G36</f>
        <v>6.9579068679408674E-3</v>
      </c>
    </row>
    <row r="38" spans="1:19" x14ac:dyDescent="0.35">
      <c r="A38">
        <v>2057</v>
      </c>
      <c r="B38" s="40">
        <f>'Total Property Damage 95%'!B38/'Property Value'!B37</f>
        <v>1.7756410795621597E-5</v>
      </c>
      <c r="C38" s="40">
        <f>'Total Property Damage 95%'!C38/'Property Value'!C37</f>
        <v>3.8225572798416812E-5</v>
      </c>
      <c r="D38" s="40">
        <f>'Total Property Damage 95%'!D38/'Property Value'!D37</f>
        <v>3.6492677315487505E-5</v>
      </c>
      <c r="E38" s="40">
        <f>'Total Property Damage 95%'!E38/'Property Value'!E37</f>
        <v>1.7854467812881134E-4</v>
      </c>
      <c r="F38" s="40">
        <f>'Total Property Damage 95%'!F38/'Property Value'!F37</f>
        <v>1.0782426765312948E-4</v>
      </c>
      <c r="G38" s="40">
        <f>'Total Property Damage 95%'!G38/'Property Value'!G37</f>
        <v>2.4739583794840459E-4</v>
      </c>
      <c r="H38" s="41">
        <f>'Total Property Damage 95%'!H38/'Property Value'!B37</f>
        <v>1.6583285119665484E-5</v>
      </c>
      <c r="I38" s="41">
        <f>'Total Property Damage 95%'!I38/'Property Value'!C37</f>
        <v>2.9587842121533198E-5</v>
      </c>
      <c r="J38" s="41">
        <f>'Total Property Damage 95%'!J38/'Property Value'!D37</f>
        <v>1.690301465626713E-5</v>
      </c>
      <c r="K38" s="41">
        <f>'Total Property Damage 95%'!K38/'Property Value'!E37</f>
        <v>9.2541561942360883E-5</v>
      </c>
      <c r="L38" s="41">
        <f>'Total Property Damage 95%'!L38/'Property Value'!F37</f>
        <v>6.0264171822922716E-5</v>
      </c>
      <c r="M38" s="41">
        <f>'Total Property Damage 95%'!M38/'Property Value'!G37</f>
        <v>9.8852159191465465E-5</v>
      </c>
      <c r="N38" s="42">
        <f>'Total Property Damage 95%'!N38/'Property Value'!B37</f>
        <v>1.271724261568288E-3</v>
      </c>
      <c r="O38" s="42">
        <f>'Total Property Damage 95%'!O38/'Property Value'!C37</f>
        <v>3.8039912351323178E-3</v>
      </c>
      <c r="P38" s="42">
        <f>'Total Property Damage 95%'!P38/'Property Value'!D37</f>
        <v>2.5201778918683389E-3</v>
      </c>
      <c r="Q38" s="42">
        <f>'Total Property Damage 95%'!Q38/'Property Value'!E37</f>
        <v>6.2501992525609475E-3</v>
      </c>
      <c r="R38" s="42">
        <f>'Total Property Damage 95%'!R38/'Property Value'!F37</f>
        <v>3.1747595085587863E-3</v>
      </c>
      <c r="S38" s="42">
        <f>'Total Property Damage 95%'!S38/'Property Value'!G37</f>
        <v>6.9434695683270398E-3</v>
      </c>
    </row>
    <row r="39" spans="1:19" x14ac:dyDescent="0.35">
      <c r="A39">
        <v>2058</v>
      </c>
      <c r="B39" s="40">
        <f>'Total Property Damage 95%'!B39/'Property Value'!B38</f>
        <v>1.7982647755867748E-5</v>
      </c>
      <c r="C39" s="40">
        <f>'Total Property Damage 95%'!C39/'Property Value'!C38</f>
        <v>3.8712610268608385E-5</v>
      </c>
      <c r="D39" s="40">
        <f>'Total Property Damage 95%'!D39/'Property Value'!D38</f>
        <v>3.6957635717392429E-5</v>
      </c>
      <c r="E39" s="40">
        <f>'Total Property Damage 95%'!E39/'Property Value'!E38</f>
        <v>1.8081954131557375E-4</v>
      </c>
      <c r="F39" s="40">
        <f>'Total Property Damage 95%'!F39/'Property Value'!F38</f>
        <v>1.091980720123205E-4</v>
      </c>
      <c r="G39" s="40">
        <f>'Total Property Damage 95%'!G39/'Property Value'!G38</f>
        <v>2.5054794357375981E-4</v>
      </c>
      <c r="H39" s="41">
        <f>'Total Property Damage 95%'!H39/'Property Value'!B38</f>
        <v>1.64206081584191E-5</v>
      </c>
      <c r="I39" s="41">
        <f>'Total Property Damage 95%'!I39/'Property Value'!C38</f>
        <v>2.9297594428664376E-5</v>
      </c>
      <c r="J39" s="41">
        <f>'Total Property Damage 95%'!J39/'Property Value'!D38</f>
        <v>1.6737201245936039E-5</v>
      </c>
      <c r="K39" s="41">
        <f>'Total Property Damage 95%'!K39/'Property Value'!E38</f>
        <v>9.1633757488831678E-5</v>
      </c>
      <c r="L39" s="41">
        <f>'Total Property Damage 95%'!L39/'Property Value'!F38</f>
        <v>5.967299870653233E-5</v>
      </c>
      <c r="M39" s="41">
        <f>'Total Property Damage 95%'!M39/'Property Value'!G38</f>
        <v>9.788244970665166E-5</v>
      </c>
      <c r="N39" s="42">
        <f>'Total Property Damage 95%'!N39/'Property Value'!B38</f>
        <v>1.2690854990009086E-3</v>
      </c>
      <c r="O39" s="42">
        <f>'Total Property Damage 95%'!O39/'Property Value'!C38</f>
        <v>3.7960981485716133E-3</v>
      </c>
      <c r="P39" s="42">
        <f>'Total Property Damage 95%'!P39/'Property Value'!D38</f>
        <v>2.514948652099021E-3</v>
      </c>
      <c r="Q39" s="42">
        <f>'Total Property Damage 95%'!Q39/'Property Value'!E38</f>
        <v>6.2372304099236435E-3</v>
      </c>
      <c r="R39" s="42">
        <f>'Total Property Damage 95%'!R39/'Property Value'!F38</f>
        <v>3.1681720455333613E-3</v>
      </c>
      <c r="S39" s="42">
        <f>'Total Property Damage 95%'!S39/'Property Value'!G38</f>
        <v>6.9290622253688709E-3</v>
      </c>
    </row>
    <row r="40" spans="1:19" x14ac:dyDescent="0.35">
      <c r="A40">
        <v>2059</v>
      </c>
      <c r="B40" s="40">
        <f>'Total Property Damage 95%'!B40/'Property Value'!B39</f>
        <v>1.8211767233463301E-5</v>
      </c>
      <c r="C40" s="40">
        <f>'Total Property Damage 95%'!C40/'Property Value'!C39</f>
        <v>3.9205853152610788E-5</v>
      </c>
      <c r="D40" s="40">
        <f>'Total Property Damage 95%'!D40/'Property Value'!D39</f>
        <v>3.7428518220552877E-5</v>
      </c>
      <c r="E40" s="40">
        <f>'Total Property Damage 95%'!E40/'Property Value'!E39</f>
        <v>1.8312338885836797E-4</v>
      </c>
      <c r="F40" s="40">
        <f>'Total Property Damage 95%'!F40/'Property Value'!F39</f>
        <v>1.1058938020861991E-4</v>
      </c>
      <c r="G40" s="40">
        <f>'Total Property Damage 95%'!G40/'Property Value'!G39</f>
        <v>2.5374021062606457E-4</v>
      </c>
      <c r="H40" s="41">
        <f>'Total Property Damage 95%'!H40/'Property Value'!B39</f>
        <v>1.6259527008468815E-5</v>
      </c>
      <c r="I40" s="41">
        <f>'Total Property Damage 95%'!I40/'Property Value'!C39</f>
        <v>2.9010193976999212E-5</v>
      </c>
      <c r="J40" s="41">
        <f>'Total Property Damage 95%'!J40/'Property Value'!D39</f>
        <v>1.6573014414508458E-5</v>
      </c>
      <c r="K40" s="41">
        <f>'Total Property Damage 95%'!K40/'Property Value'!E39</f>
        <v>9.0734858319680103E-5</v>
      </c>
      <c r="L40" s="41">
        <f>'Total Property Damage 95%'!L40/'Property Value'!F39</f>
        <v>5.9087624817825183E-5</v>
      </c>
      <c r="M40" s="41">
        <f>'Total Property Damage 95%'!M40/'Property Value'!G39</f>
        <v>9.6922252775661979E-5</v>
      </c>
      <c r="N40" s="42">
        <f>'Total Property Damage 95%'!N40/'Property Value'!B39</f>
        <v>1.2664522117304133E-3</v>
      </c>
      <c r="O40" s="42">
        <f>'Total Property Damage 95%'!O40/'Property Value'!C39</f>
        <v>3.788221439760384E-3</v>
      </c>
      <c r="P40" s="42">
        <f>'Total Property Damage 95%'!P40/'Property Value'!D39</f>
        <v>2.5097302627338169E-3</v>
      </c>
      <c r="Q40" s="42">
        <f>'Total Property Damage 95%'!Q40/'Property Value'!E39</f>
        <v>6.2242884769691436E-3</v>
      </c>
      <c r="R40" s="42">
        <f>'Total Property Damage 95%'!R40/'Property Value'!F39</f>
        <v>3.1615982511555914E-3</v>
      </c>
      <c r="S40" s="42">
        <f>'Total Property Damage 95%'!S40/'Property Value'!G39</f>
        <v>6.9146847769078357E-3</v>
      </c>
    </row>
    <row r="41" spans="1:19" x14ac:dyDescent="0.35">
      <c r="A41">
        <v>2060</v>
      </c>
      <c r="B41" s="40">
        <f>'Total Property Damage 95%'!B41/'Property Value'!B40</f>
        <v>2.0787287367113621E-5</v>
      </c>
      <c r="C41" s="40">
        <f>'Total Property Damage 95%'!C41/'Property Value'!C40</f>
        <v>4.4750370763507403E-5</v>
      </c>
      <c r="D41" s="40">
        <f>'Total Property Damage 95%'!D41/'Property Value'!D40</f>
        <v>4.2721683953124124E-5</v>
      </c>
      <c r="E41" s="40">
        <f>'Total Property Damage 95%'!E41/'Property Value'!E40</f>
        <v>2.0902081928897393E-4</v>
      </c>
      <c r="F41" s="40">
        <f>'Total Property Damage 95%'!F41/'Property Value'!F40</f>
        <v>1.2622900329648028E-4</v>
      </c>
      <c r="G41" s="40">
        <f>'Total Property Damage 95%'!G41/'Property Value'!G40</f>
        <v>2.8962431856608388E-4</v>
      </c>
      <c r="H41" s="41">
        <f>'Total Property Damage 95%'!H41/'Property Value'!B40</f>
        <v>1.8145705296240942E-5</v>
      </c>
      <c r="I41" s="41">
        <f>'Total Property Damage 95%'!I41/'Property Value'!C40</f>
        <v>3.2375507000863521E-5</v>
      </c>
      <c r="J41" s="41">
        <f>'Total Property Damage 95%'!J41/'Property Value'!D40</f>
        <v>1.8495558651822286E-5</v>
      </c>
      <c r="K41" s="41">
        <f>'Total Property Damage 95%'!K41/'Property Value'!E40</f>
        <v>1.0126051011862361E-4</v>
      </c>
      <c r="L41" s="41">
        <f>'Total Property Damage 95%'!L41/'Property Value'!F40</f>
        <v>6.5942055143464935E-5</v>
      </c>
      <c r="M41" s="41">
        <f>'Total Property Damage 95%'!M41/'Property Value'!G40</f>
        <v>1.081656701697963E-4</v>
      </c>
      <c r="N41" s="42">
        <f>'Total Property Damage 95%'!N41/'Property Value'!B40</f>
        <v>1.4244066982318287E-3</v>
      </c>
      <c r="O41" s="42">
        <f>'Total Property Damage 95%'!O41/'Property Value'!C40</f>
        <v>4.2606960951233584E-3</v>
      </c>
      <c r="P41" s="42">
        <f>'Total Property Damage 95%'!P41/'Property Value'!D40</f>
        <v>2.82274890744488E-3</v>
      </c>
      <c r="Q41" s="42">
        <f>'Total Property Damage 95%'!Q41/'Property Value'!E40</f>
        <v>7.0005943502661786E-3</v>
      </c>
      <c r="R41" s="42">
        <f>'Total Property Damage 95%'!R41/'Property Value'!F40</f>
        <v>3.5559191924903746E-3</v>
      </c>
      <c r="S41" s="42">
        <f>'Total Property Damage 95%'!S41/'Property Value'!G40</f>
        <v>7.7770982759243516E-3</v>
      </c>
    </row>
    <row r="42" spans="1:19" x14ac:dyDescent="0.35">
      <c r="A42">
        <v>2061</v>
      </c>
      <c r="B42" s="40">
        <f>'Total Property Damage 95%'!B42/'Property Value'!B41</f>
        <v>2.1052141157658869E-5</v>
      </c>
      <c r="C42" s="40">
        <f>'Total Property Damage 95%'!C42/'Property Value'!C41</f>
        <v>4.5320541614359786E-5</v>
      </c>
      <c r="D42" s="40">
        <f>'Total Property Damage 95%'!D42/'Property Value'!D41</f>
        <v>4.3266007016236349E-5</v>
      </c>
      <c r="E42" s="40">
        <f>'Total Property Damage 95%'!E42/'Property Value'!E41</f>
        <v>2.1168398333312624E-4</v>
      </c>
      <c r="F42" s="40">
        <f>'Total Property Damage 95%'!F42/'Property Value'!F41</f>
        <v>1.2783730501518903E-4</v>
      </c>
      <c r="G42" s="40">
        <f>'Total Property Damage 95%'!G42/'Property Value'!G41</f>
        <v>2.9331446328057252E-4</v>
      </c>
      <c r="H42" s="41">
        <f>'Total Property Damage 95%'!H42/'Property Value'!B41</f>
        <v>1.7967701470342518E-5</v>
      </c>
      <c r="I42" s="41">
        <f>'Total Property Damage 95%'!I42/'Property Value'!C41</f>
        <v>3.2057913167090157E-5</v>
      </c>
      <c r="J42" s="41">
        <f>'Total Property Damage 95%'!J42/'Property Value'!D41</f>
        <v>1.8314122871377035E-5</v>
      </c>
      <c r="K42" s="41">
        <f>'Total Property Damage 95%'!K42/'Property Value'!E41</f>
        <v>1.0026717544690518E-4</v>
      </c>
      <c r="L42" s="41">
        <f>'Total Property Damage 95%'!L42/'Property Value'!F41</f>
        <v>6.5295183726150929E-5</v>
      </c>
      <c r="M42" s="41">
        <f>'Total Property Damage 95%'!M42/'Property Value'!G41</f>
        <v>1.0710459798732899E-4</v>
      </c>
      <c r="N42" s="42">
        <f>'Total Property Damage 95%'!N42/'Property Value'!B41</f>
        <v>1.4214511274452939E-3</v>
      </c>
      <c r="O42" s="42">
        <f>'Total Property Damage 95%'!O42/'Property Value'!C41</f>
        <v>4.2518553694200316E-3</v>
      </c>
      <c r="P42" s="42">
        <f>'Total Property Damage 95%'!P42/'Property Value'!D41</f>
        <v>2.8168918483486801E-3</v>
      </c>
      <c r="Q42" s="42">
        <f>'Total Property Damage 95%'!Q42/'Property Value'!E41</f>
        <v>6.9860684763175989E-3</v>
      </c>
      <c r="R42" s="42">
        <f>'Total Property Damage 95%'!R42/'Property Value'!F41</f>
        <v>3.5485408426850482E-3</v>
      </c>
      <c r="S42" s="42">
        <f>'Total Property Damage 95%'!S42/'Property Value'!G41</f>
        <v>7.7609611961866167E-3</v>
      </c>
    </row>
    <row r="43" spans="1:19" x14ac:dyDescent="0.35">
      <c r="A43">
        <v>2062</v>
      </c>
      <c r="B43" s="40">
        <f>'Total Property Damage 95%'!B43/'Property Value'!B42</f>
        <v>2.1320369488091283E-5</v>
      </c>
      <c r="C43" s="40">
        <f>'Total Property Damage 95%'!C43/'Property Value'!C42</f>
        <v>4.5897977093272582E-5</v>
      </c>
      <c r="D43" s="40">
        <f>'Total Property Damage 95%'!D43/'Property Value'!D42</f>
        <v>4.3817265377062031E-5</v>
      </c>
      <c r="E43" s="40">
        <f>'Total Property Damage 95%'!E43/'Property Value'!E42</f>
        <v>2.1438107912986754E-4</v>
      </c>
      <c r="F43" s="40">
        <f>'Total Property Damage 95%'!F43/'Property Value'!F42</f>
        <v>1.2946609833527979E-4</v>
      </c>
      <c r="G43" s="40">
        <f>'Total Property Damage 95%'!G43/'Property Value'!G42</f>
        <v>2.9705162465471646E-4</v>
      </c>
      <c r="H43" s="41">
        <f>'Total Property Damage 95%'!H43/'Property Value'!B42</f>
        <v>1.7791443807600458E-5</v>
      </c>
      <c r="I43" s="41">
        <f>'Total Property Damage 95%'!I43/'Property Value'!C42</f>
        <v>3.1743434831809154E-5</v>
      </c>
      <c r="J43" s="41">
        <f>'Total Property Damage 95%'!J43/'Property Value'!D42</f>
        <v>1.813446692051387E-5</v>
      </c>
      <c r="K43" s="41">
        <f>'Total Property Damage 95%'!K43/'Property Value'!E42</f>
        <v>9.9283585084877484E-5</v>
      </c>
      <c r="L43" s="41">
        <f>'Total Property Damage 95%'!L43/'Property Value'!F42</f>
        <v>6.4654657919837772E-5</v>
      </c>
      <c r="M43" s="41">
        <f>'Total Property Damage 95%'!M43/'Property Value'!G42</f>
        <v>1.0605393459884078E-4</v>
      </c>
      <c r="N43" s="42">
        <f>'Total Property Damage 95%'!N43/'Property Value'!B42</f>
        <v>1.418501689316437E-3</v>
      </c>
      <c r="O43" s="42">
        <f>'Total Property Damage 95%'!O43/'Property Value'!C42</f>
        <v>4.2430329877687608E-3</v>
      </c>
      <c r="P43" s="42">
        <f>'Total Property Damage 95%'!P43/'Property Value'!D42</f>
        <v>2.8110469423494721E-3</v>
      </c>
      <c r="Q43" s="42">
        <f>'Total Property Damage 95%'!Q43/'Property Value'!E42</f>
        <v>6.971572742811875E-3</v>
      </c>
      <c r="R43" s="42">
        <f>'Total Property Damage 95%'!R43/'Property Value'!F42</f>
        <v>3.5411778025768513E-3</v>
      </c>
      <c r="S43" s="42">
        <f>'Total Property Damage 95%'!S43/'Property Value'!G42</f>
        <v>7.7448576000610494E-3</v>
      </c>
    </row>
    <row r="44" spans="1:19" x14ac:dyDescent="0.35">
      <c r="A44">
        <v>2063</v>
      </c>
      <c r="B44" s="40">
        <f>'Total Property Damage 95%'!B44/'Property Value'!B43</f>
        <v>2.159201535390443E-5</v>
      </c>
      <c r="C44" s="40">
        <f>'Total Property Damage 95%'!C44/'Property Value'!C43</f>
        <v>4.6482769759907094E-5</v>
      </c>
      <c r="D44" s="40">
        <f>'Total Property Damage 95%'!D44/'Property Value'!D43</f>
        <v>4.4375547399217637E-5</v>
      </c>
      <c r="E44" s="40">
        <f>'Total Property Damage 95%'!E44/'Property Value'!E43</f>
        <v>2.1711253900849294E-4</v>
      </c>
      <c r="F44" s="40">
        <f>'Total Property Damage 95%'!F44/'Property Value'!F43</f>
        <v>1.3111564434316588E-4</v>
      </c>
      <c r="G44" s="40">
        <f>'Total Property Damage 95%'!G44/'Property Value'!G43</f>
        <v>3.0083640173447594E-4</v>
      </c>
      <c r="H44" s="41">
        <f>'Total Property Damage 95%'!H44/'Property Value'!B43</f>
        <v>1.7616915178687599E-5</v>
      </c>
      <c r="I44" s="41">
        <f>'Total Property Damage 95%'!I44/'Property Value'!C43</f>
        <v>3.1432041432932016E-5</v>
      </c>
      <c r="J44" s="41">
        <f>'Total Property Damage 95%'!J44/'Property Value'!D43</f>
        <v>1.7956573339648285E-5</v>
      </c>
      <c r="K44" s="41">
        <f>'Total Property Damage 95%'!K44/'Property Value'!E43</f>
        <v>9.8309643443839087E-5</v>
      </c>
      <c r="L44" s="41">
        <f>'Total Property Damage 95%'!L44/'Property Value'!F43</f>
        <v>6.4020415476020003E-5</v>
      </c>
      <c r="M44" s="41">
        <f>'Total Property Damage 95%'!M44/'Property Value'!G43</f>
        <v>1.0501357789724234E-4</v>
      </c>
      <c r="N44" s="42">
        <f>'Total Property Damage 95%'!N44/'Property Value'!B43</f>
        <v>1.415558371120308E-3</v>
      </c>
      <c r="O44" s="42">
        <f>'Total Property Damage 95%'!O44/'Property Value'!C43</f>
        <v>4.2342289121065782E-3</v>
      </c>
      <c r="P44" s="42">
        <f>'Total Property Damage 95%'!P44/'Property Value'!D43</f>
        <v>2.8052141642302035E-3</v>
      </c>
      <c r="Q44" s="42">
        <f>'Total Property Damage 95%'!Q44/'Property Value'!E43</f>
        <v>6.9571070872091372E-3</v>
      </c>
      <c r="R44" s="42">
        <f>'Total Property Damage 95%'!R44/'Property Value'!F43</f>
        <v>3.5338300403989472E-3</v>
      </c>
      <c r="S44" s="42">
        <f>'Total Property Damage 95%'!S44/'Property Value'!G43</f>
        <v>7.7287874180708739E-3</v>
      </c>
    </row>
    <row r="45" spans="1:19" x14ac:dyDescent="0.35">
      <c r="A45">
        <v>2064</v>
      </c>
      <c r="B45" s="40">
        <f>'Total Property Damage 95%'!B45/'Property Value'!B44</f>
        <v>2.1867122298403601E-5</v>
      </c>
      <c r="C45" s="40">
        <f>'Total Property Damage 95%'!C45/'Property Value'!C44</f>
        <v>4.7075013353240503E-5</v>
      </c>
      <c r="D45" s="40">
        <f>'Total Property Damage 95%'!D45/'Property Value'!D44</f>
        <v>4.4940942572173063E-5</v>
      </c>
      <c r="E45" s="40">
        <f>'Total Property Damage 95%'!E45/'Property Value'!E44</f>
        <v>2.1987880080666654E-4</v>
      </c>
      <c r="F45" s="40">
        <f>'Total Property Damage 95%'!F45/'Property Value'!F44</f>
        <v>1.3278620745179972E-4</v>
      </c>
      <c r="G45" s="40">
        <f>'Total Property Damage 95%'!G45/'Property Value'!G44</f>
        <v>3.0466940119834173E-4</v>
      </c>
      <c r="H45" s="41">
        <f>'Total Property Damage 95%'!H45/'Property Value'!B44</f>
        <v>1.7444098622310257E-5</v>
      </c>
      <c r="I45" s="41">
        <f>'Total Property Damage 95%'!I45/'Property Value'!C44</f>
        <v>3.1123702708174994E-5</v>
      </c>
      <c r="J45" s="41">
        <f>'Total Property Damage 95%'!J45/'Property Value'!D44</f>
        <v>1.7780424840468966E-5</v>
      </c>
      <c r="K45" s="41">
        <f>'Total Property Damage 95%'!K45/'Property Value'!E44</f>
        <v>9.7345255872784546E-5</v>
      </c>
      <c r="L45" s="41">
        <f>'Total Property Damage 95%'!L45/'Property Value'!F44</f>
        <v>6.3392394756830921E-5</v>
      </c>
      <c r="M45" s="41">
        <f>'Total Property Damage 95%'!M45/'Property Value'!G44</f>
        <v>1.0398342677708368E-4</v>
      </c>
      <c r="N45" s="42">
        <f>'Total Property Damage 95%'!N45/'Property Value'!B44</f>
        <v>1.4126211601583607E-3</v>
      </c>
      <c r="O45" s="42">
        <f>'Total Property Damage 95%'!O45/'Property Value'!C44</f>
        <v>4.2254431044494974E-3</v>
      </c>
      <c r="P45" s="42">
        <f>'Total Property Damage 95%'!P45/'Property Value'!D44</f>
        <v>2.7993934888261465E-3</v>
      </c>
      <c r="Q45" s="42">
        <f>'Total Property Damage 95%'!Q45/'Property Value'!E44</f>
        <v>6.9426714470992778E-3</v>
      </c>
      <c r="R45" s="42">
        <f>'Total Property Damage 95%'!R45/'Property Value'!F44</f>
        <v>3.5264975244504136E-3</v>
      </c>
      <c r="S45" s="42">
        <f>'Total Property Damage 95%'!S45/'Property Value'!G44</f>
        <v>7.7127505808834715E-3</v>
      </c>
    </row>
    <row r="46" spans="1:19" x14ac:dyDescent="0.35">
      <c r="A46">
        <v>2065</v>
      </c>
      <c r="B46" s="40">
        <f>'Total Property Damage 95%'!B46/'Property Value'!B45</f>
        <v>2.214573441968554E-5</v>
      </c>
      <c r="C46" s="40">
        <f>'Total Property Damage 95%'!C46/'Property Value'!C45</f>
        <v>4.7674802806591635E-5</v>
      </c>
      <c r="D46" s="40">
        <f>'Total Property Damage 95%'!D46/'Property Value'!D45</f>
        <v>4.5513541525596266E-5</v>
      </c>
      <c r="E46" s="40">
        <f>'Total Property Damage 95%'!E46/'Property Value'!E45</f>
        <v>2.2268030794060463E-4</v>
      </c>
      <c r="F46" s="40">
        <f>'Total Property Damage 95%'!F46/'Property Value'!F45</f>
        <v>1.3447805544305691E-4</v>
      </c>
      <c r="G46" s="40">
        <f>'Total Property Damage 95%'!G46/'Property Value'!G45</f>
        <v>3.0855123745458129E-4</v>
      </c>
      <c r="H46" s="41">
        <f>'Total Property Damage 95%'!H46/'Property Value'!B45</f>
        <v>1.7272977343559859E-5</v>
      </c>
      <c r="I46" s="41">
        <f>'Total Property Damage 95%'!I46/'Property Value'!C45</f>
        <v>3.0818388692118085E-5</v>
      </c>
      <c r="J46" s="41">
        <f>'Total Property Damage 95%'!J46/'Property Value'!D45</f>
        <v>1.7606004304257651E-5</v>
      </c>
      <c r="K46" s="41">
        <f>'Total Property Damage 95%'!K46/'Property Value'!E45</f>
        <v>9.6390328649205849E-5</v>
      </c>
      <c r="L46" s="41">
        <f>'Total Property Damage 95%'!L46/'Property Value'!F45</f>
        <v>6.2770534729052511E-5</v>
      </c>
      <c r="M46" s="41">
        <f>'Total Property Damage 95%'!M46/'Property Value'!G45</f>
        <v>1.0296338112472845E-4</v>
      </c>
      <c r="N46" s="42">
        <f>'Total Property Damage 95%'!N46/'Property Value'!B45</f>
        <v>1.4096900437583974E-3</v>
      </c>
      <c r="O46" s="42">
        <f>'Total Property Damage 95%'!O46/'Property Value'!C45</f>
        <v>4.2166755268923436E-3</v>
      </c>
      <c r="P46" s="42">
        <f>'Total Property Damage 95%'!P46/'Property Value'!D45</f>
        <v>2.7935848910247882E-3</v>
      </c>
      <c r="Q46" s="42">
        <f>'Total Property Damage 95%'!Q46/'Property Value'!E45</f>
        <v>6.9282657602016883E-3</v>
      </c>
      <c r="R46" s="42">
        <f>'Total Property Damage 95%'!R46/'Property Value'!F45</f>
        <v>3.5191802230961091E-3</v>
      </c>
      <c r="S46" s="42">
        <f>'Total Property Damage 95%'!S46/'Property Value'!G45</f>
        <v>7.6967470193100912E-3</v>
      </c>
    </row>
    <row r="47" spans="1:19" x14ac:dyDescent="0.35">
      <c r="A47">
        <v>2066</v>
      </c>
      <c r="B47" s="40">
        <f>'Total Property Damage 95%'!B47/'Property Value'!B46</f>
        <v>2.2427896377707131E-5</v>
      </c>
      <c r="C47" s="40">
        <f>'Total Property Damage 95%'!C47/'Property Value'!C46</f>
        <v>4.828223426283827E-5</v>
      </c>
      <c r="D47" s="40">
        <f>'Total Property Damage 95%'!D47/'Property Value'!D46</f>
        <v>4.6093436043880718E-5</v>
      </c>
      <c r="E47" s="40">
        <f>'Total Property Damage 95%'!E47/'Property Value'!E46</f>
        <v>2.255175094761527E-4</v>
      </c>
      <c r="F47" s="40">
        <f>'Total Property Damage 95%'!F47/'Property Value'!F46</f>
        <v>1.3619145951066007E-4</v>
      </c>
      <c r="G47" s="40">
        <f>'Total Property Damage 95%'!G47/'Property Value'!G46</f>
        <v>3.1248253273972565E-4</v>
      </c>
      <c r="H47" s="41">
        <f>'Total Property Damage 95%'!H47/'Property Value'!B46</f>
        <v>1.7103534712280745E-5</v>
      </c>
      <c r="I47" s="41">
        <f>'Total Property Damage 95%'!I47/'Property Value'!C46</f>
        <v>3.0516069713292936E-5</v>
      </c>
      <c r="J47" s="41">
        <f>'Total Property Damage 95%'!J47/'Property Value'!D46</f>
        <v>1.7433294780225471E-5</v>
      </c>
      <c r="K47" s="41">
        <f>'Total Property Damage 95%'!K47/'Property Value'!E46</f>
        <v>9.5444768969984154E-5</v>
      </c>
      <c r="L47" s="41">
        <f>'Total Property Damage 95%'!L47/'Property Value'!F46</f>
        <v>6.2154774958183984E-5</v>
      </c>
      <c r="M47" s="41">
        <f>'Total Property Damage 95%'!M47/'Property Value'!G46</f>
        <v>1.0195334180862451E-4</v>
      </c>
      <c r="N47" s="42">
        <f>'Total Property Damage 95%'!N47/'Property Value'!B46</f>
        <v>1.4067650092745151E-3</v>
      </c>
      <c r="O47" s="42">
        <f>'Total Property Damage 95%'!O47/'Property Value'!C46</f>
        <v>4.207926141608598E-3</v>
      </c>
      <c r="P47" s="42">
        <f>'Total Property Damage 95%'!P47/'Property Value'!D46</f>
        <v>2.7877883457657223E-3</v>
      </c>
      <c r="Q47" s="42">
        <f>'Total Property Damage 95%'!Q47/'Property Value'!E46</f>
        <v>6.9138899643649953E-3</v>
      </c>
      <c r="R47" s="42">
        <f>'Total Property Damage 95%'!R47/'Property Value'!F46</f>
        <v>3.5118781047665305E-3</v>
      </c>
      <c r="S47" s="42">
        <f>'Total Property Damage 95%'!S47/'Property Value'!G46</f>
        <v>7.6807766643055414E-3</v>
      </c>
    </row>
    <row r="48" spans="1:19" x14ac:dyDescent="0.35">
      <c r="A48">
        <v>2067</v>
      </c>
      <c r="B48" s="40">
        <f>'Total Property Damage 95%'!B48/'Property Value'!B47</f>
        <v>2.2713653401444114E-5</v>
      </c>
      <c r="C48" s="40">
        <f>'Total Property Damage 95%'!C48/'Property Value'!C47</f>
        <v>4.8897405089828295E-5</v>
      </c>
      <c r="D48" s="40">
        <f>'Total Property Damage 95%'!D48/'Property Value'!D47</f>
        <v>4.6680719080857949E-5</v>
      </c>
      <c r="E48" s="40">
        <f>'Total Property Damage 95%'!E48/'Property Value'!E47</f>
        <v>2.2839086020076801E-4</v>
      </c>
      <c r="F48" s="40">
        <f>'Total Property Damage 95%'!F48/'Property Value'!F47</f>
        <v>1.3792669430364964E-4</v>
      </c>
      <c r="G48" s="40">
        <f>'Total Property Damage 95%'!G48/'Property Value'!G47</f>
        <v>3.1646391721830988E-4</v>
      </c>
      <c r="H48" s="41">
        <f>'Total Property Damage 95%'!H48/'Property Value'!B47</f>
        <v>1.6935754261454004E-5</v>
      </c>
      <c r="I48" s="41">
        <f>'Total Property Damage 95%'!I48/'Property Value'!C47</f>
        <v>3.0216716391299198E-5</v>
      </c>
      <c r="J48" s="41">
        <f>'Total Property Damage 95%'!J48/'Property Value'!D47</f>
        <v>1.7262279483865621E-5</v>
      </c>
      <c r="K48" s="41">
        <f>'Total Property Damage 95%'!K48/'Property Value'!E47</f>
        <v>9.4508484942370857E-5</v>
      </c>
      <c r="L48" s="41">
        <f>'Total Property Damage 95%'!L48/'Property Value'!F47</f>
        <v>6.154505560256851E-5</v>
      </c>
      <c r="M48" s="41">
        <f>'Total Property Damage 95%'!M48/'Property Value'!G47</f>
        <v>1.0095321066966984E-4</v>
      </c>
      <c r="N48" s="42">
        <f>'Total Property Damage 95%'!N48/'Property Value'!B47</f>
        <v>1.4038460440870498E-3</v>
      </c>
      <c r="O48" s="42">
        <f>'Total Property Damage 95%'!O48/'Property Value'!C47</f>
        <v>4.1991949108502249E-3</v>
      </c>
      <c r="P48" s="42">
        <f>'Total Property Damage 95%'!P48/'Property Value'!D47</f>
        <v>2.7820038280405419E-3</v>
      </c>
      <c r="Q48" s="42">
        <f>'Total Property Damage 95%'!Q48/'Property Value'!E47</f>
        <v>6.8995439975667767E-3</v>
      </c>
      <c r="R48" s="42">
        <f>'Total Property Damage 95%'!R48/'Property Value'!F47</f>
        <v>3.50459113795768E-3</v>
      </c>
      <c r="S48" s="42">
        <f>'Total Property Damage 95%'!S48/'Property Value'!G47</f>
        <v>7.6648394469678947E-3</v>
      </c>
    </row>
    <row r="49" spans="1:19" x14ac:dyDescent="0.35">
      <c r="A49">
        <v>2068</v>
      </c>
      <c r="B49" s="40">
        <f>'Total Property Damage 95%'!B49/'Property Value'!B48</f>
        <v>2.3003051296141078E-5</v>
      </c>
      <c r="C49" s="40">
        <f>'Total Property Damage 95%'!C49/'Property Value'!C48</f>
        <v>4.9520413895987206E-5</v>
      </c>
      <c r="D49" s="40">
        <f>'Total Property Damage 95%'!D49/'Property Value'!D48</f>
        <v>4.7275484774697493E-5</v>
      </c>
      <c r="E49" s="40">
        <f>'Total Property Damage 95%'!E49/'Property Value'!E48</f>
        <v>2.3130082069641991E-4</v>
      </c>
      <c r="F49" s="40">
        <f>'Total Property Damage 95%'!F49/'Property Value'!F48</f>
        <v>1.3968403797040872E-4</v>
      </c>
      <c r="G49" s="40">
        <f>'Total Property Damage 95%'!G49/'Property Value'!G48</f>
        <v>3.2049602908388545E-4</v>
      </c>
      <c r="H49" s="41">
        <f>'Total Property Damage 95%'!H49/'Property Value'!B48</f>
        <v>1.6769619685597156E-5</v>
      </c>
      <c r="I49" s="41">
        <f>'Total Property Damage 95%'!I49/'Property Value'!C48</f>
        <v>2.9920299633949283E-5</v>
      </c>
      <c r="J49" s="41">
        <f>'Total Property Damage 95%'!J49/'Property Value'!D48</f>
        <v>1.7092941795322181E-5</v>
      </c>
      <c r="K49" s="41">
        <f>'Total Property Damage 95%'!K49/'Property Value'!E48</f>
        <v>9.3581385575057163E-5</v>
      </c>
      <c r="L49" s="41">
        <f>'Total Property Damage 95%'!L49/'Property Value'!F48</f>
        <v>6.0941317407577664E-5</v>
      </c>
      <c r="M49" s="41">
        <f>'Total Property Damage 95%'!M49/'Property Value'!G48</f>
        <v>9.9962890511673356E-5</v>
      </c>
      <c r="N49" s="42">
        <f>'Total Property Damage 95%'!N49/'Property Value'!B48</f>
        <v>1.4009331356025232E-3</v>
      </c>
      <c r="O49" s="42">
        <f>'Total Property Damage 95%'!O49/'Property Value'!C48</f>
        <v>4.1904817969475169E-3</v>
      </c>
      <c r="P49" s="42">
        <f>'Total Property Damage 95%'!P49/'Property Value'!D48</f>
        <v>2.7762313128927327E-3</v>
      </c>
      <c r="Q49" s="42">
        <f>'Total Property Damage 95%'!Q49/'Property Value'!E48</f>
        <v>6.8852277979133125E-3</v>
      </c>
      <c r="R49" s="42">
        <f>'Total Property Damage 95%'!R49/'Property Value'!F48</f>
        <v>3.4973192912309318E-3</v>
      </c>
      <c r="S49" s="42">
        <f>'Total Property Damage 95%'!S49/'Property Value'!G48</f>
        <v>7.6489352985381967E-3</v>
      </c>
    </row>
    <row r="50" spans="1:19" x14ac:dyDescent="0.35">
      <c r="A50">
        <v>2069</v>
      </c>
      <c r="B50" s="40">
        <f>'Total Property Damage 95%'!B50/'Property Value'!B49</f>
        <v>2.329613645065375E-5</v>
      </c>
      <c r="C50" s="40">
        <f>'Total Property Damage 95%'!C50/'Property Value'!C49</f>
        <v>5.0151360546124519E-5</v>
      </c>
      <c r="D50" s="40">
        <f>'Total Property Damage 95%'!D50/'Property Value'!D49</f>
        <v>4.7877828462996707E-5</v>
      </c>
      <c r="E50" s="40">
        <f>'Total Property Damage 95%'!E50/'Property Value'!E49</f>
        <v>2.34247857413418E-4</v>
      </c>
      <c r="F50" s="40">
        <f>'Total Property Damage 95%'!F50/'Property Value'!F49</f>
        <v>1.4146377220324849E-4</v>
      </c>
      <c r="G50" s="40">
        <f>'Total Property Damage 95%'!G50/'Property Value'!G49</f>
        <v>3.2457951466131869E-4</v>
      </c>
      <c r="H50" s="41">
        <f>'Total Property Damage 95%'!H50/'Property Value'!B49</f>
        <v>1.6605114839179518E-5</v>
      </c>
      <c r="I50" s="41">
        <f>'Total Property Damage 95%'!I50/'Property Value'!C49</f>
        <v>2.9626790634441093E-5</v>
      </c>
      <c r="J50" s="41">
        <f>'Total Property Damage 95%'!J50/'Property Value'!D49</f>
        <v>1.6925265257774934E-5</v>
      </c>
      <c r="K50" s="41">
        <f>'Total Property Damage 95%'!K50/'Property Value'!E49</f>
        <v>9.266338076933123E-5</v>
      </c>
      <c r="L50" s="41">
        <f>'Total Property Damage 95%'!L50/'Property Value'!F49</f>
        <v>6.0343501699852799E-5</v>
      </c>
      <c r="M50" s="41">
        <f>'Total Property Damage 95%'!M50/'Property Value'!G49</f>
        <v>9.8982285091908897E-5</v>
      </c>
      <c r="N50" s="42">
        <f>'Total Property Damage 95%'!N50/'Property Value'!B49</f>
        <v>1.3980262712535876E-3</v>
      </c>
      <c r="O50" s="42">
        <f>'Total Property Damage 95%'!O50/'Property Value'!C49</f>
        <v>4.1817867623089285E-3</v>
      </c>
      <c r="P50" s="42">
        <f>'Total Property Damage 95%'!P50/'Property Value'!D49</f>
        <v>2.7704707754175623E-3</v>
      </c>
      <c r="Q50" s="42">
        <f>'Total Property Damage 95%'!Q50/'Property Value'!E49</f>
        <v>6.8709413036393031E-3</v>
      </c>
      <c r="R50" s="42">
        <f>'Total Property Damage 95%'!R50/'Property Value'!F49</f>
        <v>3.4900625332128896E-3</v>
      </c>
      <c r="S50" s="42">
        <f>'Total Property Damage 95%'!S50/'Property Value'!G49</f>
        <v>7.6330641504001569E-3</v>
      </c>
    </row>
    <row r="51" spans="1:19" x14ac:dyDescent="0.35">
      <c r="A51">
        <v>2070</v>
      </c>
      <c r="B51" s="40">
        <f>'Total Property Damage 95%'!B51/'Property Value'!B50</f>
        <v>2.6322644863447932E-5</v>
      </c>
      <c r="C51" s="40">
        <f>'Total Property Damage 95%'!C51/'Property Value'!C50</f>
        <v>5.6666754844549506E-5</v>
      </c>
      <c r="D51" s="40">
        <f>'Total Property Damage 95%'!D51/'Property Value'!D50</f>
        <v>5.409785773422421E-5</v>
      </c>
      <c r="E51" s="40">
        <f>'Total Property Damage 95%'!E51/'Property Value'!E50</f>
        <v>2.646800757618311E-4</v>
      </c>
      <c r="F51" s="40">
        <f>'Total Property Damage 95%'!F51/'Property Value'!F50</f>
        <v>1.5984198258099186E-4</v>
      </c>
      <c r="G51" s="40">
        <f>'Total Property Damage 95%'!G51/'Property Value'!G50</f>
        <v>3.6674713476536239E-4</v>
      </c>
      <c r="H51" s="41">
        <f>'Total Property Damage 95%'!H51/'Property Value'!B50</f>
        <v>1.83445778896328E-5</v>
      </c>
      <c r="I51" s="41">
        <f>'Total Property Damage 95%'!I51/'Property Value'!C50</f>
        <v>3.2730334820147668E-5</v>
      </c>
      <c r="J51" s="41">
        <f>'Total Property Damage 95%'!J51/'Property Value'!D50</f>
        <v>1.8698265554379613E-5</v>
      </c>
      <c r="K51" s="41">
        <f>'Total Property Damage 95%'!K51/'Property Value'!E50</f>
        <v>1.0237030110920278E-4</v>
      </c>
      <c r="L51" s="41">
        <f>'Total Property Damage 95%'!L51/'Property Value'!F50</f>
        <v>6.6664764308298885E-5</v>
      </c>
      <c r="M51" s="41">
        <f>'Total Property Damage 95%'!M51/'Property Value'!G50</f>
        <v>1.0935114006426724E-4</v>
      </c>
      <c r="N51" s="42">
        <f>'Total Property Damage 95%'!N51/'Property Value'!B50</f>
        <v>1.5565405072180641E-3</v>
      </c>
      <c r="O51" s="42">
        <f>'Total Property Damage 95%'!O51/'Property Value'!C50</f>
        <v>4.6559357445017831E-3</v>
      </c>
      <c r="P51" s="42">
        <f>'Total Property Damage 95%'!P51/'Property Value'!D50</f>
        <v>3.0845986764858578E-3</v>
      </c>
      <c r="Q51" s="42">
        <f>'Total Property Damage 95%'!Q51/'Property Value'!E50</f>
        <v>7.6499982022815091E-3</v>
      </c>
      <c r="R51" s="42">
        <f>'Total Property Damage 95%'!R51/'Property Value'!F50</f>
        <v>3.8857808450185895E-3</v>
      </c>
      <c r="S51" s="42">
        <f>'Total Property Damage 95%'!S51/'Property Value'!G50</f>
        <v>8.4985338177073193E-3</v>
      </c>
    </row>
    <row r="52" spans="1:19" x14ac:dyDescent="0.35">
      <c r="A52">
        <v>2071</v>
      </c>
      <c r="B52" s="40">
        <f>'Total Property Damage 95%'!B52/'Property Value'!B51</f>
        <v>2.6658025432645727E-5</v>
      </c>
      <c r="C52" s="40">
        <f>'Total Property Damage 95%'!C52/'Property Value'!C51</f>
        <v>5.7388754043070293E-5</v>
      </c>
      <c r="D52" s="40">
        <f>'Total Property Damage 95%'!D52/'Property Value'!D51</f>
        <v>5.4787126248592969E-5</v>
      </c>
      <c r="E52" s="40">
        <f>'Total Property Damage 95%'!E52/'Property Value'!E51</f>
        <v>2.6805240232418136E-4</v>
      </c>
      <c r="F52" s="40">
        <f>'Total Property Damage 95%'!F52/'Property Value'!F51</f>
        <v>1.618785520586342E-4</v>
      </c>
      <c r="G52" s="40">
        <f>'Total Property Damage 95%'!G52/'Property Value'!G51</f>
        <v>3.7141991227109352E-4</v>
      </c>
      <c r="H52" s="41">
        <f>'Total Property Damage 95%'!H52/'Property Value'!B51</f>
        <v>1.816462318434379E-5</v>
      </c>
      <c r="I52" s="41">
        <f>'Total Property Damage 95%'!I52/'Property Value'!C51</f>
        <v>3.2409260233858111E-5</v>
      </c>
      <c r="J52" s="41">
        <f>'Total Property Damage 95%'!J52/'Property Value'!D51</f>
        <v>1.8514841281142144E-5</v>
      </c>
      <c r="K52" s="41">
        <f>'Total Property Damage 95%'!K52/'Property Value'!E51</f>
        <v>1.0136607972688008E-4</v>
      </c>
      <c r="L52" s="41">
        <f>'Total Property Damage 95%'!L52/'Property Value'!F51</f>
        <v>6.6010803334847374E-5</v>
      </c>
      <c r="M52" s="41">
        <f>'Total Property Damage 95%'!M52/'Property Value'!G51</f>
        <v>1.082784387842665E-4</v>
      </c>
      <c r="N52" s="42">
        <f>'Total Property Damage 95%'!N52/'Property Value'!B51</f>
        <v>1.5533107655600791E-3</v>
      </c>
      <c r="O52" s="42">
        <f>'Total Property Damage 95%'!O52/'Property Value'!C51</f>
        <v>4.6462749168129534E-3</v>
      </c>
      <c r="P52" s="42">
        <f>'Total Property Damage 95%'!P52/'Property Value'!D51</f>
        <v>3.0781982925591864E-3</v>
      </c>
      <c r="Q52" s="42">
        <f>'Total Property Damage 95%'!Q52/'Property Value'!E51</f>
        <v>7.6341248486727587E-3</v>
      </c>
      <c r="R52" s="42">
        <f>'Total Property Damage 95%'!R52/'Property Value'!F51</f>
        <v>3.8777180492154876E-3</v>
      </c>
      <c r="S52" s="42">
        <f>'Total Property Damage 95%'!S52/'Property Value'!G51</f>
        <v>8.480899796250406E-3</v>
      </c>
    </row>
    <row r="53" spans="1:19" x14ac:dyDescent="0.35">
      <c r="A53">
        <v>2072</v>
      </c>
      <c r="B53" s="40">
        <f>'Total Property Damage 95%'!B53/'Property Value'!B52</f>
        <v>2.6997679133467601E-5</v>
      </c>
      <c r="C53" s="40">
        <f>'Total Property Damage 95%'!C53/'Property Value'!C52</f>
        <v>5.8119952336264756E-5</v>
      </c>
      <c r="D53" s="40">
        <f>'Total Property Damage 95%'!D53/'Property Value'!D52</f>
        <v>5.5485176831324487E-5</v>
      </c>
      <c r="E53" s="40">
        <f>'Total Property Damage 95%'!E53/'Property Value'!E52</f>
        <v>2.7146769617982105E-4</v>
      </c>
      <c r="F53" s="40">
        <f>'Total Property Damage 95%'!F53/'Property Value'!F52</f>
        <v>1.6394106975820355E-4</v>
      </c>
      <c r="G53" s="40">
        <f>'Total Property Damage 95%'!G53/'Property Value'!G52</f>
        <v>3.7615222630089874E-4</v>
      </c>
      <c r="H53" s="41">
        <f>'Total Property Damage 95%'!H53/'Property Value'!B52</f>
        <v>1.7986433779742012E-5</v>
      </c>
      <c r="I53" s="41">
        <f>'Total Property Damage 95%'!I53/'Property Value'!C52</f>
        <v>3.2091335291179825E-5</v>
      </c>
      <c r="J53" s="41">
        <f>'Total Property Damage 95%'!J53/'Property Value'!D52</f>
        <v>1.8333216343993622E-5</v>
      </c>
      <c r="K53" s="41">
        <f>'Total Property Damage 95%'!K53/'Property Value'!E52</f>
        <v>1.003717094495535E-4</v>
      </c>
      <c r="L53" s="41">
        <f>'Total Property Damage 95%'!L53/'Property Value'!F52</f>
        <v>6.5363257518776761E-5</v>
      </c>
      <c r="M53" s="41">
        <f>'Total Property Damage 95%'!M53/'Property Value'!G52</f>
        <v>1.0721626037613923E-4</v>
      </c>
      <c r="N53" s="42">
        <f>'Total Property Damage 95%'!N53/'Property Value'!B52</f>
        <v>1.5500877254502579E-3</v>
      </c>
      <c r="O53" s="42">
        <f>'Total Property Damage 95%'!O53/'Property Value'!C52</f>
        <v>4.6366341348457046E-3</v>
      </c>
      <c r="P53" s="42">
        <f>'Total Property Damage 95%'!P53/'Property Value'!D52</f>
        <v>3.0718111891006429E-3</v>
      </c>
      <c r="Q53" s="42">
        <f>'Total Property Damage 95%'!Q53/'Property Value'!E52</f>
        <v>7.6182844314579947E-3</v>
      </c>
      <c r="R53" s="42">
        <f>'Total Property Damage 95%'!R53/'Property Value'!F52</f>
        <v>3.8696719832998286E-3</v>
      </c>
      <c r="S53" s="42">
        <f>'Total Property Damage 95%'!S53/'Property Value'!G52</f>
        <v>8.4633023644828907E-3</v>
      </c>
    </row>
    <row r="54" spans="1:19" x14ac:dyDescent="0.35">
      <c r="A54">
        <v>2073</v>
      </c>
      <c r="B54" s="40">
        <f>'Total Property Damage 95%'!B54/'Property Value'!B53</f>
        <v>2.7341660410492502E-5</v>
      </c>
      <c r="C54" s="40">
        <f>'Total Property Damage 95%'!C54/'Property Value'!C53</f>
        <v>5.8860466931109001E-5</v>
      </c>
      <c r="D54" s="40">
        <f>'Total Property Damage 95%'!D54/'Property Value'!D53</f>
        <v>5.6192121376003202E-5</v>
      </c>
      <c r="E54" s="40">
        <f>'Total Property Damage 95%'!E54/'Property Value'!E53</f>
        <v>2.7492650478115691E-4</v>
      </c>
      <c r="F54" s="40">
        <f>'Total Property Damage 95%'!F54/'Property Value'!F53</f>
        <v>1.660298662896931E-4</v>
      </c>
      <c r="G54" s="40">
        <f>'Total Property Damage 95%'!G54/'Property Value'!G53</f>
        <v>3.8094483541811525E-4</v>
      </c>
      <c r="H54" s="41">
        <f>'Total Property Damage 95%'!H54/'Property Value'!B53</f>
        <v>1.7809992358766994E-5</v>
      </c>
      <c r="I54" s="41">
        <f>'Total Property Damage 95%'!I54/'Property Value'!C53</f>
        <v>3.177652909507113E-5</v>
      </c>
      <c r="J54" s="41">
        <f>'Total Property Damage 95%'!J54/'Property Value'!D53</f>
        <v>1.8153373091996663E-5</v>
      </c>
      <c r="K54" s="41">
        <f>'Total Property Damage 95%'!K54/'Property Value'!E53</f>
        <v>9.9387093640892324E-5</v>
      </c>
      <c r="L54" s="41">
        <f>'Total Property Damage 95%'!L54/'Property Value'!F53</f>
        <v>6.47220639293528E-5</v>
      </c>
      <c r="M54" s="41">
        <f>'Total Property Damage 95%'!M54/'Property Value'!G53</f>
        <v>1.0616450161372684E-4</v>
      </c>
      <c r="N54" s="42">
        <f>'Total Property Damage 95%'!N54/'Property Value'!B53</f>
        <v>1.5468713729832315E-3</v>
      </c>
      <c r="O54" s="42">
        <f>'Total Property Damage 95%'!O54/'Property Value'!C53</f>
        <v>4.6270133570061938E-3</v>
      </c>
      <c r="P54" s="42">
        <f>'Total Property Damage 95%'!P54/'Property Value'!D53</f>
        <v>3.0654373385539373E-3</v>
      </c>
      <c r="Q54" s="42">
        <f>'Total Property Damage 95%'!Q54/'Property Value'!E53</f>
        <v>7.6024768822958912E-3</v>
      </c>
      <c r="R54" s="42">
        <f>'Total Property Damage 95%'!R54/'Property Value'!F53</f>
        <v>3.8616426125579542E-3</v>
      </c>
      <c r="S54" s="42">
        <f>'Total Property Damage 95%'!S54/'Property Value'!G53</f>
        <v>8.4457414464830464E-3</v>
      </c>
    </row>
    <row r="55" spans="1:19" x14ac:dyDescent="0.35">
      <c r="A55">
        <v>2074</v>
      </c>
      <c r="B55" s="40">
        <f>'Total Property Damage 95%'!B55/'Property Value'!B54</f>
        <v>2.7690024401985516E-5</v>
      </c>
      <c r="C55" s="40">
        <f>'Total Property Damage 95%'!C55/'Property Value'!C54</f>
        <v>5.9610416527929932E-5</v>
      </c>
      <c r="D55" s="40">
        <f>'Total Property Damage 95%'!D55/'Property Value'!D54</f>
        <v>5.6908073201865696E-5</v>
      </c>
      <c r="E55" s="40">
        <f>'Total Property Damage 95%'!E55/'Property Value'!E54</f>
        <v>2.7842938255576464E-4</v>
      </c>
      <c r="F55" s="40">
        <f>'Total Property Damage 95%'!F55/'Property Value'!F54</f>
        <v>1.6814527647544513E-4</v>
      </c>
      <c r="G55" s="40">
        <f>'Total Property Damage 95%'!G55/'Property Value'!G54</f>
        <v>3.8579850785104385E-4</v>
      </c>
      <c r="H55" s="41">
        <f>'Total Property Damage 95%'!H55/'Property Value'!B54</f>
        <v>1.763528177423331E-5</v>
      </c>
      <c r="I55" s="41">
        <f>'Total Property Damage 95%'!I55/'Property Value'!C54</f>
        <v>3.1464811051580858E-5</v>
      </c>
      <c r="J55" s="41">
        <f>'Total Property Damage 95%'!J55/'Property Value'!D54</f>
        <v>1.7975294047364196E-5</v>
      </c>
      <c r="K55" s="41">
        <f>'Total Property Damage 95%'!K55/'Property Value'!E54</f>
        <v>9.8412136612538711E-5</v>
      </c>
      <c r="L55" s="41">
        <f>'Total Property Damage 95%'!L55/'Property Value'!F54</f>
        <v>6.4087160253172519E-5</v>
      </c>
      <c r="M55" s="41">
        <f>'Total Property Damage 95%'!M55/'Property Value'!G54</f>
        <v>1.051230602834878E-4</v>
      </c>
      <c r="N55" s="42">
        <f>'Total Property Damage 95%'!N55/'Property Value'!B54</f>
        <v>1.5436616942824846E-3</v>
      </c>
      <c r="O55" s="42">
        <f>'Total Property Damage 95%'!O55/'Property Value'!C54</f>
        <v>4.6174125417868823E-3</v>
      </c>
      <c r="P55" s="42">
        <f>'Total Property Damage 95%'!P55/'Property Value'!D54</f>
        <v>3.0590767134199568E-3</v>
      </c>
      <c r="Q55" s="42">
        <f>'Total Property Damage 95%'!Q55/'Property Value'!E54</f>
        <v>7.5867021329869243E-3</v>
      </c>
      <c r="R55" s="42">
        <f>'Total Property Damage 95%'!R55/'Property Value'!F54</f>
        <v>3.8536299023482347E-3</v>
      </c>
      <c r="S55" s="42">
        <f>'Total Property Damage 95%'!S55/'Property Value'!G54</f>
        <v>8.4282169664866829E-3</v>
      </c>
    </row>
    <row r="56" spans="1:19" x14ac:dyDescent="0.35">
      <c r="A56">
        <v>2075</v>
      </c>
      <c r="B56" s="40">
        <f>'Total Property Damage 95%'!B56/'Property Value'!B55</f>
        <v>2.8042826948736213E-5</v>
      </c>
      <c r="C56" s="40">
        <f>'Total Property Damage 95%'!C56/'Property Value'!C55</f>
        <v>6.0369921339432228E-5</v>
      </c>
      <c r="D56" s="40">
        <f>'Total Property Damage 95%'!D56/'Property Value'!D55</f>
        <v>5.7633147071965069E-5</v>
      </c>
      <c r="E56" s="40">
        <f>'Total Property Damage 95%'!E56/'Property Value'!E55</f>
        <v>2.8197689099526083E-4</v>
      </c>
      <c r="F56" s="40">
        <f>'Total Property Damage 95%'!F56/'Property Value'!F55</f>
        <v>1.7028763940382102E-4</v>
      </c>
      <c r="G56" s="40">
        <f>'Total Property Damage 95%'!G56/'Property Value'!G55</f>
        <v>3.9071402161609169E-4</v>
      </c>
      <c r="H56" s="41">
        <f>'Total Property Damage 95%'!H56/'Property Value'!B55</f>
        <v>1.7462285047164197E-5</v>
      </c>
      <c r="I56" s="41">
        <f>'Total Property Damage 95%'!I56/'Property Value'!C55</f>
        <v>3.115615086687519E-5</v>
      </c>
      <c r="J56" s="41">
        <f>'Total Property Damage 95%'!J56/'Property Value'!D55</f>
        <v>1.7798961903760892E-5</v>
      </c>
      <c r="K56" s="41">
        <f>'Total Property Damage 95%'!K56/'Property Value'!E55</f>
        <v>9.7446743614808308E-5</v>
      </c>
      <c r="L56" s="41">
        <f>'Total Property Damage 95%'!L56/'Property Value'!F55</f>
        <v>6.3458484788108435E-5</v>
      </c>
      <c r="M56" s="41">
        <f>'Total Property Damage 95%'!M56/'Property Value'!G55</f>
        <v>1.0409183517456421E-4</v>
      </c>
      <c r="N56" s="42">
        <f>'Total Property Damage 95%'!N56/'Property Value'!B55</f>
        <v>1.5404586755002943E-3</v>
      </c>
      <c r="O56" s="42">
        <f>'Total Property Damage 95%'!O56/'Property Value'!C55</f>
        <v>4.6078316477663576E-3</v>
      </c>
      <c r="P56" s="42">
        <f>'Total Property Damage 95%'!P56/'Property Value'!D55</f>
        <v>3.0527292862566504E-3</v>
      </c>
      <c r="Q56" s="42">
        <f>'Total Property Damage 95%'!Q56/'Property Value'!E55</f>
        <v>7.5709601154730832E-3</v>
      </c>
      <c r="R56" s="42">
        <f>'Total Property Damage 95%'!R56/'Property Value'!F55</f>
        <v>3.8456338181009227E-3</v>
      </c>
      <c r="S56" s="42">
        <f>'Total Property Damage 95%'!S56/'Property Value'!G55</f>
        <v>8.4107288488868091E-3</v>
      </c>
    </row>
    <row r="57" spans="1:19" x14ac:dyDescent="0.35">
      <c r="A57">
        <v>2076</v>
      </c>
      <c r="B57" s="40">
        <f>'Total Property Damage 95%'!B57/'Property Value'!B56</f>
        <v>2.8400124603009638E-5</v>
      </c>
      <c r="C57" s="40">
        <f>'Total Property Damage 95%'!C57/'Property Value'!C56</f>
        <v>6.113910310996776E-5</v>
      </c>
      <c r="D57" s="40">
        <f>'Total Property Damage 95%'!D57/'Property Value'!D56</f>
        <v>5.8367459211566842E-5</v>
      </c>
      <c r="E57" s="40">
        <f>'Total Property Damage 95%'!E57/'Property Value'!E56</f>
        <v>2.8556959874530676E-4</v>
      </c>
      <c r="F57" s="40">
        <f>'Total Property Damage 95%'!F57/'Property Value'!F56</f>
        <v>1.7245729848355536E-4</v>
      </c>
      <c r="G57" s="40">
        <f>'Total Property Damage 95%'!G57/'Property Value'!G56</f>
        <v>3.9569216464248363E-4</v>
      </c>
      <c r="H57" s="41">
        <f>'Total Property Damage 95%'!H57/'Property Value'!B56</f>
        <v>1.7290985365141477E-5</v>
      </c>
      <c r="I57" s="41">
        <f>'Total Property Damage 95%'!I57/'Property Value'!C56</f>
        <v>3.0850518544293541E-5</v>
      </c>
      <c r="J57" s="41">
        <f>'Total Property Damage 95%'!J57/'Property Value'!D56</f>
        <v>1.7624359524621289E-5</v>
      </c>
      <c r="K57" s="41">
        <f>'Total Property Damage 95%'!K57/'Property Value'!E56</f>
        <v>9.6490820827482325E-5</v>
      </c>
      <c r="L57" s="41">
        <f>'Total Property Damage 95%'!L57/'Property Value'!F56</f>
        <v>6.2835976437312032E-5</v>
      </c>
      <c r="M57" s="41">
        <f>'Total Property Damage 95%'!M57/'Property Value'!G56</f>
        <v>1.0307072606894576E-4</v>
      </c>
      <c r="N57" s="42">
        <f>'Total Property Damage 95%'!N57/'Property Value'!B56</f>
        <v>1.5372623028176715E-3</v>
      </c>
      <c r="O57" s="42">
        <f>'Total Property Damage 95%'!O57/'Property Value'!C56</f>
        <v>4.5982706336091554E-3</v>
      </c>
      <c r="P57" s="42">
        <f>'Total Property Damage 95%'!P57/'Property Value'!D56</f>
        <v>3.0463950296789051E-3</v>
      </c>
      <c r="Q57" s="42">
        <f>'Total Property Damage 95%'!Q57/'Property Value'!E56</f>
        <v>7.5552507618375743E-3</v>
      </c>
      <c r="R57" s="42">
        <f>'Total Property Damage 95%'!R57/'Property Value'!F56</f>
        <v>3.8376543253179985E-3</v>
      </c>
      <c r="S57" s="42">
        <f>'Total Property Damage 95%'!S57/'Property Value'!G56</f>
        <v>8.3932770182333239E-3</v>
      </c>
    </row>
    <row r="58" spans="1:19" x14ac:dyDescent="0.35">
      <c r="A58">
        <v>2077</v>
      </c>
      <c r="B58" s="40">
        <f>'Total Property Damage 95%'!B58/'Property Value'!B57</f>
        <v>2.876197463761129E-5</v>
      </c>
      <c r="C58" s="40">
        <f>'Total Property Damage 95%'!C58/'Property Value'!C57</f>
        <v>6.1918085135050538E-5</v>
      </c>
      <c r="D58" s="40">
        <f>'Total Property Damage 95%'!D58/'Property Value'!D57</f>
        <v>5.911112732677919E-5</v>
      </c>
      <c r="E58" s="40">
        <f>'Total Property Damage 95%'!E58/'Property Value'!E57</f>
        <v>2.8920808169675895E-4</v>
      </c>
      <c r="F58" s="40">
        <f>'Total Property Damage 95%'!F58/'Property Value'!F57</f>
        <v>1.7465460149880229E-4</v>
      </c>
      <c r="G58" s="40">
        <f>'Total Property Damage 95%'!G58/'Property Value'!G57</f>
        <v>4.0073373489856308E-4</v>
      </c>
      <c r="H58" s="41">
        <f>'Total Property Damage 95%'!H58/'Property Value'!B57</f>
        <v>1.7121366080671647E-5</v>
      </c>
      <c r="I58" s="41">
        <f>'Total Property Damage 95%'!I58/'Property Value'!C57</f>
        <v>3.0547884381433406E-5</v>
      </c>
      <c r="J58" s="41">
        <f>'Total Property Damage 95%'!J58/'Property Value'!D57</f>
        <v>1.7451469941484404E-5</v>
      </c>
      <c r="K58" s="41">
        <f>'Total Property Damage 95%'!K58/'Property Value'!E57</f>
        <v>9.5544275350689575E-5</v>
      </c>
      <c r="L58" s="41">
        <f>'Total Property Damage 95%'!L58/'Property Value'!F57</f>
        <v>6.2219574703276283E-5</v>
      </c>
      <c r="M58" s="41">
        <f>'Total Property Damage 95%'!M58/'Property Value'!G57</f>
        <v>1.0205963373173021E-4</v>
      </c>
      <c r="N58" s="42">
        <f>'Total Property Damage 95%'!N58/'Property Value'!B57</f>
        <v>1.5340725624443012E-3</v>
      </c>
      <c r="O58" s="42">
        <f>'Total Property Damage 95%'!O58/'Property Value'!C57</f>
        <v>4.5887294580655782E-3</v>
      </c>
      <c r="P58" s="42">
        <f>'Total Property Damage 95%'!P58/'Property Value'!D57</f>
        <v>3.0400739163584326E-3</v>
      </c>
      <c r="Q58" s="42">
        <f>'Total Property Damage 95%'!Q58/'Property Value'!E57</f>
        <v>7.5395740043045249E-3</v>
      </c>
      <c r="R58" s="42">
        <f>'Total Property Damage 95%'!R58/'Property Value'!F57</f>
        <v>3.8296913895730263E-3</v>
      </c>
      <c r="S58" s="42">
        <f>'Total Property Damage 95%'!S58/'Property Value'!G57</f>
        <v>8.3758613992326696E-3</v>
      </c>
    </row>
    <row r="59" spans="1:19" x14ac:dyDescent="0.35">
      <c r="A59">
        <v>2078</v>
      </c>
      <c r="B59" s="40">
        <f>'Total Property Damage 95%'!B59/'Property Value'!B58</f>
        <v>2.9128435055067648E-5</v>
      </c>
      <c r="C59" s="40">
        <f>'Total Property Damage 95%'!C59/'Property Value'!C58</f>
        <v>6.2706992281120314E-5</v>
      </c>
      <c r="D59" s="40">
        <f>'Total Property Damage 95%'!D59/'Property Value'!D58</f>
        <v>5.9864270623420606E-5</v>
      </c>
      <c r="E59" s="40">
        <f>'Total Property Damage 95%'!E59/'Property Value'!E58</f>
        <v>2.9289292307798167E-4</v>
      </c>
      <c r="F59" s="40">
        <f>'Total Property Damage 95%'!F59/'Property Value'!F58</f>
        <v>1.7687990066488351E-4</v>
      </c>
      <c r="G59" s="40">
        <f>'Total Property Damage 95%'!G59/'Property Value'!G58</f>
        <v>4.0583954051970209E-4</v>
      </c>
      <c r="H59" s="41">
        <f>'Total Property Damage 95%'!H59/'Property Value'!B58</f>
        <v>1.6953410709568024E-5</v>
      </c>
      <c r="I59" s="41">
        <f>'Total Property Damage 95%'!I59/'Property Value'!C58</f>
        <v>3.0248218967263791E-5</v>
      </c>
      <c r="J59" s="41">
        <f>'Total Property Damage 95%'!J59/'Property Value'!D58</f>
        <v>1.7280276352344658E-5</v>
      </c>
      <c r="K59" s="41">
        <f>'Total Property Damage 95%'!K59/'Property Value'!E58</f>
        <v>9.4607015195878258E-5</v>
      </c>
      <c r="L59" s="41">
        <f>'Total Property Damage 95%'!L59/'Property Value'!F58</f>
        <v>6.1609219681956165E-5</v>
      </c>
      <c r="M59" s="41">
        <f>'Total Property Damage 95%'!M59/'Property Value'!G58</f>
        <v>1.0105845990147941E-4</v>
      </c>
      <c r="N59" s="42">
        <f>'Total Property Damage 95%'!N59/'Property Value'!B58</f>
        <v>1.5308894406184819E-3</v>
      </c>
      <c r="O59" s="42">
        <f>'Total Property Damage 95%'!O59/'Property Value'!C58</f>
        <v>4.5792080799715237E-3</v>
      </c>
      <c r="P59" s="42">
        <f>'Total Property Damage 95%'!P59/'Property Value'!D58</f>
        <v>3.0337659190236483E-3</v>
      </c>
      <c r="Q59" s="42">
        <f>'Total Property Damage 95%'!Q59/'Property Value'!E58</f>
        <v>7.5239297752386965E-3</v>
      </c>
      <c r="R59" s="42">
        <f>'Total Property Damage 95%'!R59/'Property Value'!F58</f>
        <v>3.8217449765110007E-3</v>
      </c>
      <c r="S59" s="42">
        <f>'Total Property Damage 95%'!S59/'Property Value'!G58</f>
        <v>8.3584819167475295E-3</v>
      </c>
    </row>
    <row r="60" spans="1:19" x14ac:dyDescent="0.35">
      <c r="A60">
        <v>2079</v>
      </c>
      <c r="B60" s="40">
        <f>'Total Property Damage 95%'!B60/'Property Value'!B59</f>
        <v>2.9499564596923647E-5</v>
      </c>
      <c r="C60" s="40">
        <f>'Total Property Damage 95%'!C60/'Property Value'!C59</f>
        <v>6.3505951005557896E-5</v>
      </c>
      <c r="D60" s="40">
        <f>'Total Property Damage 95%'!D60/'Property Value'!D59</f>
        <v>6.0627009826127902E-5</v>
      </c>
      <c r="E60" s="40">
        <f>'Total Property Damage 95%'!E60/'Property Value'!E59</f>
        <v>2.9662471354833457E-4</v>
      </c>
      <c r="F60" s="40">
        <f>'Total Property Damage 95%'!F60/'Property Value'!F59</f>
        <v>1.7913355268474622E-4</v>
      </c>
      <c r="G60" s="40">
        <f>'Total Property Damage 95%'!G60/'Property Value'!G59</f>
        <v>4.110103999378404E-4</v>
      </c>
      <c r="H60" s="41">
        <f>'Total Property Damage 95%'!H60/'Property Value'!B59</f>
        <v>1.6787102929348781E-5</v>
      </c>
      <c r="I60" s="41">
        <f>'Total Property Damage 95%'!I60/'Property Value'!C59</f>
        <v>2.9951493179266917E-5</v>
      </c>
      <c r="J60" s="41">
        <f>'Total Property Damage 95%'!J60/'Property Value'!D59</f>
        <v>1.7110762120019027E-5</v>
      </c>
      <c r="K60" s="41">
        <f>'Total Property Damage 95%'!K60/'Property Value'!E59</f>
        <v>9.3678949276876174E-5</v>
      </c>
      <c r="L60" s="41">
        <f>'Total Property Damage 95%'!L60/'Property Value'!F59</f>
        <v>6.1004852056947033E-5</v>
      </c>
      <c r="M60" s="41">
        <f>'Total Property Damage 95%'!M60/'Property Value'!G59</f>
        <v>1.0006710728066991E-4</v>
      </c>
      <c r="N60" s="42">
        <f>'Total Property Damage 95%'!N60/'Property Value'!B59</f>
        <v>1.5277129236070672E-3</v>
      </c>
      <c r="O60" s="42">
        <f>'Total Property Damage 95%'!O60/'Property Value'!C59</f>
        <v>4.5697064582482985E-3</v>
      </c>
      <c r="P60" s="42">
        <f>'Total Property Damage 95%'!P60/'Property Value'!D59</f>
        <v>3.027471010459555E-3</v>
      </c>
      <c r="Q60" s="42">
        <f>'Total Property Damage 95%'!Q60/'Property Value'!E59</f>
        <v>7.5083180071451889E-3</v>
      </c>
      <c r="R60" s="42">
        <f>'Total Property Damage 95%'!R60/'Property Value'!F59</f>
        <v>3.813815051848204E-3</v>
      </c>
      <c r="S60" s="42">
        <f>'Total Property Damage 95%'!S60/'Property Value'!G59</f>
        <v>8.3411384957964886E-3</v>
      </c>
    </row>
    <row r="61" spans="1:19" x14ac:dyDescent="0.35">
      <c r="A61">
        <v>2080</v>
      </c>
      <c r="B61" s="40">
        <f>'Total Property Damage 95%'!B61/'Property Value'!B60</f>
        <v>3.269360811076968E-5</v>
      </c>
      <c r="C61" s="40">
        <f>'Total Property Damage 95%'!C61/'Property Value'!C60</f>
        <v>7.0382010827846925E-5</v>
      </c>
      <c r="D61" s="40">
        <f>'Total Property Damage 95%'!D61/'Property Value'!D60</f>
        <v>6.7191354423919617E-5</v>
      </c>
      <c r="E61" s="40">
        <f>'Total Property Damage 95%'!E61/'Property Value'!E60</f>
        <v>3.2874153477268237E-4</v>
      </c>
      <c r="F61" s="40">
        <f>'Total Property Damage 95%'!F61/'Property Value'!F60</f>
        <v>1.9852910546265325E-4</v>
      </c>
      <c r="G61" s="40">
        <f>'Total Property Damage 95%'!G61/'Property Value'!G60</f>
        <v>4.5551224665938924E-4</v>
      </c>
      <c r="H61" s="41">
        <f>'Total Property Damage 95%'!H61/'Property Value'!B60</f>
        <v>1.8190440512588087E-5</v>
      </c>
      <c r="I61" s="41">
        <f>'Total Property Damage 95%'!I61/'Property Value'!C60</f>
        <v>3.2455323424991833E-5</v>
      </c>
      <c r="J61" s="41">
        <f>'Total Property Damage 95%'!J61/'Property Value'!D60</f>
        <v>1.8541156373390159E-5</v>
      </c>
      <c r="K61" s="41">
        <f>'Total Property Damage 95%'!K61/'Property Value'!E60</f>
        <v>1.0151015105313816E-4</v>
      </c>
      <c r="L61" s="41">
        <f>'Total Property Damage 95%'!L61/'Property Value'!F60</f>
        <v>6.610462430542687E-5</v>
      </c>
      <c r="M61" s="41">
        <f>'Total Property Damage 95%'!M61/'Property Value'!G60</f>
        <v>1.0843233462716422E-4</v>
      </c>
      <c r="N61" s="42">
        <f>'Total Property Damage 95%'!N61/'Property Value'!B60</f>
        <v>1.6683550129756375E-3</v>
      </c>
      <c r="O61" s="42">
        <f>'Total Property Damage 95%'!O61/'Property Value'!C60</f>
        <v>4.9903961402938185E-3</v>
      </c>
      <c r="P61" s="42">
        <f>'Total Property Damage 95%'!P61/'Property Value'!D60</f>
        <v>3.3061816515978656E-3</v>
      </c>
      <c r="Q61" s="42">
        <f>'Total Property Damage 95%'!Q61/'Property Value'!E60</f>
        <v>8.1995378795772962E-3</v>
      </c>
      <c r="R61" s="42">
        <f>'Total Property Damage 95%'!R61/'Property Value'!F60</f>
        <v>4.1649169565769967E-3</v>
      </c>
      <c r="S61" s="42">
        <f>'Total Property Damage 95%'!S61/'Property Value'!G60</f>
        <v>9.1090282790363946E-3</v>
      </c>
    </row>
    <row r="62" spans="1:19" x14ac:dyDescent="0.35">
      <c r="A62">
        <v>2081</v>
      </c>
      <c r="B62" s="40">
        <f>'Total Property Damage 95%'!B62/'Property Value'!B61</f>
        <v>3.3110162030567667E-5</v>
      </c>
      <c r="C62" s="40">
        <f>'Total Property Damage 95%'!C62/'Property Value'!C61</f>
        <v>7.1278758057283061E-5</v>
      </c>
      <c r="D62" s="40">
        <f>'Total Property Damage 95%'!D62/'Property Value'!D61</f>
        <v>6.8047449045442886E-5</v>
      </c>
      <c r="E62" s="40">
        <f>'Total Property Damage 95%'!E62/'Property Value'!E61</f>
        <v>3.3293007751308601E-4</v>
      </c>
      <c r="F62" s="40">
        <f>'Total Property Damage 95%'!F62/'Property Value'!F61</f>
        <v>2.0105859308586891E-4</v>
      </c>
      <c r="G62" s="40">
        <f>'Total Property Damage 95%'!G62/'Property Value'!G61</f>
        <v>4.6131599310484343E-4</v>
      </c>
      <c r="H62" s="41">
        <f>'Total Property Damage 95%'!H62/'Property Value'!B61</f>
        <v>1.8011997847882784E-5</v>
      </c>
      <c r="I62" s="41">
        <f>'Total Property Damage 95%'!I62/'Property Value'!C61</f>
        <v>3.2136946616479686E-5</v>
      </c>
      <c r="J62" s="41">
        <f>'Total Property Damage 95%'!J62/'Property Value'!D61</f>
        <v>1.8359273293225285E-5</v>
      </c>
      <c r="K62" s="41">
        <f>'Total Property Damage 95%'!K62/'Property Value'!E61</f>
        <v>1.0051436748011117E-4</v>
      </c>
      <c r="L62" s="41">
        <f>'Total Property Damage 95%'!L62/'Property Value'!F61</f>
        <v>6.5456158134294821E-5</v>
      </c>
      <c r="M62" s="41">
        <f>'Total Property Damage 95%'!M62/'Property Value'!G61</f>
        <v>1.0736864654782944E-4</v>
      </c>
      <c r="N62" s="42">
        <f>'Total Property Damage 95%'!N62/'Property Value'!B61</f>
        <v>1.6648932619574483E-3</v>
      </c>
      <c r="O62" s="42">
        <f>'Total Property Damage 95%'!O62/'Property Value'!C61</f>
        <v>4.9800413244509862E-3</v>
      </c>
      <c r="P62" s="42">
        <f>'Total Property Damage 95%'!P62/'Property Value'!D61</f>
        <v>3.2993214943713022E-3</v>
      </c>
      <c r="Q62" s="42">
        <f>'Total Property Damage 95%'!Q62/'Property Value'!E61</f>
        <v>8.1825242593450628E-3</v>
      </c>
      <c r="R62" s="42">
        <f>'Total Property Damage 95%'!R62/'Property Value'!F61</f>
        <v>4.1562749676699777E-3</v>
      </c>
      <c r="S62" s="42">
        <f>'Total Property Damage 95%'!S62/'Property Value'!G61</f>
        <v>9.090127512907829E-3</v>
      </c>
    </row>
    <row r="63" spans="1:19" x14ac:dyDescent="0.35">
      <c r="A63">
        <v>2082</v>
      </c>
      <c r="B63" s="40">
        <f>'Total Property Damage 95%'!B63/'Property Value'!B62</f>
        <v>3.3532023323216985E-5</v>
      </c>
      <c r="C63" s="40">
        <f>'Total Property Damage 95%'!C63/'Property Value'!C62</f>
        <v>7.2186930870956478E-5</v>
      </c>
      <c r="D63" s="40">
        <f>'Total Property Damage 95%'!D63/'Property Value'!D62</f>
        <v>6.8914451290532977E-5</v>
      </c>
      <c r="E63" s="40">
        <f>'Total Property Damage 95%'!E63/'Property Value'!E62</f>
        <v>3.3717198707341502E-4</v>
      </c>
      <c r="F63" s="40">
        <f>'Total Property Damage 95%'!F63/'Property Value'!F62</f>
        <v>2.0362030927134549E-4</v>
      </c>
      <c r="G63" s="40">
        <f>'Total Property Damage 95%'!G63/'Property Value'!G62</f>
        <v>4.6719368591079666E-4</v>
      </c>
      <c r="H63" s="41">
        <f>'Total Property Damage 95%'!H63/'Property Value'!B62</f>
        <v>1.7835305651208483E-5</v>
      </c>
      <c r="I63" s="41">
        <f>'Total Property Damage 95%'!I63/'Property Value'!C62</f>
        <v>3.1821692987202906E-5</v>
      </c>
      <c r="J63" s="41">
        <f>'Total Property Damage 95%'!J63/'Property Value'!D62</f>
        <v>1.8179174430516102E-5</v>
      </c>
      <c r="K63" s="41">
        <f>'Total Property Damage 95%'!K63/'Property Value'!E62</f>
        <v>9.9528352239748667E-5</v>
      </c>
      <c r="L63" s="41">
        <f>'Total Property Damage 95%'!L63/'Property Value'!F62</f>
        <v>6.4814053218211406E-5</v>
      </c>
      <c r="M63" s="41">
        <f>'Total Property Damage 95%'!M63/'Property Value'!G62</f>
        <v>1.0631539292362292E-4</v>
      </c>
      <c r="N63" s="42">
        <f>'Total Property Damage 95%'!N63/'Property Value'!B62</f>
        <v>1.6614386938949364E-3</v>
      </c>
      <c r="O63" s="42">
        <f>'Total Property Damage 95%'!O63/'Property Value'!C62</f>
        <v>4.9697079943195324E-3</v>
      </c>
      <c r="P63" s="42">
        <f>'Total Property Damage 95%'!P63/'Property Value'!D62</f>
        <v>3.2924755716188647E-3</v>
      </c>
      <c r="Q63" s="42">
        <f>'Total Property Damage 95%'!Q63/'Property Value'!E62</f>
        <v>8.1655459415015327E-3</v>
      </c>
      <c r="R63" s="42">
        <f>'Total Property Damage 95%'!R63/'Property Value'!F62</f>
        <v>4.1476509104463634E-3</v>
      </c>
      <c r="S63" s="42">
        <f>'Total Property Damage 95%'!S63/'Property Value'!G62</f>
        <v>9.0712659648988399E-3</v>
      </c>
    </row>
    <row r="64" spans="1:19" x14ac:dyDescent="0.35">
      <c r="A64">
        <v>2083</v>
      </c>
      <c r="B64" s="40">
        <f>'Total Property Damage 95%'!B64/'Property Value'!B63</f>
        <v>3.3959259610711432E-5</v>
      </c>
      <c r="C64" s="40">
        <f>'Total Property Damage 95%'!C64/'Property Value'!C63</f>
        <v>7.3106674843864073E-5</v>
      </c>
      <c r="D64" s="40">
        <f>'Total Property Damage 95%'!D64/'Property Value'!D63</f>
        <v>6.9792500134776094E-5</v>
      </c>
      <c r="E64" s="40">
        <f>'Total Property Damage 95%'!E64/'Property Value'!E63</f>
        <v>3.4146794340792679E-4</v>
      </c>
      <c r="F64" s="40">
        <f>'Total Property Damage 95%'!F64/'Property Value'!F63</f>
        <v>2.062146646477873E-4</v>
      </c>
      <c r="G64" s="40">
        <f>'Total Property Damage 95%'!G64/'Property Value'!G63</f>
        <v>4.7314626723836514E-4</v>
      </c>
      <c r="H64" s="41">
        <f>'Total Property Damage 95%'!H64/'Property Value'!B63</f>
        <v>1.7660346751008522E-5</v>
      </c>
      <c r="I64" s="41">
        <f>'Total Property Damage 95%'!I64/'Property Value'!C63</f>
        <v>3.1509531899727258E-5</v>
      </c>
      <c r="J64" s="41">
        <f>'Total Property Damage 95%'!J64/'Property Value'!D63</f>
        <v>1.8000842282634424E-5</v>
      </c>
      <c r="K64" s="41">
        <f>'Total Property Damage 95%'!K64/'Property Value'!E63</f>
        <v>9.8552009507691226E-5</v>
      </c>
      <c r="L64" s="41">
        <f>'Total Property Damage 95%'!L64/'Property Value'!F63</f>
        <v>6.4178247155207861E-5</v>
      </c>
      <c r="M64" s="41">
        <f>'Total Property Damage 95%'!M64/'Property Value'!G63</f>
        <v>1.0527247139572731E-4</v>
      </c>
      <c r="N64" s="42">
        <f>'Total Property Damage 95%'!N64/'Property Value'!B63</f>
        <v>1.6579912938838371E-3</v>
      </c>
      <c r="O64" s="42">
        <f>'Total Property Damage 95%'!O64/'Property Value'!C63</f>
        <v>4.9593961053177099E-3</v>
      </c>
      <c r="P64" s="42">
        <f>'Total Property Damage 95%'!P64/'Property Value'!D63</f>
        <v>3.2856438538047487E-3</v>
      </c>
      <c r="Q64" s="42">
        <f>'Total Property Damage 95%'!Q64/'Property Value'!E63</f>
        <v>8.1486028527960625E-3</v>
      </c>
      <c r="R64" s="42">
        <f>'Total Property Damage 95%'!R64/'Property Value'!F63</f>
        <v>4.1390447476988296E-3</v>
      </c>
      <c r="S64" s="42">
        <f>'Total Property Damage 95%'!S64/'Property Value'!G63</f>
        <v>9.0524435536338387E-3</v>
      </c>
    </row>
    <row r="65" spans="1:19" x14ac:dyDescent="0.35">
      <c r="A65">
        <v>2084</v>
      </c>
      <c r="B65" s="40">
        <f>'Total Property Damage 95%'!B65/'Property Value'!B64</f>
        <v>3.4391939376626266E-5</v>
      </c>
      <c r="C65" s="40">
        <f>'Total Property Damage 95%'!C65/'Property Value'!C64</f>
        <v>7.4038137405794545E-5</v>
      </c>
      <c r="D65" s="40">
        <f>'Total Property Damage 95%'!D65/'Property Value'!D64</f>
        <v>7.0681736324466199E-5</v>
      </c>
      <c r="E65" s="40">
        <f>'Total Property Damage 95%'!E65/'Property Value'!E64</f>
        <v>3.4581863513427294E-4</v>
      </c>
      <c r="F65" s="40">
        <f>'Total Property Damage 95%'!F65/'Property Value'!F64</f>
        <v>2.0884207507577759E-4</v>
      </c>
      <c r="G65" s="40">
        <f>'Total Property Damage 95%'!G65/'Property Value'!G64</f>
        <v>4.7917469125287467E-4</v>
      </c>
      <c r="H65" s="41">
        <f>'Total Property Damage 95%'!H65/'Property Value'!B64</f>
        <v>1.7487104144173971E-5</v>
      </c>
      <c r="I65" s="41">
        <f>'Total Property Damage 95%'!I65/'Property Value'!C64</f>
        <v>3.1200433017162369E-5</v>
      </c>
      <c r="J65" s="41">
        <f>'Total Property Damage 95%'!J65/'Property Value'!D64</f>
        <v>1.7824259518647461E-5</v>
      </c>
      <c r="K65" s="41">
        <f>'Total Property Damage 95%'!K65/'Property Value'!E64</f>
        <v>9.7585244399587043E-5</v>
      </c>
      <c r="L65" s="41">
        <f>'Total Property Damage 95%'!L65/'Property Value'!F64</f>
        <v>6.3548678155459572E-5</v>
      </c>
      <c r="M65" s="41">
        <f>'Total Property Damage 95%'!M65/'Property Value'!G64</f>
        <v>1.0423978060943399E-4</v>
      </c>
      <c r="N65" s="42">
        <f>'Total Property Damage 95%'!N65/'Property Value'!B64</f>
        <v>1.6545510470508118E-3</v>
      </c>
      <c r="O65" s="42">
        <f>'Total Property Damage 95%'!O65/'Property Value'!C64</f>
        <v>4.9491056129562757E-3</v>
      </c>
      <c r="P65" s="42">
        <f>'Total Property Damage 95%'!P65/'Property Value'!D64</f>
        <v>3.2788263114544372E-3</v>
      </c>
      <c r="Q65" s="42">
        <f>'Total Property Damage 95%'!Q65/'Property Value'!E64</f>
        <v>8.1316949201299966E-3</v>
      </c>
      <c r="R65" s="42">
        <f>'Total Property Damage 95%'!R65/'Property Value'!F64</f>
        <v>4.1304564422972598E-3</v>
      </c>
      <c r="S65" s="42">
        <f>'Total Property Damage 95%'!S65/'Property Value'!G64</f>
        <v>9.0336601979060915E-3</v>
      </c>
    </row>
    <row r="66" spans="1:19" x14ac:dyDescent="0.35">
      <c r="A66">
        <v>2085</v>
      </c>
      <c r="B66" s="40">
        <f>'Total Property Damage 95%'!B66/'Property Value'!B65</f>
        <v>3.4830131977095746E-5</v>
      </c>
      <c r="C66" s="40">
        <f>'Total Property Damage 95%'!C66/'Property Value'!C65</f>
        <v>7.4981467864960525E-5</v>
      </c>
      <c r="D66" s="40">
        <f>'Total Property Damage 95%'!D66/'Property Value'!D65</f>
        <v>7.1582302399165841E-5</v>
      </c>
      <c r="E66" s="40">
        <f>'Total Property Damage 95%'!E66/'Property Value'!E65</f>
        <v>3.5022475964388057E-4</v>
      </c>
      <c r="F66" s="40">
        <f>'Total Property Damage 95%'!F66/'Property Value'!F65</f>
        <v>2.1150296171443841E-4</v>
      </c>
      <c r="G66" s="40">
        <f>'Total Property Damage 95%'!G66/'Property Value'!G65</f>
        <v>4.8527992427680697E-4</v>
      </c>
      <c r="H66" s="41">
        <f>'Total Property Damage 95%'!H66/'Property Value'!B65</f>
        <v>1.7315560994391196E-5</v>
      </c>
      <c r="I66" s="41">
        <f>'Total Property Damage 95%'!I66/'Property Value'!C65</f>
        <v>3.0894366300213481E-5</v>
      </c>
      <c r="J66" s="41">
        <f>'Total Property Damage 95%'!J66/'Property Value'!D65</f>
        <v>1.7649408977633609E-5</v>
      </c>
      <c r="K66" s="41">
        <f>'Total Property Damage 95%'!K66/'Property Value'!E65</f>
        <v>9.6627962961870882E-5</v>
      </c>
      <c r="L66" s="41">
        <f>'Total Property Damage 95%'!L66/'Property Value'!F65</f>
        <v>6.2925285035281292E-5</v>
      </c>
      <c r="M66" s="41">
        <f>'Total Property Damage 95%'!M66/'Property Value'!G65</f>
        <v>1.0321722020429308E-4</v>
      </c>
      <c r="N66" s="42">
        <f>'Total Property Damage 95%'!N66/'Property Value'!B65</f>
        <v>1.6511179385533831E-3</v>
      </c>
      <c r="O66" s="42">
        <f>'Total Property Damage 95%'!O66/'Property Value'!C65</f>
        <v>4.9388364728382983E-3</v>
      </c>
      <c r="P66" s="42">
        <f>'Total Property Damage 95%'!P66/'Property Value'!D65</f>
        <v>3.2720229151545705E-3</v>
      </c>
      <c r="Q66" s="42">
        <f>'Total Property Damage 95%'!Q66/'Property Value'!E65</f>
        <v>8.1148220705563583E-3</v>
      </c>
      <c r="R66" s="42">
        <f>'Total Property Damage 95%'!R66/'Property Value'!F65</f>
        <v>4.1218859571885737E-3</v>
      </c>
      <c r="S66" s="42">
        <f>'Total Property Damage 95%'!S66/'Property Value'!G65</f>
        <v>9.0149158166773612E-3</v>
      </c>
    </row>
    <row r="67" spans="1:19" x14ac:dyDescent="0.35">
      <c r="A67">
        <v>2086</v>
      </c>
      <c r="B67" s="40">
        <f>'Total Property Damage 95%'!B67/'Property Value'!B66</f>
        <v>3.5273907651930516E-5</v>
      </c>
      <c r="C67" s="40">
        <f>'Total Property Damage 95%'!C67/'Property Value'!C66</f>
        <v>7.5936817431931903E-5</v>
      </c>
      <c r="D67" s="40">
        <f>'Total Property Damage 95%'!D67/'Property Value'!D66</f>
        <v>7.2494342714554422E-5</v>
      </c>
      <c r="E67" s="40">
        <f>'Total Property Damage 95%'!E67/'Property Value'!E66</f>
        <v>3.5468702321374051E-4</v>
      </c>
      <c r="F67" s="40">
        <f>'Total Property Damage 95%'!F67/'Property Value'!F66</f>
        <v>2.1419775108894032E-4</v>
      </c>
      <c r="G67" s="40">
        <f>'Total Property Damage 95%'!G67/'Property Value'!G66</f>
        <v>4.9146294494469662E-4</v>
      </c>
      <c r="H67" s="41">
        <f>'Total Property Damage 95%'!H67/'Property Value'!B66</f>
        <v>1.7145700630505662E-5</v>
      </c>
      <c r="I67" s="41">
        <f>'Total Property Damage 95%'!I67/'Property Value'!C66</f>
        <v>3.0591302004262167E-5</v>
      </c>
      <c r="J67" s="41">
        <f>'Total Property Damage 95%'!J67/'Property Value'!D66</f>
        <v>1.7476273667014648E-5</v>
      </c>
      <c r="K67" s="41">
        <f>'Total Property Damage 95%'!K67/'Property Value'!E66</f>
        <v>9.5680072162633256E-5</v>
      </c>
      <c r="L67" s="41">
        <f>'Total Property Damage 95%'!L67/'Property Value'!F66</f>
        <v>6.2308007211180994E-5</v>
      </c>
      <c r="M67" s="41">
        <f>'Total Property Damage 95%'!M67/'Property Value'!G66</f>
        <v>1.0220469080436006E-4</v>
      </c>
      <c r="N67" s="42">
        <f>'Total Property Damage 95%'!N67/'Property Value'!B66</f>
        <v>1.6476919535798715E-3</v>
      </c>
      <c r="O67" s="42">
        <f>'Total Property Damage 95%'!O67/'Property Value'!C66</f>
        <v>4.928588640658968E-3</v>
      </c>
      <c r="P67" s="42">
        <f>'Total Property Damage 95%'!P67/'Property Value'!D66</f>
        <v>3.2652336355528198E-3</v>
      </c>
      <c r="Q67" s="42">
        <f>'Total Property Damage 95%'!Q67/'Property Value'!E66</f>
        <v>8.097984231279531E-3</v>
      </c>
      <c r="R67" s="42">
        <f>'Total Property Damage 95%'!R67/'Property Value'!F66</f>
        <v>4.1133332553965809E-3</v>
      </c>
      <c r="S67" s="42">
        <f>'Total Property Damage 95%'!S67/'Property Value'!G66</f>
        <v>8.9962103290775666E-3</v>
      </c>
    </row>
    <row r="68" spans="1:19" x14ac:dyDescent="0.35">
      <c r="A68">
        <v>2087</v>
      </c>
      <c r="B68" s="40">
        <f>'Total Property Damage 95%'!B68/'Property Value'!B67</f>
        <v>3.572333753587666E-5</v>
      </c>
      <c r="C68" s="40">
        <f>'Total Property Damage 95%'!C68/'Property Value'!C67</f>
        <v>7.6904339243873953E-5</v>
      </c>
      <c r="D68" s="40">
        <f>'Total Property Damage 95%'!D68/'Property Value'!D67</f>
        <v>7.3418003465567657E-5</v>
      </c>
      <c r="E68" s="40">
        <f>'Total Property Damage 95%'!E68/'Property Value'!E67</f>
        <v>3.5920614111961923E-4</v>
      </c>
      <c r="F68" s="40">
        <f>'Total Property Damage 95%'!F68/'Property Value'!F67</f>
        <v>2.1692687515887187E-4</v>
      </c>
      <c r="G68" s="40">
        <f>'Total Property Damage 95%'!G68/'Property Value'!G67</f>
        <v>4.9772474436000002E-4</v>
      </c>
      <c r="H68" s="41">
        <f>'Total Property Damage 95%'!H68/'Property Value'!B67</f>
        <v>1.6977506544901765E-5</v>
      </c>
      <c r="I68" s="41">
        <f>'Total Property Damage 95%'!I68/'Property Value'!C67</f>
        <v>3.0291210676475592E-5</v>
      </c>
      <c r="J68" s="41">
        <f>'Total Property Damage 95%'!J68/'Property Value'!D67</f>
        <v>1.730483676090437E-5</v>
      </c>
      <c r="K68" s="41">
        <f>'Total Property Damage 95%'!K68/'Property Value'!E67</f>
        <v>9.4741479882579291E-5</v>
      </c>
      <c r="L68" s="41">
        <f>'Total Property Damage 95%'!L68/'Property Value'!F67</f>
        <v>6.1696784693972208E-5</v>
      </c>
      <c r="M68" s="41">
        <f>'Total Property Damage 95%'!M68/'Property Value'!G67</f>
        <v>1.0120209400853805E-4</v>
      </c>
      <c r="N68" s="42">
        <f>'Total Property Damage 95%'!N68/'Property Value'!B67</f>
        <v>1.64427307734933E-3</v>
      </c>
      <c r="O68" s="42">
        <f>'Total Property Damage 95%'!O68/'Property Value'!C67</f>
        <v>4.9183620722054065E-3</v>
      </c>
      <c r="P68" s="42">
        <f>'Total Property Damage 95%'!P68/'Property Value'!D67</f>
        <v>3.2584584433577599E-3</v>
      </c>
      <c r="Q68" s="42">
        <f>'Total Property Damage 95%'!Q68/'Property Value'!E67</f>
        <v>8.0811813296549455E-3</v>
      </c>
      <c r="R68" s="42">
        <f>'Total Property Damage 95%'!R68/'Property Value'!F67</f>
        <v>4.104798300021811E-3</v>
      </c>
      <c r="S68" s="42">
        <f>'Total Property Damage 95%'!S68/'Property Value'!G67</f>
        <v>8.9775436544044206E-3</v>
      </c>
    </row>
    <row r="69" spans="1:19" x14ac:dyDescent="0.35">
      <c r="A69">
        <v>2088</v>
      </c>
      <c r="B69" s="40">
        <f>'Total Property Damage 95%'!B69/'Property Value'!B68</f>
        <v>3.6178493670018186E-5</v>
      </c>
      <c r="C69" s="40">
        <f>'Total Property Damage 95%'!C69/'Property Value'!C68</f>
        <v>7.7884188389094392E-5</v>
      </c>
      <c r="D69" s="40">
        <f>'Total Property Damage 95%'!D69/'Property Value'!D68</f>
        <v>7.4353432709831776E-5</v>
      </c>
      <c r="E69" s="40">
        <f>'Total Property Damage 95%'!E69/'Property Value'!E68</f>
        <v>3.6378283775071385E-4</v>
      </c>
      <c r="F69" s="40">
        <f>'Total Property Damage 95%'!F69/'Property Value'!F68</f>
        <v>2.1969077138748026E-4</v>
      </c>
      <c r="G69" s="40">
        <f>'Total Property Damage 95%'!G69/'Property Value'!G68</f>
        <v>5.040663262539639E-4</v>
      </c>
      <c r="H69" s="41">
        <f>'Total Property Damage 95%'!H69/'Property Value'!B68</f>
        <v>1.6810962391898568E-5</v>
      </c>
      <c r="I69" s="41">
        <f>'Total Property Damage 95%'!I69/'Property Value'!C68</f>
        <v>2.9994063152944237E-5</v>
      </c>
      <c r="J69" s="41">
        <f>'Total Property Damage 95%'!J69/'Property Value'!D68</f>
        <v>1.7135081598473358E-5</v>
      </c>
      <c r="K69" s="41">
        <f>'Total Property Damage 95%'!K69/'Property Value'!E68</f>
        <v>9.3812094906076273E-5</v>
      </c>
      <c r="L69" s="41">
        <f>'Total Property Damage 95%'!L69/'Property Value'!F68</f>
        <v>6.1091558082944117E-5</v>
      </c>
      <c r="M69" s="41">
        <f>'Total Property Damage 95%'!M69/'Property Value'!G68</f>
        <v>1.002093323810149E-4</v>
      </c>
      <c r="N69" s="42">
        <f>'Total Property Damage 95%'!N69/'Property Value'!B68</f>
        <v>1.6408612951114817E-3</v>
      </c>
      <c r="O69" s="42">
        <f>'Total Property Damage 95%'!O69/'Property Value'!C68</f>
        <v>4.9081567233564749E-3</v>
      </c>
      <c r="P69" s="42">
        <f>'Total Property Damage 95%'!P69/'Property Value'!D68</f>
        <v>3.2516973093387465E-3</v>
      </c>
      <c r="Q69" s="42">
        <f>'Total Property Damage 95%'!Q69/'Property Value'!E68</f>
        <v>8.0644132931887678E-3</v>
      </c>
      <c r="R69" s="42">
        <f>'Total Property Damage 95%'!R69/'Property Value'!F68</f>
        <v>4.096281054241359E-3</v>
      </c>
      <c r="S69" s="42">
        <f>'Total Property Damage 95%'!S69/'Property Value'!G68</f>
        <v>8.9589157121230927E-3</v>
      </c>
    </row>
    <row r="70" spans="1:19" x14ac:dyDescent="0.35">
      <c r="A70">
        <v>2089</v>
      </c>
      <c r="B70" s="40">
        <f>'Total Property Damage 95%'!B70/'Property Value'!B69</f>
        <v>3.6639449013324832E-5</v>
      </c>
      <c r="C70" s="40">
        <f>'Total Property Damage 95%'!C70/'Property Value'!C69</f>
        <v>7.8876521931903169E-5</v>
      </c>
      <c r="D70" s="40">
        <f>'Total Property Damage 95%'!D70/'Property Value'!D69</f>
        <v>7.5300780391396267E-5</v>
      </c>
      <c r="E70" s="40">
        <f>'Total Property Damage 95%'!E70/'Property Value'!E69</f>
        <v>3.6841784672576714E-4</v>
      </c>
      <c r="F70" s="40">
        <f>'Total Property Damage 95%'!F70/'Property Value'!F69</f>
        <v>2.2248988281179416E-4</v>
      </c>
      <c r="G70" s="40">
        <f>'Total Property Damage 95%'!G70/'Property Value'!G69</f>
        <v>5.1048870714651801E-4</v>
      </c>
      <c r="H70" s="41">
        <f>'Total Property Damage 95%'!H70/'Property Value'!B69</f>
        <v>1.6646051986161276E-5</v>
      </c>
      <c r="I70" s="41">
        <f>'Total Property Damage 95%'!I70/'Property Value'!C69</f>
        <v>2.9699830555847603E-5</v>
      </c>
      <c r="J70" s="41">
        <f>'Total Property Damage 95%'!J70/'Property Value'!D69</f>
        <v>1.6966991682329848E-5</v>
      </c>
      <c r="K70" s="41">
        <f>'Total Property Damage 95%'!K70/'Property Value'!E69</f>
        <v>9.289182691228893E-5</v>
      </c>
      <c r="L70" s="41">
        <f>'Total Property Damage 95%'!L70/'Property Value'!F69</f>
        <v>6.0492268560088667E-5</v>
      </c>
      <c r="M70" s="41">
        <f>'Total Property Damage 95%'!M70/'Property Value'!G69</f>
        <v>9.9226309441793981E-5</v>
      </c>
      <c r="N70" s="42">
        <f>'Total Property Damage 95%'!N70/'Property Value'!B69</f>
        <v>1.6374565921466566E-3</v>
      </c>
      <c r="O70" s="42">
        <f>'Total Property Damage 95%'!O70/'Property Value'!C69</f>
        <v>4.8979725500825824E-3</v>
      </c>
      <c r="P70" s="42">
        <f>'Total Property Damage 95%'!P70/'Property Value'!D69</f>
        <v>3.2449502043257854E-3</v>
      </c>
      <c r="Q70" s="42">
        <f>'Total Property Damage 95%'!Q70/'Property Value'!E69</f>
        <v>8.0476800495375839E-3</v>
      </c>
      <c r="R70" s="42">
        <f>'Total Property Damage 95%'!R70/'Property Value'!F69</f>
        <v>4.0877814813087268E-3</v>
      </c>
      <c r="S70" s="42">
        <f>'Total Property Damage 95%'!S70/'Property Value'!G69</f>
        <v>8.9403264218658601E-3</v>
      </c>
    </row>
    <row r="71" spans="1:19" x14ac:dyDescent="0.35">
      <c r="A71">
        <v>2090</v>
      </c>
      <c r="B71" s="40">
        <f>'Total Property Damage 95%'!B71/'Property Value'!B70</f>
        <v>4.0030320841632817E-5</v>
      </c>
      <c r="C71" s="40">
        <f>'Total Property Damage 95%'!C71/'Property Value'!C70</f>
        <v>8.6176309001204882E-5</v>
      </c>
      <c r="D71" s="40">
        <f>'Total Property Damage 95%'!D71/'Property Value'!D70</f>
        <v>8.2269643236084075E-5</v>
      </c>
      <c r="E71" s="40">
        <f>'Total Property Damage 95%'!E71/'Property Value'!E70</f>
        <v>4.0251382063230626E-4</v>
      </c>
      <c r="F71" s="40">
        <f>'Total Property Damage 95%'!F71/'Property Value'!F70</f>
        <v>2.4308065849282831E-4</v>
      </c>
      <c r="G71" s="40">
        <f>'Total Property Damage 95%'!G71/'Property Value'!G70</f>
        <v>5.5773291584362405E-4</v>
      </c>
      <c r="H71" s="41">
        <f>'Total Property Damage 95%'!H71/'Property Value'!B70</f>
        <v>1.778163126148555E-5</v>
      </c>
      <c r="I71" s="41">
        <f>'Total Property Damage 95%'!I71/'Property Value'!C70</f>
        <v>3.1725927319686973E-5</v>
      </c>
      <c r="J71" s="41">
        <f>'Total Property Damage 95%'!J71/'Property Value'!D70</f>
        <v>1.8124465186261657E-5</v>
      </c>
      <c r="K71" s="41">
        <f>'Total Property Damage 95%'!K71/'Property Value'!E70</f>
        <v>9.9228827035579499E-5</v>
      </c>
      <c r="L71" s="41">
        <f>'Total Property Damage 95%'!L71/'Property Value'!F70</f>
        <v>6.4618998823294375E-5</v>
      </c>
      <c r="M71" s="41">
        <f>'Total Property Damage 95%'!M71/'Property Value'!G70</f>
        <v>1.0599544248683618E-4</v>
      </c>
      <c r="N71" s="42">
        <f>'Total Property Damage 95%'!N71/'Property Value'!B70</f>
        <v>1.7628258257342904E-3</v>
      </c>
      <c r="O71" s="42">
        <f>'Total Property Damage 95%'!O71/'Property Value'!C70</f>
        <v>5.2729779503369566E-3</v>
      </c>
      <c r="P71" s="42">
        <f>'Total Property Damage 95%'!P71/'Property Value'!D70</f>
        <v>3.4933946040720015E-3</v>
      </c>
      <c r="Q71" s="42">
        <f>'Total Property Damage 95%'!Q71/'Property Value'!E70</f>
        <v>8.6638377448364501E-3</v>
      </c>
      <c r="R71" s="42">
        <f>'Total Property Damage 95%'!R71/'Property Value'!F70</f>
        <v>4.4007559038633723E-3</v>
      </c>
      <c r="S71" s="42">
        <f>'Total Property Damage 95%'!S71/'Property Value'!G70</f>
        <v>9.6248281527259172E-3</v>
      </c>
    </row>
    <row r="72" spans="1:19" x14ac:dyDescent="0.35">
      <c r="A72">
        <v>2091</v>
      </c>
      <c r="B72" s="40">
        <f>'Total Property Damage 95%'!B72/'Property Value'!B71</f>
        <v>4.0540352863820677E-5</v>
      </c>
      <c r="C72" s="40">
        <f>'Total Property Damage 95%'!C72/'Property Value'!C71</f>
        <v>8.7274293634364699E-5</v>
      </c>
      <c r="D72" s="40">
        <f>'Total Property Damage 95%'!D72/'Property Value'!D71</f>
        <v>8.3317852484028276E-5</v>
      </c>
      <c r="E72" s="40">
        <f>'Total Property Damage 95%'!E72/'Property Value'!E71</f>
        <v>4.0764230657944212E-4</v>
      </c>
      <c r="F72" s="40">
        <f>'Total Property Damage 95%'!F72/'Property Value'!F71</f>
        <v>2.4617778380182437E-4</v>
      </c>
      <c r="G72" s="40">
        <f>'Total Property Damage 95%'!G72/'Property Value'!G71</f>
        <v>5.6483907040166099E-4</v>
      </c>
      <c r="H72" s="41">
        <f>'Total Property Damage 95%'!H72/'Property Value'!B71</f>
        <v>1.7607198890652597E-5</v>
      </c>
      <c r="I72" s="41">
        <f>'Total Property Damage 95%'!I72/'Property Value'!C71</f>
        <v>3.141470566415565E-5</v>
      </c>
      <c r="J72" s="41">
        <f>'Total Property Damage 95%'!J72/'Property Value'!D71</f>
        <v>1.794666971935381E-5</v>
      </c>
      <c r="K72" s="41">
        <f>'Total Property Damage 95%'!K72/'Property Value'!E71</f>
        <v>9.8255422554277525E-5</v>
      </c>
      <c r="L72" s="41">
        <f>'Total Property Damage 95%'!L72/'Property Value'!F71</f>
        <v>6.398510618432074E-5</v>
      </c>
      <c r="M72" s="41">
        <f>'Total Property Damage 95%'!M72/'Property Value'!G71</f>
        <v>1.0495565957498862E-4</v>
      </c>
      <c r="N72" s="42">
        <f>'Total Property Damage 95%'!N72/'Property Value'!B71</f>
        <v>1.7591680526286482E-3</v>
      </c>
      <c r="O72" s="42">
        <f>'Total Property Damage 95%'!O72/'Property Value'!C71</f>
        <v>5.2620367917427142E-3</v>
      </c>
      <c r="P72" s="42">
        <f>'Total Property Damage 95%'!P72/'Property Value'!D71</f>
        <v>3.4861459895783671E-3</v>
      </c>
      <c r="Q72" s="42">
        <f>'Total Property Damage 95%'!Q72/'Property Value'!E71</f>
        <v>8.6458607262155027E-3</v>
      </c>
      <c r="R72" s="42">
        <f>'Total Property Damage 95%'!R72/'Property Value'!F71</f>
        <v>4.3916245612459345E-3</v>
      </c>
      <c r="S72" s="42">
        <f>'Total Property Damage 95%'!S72/'Property Value'!G71</f>
        <v>9.604857128334551E-3</v>
      </c>
    </row>
    <row r="73" spans="1:19" x14ac:dyDescent="0.35">
      <c r="A73">
        <v>2092</v>
      </c>
      <c r="B73" s="40">
        <f>'Total Property Damage 95%'!B73/'Property Value'!B72</f>
        <v>4.1056883276683092E-5</v>
      </c>
      <c r="C73" s="40">
        <f>'Total Property Damage 95%'!C73/'Property Value'!C72</f>
        <v>8.8386267846199068E-5</v>
      </c>
      <c r="D73" s="40">
        <f>'Total Property Damage 95%'!D73/'Property Value'!D72</f>
        <v>8.4379417115370997E-5</v>
      </c>
      <c r="E73" s="40">
        <f>'Total Property Damage 95%'!E73/'Property Value'!E72</f>
        <v>4.1283613529684288E-4</v>
      </c>
      <c r="F73" s="40">
        <f>'Total Property Damage 95%'!F73/'Property Value'!F72</f>
        <v>2.4931437002572452E-4</v>
      </c>
      <c r="G73" s="40">
        <f>'Total Property Damage 95%'!G73/'Property Value'!G72</f>
        <v>5.7203576548755326E-4</v>
      </c>
      <c r="H73" s="41">
        <f>'Total Property Damage 95%'!H73/'Property Value'!B72</f>
        <v>1.7434477648092797E-5</v>
      </c>
      <c r="I73" s="41">
        <f>'Total Property Damage 95%'!I73/'Property Value'!C72</f>
        <v>3.1106536997994686E-5</v>
      </c>
      <c r="J73" s="41">
        <f>'Total Property Damage 95%'!J73/'Property Value'!D72</f>
        <v>1.7770618371664276E-5</v>
      </c>
      <c r="K73" s="41">
        <f>'Total Property Damage 95%'!K73/'Property Value'!E72</f>
        <v>9.729156687358647E-5</v>
      </c>
      <c r="L73" s="41">
        <f>'Total Property Damage 95%'!L73/'Property Value'!F72</f>
        <v>6.3357431838497128E-5</v>
      </c>
      <c r="M73" s="41">
        <f>'Total Property Damage 95%'!M73/'Property Value'!G72</f>
        <v>1.0392607661587869E-4</v>
      </c>
      <c r="N73" s="42">
        <f>'Total Property Damage 95%'!N73/'Property Value'!B72</f>
        <v>1.7555178692144526E-3</v>
      </c>
      <c r="O73" s="42">
        <f>'Total Property Damage 95%'!O73/'Property Value'!C72</f>
        <v>5.2511183354909613E-3</v>
      </c>
      <c r="P73" s="42">
        <f>'Total Property Damage 95%'!P73/'Property Value'!D72</f>
        <v>3.478912415587748E-3</v>
      </c>
      <c r="Q73" s="42">
        <f>'Total Property Damage 95%'!Q73/'Property Value'!E72</f>
        <v>8.6279210089854654E-3</v>
      </c>
      <c r="R73" s="42">
        <f>'Total Property Damage 95%'!R73/'Property Value'!F72</f>
        <v>4.3825121656957313E-3</v>
      </c>
      <c r="S73" s="42">
        <f>'Total Property Damage 95%'!S73/'Property Value'!G72</f>
        <v>9.584927542793718E-3</v>
      </c>
    </row>
    <row r="74" spans="1:19" x14ac:dyDescent="0.35">
      <c r="A74">
        <v>2093</v>
      </c>
      <c r="B74" s="40">
        <f>'Total Property Damage 95%'!B74/'Property Value'!B73</f>
        <v>4.1579994877141684E-5</v>
      </c>
      <c r="C74" s="40">
        <f>'Total Property Damage 95%'!C74/'Property Value'!C73</f>
        <v>8.9512409879923425E-5</v>
      </c>
      <c r="D74" s="40">
        <f>'Total Property Damage 95%'!D74/'Property Value'!D73</f>
        <v>8.5454507292955255E-5</v>
      </c>
      <c r="E74" s="40">
        <f>'Total Property Damage 95%'!E74/'Property Value'!E73</f>
        <v>4.1809613932605565E-4</v>
      </c>
      <c r="F74" s="40">
        <f>'Total Property Damage 95%'!F74/'Property Value'!F73</f>
        <v>2.5249091994166881E-4</v>
      </c>
      <c r="G74" s="40">
        <f>'Total Property Damage 95%'!G74/'Property Value'!G73</f>
        <v>5.793241546910681E-4</v>
      </c>
      <c r="H74" s="41">
        <f>'Total Property Damage 95%'!H74/'Property Value'!B73</f>
        <v>1.7263450748160504E-5</v>
      </c>
      <c r="I74" s="41">
        <f>'Total Property Damage 95%'!I74/'Property Value'!C73</f>
        <v>3.0801391372310955E-5</v>
      </c>
      <c r="J74" s="41">
        <f>'Total Property Damage 95%'!J74/'Property Value'!D73</f>
        <v>1.7596294033916304E-5</v>
      </c>
      <c r="K74" s="41">
        <f>'Total Property Damage 95%'!K74/'Property Value'!E73</f>
        <v>9.633716632268926E-5</v>
      </c>
      <c r="L74" s="41">
        <f>'Total Property Damage 95%'!L74/'Property Value'!F73</f>
        <v>6.2735914786267273E-5</v>
      </c>
      <c r="M74" s="41">
        <f>'Total Property Damage 95%'!M74/'Property Value'!G73</f>
        <v>1.0290659355108584E-4</v>
      </c>
      <c r="N74" s="42">
        <f>'Total Property Damage 95%'!N74/'Property Value'!B73</f>
        <v>1.7518752597434847E-3</v>
      </c>
      <c r="O74" s="42">
        <f>'Total Property Damage 95%'!O74/'Property Value'!C73</f>
        <v>5.2402225344755082E-3</v>
      </c>
      <c r="P74" s="42">
        <f>'Total Property Damage 95%'!P74/'Property Value'!D73</f>
        <v>3.4716938508918735E-3</v>
      </c>
      <c r="Q74" s="42">
        <f>'Total Property Damage 95%'!Q74/'Property Value'!E73</f>
        <v>8.6100185157478668E-3</v>
      </c>
      <c r="R74" s="42">
        <f>'Total Property Damage 95%'!R74/'Property Value'!F73</f>
        <v>4.3734186778985719E-3</v>
      </c>
      <c r="S74" s="42">
        <f>'Total Property Damage 95%'!S74/'Property Value'!G73</f>
        <v>9.5650393101199323E-3</v>
      </c>
    </row>
    <row r="75" spans="1:19" x14ac:dyDescent="0.35">
      <c r="A75">
        <v>2094</v>
      </c>
      <c r="B75" s="40">
        <f>'Total Property Damage 95%'!B75/'Property Value'!B74</f>
        <v>4.210977151704544E-5</v>
      </c>
      <c r="C75" s="40">
        <f>'Total Property Damage 95%'!C75/'Property Value'!C74</f>
        <v>9.0652900249775346E-5</v>
      </c>
      <c r="D75" s="40">
        <f>'Total Property Damage 95%'!D75/'Property Value'!D74</f>
        <v>8.6543295347693081E-5</v>
      </c>
      <c r="E75" s="40">
        <f>'Total Property Damage 95%'!E75/'Property Value'!E74</f>
        <v>4.2342316181615827E-4</v>
      </c>
      <c r="F75" s="40">
        <f>'Total Property Damage 95%'!F75/'Property Value'!F74</f>
        <v>2.5570794273275241E-4</v>
      </c>
      <c r="G75" s="40">
        <f>'Total Property Damage 95%'!G75/'Property Value'!G74</f>
        <v>5.8670540630002485E-4</v>
      </c>
      <c r="H75" s="41">
        <f>'Total Property Damage 95%'!H75/'Property Value'!B74</f>
        <v>1.7094101569872117E-5</v>
      </c>
      <c r="I75" s="41">
        <f>'Total Property Damage 95%'!I75/'Property Value'!C74</f>
        <v>3.0499239132000857E-5</v>
      </c>
      <c r="J75" s="41">
        <f>'Total Property Damage 95%'!J75/'Property Value'!D74</f>
        <v>1.7423679764669926E-5</v>
      </c>
      <c r="K75" s="41">
        <f>'Total Property Damage 95%'!K75/'Property Value'!E74</f>
        <v>9.5392128149650922E-5</v>
      </c>
      <c r="L75" s="41">
        <f>'Total Property Damage 95%'!L75/'Property Value'!F74</f>
        <v>6.2120494626461949E-5</v>
      </c>
      <c r="M75" s="41">
        <f>'Total Property Damage 95%'!M75/'Property Value'!G74</f>
        <v>1.0189711130373214E-4</v>
      </c>
      <c r="N75" s="42">
        <f>'Total Property Damage 95%'!N75/'Property Value'!B74</f>
        <v>1.7482402085001996E-3</v>
      </c>
      <c r="O75" s="42">
        <f>'Total Property Damage 95%'!O75/'Property Value'!C74</f>
        <v>5.2293493416878988E-3</v>
      </c>
      <c r="P75" s="42">
        <f>'Total Property Damage 95%'!P75/'Property Value'!D74</f>
        <v>3.4644902643472257E-3</v>
      </c>
      <c r="Q75" s="42">
        <f>'Total Property Damage 95%'!Q75/'Property Value'!E74</f>
        <v>8.5921531692648313E-3</v>
      </c>
      <c r="R75" s="42">
        <f>'Total Property Damage 95%'!R75/'Property Value'!F74</f>
        <v>4.3643440586218383E-3</v>
      </c>
      <c r="S75" s="42">
        <f>'Total Property Damage 95%'!S75/'Property Value'!G74</f>
        <v>9.5451923445081157E-3</v>
      </c>
    </row>
    <row r="76" spans="1:19" x14ac:dyDescent="0.35">
      <c r="A76">
        <v>2095</v>
      </c>
      <c r="B76" s="40">
        <f>'Total Property Damage 95%'!B76/'Property Value'!B75</f>
        <v>4.2646298116611683E-5</v>
      </c>
      <c r="C76" s="40">
        <f>'Total Property Damage 95%'!C76/'Property Value'!C75</f>
        <v>9.1807921769950133E-5</v>
      </c>
      <c r="D76" s="40">
        <f>'Total Property Damage 95%'!D76/'Property Value'!D75</f>
        <v>8.7645955806189274E-5</v>
      </c>
      <c r="E76" s="40">
        <f>'Total Property Damage 95%'!E76/'Property Value'!E75</f>
        <v>4.2881805665891126E-4</v>
      </c>
      <c r="F76" s="40">
        <f>'Total Property Damage 95%'!F76/'Property Value'!F75</f>
        <v>2.5896595406964485E-4</v>
      </c>
      <c r="G76" s="40">
        <f>'Total Property Damage 95%'!G76/'Property Value'!G75</f>
        <v>5.9418070348756403E-4</v>
      </c>
      <c r="H76" s="41">
        <f>'Total Property Damage 95%'!H76/'Property Value'!B75</f>
        <v>1.6926413655290817E-5</v>
      </c>
      <c r="I76" s="41">
        <f>'Total Property Damage 95%'!I76/'Property Value'!C75</f>
        <v>3.020005091286827E-5</v>
      </c>
      <c r="J76" s="41">
        <f>'Total Property Damage 95%'!J76/'Property Value'!D75</f>
        <v>1.7252758788675532E-5</v>
      </c>
      <c r="K76" s="41">
        <f>'Total Property Damage 95%'!K76/'Property Value'!E75</f>
        <v>9.4456360512404656E-5</v>
      </c>
      <c r="L76" s="41">
        <f>'Total Property Damage 95%'!L76/'Property Value'!F75</f>
        <v>6.1511111550428889E-5</v>
      </c>
      <c r="M76" s="41">
        <f>'Total Property Damage 95%'!M76/'Property Value'!G75</f>
        <v>1.0089753176885347E-4</v>
      </c>
      <c r="N76" s="42">
        <f>'Total Property Damage 95%'!N76/'Property Value'!B75</f>
        <v>1.7446126998016639E-3</v>
      </c>
      <c r="O76" s="42">
        <f>'Total Property Damage 95%'!O76/'Property Value'!C75</f>
        <v>5.2184987102172221E-3</v>
      </c>
      <c r="P76" s="42">
        <f>'Total Property Damage 95%'!P76/'Property Value'!D75</f>
        <v>3.4573016248749112E-3</v>
      </c>
      <c r="Q76" s="42">
        <f>'Total Property Damage 95%'!Q76/'Property Value'!E75</f>
        <v>8.5743248924587522E-3</v>
      </c>
      <c r="R76" s="42">
        <f>'Total Property Damage 95%'!R76/'Property Value'!F75</f>
        <v>4.3552882687143205E-3</v>
      </c>
      <c r="S76" s="42">
        <f>'Total Property Damage 95%'!S76/'Property Value'!G75</f>
        <v>9.5253865603312365E-3</v>
      </c>
    </row>
    <row r="77" spans="1:19" x14ac:dyDescent="0.35">
      <c r="A77">
        <v>2096</v>
      </c>
      <c r="B77" s="40">
        <f>'Total Property Damage 95%'!B77/'Property Value'!B76</f>
        <v>4.3189660678038363E-5</v>
      </c>
      <c r="C77" s="40">
        <f>'Total Property Damage 95%'!C77/'Property Value'!C76</f>
        <v>9.2977659583904707E-5</v>
      </c>
      <c r="D77" s="40">
        <f>'Total Property Damage 95%'!D77/'Property Value'!D76</f>
        <v>8.8762665418716928E-5</v>
      </c>
      <c r="E77" s="40">
        <f>'Total Property Damage 95%'!E77/'Property Value'!E76</f>
        <v>4.342816886256313E-4</v>
      </c>
      <c r="F77" s="40">
        <f>'Total Property Damage 95%'!F77/'Property Value'!F76</f>
        <v>2.6226547619324919E-4</v>
      </c>
      <c r="G77" s="40">
        <f>'Total Property Damage 95%'!G77/'Property Value'!G76</f>
        <v>6.0175124450180398E-4</v>
      </c>
      <c r="H77" s="41">
        <f>'Total Property Damage 95%'!H77/'Property Value'!B76</f>
        <v>1.6760370707927109E-5</v>
      </c>
      <c r="I77" s="41">
        <f>'Total Property Damage 95%'!I77/'Property Value'!C76</f>
        <v>2.9903797638770881E-5</v>
      </c>
      <c r="J77" s="41">
        <f>'Total Property Damage 95%'!J77/'Property Value'!D76</f>
        <v>1.7083514495243571E-5</v>
      </c>
      <c r="K77" s="41">
        <f>'Total Property Damage 95%'!K77/'Property Value'!E76</f>
        <v>9.3529772469826215E-5</v>
      </c>
      <c r="L77" s="41">
        <f>'Total Property Damage 95%'!L77/'Property Value'!F76</f>
        <v>6.0907706336220468E-5</v>
      </c>
      <c r="M77" s="41">
        <f>'Total Property Damage 95%'!M77/'Property Value'!G76</f>
        <v>9.9907757803865494E-5</v>
      </c>
      <c r="N77" s="42">
        <f>'Total Property Damage 95%'!N77/'Property Value'!B76</f>
        <v>1.7409927179974833E-3</v>
      </c>
      <c r="O77" s="42">
        <f>'Total Property Damage 95%'!O77/'Property Value'!C76</f>
        <v>5.2076705932499025E-3</v>
      </c>
      <c r="P77" s="42">
        <f>'Total Property Damage 95%'!P77/'Property Value'!D76</f>
        <v>3.4501279014605211E-3</v>
      </c>
      <c r="Q77" s="42">
        <f>'Total Property Damage 95%'!Q77/'Property Value'!E76</f>
        <v>8.5565336084119491E-3</v>
      </c>
      <c r="R77" s="42">
        <f>'Total Property Damage 95%'!R77/'Property Value'!F76</f>
        <v>4.3462512691060419E-3</v>
      </c>
      <c r="S77" s="42">
        <f>'Total Property Damage 95%'!S77/'Property Value'!G76</f>
        <v>9.5056218721399251E-3</v>
      </c>
    </row>
    <row r="78" spans="1:19" x14ac:dyDescent="0.35">
      <c r="A78">
        <v>2097</v>
      </c>
      <c r="B78" s="40">
        <f>'Total Property Damage 95%'!B78/'Property Value'!B77</f>
        <v>4.373994629928967E-5</v>
      </c>
      <c r="C78" s="40">
        <f>'Total Property Damage 95%'!C78/'Property Value'!C77</f>
        <v>9.4162301194035205E-5</v>
      </c>
      <c r="D78" s="40">
        <f>'Total Property Damage 95%'!D78/'Property Value'!D77</f>
        <v>8.9893603187549606E-5</v>
      </c>
      <c r="E78" s="40">
        <f>'Total Property Damage 95%'!E78/'Property Value'!E77</f>
        <v>4.3981493350581026E-4</v>
      </c>
      <c r="F78" s="40">
        <f>'Total Property Damage 95%'!F78/'Property Value'!F77</f>
        <v>2.6560703799841426E-4</v>
      </c>
      <c r="G78" s="40">
        <f>'Total Property Damage 95%'!G78/'Property Value'!G77</f>
        <v>6.0941824285791284E-4</v>
      </c>
      <c r="H78" s="41">
        <f>'Total Property Damage 95%'!H78/'Property Value'!B77</f>
        <v>1.6595956591155086E-5</v>
      </c>
      <c r="I78" s="41">
        <f>'Total Property Damage 95%'!I78/'Property Value'!C77</f>
        <v>2.961045051879444E-5</v>
      </c>
      <c r="J78" s="41">
        <f>'Total Property Damage 95%'!J78/'Property Value'!D77</f>
        <v>1.6915930436630289E-5</v>
      </c>
      <c r="K78" s="41">
        <f>'Total Property Damage 95%'!K78/'Property Value'!E77</f>
        <v>9.2612273972896087E-5</v>
      </c>
      <c r="L78" s="41">
        <f>'Total Property Damage 95%'!L78/'Property Value'!F77</f>
        <v>6.0310220342838278E-5</v>
      </c>
      <c r="M78" s="41">
        <f>'Total Property Damage 95%'!M78/'Property Value'!G77</f>
        <v>9.8927693219122943E-5</v>
      </c>
      <c r="N78" s="42">
        <f>'Total Property Damage 95%'!N78/'Property Value'!B77</f>
        <v>1.73738024746974E-3</v>
      </c>
      <c r="O78" s="42">
        <f>'Total Property Damage 95%'!O78/'Property Value'!C77</f>
        <v>5.1968649440695012E-3</v>
      </c>
      <c r="P78" s="42">
        <f>'Total Property Damage 95%'!P78/'Property Value'!D77</f>
        <v>3.4429690631540013E-3</v>
      </c>
      <c r="Q78" s="42">
        <f>'Total Property Damage 95%'!Q78/'Property Value'!E77</f>
        <v>8.5387792403663482E-3</v>
      </c>
      <c r="R78" s="42">
        <f>'Total Property Damage 95%'!R78/'Property Value'!F77</f>
        <v>4.3372330208080977E-3</v>
      </c>
      <c r="S78" s="42">
        <f>'Total Property Damage 95%'!S78/'Property Value'!G77</f>
        <v>9.4858981946621228E-3</v>
      </c>
    </row>
    <row r="79" spans="1:19" x14ac:dyDescent="0.35">
      <c r="A79">
        <v>2098</v>
      </c>
      <c r="B79" s="40">
        <f>'Total Property Damage 95%'!B79/'Property Value'!B78</f>
        <v>4.4297243188057378E-5</v>
      </c>
      <c r="C79" s="40">
        <f>'Total Property Damage 95%'!C79/'Property Value'!C78</f>
        <v>9.5362036491732527E-5</v>
      </c>
      <c r="D79" s="40">
        <f>'Total Property Damage 95%'!D79/'Property Value'!D78</f>
        <v>9.1038950395654284E-5</v>
      </c>
      <c r="E79" s="40">
        <f>'Total Property Damage 95%'!E79/'Property Value'!E78</f>
        <v>4.4541867824749836E-4</v>
      </c>
      <c r="F79" s="40">
        <f>'Total Property Damage 95%'!F79/'Property Value'!F78</f>
        <v>2.6899117511871348E-4</v>
      </c>
      <c r="G79" s="40">
        <f>'Total Property Damage 95%'!G79/'Property Value'!G78</f>
        <v>6.171829275326288E-4</v>
      </c>
      <c r="H79" s="41">
        <f>'Total Property Damage 95%'!H79/'Property Value'!B78</f>
        <v>1.6433155326644206E-5</v>
      </c>
      <c r="I79" s="41">
        <f>'Total Property Damage 95%'!I79/'Property Value'!C78</f>
        <v>2.9319981044454781E-5</v>
      </c>
      <c r="J79" s="41">
        <f>'Total Property Damage 95%'!J79/'Property Value'!D78</f>
        <v>1.6749990326439281E-5</v>
      </c>
      <c r="K79" s="41">
        <f>'Total Property Damage 95%'!K79/'Property Value'!E78</f>
        <v>9.1703775855948063E-5</v>
      </c>
      <c r="L79" s="41">
        <f>'Total Property Damage 95%'!L79/'Property Value'!F78</f>
        <v>5.9718595504534193E-5</v>
      </c>
      <c r="M79" s="41">
        <f>'Total Property Damage 95%'!M79/'Property Value'!G78</f>
        <v>9.795724276857156E-5</v>
      </c>
      <c r="N79" s="42">
        <f>'Total Property Damage 95%'!N79/'Property Value'!B78</f>
        <v>1.7337752726329196E-3</v>
      </c>
      <c r="O79" s="42">
        <f>'Total Property Damage 95%'!O79/'Property Value'!C78</f>
        <v>5.1860817160565157E-3</v>
      </c>
      <c r="P79" s="42">
        <f>'Total Property Damage 95%'!P79/'Property Value'!D78</f>
        <v>3.435825079069517E-3</v>
      </c>
      <c r="Q79" s="42">
        <f>'Total Property Damage 95%'!Q79/'Property Value'!E78</f>
        <v>8.5210617117231439E-3</v>
      </c>
      <c r="R79" s="42">
        <f>'Total Property Damage 95%'!R79/'Property Value'!F78</f>
        <v>4.3282334849124807E-3</v>
      </c>
      <c r="S79" s="42">
        <f>'Total Property Damage 95%'!S79/'Property Value'!G78</f>
        <v>9.4662154428027077E-3</v>
      </c>
    </row>
    <row r="80" spans="1:19" x14ac:dyDescent="0.35">
      <c r="A80">
        <v>2099</v>
      </c>
      <c r="B80" s="40">
        <f>'Total Property Damage 95%'!B80/'Property Value'!B79</f>
        <v>4.486164067590001E-5</v>
      </c>
      <c r="C80" s="40">
        <f>'Total Property Damage 95%'!C80/'Property Value'!C79</f>
        <v>9.6577057787820814E-5</v>
      </c>
      <c r="D80" s="40">
        <f>'Total Property Damage 95%'!D80/'Property Value'!D79</f>
        <v>9.2198890635750087E-5</v>
      </c>
      <c r="E80" s="40">
        <f>'Total Property Damage 95%'!E80/'Property Value'!E79</f>
        <v>4.5109382109947721E-4</v>
      </c>
      <c r="F80" s="40">
        <f>'Total Property Damage 95%'!F80/'Property Value'!F79</f>
        <v>2.72418430012304E-4</v>
      </c>
      <c r="G80" s="40">
        <f>'Total Property Damage 95%'!G80/'Property Value'!G79</f>
        <v>6.2504654316125759E-4</v>
      </c>
      <c r="H80" s="41">
        <f>'Total Property Damage 95%'!H80/'Property Value'!B79</f>
        <v>1.6271951092806478E-5</v>
      </c>
      <c r="I80" s="41">
        <f>'Total Property Damage 95%'!I80/'Property Value'!C79</f>
        <v>2.9032360986927263E-5</v>
      </c>
      <c r="J80" s="41">
        <f>'Total Property Damage 95%'!J80/'Property Value'!D79</f>
        <v>1.6585678038038707E-5</v>
      </c>
      <c r="K80" s="41">
        <f>'Total Property Damage 95%'!K80/'Property Value'!E79</f>
        <v>9.0804189828003909E-5</v>
      </c>
      <c r="L80" s="41">
        <f>'Total Property Damage 95%'!L80/'Property Value'!F79</f>
        <v>5.9132774325167322E-5</v>
      </c>
      <c r="M80" s="41">
        <f>'Total Property Damage 95%'!M80/'Property Value'!G79</f>
        <v>9.6996312140491844E-5</v>
      </c>
      <c r="N80" s="42">
        <f>'Total Property Damage 95%'!N80/'Property Value'!B79</f>
        <v>1.7301777779338485E-3</v>
      </c>
      <c r="O80" s="42">
        <f>'Total Property Damage 95%'!O80/'Property Value'!C79</f>
        <v>5.1753208626881715E-3</v>
      </c>
      <c r="P80" s="42">
        <f>'Total Property Damage 95%'!P80/'Property Value'!D79</f>
        <v>3.4286959183853203E-3</v>
      </c>
      <c r="Q80" s="42">
        <f>'Total Property Damage 95%'!Q80/'Property Value'!E79</f>
        <v>8.503380946042461E-3</v>
      </c>
      <c r="R80" s="42">
        <f>'Total Property Damage 95%'!R80/'Property Value'!F79</f>
        <v>4.3192526225919164E-3</v>
      </c>
      <c r="S80" s="42">
        <f>'Total Property Damage 95%'!S80/'Property Value'!G79</f>
        <v>9.4465735316431182E-3</v>
      </c>
    </row>
    <row r="81" spans="1:19" x14ac:dyDescent="0.35">
      <c r="A81">
        <v>2100</v>
      </c>
      <c r="B81" s="40">
        <f>'Total Property Damage 95%'!B81/'Property Value'!B80</f>
        <v>4.8687391770372813E-5</v>
      </c>
      <c r="C81" s="40">
        <f>'Total Property Damage 95%'!C81/'Property Value'!C80</f>
        <v>1.0481304245012958E-4</v>
      </c>
      <c r="D81" s="40">
        <f>'Total Property Damage 95%'!D81/'Property Value'!D80</f>
        <v>1.0006151004610949E-4</v>
      </c>
      <c r="E81" s="40">
        <f>'Total Property Damage 95%'!E81/'Property Value'!E80</f>
        <v>4.8956260319884301E-4</v>
      </c>
      <c r="F81" s="40">
        <f>'Total Property Damage 95%'!F81/'Property Value'!F80</f>
        <v>2.9564997239621898E-4</v>
      </c>
      <c r="G81" s="40">
        <f>'Total Property Damage 95%'!G81/'Property Value'!G80</f>
        <v>6.7834982098542869E-4</v>
      </c>
      <c r="H81" s="41">
        <f>'Total Property Damage 95%'!H81/'Property Value'!B80</f>
        <v>1.7266376389913466E-5</v>
      </c>
      <c r="I81" s="41">
        <f>'Total Property Damage 95%'!I81/'Property Value'!C80</f>
        <v>3.0806611292590097E-5</v>
      </c>
      <c r="J81" s="41">
        <f>'Total Property Damage 95%'!J81/'Property Value'!D80</f>
        <v>1.7599276082712581E-5</v>
      </c>
      <c r="K81" s="41">
        <f>'Total Property Damage 95%'!K81/'Property Value'!E80</f>
        <v>9.6353492608798971E-5</v>
      </c>
      <c r="L81" s="41">
        <f>'Total Property Damage 95%'!L81/'Property Value'!F80</f>
        <v>6.2746546659024727E-5</v>
      </c>
      <c r="M81" s="41">
        <f>'Total Property Damage 95%'!M81/'Property Value'!G80</f>
        <v>1.0292403315983734E-4</v>
      </c>
      <c r="N81" s="42">
        <f>'Total Property Damage 95%'!N81/'Property Value'!B80</f>
        <v>1.8502548800851985E-3</v>
      </c>
      <c r="O81" s="42">
        <f>'Total Property Damage 95%'!O81/'Property Value'!C80</f>
        <v>5.5344963993414808E-3</v>
      </c>
      <c r="P81" s="42">
        <f>'Total Property Damage 95%'!P81/'Property Value'!D80</f>
        <v>3.6666528932630844E-3</v>
      </c>
      <c r="Q81" s="42">
        <f>'Total Property Damage 95%'!Q81/'Property Value'!E80</f>
        <v>9.0935291698331523E-3</v>
      </c>
      <c r="R81" s="42">
        <f>'Total Property Damage 95%'!R81/'Property Value'!F80</f>
        <v>4.619015655613767E-3</v>
      </c>
      <c r="S81" s="42">
        <f>'Total Property Damage 95%'!S81/'Property Value'!G80</f>
        <v>1.0102180827844746E-2</v>
      </c>
    </row>
    <row r="82" spans="1:19" x14ac:dyDescent="0.35">
      <c r="A82">
        <v>2101</v>
      </c>
      <c r="B82" s="40">
        <f>'Total Property Damage 95%'!B82/'Property Value'!B81</f>
        <v>4.9307724766901524E-5</v>
      </c>
      <c r="C82" s="40">
        <f>'Total Property Damage 95%'!C82/'Property Value'!C81</f>
        <v>1.0614848035990779E-4</v>
      </c>
      <c r="D82" s="40">
        <f>'Total Property Damage 95%'!D82/'Property Value'!D81</f>
        <v>1.0133640800443187E-4</v>
      </c>
      <c r="E82" s="40">
        <f>'Total Property Damage 95%'!E82/'Property Value'!E81</f>
        <v>4.9580019008916263E-4</v>
      </c>
      <c r="F82" s="40">
        <f>'Total Property Damage 95%'!F82/'Property Value'!F81</f>
        <v>2.9941689082481674E-4</v>
      </c>
      <c r="G82" s="40">
        <f>'Total Property Damage 95%'!G82/'Property Value'!G81</f>
        <v>6.8699277271985835E-4</v>
      </c>
      <c r="H82" s="41">
        <f>'Total Property Damage 95%'!H82/'Property Value'!B81</f>
        <v>1.7096998511973195E-5</v>
      </c>
      <c r="I82" s="41">
        <f>'Total Property Damage 95%'!I82/'Property Value'!C81</f>
        <v>3.050440784645661E-5</v>
      </c>
      <c r="J82" s="41">
        <f>'Total Property Damage 95%'!J82/'Property Value'!D81</f>
        <v>1.7426632560478453E-5</v>
      </c>
      <c r="K82" s="41">
        <f>'Total Property Damage 95%'!K82/'Property Value'!E81</f>
        <v>9.5408294279881176E-5</v>
      </c>
      <c r="L82" s="41">
        <f>'Total Property Damage 95%'!L82/'Property Value'!F81</f>
        <v>6.2131022203795421E-5</v>
      </c>
      <c r="M82" s="41">
        <f>'Total Property Damage 95%'!M82/'Property Value'!G81</f>
        <v>1.0191437983524912E-4</v>
      </c>
      <c r="N82" s="42">
        <f>'Total Property Damage 95%'!N82/'Property Value'!B81</f>
        <v>1.846415696179358E-3</v>
      </c>
      <c r="O82" s="42">
        <f>'Total Property Damage 95%'!O82/'Property Value'!C81</f>
        <v>5.5230126033888353E-3</v>
      </c>
      <c r="P82" s="42">
        <f>'Total Property Damage 95%'!P82/'Property Value'!D81</f>
        <v>3.6590447767124229E-3</v>
      </c>
      <c r="Q82" s="42">
        <f>'Total Property Damage 95%'!Q82/'Property Value'!E81</f>
        <v>9.0746605635606409E-3</v>
      </c>
      <c r="R82" s="42">
        <f>'Total Property Damage 95%'!R82/'Property Value'!F81</f>
        <v>4.6094314352143366E-3</v>
      </c>
      <c r="S82" s="42">
        <f>'Total Property Damage 95%'!S82/'Property Value'!G81</f>
        <v>1.0081219321154184E-2</v>
      </c>
    </row>
    <row r="83" spans="1:19" x14ac:dyDescent="0.35">
      <c r="A83">
        <v>2102</v>
      </c>
      <c r="B83" s="40">
        <f>'Total Property Damage 95%'!B83/'Property Value'!B82</f>
        <v>4.9935961514536822E-5</v>
      </c>
      <c r="C83" s="40">
        <f>'Total Property Damage 95%'!C83/'Property Value'!C82</f>
        <v>1.0750093327439518E-4</v>
      </c>
      <c r="D83" s="40">
        <f>'Total Property Damage 95%'!D83/'Property Value'!D82</f>
        <v>1.0262754961931498E-4</v>
      </c>
      <c r="E83" s="40">
        <f>'Total Property Damage 95%'!E83/'Property Value'!E82</f>
        <v>5.0211725096291164E-4</v>
      </c>
      <c r="F83" s="40">
        <f>'Total Property Damage 95%'!F83/'Property Value'!F82</f>
        <v>3.0323180409790143E-4</v>
      </c>
      <c r="G83" s="40">
        <f>'Total Property Damage 95%'!G83/'Property Value'!G82</f>
        <v>6.9574584553396229E-4</v>
      </c>
      <c r="H83" s="41">
        <f>'Total Property Damage 95%'!H83/'Property Value'!B82</f>
        <v>1.692928217927483E-5</v>
      </c>
      <c r="I83" s="41">
        <f>'Total Property Damage 95%'!I83/'Property Value'!C82</f>
        <v>3.0205168923814122E-5</v>
      </c>
      <c r="J83" s="41">
        <f>'Total Property Damage 95%'!J83/'Property Value'!D82</f>
        <v>1.7255682618459177E-5</v>
      </c>
      <c r="K83" s="41">
        <f>'Total Property Damage 95%'!K83/'Property Value'!E82</f>
        <v>9.4472368057835673E-5</v>
      </c>
      <c r="L83" s="41">
        <f>'Total Property Damage 95%'!L83/'Property Value'!F82</f>
        <v>6.1521535855444621E-5</v>
      </c>
      <c r="M83" s="41">
        <f>'Total Property Damage 95%'!M83/'Property Value'!G82</f>
        <v>1.0091463090135139E-4</v>
      </c>
      <c r="N83" s="42">
        <f>'Total Property Damage 95%'!N83/'Property Value'!B82</f>
        <v>1.8425844783830634E-3</v>
      </c>
      <c r="O83" s="42">
        <f>'Total Property Damage 95%'!O83/'Property Value'!C82</f>
        <v>5.5115526357233493E-3</v>
      </c>
      <c r="P83" s="42">
        <f>'Total Property Damage 95%'!P83/'Property Value'!D82</f>
        <v>3.6514524466130919E-3</v>
      </c>
      <c r="Q83" s="42">
        <f>'Total Property Damage 95%'!Q83/'Property Value'!E82</f>
        <v>9.0558311086776557E-3</v>
      </c>
      <c r="R83" s="42">
        <f>'Total Property Damage 95%'!R83/'Property Value'!F82</f>
        <v>4.5998671015802942E-3</v>
      </c>
      <c r="S83" s="42">
        <f>'Total Property Damage 95%'!S83/'Property Value'!G82</f>
        <v>1.0060301308514086E-2</v>
      </c>
    </row>
    <row r="84" spans="1:19" x14ac:dyDescent="0.35">
      <c r="A84">
        <v>2103</v>
      </c>
      <c r="B84" s="40">
        <f>'Total Property Damage 95%'!B84/'Property Value'!B83</f>
        <v>5.0572202716097858E-5</v>
      </c>
      <c r="C84" s="40">
        <f>'Total Property Damage 95%'!C84/'Property Value'!C83</f>
        <v>1.0887061798419141E-4</v>
      </c>
      <c r="D84" s="40">
        <f>'Total Property Damage 95%'!D84/'Property Value'!D83</f>
        <v>1.0393514185350174E-4</v>
      </c>
      <c r="E84" s="40">
        <f>'Total Property Damage 95%'!E84/'Property Value'!E83</f>
        <v>5.0851479840943801E-4</v>
      </c>
      <c r="F84" s="40">
        <f>'Total Property Damage 95%'!F84/'Property Value'!F83</f>
        <v>3.0709532372462579E-4</v>
      </c>
      <c r="G84" s="40">
        <f>'Total Property Damage 95%'!G84/'Property Value'!G83</f>
        <v>7.046104424961087E-4</v>
      </c>
      <c r="H84" s="41">
        <f>'Total Property Damage 95%'!H84/'Property Value'!B83</f>
        <v>1.67632110925671E-5</v>
      </c>
      <c r="I84" s="41">
        <f>'Total Property Damage 95%'!I84/'Property Value'!C83</f>
        <v>2.9908865443592783E-5</v>
      </c>
      <c r="J84" s="41">
        <f>'Total Property Damage 95%'!J84/'Property Value'!D83</f>
        <v>1.7086409643150197E-5</v>
      </c>
      <c r="K84" s="41">
        <f>'Total Property Damage 95%'!K84/'Property Value'!E83</f>
        <v>9.3545622986126472E-5</v>
      </c>
      <c r="L84" s="41">
        <f>'Total Property Damage 95%'!L84/'Property Value'!F83</f>
        <v>6.0918028381988364E-5</v>
      </c>
      <c r="M84" s="41">
        <f>'Total Property Damage 95%'!M84/'Property Value'!G83</f>
        <v>9.9924689199096977E-5</v>
      </c>
      <c r="N84" s="42">
        <f>'Total Property Damage 95%'!N84/'Property Value'!B83</f>
        <v>1.8387612101670465E-3</v>
      </c>
      <c r="O84" s="42">
        <f>'Total Property Damage 95%'!O84/'Property Value'!C83</f>
        <v>5.5001164469025482E-3</v>
      </c>
      <c r="P84" s="42">
        <f>'Total Property Damage 95%'!P84/'Property Value'!D83</f>
        <v>3.6438758702090168E-3</v>
      </c>
      <c r="Q84" s="42">
        <f>'Total Property Damage 95%'!Q84/'Property Value'!E83</f>
        <v>9.0370407239470686E-3</v>
      </c>
      <c r="R84" s="42">
        <f>'Total Property Damage 95%'!R84/'Property Value'!F83</f>
        <v>4.5903226134476208E-3</v>
      </c>
      <c r="S84" s="42">
        <f>'Total Property Damage 95%'!S84/'Property Value'!G83</f>
        <v>1.0039426699676534E-2</v>
      </c>
    </row>
    <row r="85" spans="1:19" x14ac:dyDescent="0.35">
      <c r="A85">
        <v>2104</v>
      </c>
      <c r="B85" s="40">
        <f>'Total Property Damage 95%'!B85/'Property Value'!B84</f>
        <v>5.1216550357472735E-5</v>
      </c>
      <c r="C85" s="40">
        <f>'Total Property Damage 95%'!C85/'Property Value'!C84</f>
        <v>1.1025775404205603E-4</v>
      </c>
      <c r="D85" s="40">
        <f>'Total Property Damage 95%'!D85/'Property Value'!D84</f>
        <v>1.0525939430667695E-4</v>
      </c>
      <c r="E85" s="40">
        <f>'Total Property Damage 95%'!E85/'Property Value'!E84</f>
        <v>5.1499385791963501E-4</v>
      </c>
      <c r="F85" s="40">
        <f>'Total Property Damage 95%'!F85/'Property Value'!F84</f>
        <v>3.1100806900546816E-4</v>
      </c>
      <c r="G85" s="40">
        <f>'Total Property Damage 95%'!G85/'Property Value'!G84</f>
        <v>7.1358798455136026E-4</v>
      </c>
      <c r="H85" s="41">
        <f>'Total Property Damage 95%'!H85/'Property Value'!B84</f>
        <v>1.6598769112489424E-5</v>
      </c>
      <c r="I85" s="41">
        <f>'Total Property Damage 95%'!I85/'Property Value'!C84</f>
        <v>2.9615468609999126E-5</v>
      </c>
      <c r="J85" s="41">
        <f>'Total Property Damage 95%'!J85/'Property Value'!D84</f>
        <v>1.6918797184020347E-5</v>
      </c>
      <c r="K85" s="41">
        <f>'Total Property Damage 95%'!K85/'Property Value'!E84</f>
        <v>9.2627969000473373E-5</v>
      </c>
      <c r="L85" s="41">
        <f>'Total Property Damage 95%'!L85/'Property Value'!F84</f>
        <v>6.0320441132490317E-5</v>
      </c>
      <c r="M85" s="41">
        <f>'Total Property Damage 95%'!M85/'Property Value'!G84</f>
        <v>9.8944458522539307E-5</v>
      </c>
      <c r="N85" s="42">
        <f>'Total Property Damage 95%'!N85/'Property Value'!B84</f>
        <v>1.8349458750363363E-3</v>
      </c>
      <c r="O85" s="42">
        <f>'Total Property Damage 95%'!O85/'Property Value'!C84</f>
        <v>5.4887039875865509E-3</v>
      </c>
      <c r="P85" s="42">
        <f>'Total Property Damage 95%'!P85/'Property Value'!D84</f>
        <v>3.6363150148120867E-3</v>
      </c>
      <c r="Q85" s="42">
        <f>'Total Property Damage 95%'!Q85/'Property Value'!E84</f>
        <v>9.0182893283003215E-3</v>
      </c>
      <c r="R85" s="42">
        <f>'Total Property Damage 95%'!R85/'Property Value'!F84</f>
        <v>4.5807979296379215E-3</v>
      </c>
      <c r="S85" s="42">
        <f>'Total Property Damage 95%'!S85/'Property Value'!G84</f>
        <v>1.0018595404580858E-2</v>
      </c>
    </row>
    <row r="86" spans="1:19" x14ac:dyDescent="0.35">
      <c r="A86">
        <v>2105</v>
      </c>
      <c r="B86" s="40">
        <f>'Total Property Damage 95%'!B86/'Property Value'!B85</f>
        <v>5.1869107723966297E-5</v>
      </c>
      <c r="C86" s="40">
        <f>'Total Property Damage 95%'!C86/'Property Value'!C85</f>
        <v>1.1166256379810163E-4</v>
      </c>
      <c r="D86" s="40">
        <f>'Total Property Damage 95%'!D86/'Property Value'!D85</f>
        <v>1.0660051924906484E-4</v>
      </c>
      <c r="E86" s="40">
        <f>'Total Property Damage 95%'!E86/'Property Value'!E85</f>
        <v>5.215554680503212E-4</v>
      </c>
      <c r="F86" s="40">
        <f>'Total Property Damage 95%'!F86/'Property Value'!F85</f>
        <v>3.1497066713150236E-4</v>
      </c>
      <c r="G86" s="40">
        <f>'Total Property Damage 95%'!G86/'Property Value'!G85</f>
        <v>7.2267991074924289E-4</v>
      </c>
      <c r="H86" s="41">
        <f>'Total Property Damage 95%'!H86/'Property Value'!B85</f>
        <v>1.6435940258003409E-5</v>
      </c>
      <c r="I86" s="41">
        <f>'Total Property Damage 95%'!I86/'Property Value'!C85</f>
        <v>2.9324949909717649E-5</v>
      </c>
      <c r="J86" s="41">
        <f>'Total Property Damage 95%'!J86/'Property Value'!D85</f>
        <v>1.6752828951913163E-5</v>
      </c>
      <c r="K86" s="41">
        <f>'Total Property Damage 95%'!K86/'Property Value'!E85</f>
        <v>9.1719316920099261E-5</v>
      </c>
      <c r="L86" s="41">
        <f>'Total Property Damage 95%'!L86/'Property Value'!F85</f>
        <v>5.9728716031361937E-5</v>
      </c>
      <c r="M86" s="41">
        <f>'Total Property Damage 95%'!M86/'Property Value'!G85</f>
        <v>9.7973843609482799E-5</v>
      </c>
      <c r="N86" s="42">
        <f>'Total Property Damage 95%'!N86/'Property Value'!B85</f>
        <v>1.8311384565301875E-3</v>
      </c>
      <c r="O86" s="42">
        <f>'Total Property Damage 95%'!O86/'Property Value'!C85</f>
        <v>5.4773152085378527E-3</v>
      </c>
      <c r="P86" s="42">
        <f>'Total Property Damage 95%'!P86/'Property Value'!D85</f>
        <v>3.6287698478020209E-3</v>
      </c>
      <c r="Q86" s="42">
        <f>'Total Property Damage 95%'!Q86/'Property Value'!E85</f>
        <v>8.9995768408370636E-3</v>
      </c>
      <c r="R86" s="42">
        <f>'Total Property Damage 95%'!R86/'Property Value'!F85</f>
        <v>4.5712930090582426E-3</v>
      </c>
      <c r="S86" s="42">
        <f>'Total Property Damage 95%'!S86/'Property Value'!G85</f>
        <v>9.9978073333532747E-3</v>
      </c>
    </row>
    <row r="87" spans="1:19" x14ac:dyDescent="0.35">
      <c r="A87">
        <v>2106</v>
      </c>
      <c r="B87" s="40">
        <f>'Total Property Damage 95%'!B87/'Property Value'!B86</f>
        <v>5.2529979416856161E-5</v>
      </c>
      <c r="C87" s="40">
        <f>'Total Property Damage 95%'!C87/'Property Value'!C86</f>
        <v>1.1308527243543525E-4</v>
      </c>
      <c r="D87" s="40">
        <f>'Total Property Damage 95%'!D87/'Property Value'!D86</f>
        <v>1.0795873165545481E-4</v>
      </c>
      <c r="E87" s="40">
        <f>'Total Property Damage 95%'!E87/'Property Value'!E86</f>
        <v>5.2820068059071588E-4</v>
      </c>
      <c r="F87" s="40">
        <f>'Total Property Damage 95%'!F87/'Property Value'!F86</f>
        <v>3.1898375328493286E-4</v>
      </c>
      <c r="G87" s="40">
        <f>'Total Property Damage 95%'!G87/'Property Value'!G86</f>
        <v>7.3188767847441746E-4</v>
      </c>
      <c r="H87" s="41">
        <f>'Total Property Damage 95%'!H87/'Property Value'!B86</f>
        <v>1.6274708704839775E-5</v>
      </c>
      <c r="I87" s="41">
        <f>'Total Property Damage 95%'!I87/'Property Value'!C86</f>
        <v>2.9037281109139767E-5</v>
      </c>
      <c r="J87" s="41">
        <f>'Total Property Damage 95%'!J87/'Property Value'!D86</f>
        <v>1.6588488817463816E-5</v>
      </c>
      <c r="K87" s="41">
        <f>'Total Property Damage 95%'!K87/'Property Value'!E86</f>
        <v>9.0819578439063194E-5</v>
      </c>
      <c r="L87" s="41">
        <f>'Total Property Damage 95%'!L87/'Property Value'!F86</f>
        <v>5.9142795572718453E-5</v>
      </c>
      <c r="M87" s="41">
        <f>'Total Property Damage 95%'!M87/'Property Value'!G86</f>
        <v>9.7012750132224862E-5</v>
      </c>
      <c r="N87" s="42">
        <f>'Total Property Damage 95%'!N87/'Property Value'!B86</f>
        <v>1.8273389382220111E-3</v>
      </c>
      <c r="O87" s="42">
        <f>'Total Property Damage 95%'!O87/'Property Value'!C86</f>
        <v>5.4659500606211156E-3</v>
      </c>
      <c r="P87" s="42">
        <f>'Total Property Damage 95%'!P87/'Property Value'!D86</f>
        <v>3.6212403366262199E-3</v>
      </c>
      <c r="Q87" s="42">
        <f>'Total Property Damage 95%'!Q87/'Property Value'!E86</f>
        <v>8.9809031808248136E-3</v>
      </c>
      <c r="R87" s="42">
        <f>'Total Property Damage 95%'!R87/'Property Value'!F86</f>
        <v>4.5618078107008955E-3</v>
      </c>
      <c r="S87" s="42">
        <f>'Total Property Damage 95%'!S87/'Property Value'!G86</f>
        <v>9.9770623963064738E-3</v>
      </c>
    </row>
    <row r="88" spans="1:19" x14ac:dyDescent="0.35">
      <c r="A88">
        <v>2107</v>
      </c>
      <c r="B88" s="40">
        <f>'Total Property Damage 95%'!B88/'Property Value'!B87</f>
        <v>5.3199271370159745E-5</v>
      </c>
      <c r="C88" s="40">
        <f>'Total Property Damage 95%'!C88/'Property Value'!C87</f>
        <v>1.1452610800625395E-4</v>
      </c>
      <c r="D88" s="40">
        <f>'Total Property Damage 95%'!D88/'Property Value'!D87</f>
        <v>1.0933424923966064E-4</v>
      </c>
      <c r="E88" s="40">
        <f>'Total Property Damage 95%'!E88/'Property Value'!E87</f>
        <v>5.3493056073103439E-4</v>
      </c>
      <c r="F88" s="40">
        <f>'Total Property Damage 95%'!F88/'Property Value'!F87</f>
        <v>3.230479707409114E-4</v>
      </c>
      <c r="G88" s="40">
        <f>'Total Property Damage 95%'!G88/'Property Value'!G87</f>
        <v>7.412127636802912E-4</v>
      </c>
      <c r="H88" s="41">
        <f>'Total Property Damage 95%'!H88/'Property Value'!B87</f>
        <v>1.6115058783960478E-5</v>
      </c>
      <c r="I88" s="41">
        <f>'Total Property Damage 95%'!I88/'Property Value'!C87</f>
        <v>2.8752434251619959E-5</v>
      </c>
      <c r="J88" s="41">
        <f>'Total Property Damage 95%'!J88/'Property Value'!D87</f>
        <v>1.6425760809531636E-5</v>
      </c>
      <c r="K88" s="41">
        <f>'Total Property Damage 95%'!K88/'Property Value'!E87</f>
        <v>8.9928666117678577E-5</v>
      </c>
      <c r="L88" s="41">
        <f>'Total Property Damage 95%'!L88/'Property Value'!F87</f>
        <v>5.856262281479026E-5</v>
      </c>
      <c r="M88" s="41">
        <f>'Total Property Damage 95%'!M88/'Property Value'!G87</f>
        <v>9.6061084688388898E-5</v>
      </c>
      <c r="N88" s="42">
        <f>'Total Property Damage 95%'!N88/'Property Value'!B87</f>
        <v>1.8235473037193017E-3</v>
      </c>
      <c r="O88" s="42">
        <f>'Total Property Damage 95%'!O88/'Property Value'!C87</f>
        <v>5.4546084948029526E-3</v>
      </c>
      <c r="P88" s="42">
        <f>'Total Property Damage 95%'!P88/'Property Value'!D87</f>
        <v>3.6137264487996327E-3</v>
      </c>
      <c r="Q88" s="42">
        <f>'Total Property Damage 95%'!Q88/'Property Value'!E87</f>
        <v>8.9622682676986018E-3</v>
      </c>
      <c r="R88" s="42">
        <f>'Total Property Damage 95%'!R88/'Property Value'!F87</f>
        <v>4.5523422936432799E-3</v>
      </c>
      <c r="S88" s="42">
        <f>'Total Property Damage 95%'!S88/'Property Value'!G87</f>
        <v>9.9563605039392437E-3</v>
      </c>
    </row>
    <row r="89" spans="1:19" x14ac:dyDescent="0.35">
      <c r="A89">
        <v>2108</v>
      </c>
      <c r="B89" s="40">
        <f>'Total Property Damage 95%'!B89/'Property Value'!B88</f>
        <v>5.3877090867614871E-5</v>
      </c>
      <c r="C89" s="40">
        <f>'Total Property Damage 95%'!C89/'Property Value'!C88</f>
        <v>1.1598530146840037E-4</v>
      </c>
      <c r="D89" s="40">
        <f>'Total Property Damage 95%'!D89/'Property Value'!D88</f>
        <v>1.1072729248941894E-4</v>
      </c>
      <c r="E89" s="40">
        <f>'Total Property Damage 95%'!E89/'Property Value'!E88</f>
        <v>5.4174618723323268E-4</v>
      </c>
      <c r="F89" s="40">
        <f>'Total Property Damage 95%'!F89/'Property Value'!F88</f>
        <v>3.2716397097065002E-4</v>
      </c>
      <c r="G89" s="40">
        <f>'Total Property Damage 95%'!G89/'Property Value'!G88</f>
        <v>7.5065666112560288E-4</v>
      </c>
      <c r="H89" s="41">
        <f>'Total Property Damage 95%'!H89/'Property Value'!B88</f>
        <v>1.5956974980035967E-5</v>
      </c>
      <c r="I89" s="41">
        <f>'Total Property Damage 95%'!I89/'Property Value'!C88</f>
        <v>2.8470381654758846E-5</v>
      </c>
      <c r="J89" s="41">
        <f>'Total Property Damage 95%'!J89/'Property Value'!D88</f>
        <v>1.6264629113647941E-5</v>
      </c>
      <c r="K89" s="41">
        <f>'Total Property Damage 95%'!K89/'Property Value'!E88</f>
        <v>8.9046493374015376E-5</v>
      </c>
      <c r="L89" s="41">
        <f>'Total Property Damage 95%'!L89/'Property Value'!F88</f>
        <v>5.7988141374389118E-5</v>
      </c>
      <c r="M89" s="41">
        <f>'Total Property Damage 95%'!M89/'Property Value'!G88</f>
        <v>9.5118754791847032E-5</v>
      </c>
      <c r="N89" s="42">
        <f>'Total Property Damage 95%'!N89/'Property Value'!B88</f>
        <v>1.8197635366635676E-3</v>
      </c>
      <c r="O89" s="42">
        <f>'Total Property Damage 95%'!O89/'Property Value'!C88</f>
        <v>5.4432904621517196E-3</v>
      </c>
      <c r="P89" s="42">
        <f>'Total Property Damage 95%'!P89/'Property Value'!D88</f>
        <v>3.6062281519046112E-3</v>
      </c>
      <c r="Q89" s="42">
        <f>'Total Property Damage 95%'!Q89/'Property Value'!E88</f>
        <v>8.9436720210606321E-3</v>
      </c>
      <c r="R89" s="42">
        <f>'Total Property Damage 95%'!R89/'Property Value'!F88</f>
        <v>4.5428964170477117E-3</v>
      </c>
      <c r="S89" s="42">
        <f>'Total Property Damage 95%'!S89/'Property Value'!G88</f>
        <v>9.9357015669360831E-3</v>
      </c>
    </row>
    <row r="90" spans="1:19" x14ac:dyDescent="0.35">
      <c r="A90">
        <v>2109</v>
      </c>
      <c r="B90" s="40">
        <f>'Total Property Damage 95%'!B90/'Property Value'!B89</f>
        <v>5.4563546559876756E-5</v>
      </c>
      <c r="C90" s="40">
        <f>'Total Property Damage 95%'!C90/'Property Value'!C89</f>
        <v>1.1746308672238395E-4</v>
      </c>
      <c r="D90" s="40">
        <f>'Total Property Damage 95%'!D90/'Property Value'!D89</f>
        <v>1.1213808470173189E-4</v>
      </c>
      <c r="E90" s="40">
        <f>'Total Property Damage 95%'!E90/'Property Value'!E89</f>
        <v>5.486486526039263E-4</v>
      </c>
      <c r="F90" s="40">
        <f>'Total Property Damage 95%'!F90/'Property Value'!F89</f>
        <v>3.3133241374584817E-4</v>
      </c>
      <c r="G90" s="40">
        <f>'Total Property Damage 95%'!G90/'Property Value'!G89</f>
        <v>7.6022088461402649E-4</v>
      </c>
      <c r="H90" s="41">
        <f>'Total Property Damage 95%'!H90/'Property Value'!B89</f>
        <v>1.5800441929937314E-5</v>
      </c>
      <c r="I90" s="41">
        <f>'Total Property Damage 95%'!I90/'Property Value'!C89</f>
        <v>2.8191095907712946E-5</v>
      </c>
      <c r="J90" s="41">
        <f>'Total Property Damage 95%'!J90/'Property Value'!D89</f>
        <v>1.6105078070479171E-5</v>
      </c>
      <c r="K90" s="41">
        <f>'Total Property Damage 95%'!K90/'Property Value'!E89</f>
        <v>8.8172974475485868E-5</v>
      </c>
      <c r="L90" s="41">
        <f>'Total Property Damage 95%'!L90/'Property Value'!F89</f>
        <v>5.7419295421428653E-5</v>
      </c>
      <c r="M90" s="41">
        <f>'Total Property Damage 95%'!M90/'Property Value'!G89</f>
        <v>9.4185668863732108E-5</v>
      </c>
      <c r="N90" s="42">
        <f>'Total Property Damage 95%'!N90/'Property Value'!B89</f>
        <v>1.8159876207302598E-3</v>
      </c>
      <c r="O90" s="42">
        <f>'Total Property Damage 95%'!O90/'Property Value'!C89</f>
        <v>5.4319959138373021E-3</v>
      </c>
      <c r="P90" s="42">
        <f>'Total Property Damage 95%'!P90/'Property Value'!D89</f>
        <v>3.5987454135907719E-3</v>
      </c>
      <c r="Q90" s="42">
        <f>'Total Property Damage 95%'!Q90/'Property Value'!E89</f>
        <v>8.925114360679923E-3</v>
      </c>
      <c r="R90" s="42">
        <f>'Total Property Damage 95%'!R90/'Property Value'!F89</f>
        <v>4.5334701401612406E-3</v>
      </c>
      <c r="S90" s="42">
        <f>'Total Property Damage 95%'!S90/'Property Value'!G89</f>
        <v>9.9150854961668183E-3</v>
      </c>
    </row>
    <row r="91" spans="1:19" x14ac:dyDescent="0.35">
      <c r="A91">
        <v>2110</v>
      </c>
      <c r="B91" s="40">
        <f>'Total Property Damage 95%'!B91/'Property Value'!B90</f>
        <v>5.9079861097924005E-5</v>
      </c>
      <c r="C91" s="40">
        <f>'Total Property Damage 95%'!C91/'Property Value'!C90</f>
        <v>1.27185699706605E-4</v>
      </c>
      <c r="D91" s="40">
        <f>'Total Property Damage 95%'!D91/'Property Value'!D90</f>
        <v>1.2141993850592767E-4</v>
      </c>
      <c r="E91" s="40">
        <f>'Total Property Damage 95%'!E91/'Property Value'!E90</f>
        <v>5.940612044312895E-4</v>
      </c>
      <c r="F91" s="40">
        <f>'Total Property Damage 95%'!F91/'Property Value'!F90</f>
        <v>3.5875734286926105E-4</v>
      </c>
      <c r="G91" s="40">
        <f>'Total Property Damage 95%'!G91/'Property Value'!G90</f>
        <v>8.2314561824624614E-4</v>
      </c>
      <c r="H91" s="41">
        <f>'Total Property Damage 95%'!H91/'Property Value'!B90</f>
        <v>1.6727318453919258E-5</v>
      </c>
      <c r="I91" s="41">
        <f>'Total Property Damage 95%'!I91/'Property Value'!C90</f>
        <v>2.9844825917167568E-5</v>
      </c>
      <c r="J91" s="41">
        <f>'Total Property Damage 95%'!J91/'Property Value'!D90</f>
        <v>1.7049824986205651E-5</v>
      </c>
      <c r="K91" s="41">
        <f>'Total Property Damage 95%'!K91/'Property Value'!E90</f>
        <v>9.3345327277602149E-5</v>
      </c>
      <c r="L91" s="41">
        <f>'Total Property Damage 95%'!L91/'Property Value'!F90</f>
        <v>6.0787593421300949E-5</v>
      </c>
      <c r="M91" s="41">
        <f>'Total Property Damage 95%'!M91/'Property Value'!G90</f>
        <v>9.9710734919000133E-5</v>
      </c>
      <c r="N91" s="42">
        <f>'Total Property Damage 95%'!N91/'Property Value'!B90</f>
        <v>1.9375335421360621E-3</v>
      </c>
      <c r="O91" s="42">
        <f>'Total Property Damage 95%'!O91/'Property Value'!C90</f>
        <v>5.7955649937599983E-3</v>
      </c>
      <c r="P91" s="42">
        <f>'Total Property Damage 95%'!P91/'Property Value'!D90</f>
        <v>3.839613149805791E-3</v>
      </c>
      <c r="Q91" s="42">
        <f>'Total Property Damage 95%'!Q91/'Property Value'!E90</f>
        <v>9.5224814551674759E-3</v>
      </c>
      <c r="R91" s="42">
        <f>'Total Property Damage 95%'!R91/'Property Value'!F90</f>
        <v>4.8368999648260181E-3</v>
      </c>
      <c r="S91" s="42">
        <f>'Total Property Damage 95%'!S91/'Property Value'!G90</f>
        <v>1.0578712378140981E-2</v>
      </c>
    </row>
    <row r="92" spans="1:19" x14ac:dyDescent="0.35">
      <c r="A92">
        <v>2111</v>
      </c>
      <c r="B92" s="40">
        <f>'Total Property Damage 95%'!B92/'Property Value'!B91</f>
        <v>5.9832606027088117E-5</v>
      </c>
      <c r="C92" s="40">
        <f>'Total Property Damage 95%'!C92/'Property Value'!C91</f>
        <v>1.2880619083060495E-4</v>
      </c>
      <c r="D92" s="40">
        <f>'Total Property Damage 95%'!D92/'Property Value'!D91</f>
        <v>1.2296696724484538E-4</v>
      </c>
      <c r="E92" s="40">
        <f>'Total Property Damage 95%'!E92/'Property Value'!E91</f>
        <v>6.0163022289102467E-4</v>
      </c>
      <c r="F92" s="40">
        <f>'Total Property Damage 95%'!F92/'Property Value'!F91</f>
        <v>3.6332832129789373E-4</v>
      </c>
      <c r="G92" s="40">
        <f>'Total Property Damage 95%'!G92/'Property Value'!G91</f>
        <v>8.3363343386706344E-4</v>
      </c>
      <c r="H92" s="41">
        <f>'Total Property Damage 95%'!H92/'Property Value'!B91</f>
        <v>1.6563228569662418E-5</v>
      </c>
      <c r="I92" s="41">
        <f>'Total Property Damage 95%'!I92/'Property Value'!C91</f>
        <v>2.9552057291765676E-5</v>
      </c>
      <c r="J92" s="41">
        <f>'Total Property Damage 95%'!J92/'Property Value'!D91</f>
        <v>1.688257141138473E-5</v>
      </c>
      <c r="K92" s="41">
        <f>'Total Property Damage 95%'!K92/'Property Value'!E91</f>
        <v>9.242963813166435E-5</v>
      </c>
      <c r="L92" s="41">
        <f>'Total Property Damage 95%'!L92/'Property Value'!F91</f>
        <v>6.0191285698922636E-5</v>
      </c>
      <c r="M92" s="41">
        <f>'Total Property Damage 95%'!M92/'Property Value'!G91</f>
        <v>9.8732603068572567E-5</v>
      </c>
      <c r="N92" s="42">
        <f>'Total Property Damage 95%'!N92/'Property Value'!B91</f>
        <v>1.9335132594863265E-3</v>
      </c>
      <c r="O92" s="42">
        <f>'Total Property Damage 95%'!O92/'Property Value'!C91</f>
        <v>5.7835394938741281E-3</v>
      </c>
      <c r="P92" s="42">
        <f>'Total Property Damage 95%'!P92/'Property Value'!D91</f>
        <v>3.8316461496005487E-3</v>
      </c>
      <c r="Q92" s="42">
        <f>'Total Property Damage 95%'!Q92/'Property Value'!E91</f>
        <v>9.5027227949202667E-3</v>
      </c>
      <c r="R92" s="42">
        <f>'Total Property Damage 95%'!R92/'Property Value'!F91</f>
        <v>4.8268636456685913E-3</v>
      </c>
      <c r="S92" s="42">
        <f>'Total Property Damage 95%'!S92/'Property Value'!G91</f>
        <v>1.0556762092943081E-2</v>
      </c>
    </row>
    <row r="93" spans="1:19" x14ac:dyDescent="0.35">
      <c r="A93">
        <v>2112</v>
      </c>
      <c r="B93" s="40">
        <f>'Total Property Damage 95%'!B93/'Property Value'!B92</f>
        <v>6.0594941786661308E-5</v>
      </c>
      <c r="C93" s="40">
        <f>'Total Property Damage 95%'!C93/'Property Value'!C92</f>
        <v>1.3044732886293675E-4</v>
      </c>
      <c r="D93" s="40">
        <f>'Total Property Damage 95%'!D93/'Property Value'!D92</f>
        <v>1.2453370689737819E-4</v>
      </c>
      <c r="E93" s="40">
        <f>'Total Property Damage 95%'!E93/'Property Value'!E92</f>
        <v>6.0929567929354496E-4</v>
      </c>
      <c r="F93" s="40">
        <f>'Total Property Damage 95%'!F93/'Property Value'!F92</f>
        <v>3.6795753921405283E-4</v>
      </c>
      <c r="G93" s="40">
        <f>'Total Property Damage 95%'!G93/'Property Value'!G92</f>
        <v>8.4425487624122542E-4</v>
      </c>
      <c r="H93" s="41">
        <f>'Total Property Damage 95%'!H93/'Property Value'!B92</f>
        <v>1.6400748357044792E-5</v>
      </c>
      <c r="I93" s="41">
        <f>'Total Property Damage 95%'!I93/'Property Value'!C92</f>
        <v>2.9262160637145515E-5</v>
      </c>
      <c r="J93" s="41">
        <f>'Total Property Damage 95%'!J93/'Property Value'!D92</f>
        <v>1.671695854304104E-5</v>
      </c>
      <c r="K93" s="41">
        <f>'Total Property Damage 95%'!K93/'Property Value'!E92</f>
        <v>9.1522931616528153E-5</v>
      </c>
      <c r="L93" s="41">
        <f>'Total Property Damage 95%'!L93/'Property Value'!F92</f>
        <v>5.9600827573143815E-5</v>
      </c>
      <c r="M93" s="41">
        <f>'Total Property Damage 95%'!M93/'Property Value'!G92</f>
        <v>9.7764066392802952E-5</v>
      </c>
      <c r="N93" s="42">
        <f>'Total Property Damage 95%'!N93/'Property Value'!B92</f>
        <v>1.9295013187167352E-3</v>
      </c>
      <c r="O93" s="42">
        <f>'Total Property Damage 95%'!O93/'Property Value'!C92</f>
        <v>5.7715389462832719E-3</v>
      </c>
      <c r="P93" s="42">
        <f>'Total Property Damage 95%'!P93/'Property Value'!D92</f>
        <v>3.8236956805118012E-3</v>
      </c>
      <c r="Q93" s="42">
        <f>'Total Property Damage 95%'!Q93/'Property Value'!E92</f>
        <v>9.4830051328788929E-3</v>
      </c>
      <c r="R93" s="42">
        <f>'Total Property Damage 95%'!R93/'Property Value'!F92</f>
        <v>4.81684815135827E-3</v>
      </c>
      <c r="S93" s="42">
        <f>'Total Property Damage 95%'!S93/'Property Value'!G92</f>
        <v>1.0534857353460299E-2</v>
      </c>
    </row>
    <row r="94" spans="1:19" x14ac:dyDescent="0.35">
      <c r="A94">
        <v>2113</v>
      </c>
      <c r="B94" s="40">
        <f>'Total Property Damage 95%'!B94/'Property Value'!B93</f>
        <v>6.1366990574780535E-5</v>
      </c>
      <c r="C94" s="40">
        <f>'Total Property Damage 95%'!C94/'Property Value'!C93</f>
        <v>1.3210937686880165E-4</v>
      </c>
      <c r="D94" s="40">
        <f>'Total Property Damage 95%'!D94/'Property Value'!D93</f>
        <v>1.2612040860308522E-4</v>
      </c>
      <c r="E94" s="40">
        <f>'Total Property Damage 95%'!E94/'Property Value'!E93</f>
        <v>6.1705880236842211E-4</v>
      </c>
      <c r="F94" s="40">
        <f>'Total Property Damage 95%'!F94/'Property Value'!F93</f>
        <v>3.7264573865534799E-4</v>
      </c>
      <c r="G94" s="40">
        <f>'Total Property Damage 95%'!G94/'Property Value'!G93</f>
        <v>8.5501164792623873E-4</v>
      </c>
      <c r="H94" s="41">
        <f>'Total Property Damage 95%'!H94/'Property Value'!B93</f>
        <v>1.6239862025679314E-5</v>
      </c>
      <c r="I94" s="41">
        <f>'Total Property Damage 95%'!I94/'Property Value'!C93</f>
        <v>2.8975107780151011E-5</v>
      </c>
      <c r="J94" s="41">
        <f>'Total Property Damage 95%'!J94/'Property Value'!D93</f>
        <v>1.6552970286345217E-5</v>
      </c>
      <c r="K94" s="41">
        <f>'Total Property Damage 95%'!K94/'Property Value'!E93</f>
        <v>9.062511961532934E-5</v>
      </c>
      <c r="L94" s="41">
        <f>'Total Property Damage 95%'!L94/'Property Value'!F93</f>
        <v>5.9016161661208731E-5</v>
      </c>
      <c r="M94" s="41">
        <f>'Total Property Damage 95%'!M94/'Property Value'!G93</f>
        <v>9.6805030765958959E-5</v>
      </c>
      <c r="N94" s="42">
        <f>'Total Property Damage 95%'!N94/'Property Value'!B93</f>
        <v>1.9254977025183145E-3</v>
      </c>
      <c r="O94" s="42">
        <f>'Total Property Damage 95%'!O94/'Property Value'!C93</f>
        <v>5.7595632992127012E-3</v>
      </c>
      <c r="P94" s="42">
        <f>'Total Property Damage 95%'!P94/'Property Value'!D93</f>
        <v>3.8157617082383286E-3</v>
      </c>
      <c r="Q94" s="42">
        <f>'Total Property Damage 95%'!Q94/'Property Value'!E93</f>
        <v>9.4633283839741823E-3</v>
      </c>
      <c r="R94" s="42">
        <f>'Total Property Damage 95%'!R94/'Property Value'!F93</f>
        <v>4.8068534386845651E-3</v>
      </c>
      <c r="S94" s="42">
        <f>'Total Property Damage 95%'!S94/'Property Value'!G93</f>
        <v>1.0512998065187608E-2</v>
      </c>
    </row>
    <row r="95" spans="1:19" x14ac:dyDescent="0.35">
      <c r="A95">
        <v>2114</v>
      </c>
      <c r="B95" s="40">
        <f>'Total Property Damage 95%'!B95/'Property Value'!B94</f>
        <v>6.2148876146526601E-5</v>
      </c>
      <c r="C95" s="40">
        <f>'Total Property Damage 95%'!C95/'Property Value'!C94</f>
        <v>1.3379260126515212E-4</v>
      </c>
      <c r="D95" s="40">
        <f>'Total Property Damage 95%'!D95/'Property Value'!D94</f>
        <v>1.2772732670133065E-4</v>
      </c>
      <c r="E95" s="40">
        <f>'Total Property Damage 95%'!E95/'Property Value'!E94</f>
        <v>6.2492083650064582E-4</v>
      </c>
      <c r="F95" s="40">
        <f>'Total Property Damage 95%'!F95/'Property Value'!F94</f>
        <v>3.7739367111379606E-4</v>
      </c>
      <c r="G95" s="40">
        <f>'Total Property Damage 95%'!G95/'Property Value'!G94</f>
        <v>8.6590547317213714E-4</v>
      </c>
      <c r="H95" s="41">
        <f>'Total Property Damage 95%'!H95/'Property Value'!B94</f>
        <v>1.60805539400778E-5</v>
      </c>
      <c r="I95" s="41">
        <f>'Total Property Damage 95%'!I95/'Property Value'!C94</f>
        <v>2.8690870823996187E-5</v>
      </c>
      <c r="J95" s="41">
        <f>'Total Property Damage 95%'!J95/'Property Value'!D94</f>
        <v>1.6390590704353284E-5</v>
      </c>
      <c r="K95" s="41">
        <f>'Total Property Damage 95%'!K95/'Property Value'!E94</f>
        <v>8.9736114875603275E-5</v>
      </c>
      <c r="L95" s="41">
        <f>'Total Property Damage 95%'!L95/'Property Value'!F94</f>
        <v>5.8437231143268977E-5</v>
      </c>
      <c r="M95" s="41">
        <f>'Total Property Damage 95%'!M95/'Property Value'!G94</f>
        <v>9.5855402985653009E-5</v>
      </c>
      <c r="N95" s="42">
        <f>'Total Property Damage 95%'!N95/'Property Value'!B94</f>
        <v>1.9215023936180072E-3</v>
      </c>
      <c r="O95" s="42">
        <f>'Total Property Damage 95%'!O95/'Property Value'!C94</f>
        <v>5.7476125009951117E-3</v>
      </c>
      <c r="P95" s="42">
        <f>'Total Property Damage 95%'!P95/'Property Value'!D94</f>
        <v>3.8078441985500869E-3</v>
      </c>
      <c r="Q95" s="42">
        <f>'Total Property Damage 95%'!Q95/'Property Value'!E94</f>
        <v>9.4436924633134745E-3</v>
      </c>
      <c r="R95" s="42">
        <f>'Total Property Damage 95%'!R95/'Property Value'!F94</f>
        <v>4.7968794645266459E-3</v>
      </c>
      <c r="S95" s="42">
        <f>'Total Property Damage 95%'!S95/'Property Value'!G94</f>
        <v>1.0491184133816086E-2</v>
      </c>
    </row>
    <row r="96" spans="1:19" x14ac:dyDescent="0.35">
      <c r="A96">
        <v>2115</v>
      </c>
      <c r="B96" s="40">
        <f>'Total Property Damage 95%'!B96/'Property Value'!B95</f>
        <v>6.2940723833761433E-5</v>
      </c>
      <c r="C96" s="40">
        <f>'Total Property Damage 95%'!C96/'Property Value'!C95</f>
        <v>1.3549727186339694E-4</v>
      </c>
      <c r="D96" s="40">
        <f>'Total Property Damage 95%'!D96/'Property Value'!D95</f>
        <v>1.293547187720526E-4</v>
      </c>
      <c r="E96" s="40">
        <f>'Total Property Damage 95%'!E96/'Property Value'!E95</f>
        <v>6.3288304193009274E-4</v>
      </c>
      <c r="F96" s="40">
        <f>'Total Property Damage 95%'!F96/'Property Value'!F95</f>
        <v>3.822020976562803E-4</v>
      </c>
      <c r="G96" s="40">
        <f>'Total Property Damage 95%'!G96/'Property Value'!G95</f>
        <v>8.7693809819787015E-4</v>
      </c>
      <c r="H96" s="41">
        <f>'Total Property Damage 95%'!H96/'Property Value'!B95</f>
        <v>1.5922808618131409E-5</v>
      </c>
      <c r="I96" s="41">
        <f>'Total Property Damage 95%'!I96/'Property Value'!C95</f>
        <v>2.8409422145553975E-5</v>
      </c>
      <c r="J96" s="41">
        <f>'Total Property Damage 95%'!J96/'Property Value'!D95</f>
        <v>1.6229804016457809E-5</v>
      </c>
      <c r="K96" s="41">
        <f>'Total Property Damage 95%'!K96/'Property Value'!E95</f>
        <v>8.8855831000805266E-5</v>
      </c>
      <c r="L96" s="41">
        <f>'Total Property Damage 95%'!L96/'Property Value'!F95</f>
        <v>5.7863979756861455E-5</v>
      </c>
      <c r="M96" s="41">
        <f>'Total Property Damage 95%'!M96/'Property Value'!G95</f>
        <v>9.4915090763784396E-5</v>
      </c>
      <c r="N96" s="42">
        <f>'Total Property Damage 95%'!N96/'Property Value'!B95</f>
        <v>1.9175153747785962E-3</v>
      </c>
      <c r="O96" s="42">
        <f>'Total Property Damage 95%'!O96/'Property Value'!C95</f>
        <v>5.7356865000704107E-3</v>
      </c>
      <c r="P96" s="42">
        <f>'Total Property Damage 95%'!P96/'Property Value'!D95</f>
        <v>3.7999431172880569E-3</v>
      </c>
      <c r="Q96" s="42">
        <f>'Total Property Damage 95%'!Q96/'Property Value'!E95</f>
        <v>9.4240972861802646E-3</v>
      </c>
      <c r="R96" s="42">
        <f>'Total Property Damage 95%'!R96/'Property Value'!F95</f>
        <v>4.7869261858531596E-3</v>
      </c>
      <c r="S96" s="42">
        <f>'Total Property Damage 95%'!S96/'Property Value'!G95</f>
        <v>1.0469415465232492E-2</v>
      </c>
    </row>
    <row r="97" spans="1:19" x14ac:dyDescent="0.35">
      <c r="A97">
        <v>2116</v>
      </c>
      <c r="B97" s="40">
        <f>'Total Property Damage 95%'!B97/'Property Value'!B96</f>
        <v>6.3742660565218099E-5</v>
      </c>
      <c r="C97" s="40">
        <f>'Total Property Damage 95%'!C97/'Property Value'!C96</f>
        <v>1.372236619126506E-4</v>
      </c>
      <c r="D97" s="40">
        <f>'Total Property Damage 95%'!D97/'Property Value'!D96</f>
        <v>1.3100284567705195E-4</v>
      </c>
      <c r="E97" s="40">
        <f>'Total Property Damage 95%'!E97/'Property Value'!E96</f>
        <v>6.4094669495353524E-4</v>
      </c>
      <c r="F97" s="40">
        <f>'Total Property Damage 95%'!F97/'Property Value'!F96</f>
        <v>3.8707178904654599E-4</v>
      </c>
      <c r="G97" s="40">
        <f>'Total Property Damage 95%'!G97/'Property Value'!G96</f>
        <v>8.8811129147121166E-4</v>
      </c>
      <c r="H97" s="41">
        <f>'Total Property Damage 95%'!H97/'Property Value'!B96</f>
        <v>1.5766610729606076E-5</v>
      </c>
      <c r="I97" s="41">
        <f>'Total Property Damage 95%'!I97/'Property Value'!C96</f>
        <v>2.813073439267177E-5</v>
      </c>
      <c r="J97" s="41">
        <f>'Total Property Damage 95%'!J97/'Property Value'!D96</f>
        <v>1.6070594596854284E-5</v>
      </c>
      <c r="K97" s="41">
        <f>'Total Property Damage 95%'!K97/'Property Value'!E96</f>
        <v>8.7984182441914376E-5</v>
      </c>
      <c r="L97" s="41">
        <f>'Total Property Damage 95%'!L97/'Property Value'!F96</f>
        <v>5.7296351791440679E-5</v>
      </c>
      <c r="M97" s="41">
        <f>'Total Property Damage 95%'!M97/'Property Value'!G96</f>
        <v>9.3984002717570526E-5</v>
      </c>
      <c r="N97" s="42">
        <f>'Total Property Damage 95%'!N97/'Property Value'!B96</f>
        <v>1.9135366287986297E-3</v>
      </c>
      <c r="O97" s="42">
        <f>'Total Property Damage 95%'!O97/'Property Value'!C96</f>
        <v>5.723785244985488E-3</v>
      </c>
      <c r="P97" s="42">
        <f>'Total Property Damage 95%'!P97/'Property Value'!D96</f>
        <v>3.792058430364096E-3</v>
      </c>
      <c r="Q97" s="42">
        <f>'Total Property Damage 95%'!Q97/'Property Value'!E96</f>
        <v>9.4045427680338155E-3</v>
      </c>
      <c r="R97" s="42">
        <f>'Total Property Damage 95%'!R97/'Property Value'!F96</f>
        <v>4.7769935597220354E-3</v>
      </c>
      <c r="S97" s="42">
        <f>'Total Property Damage 95%'!S97/'Property Value'!G96</f>
        <v>1.044769196551886E-2</v>
      </c>
    </row>
    <row r="98" spans="1:19" x14ac:dyDescent="0.35">
      <c r="A98">
        <v>2117</v>
      </c>
      <c r="B98" s="40">
        <f>'Total Property Damage 95%'!B98/'Property Value'!B97</f>
        <v>6.4554814886846741E-5</v>
      </c>
      <c r="C98" s="40">
        <f>'Total Property Damage 95%'!C98/'Property Value'!C97</f>
        <v>1.3897204814353341E-4</v>
      </c>
      <c r="D98" s="40">
        <f>'Total Property Damage 95%'!D98/'Property Value'!D97</f>
        <v>1.3267197160180699E-4</v>
      </c>
      <c r="E98" s="40">
        <f>'Total Property Damage 95%'!E98/'Property Value'!E97</f>
        <v>6.4911308812922494E-4</v>
      </c>
      <c r="F98" s="40">
        <f>'Total Property Damage 95%'!F98/'Property Value'!F97</f>
        <v>3.9200352586874903E-4</v>
      </c>
      <c r="G98" s="40">
        <f>'Total Property Damage 95%'!G98/'Property Value'!G97</f>
        <v>8.9942684399223563E-4</v>
      </c>
      <c r="H98" s="41">
        <f>'Total Property Damage 95%'!H98/'Property Value'!B97</f>
        <v>1.5611945094652644E-5</v>
      </c>
      <c r="I98" s="41">
        <f>'Total Property Damage 95%'!I98/'Property Value'!C97</f>
        <v>2.7854780481513228E-5</v>
      </c>
      <c r="J98" s="41">
        <f>'Total Property Damage 95%'!J98/'Property Value'!D97</f>
        <v>1.5912946973022587E-5</v>
      </c>
      <c r="K98" s="41">
        <f>'Total Property Damage 95%'!K98/'Property Value'!E97</f>
        <v>8.7121084489119431E-5</v>
      </c>
      <c r="L98" s="41">
        <f>'Total Property Damage 95%'!L98/'Property Value'!F97</f>
        <v>5.6734292082964568E-5</v>
      </c>
      <c r="M98" s="41">
        <f>'Total Property Damage 95%'!M98/'Property Value'!G97</f>
        <v>9.3062048360665961E-5</v>
      </c>
      <c r="N98" s="42">
        <f>'Total Property Damage 95%'!N98/'Property Value'!B97</f>
        <v>1.9095661385123502E-3</v>
      </c>
      <c r="O98" s="42">
        <f>'Total Property Damage 95%'!O98/'Property Value'!C97</f>
        <v>5.7119086843939954E-3</v>
      </c>
      <c r="P98" s="42">
        <f>'Total Property Damage 95%'!P98/'Property Value'!D97</f>
        <v>3.7841901037607957E-3</v>
      </c>
      <c r="Q98" s="42">
        <f>'Total Property Damage 95%'!Q98/'Property Value'!E97</f>
        <v>9.3850288245088242E-3</v>
      </c>
      <c r="R98" s="42">
        <f>'Total Property Damage 95%'!R98/'Property Value'!F97</f>
        <v>4.767081543280309E-3</v>
      </c>
      <c r="S98" s="42">
        <f>'Total Property Damage 95%'!S98/'Property Value'!G97</f>
        <v>1.0426013540952102E-2</v>
      </c>
    </row>
    <row r="99" spans="1:19" x14ac:dyDescent="0.35">
      <c r="A99">
        <v>2118</v>
      </c>
      <c r="B99" s="40">
        <f>'Total Property Damage 95%'!B99/'Property Value'!B98</f>
        <v>6.5377316982419704E-5</v>
      </c>
      <c r="C99" s="40">
        <f>'Total Property Damage 95%'!C99/'Property Value'!C98</f>
        <v>1.4074271081252997E-4</v>
      </c>
      <c r="D99" s="40">
        <f>'Total Property Damage 95%'!D99/'Property Value'!D98</f>
        <v>1.3436236409782073E-4</v>
      </c>
      <c r="E99" s="40">
        <f>'Total Property Damage 95%'!E99/'Property Value'!E98</f>
        <v>6.5738353048408178E-4</v>
      </c>
      <c r="F99" s="40">
        <f>'Total Property Damage 95%'!F99/'Property Value'!F98</f>
        <v>3.9699809865257918E-4</v>
      </c>
      <c r="G99" s="40">
        <f>'Total Property Damage 95%'!G99/'Property Value'!G98</f>
        <v>9.1088656958040267E-4</v>
      </c>
      <c r="H99" s="41">
        <f>'Total Property Damage 95%'!H99/'Property Value'!B98</f>
        <v>1.5458796682331627E-5</v>
      </c>
      <c r="I99" s="41">
        <f>'Total Property Damage 95%'!I99/'Property Value'!C98</f>
        <v>2.7581533593926154E-5</v>
      </c>
      <c r="J99" s="41">
        <f>'Total Property Damage 95%'!J99/'Property Value'!D98</f>
        <v>1.5756845824223286E-5</v>
      </c>
      <c r="K99" s="41">
        <f>'Total Property Damage 95%'!K99/'Property Value'!E98</f>
        <v>8.6266453263586648E-5</v>
      </c>
      <c r="L99" s="41">
        <f>'Total Property Damage 95%'!L99/'Property Value'!F98</f>
        <v>5.6177746008533479E-5</v>
      </c>
      <c r="M99" s="41">
        <f>'Total Property Damage 95%'!M99/'Property Value'!G98</f>
        <v>9.2149138094368705E-5</v>
      </c>
      <c r="N99" s="42">
        <f>'Total Property Damage 95%'!N99/'Property Value'!B98</f>
        <v>1.9056038867896162E-3</v>
      </c>
      <c r="O99" s="42">
        <f>'Total Property Damage 95%'!O99/'Property Value'!C98</f>
        <v>5.7000567670561272E-3</v>
      </c>
      <c r="P99" s="42">
        <f>'Total Property Damage 95%'!P99/'Property Value'!D98</f>
        <v>3.7763381035313291E-3</v>
      </c>
      <c r="Q99" s="42">
        <f>'Total Property Damage 95%'!Q99/'Property Value'!E98</f>
        <v>9.3655553714150283E-3</v>
      </c>
      <c r="R99" s="42">
        <f>'Total Property Damage 95%'!R99/'Property Value'!F98</f>
        <v>4.7571900937639329E-3</v>
      </c>
      <c r="S99" s="42">
        <f>'Total Property Damage 95%'!S99/'Property Value'!G98</f>
        <v>1.0404380098003606E-2</v>
      </c>
    </row>
    <row r="100" spans="1:19" x14ac:dyDescent="0.35">
      <c r="A100">
        <v>2119</v>
      </c>
      <c r="B100" s="40">
        <f>'Total Property Damage 95%'!B100/'Property Value'!B99</f>
        <v>6.6210298694399406E-5</v>
      </c>
      <c r="C100" s="40">
        <f>'Total Property Damage 95%'!C100/'Property Value'!C99</f>
        <v>1.4253593374691272E-4</v>
      </c>
      <c r="D100" s="40">
        <f>'Total Property Damage 95%'!D100/'Property Value'!D99</f>
        <v>1.3607429412550813E-4</v>
      </c>
      <c r="E100" s="40">
        <f>'Total Property Damage 95%'!E100/'Property Value'!E99</f>
        <v>6.6575934772352492E-4</v>
      </c>
      <c r="F100" s="40">
        <f>'Total Property Damage 95%'!F100/'Property Value'!F99</f>
        <v>4.0205630799997766E-4</v>
      </c>
      <c r="G100" s="40">
        <f>'Total Property Damage 95%'!G100/'Property Value'!G99</f>
        <v>9.2249230516530645E-4</v>
      </c>
      <c r="H100" s="41">
        <f>'Total Property Damage 95%'!H100/'Property Value'!B99</f>
        <v>1.5307150609152487E-5</v>
      </c>
      <c r="I100" s="41">
        <f>'Total Property Damage 95%'!I100/'Property Value'!C99</f>
        <v>2.7310967174836243E-5</v>
      </c>
      <c r="J100" s="41">
        <f>'Total Property Damage 95%'!J100/'Property Value'!D99</f>
        <v>1.560227598000872E-5</v>
      </c>
      <c r="K100" s="41">
        <f>'Total Property Damage 95%'!K100/'Property Value'!E99</f>
        <v>8.5420205709307924E-5</v>
      </c>
      <c r="L100" s="41">
        <f>'Total Property Damage 95%'!L100/'Property Value'!F99</f>
        <v>5.5626659481081695E-5</v>
      </c>
      <c r="M100" s="41">
        <f>'Total Property Damage 95%'!M100/'Property Value'!G99</f>
        <v>9.1245183198912662E-5</v>
      </c>
      <c r="N100" s="42">
        <f>'Total Property Damage 95%'!N100/'Property Value'!B99</f>
        <v>1.9016498565358317E-3</v>
      </c>
      <c r="O100" s="42">
        <f>'Total Property Damage 95%'!O100/'Property Value'!C99</f>
        <v>5.6882294418383978E-3</v>
      </c>
      <c r="P100" s="42">
        <f>'Total Property Damage 95%'!P100/'Property Value'!D99</f>
        <v>3.76850239579931E-3</v>
      </c>
      <c r="Q100" s="42">
        <f>'Total Property Damage 95%'!Q100/'Property Value'!E99</f>
        <v>9.3461223247368642E-3</v>
      </c>
      <c r="R100" s="42">
        <f>'Total Property Damage 95%'!R100/'Property Value'!F99</f>
        <v>4.7473191684975925E-3</v>
      </c>
      <c r="S100" s="42">
        <f>'Total Property Damage 95%'!S100/'Property Value'!G99</f>
        <v>1.0382791543338824E-2</v>
      </c>
    </row>
    <row r="101" spans="1:19" x14ac:dyDescent="0.35">
      <c r="A101">
        <v>2120</v>
      </c>
      <c r="B101" s="40">
        <f>'Total Property Damage 95%'!B101/'Property Value'!B100</f>
        <v>7.1535718088908213E-5</v>
      </c>
      <c r="C101" s="40">
        <f>'Total Property Damage 95%'!C101/'Property Value'!C100</f>
        <v>1.5400036814697135E-4</v>
      </c>
      <c r="D101" s="40">
        <f>'Total Property Damage 95%'!D101/'Property Value'!D100</f>
        <v>1.4701900664485177E-4</v>
      </c>
      <c r="E101" s="40">
        <f>'Total Property Damage 95%'!E101/'Property Value'!E100</f>
        <v>7.193076296729354E-4</v>
      </c>
      <c r="F101" s="40">
        <f>'Total Property Damage 95%'!F101/'Property Value'!F100</f>
        <v>4.343944563323126E-4</v>
      </c>
      <c r="G101" s="40">
        <f>'Total Property Damage 95%'!G101/'Property Value'!G100</f>
        <v>9.9669010384746248E-4</v>
      </c>
      <c r="H101" s="41">
        <f>'Total Property Damage 95%'!H101/'Property Value'!B100</f>
        <v>1.6170072449324368E-5</v>
      </c>
      <c r="I101" s="41">
        <f>'Total Property Damage 95%'!I101/'Property Value'!C100</f>
        <v>2.8850589450277376E-5</v>
      </c>
      <c r="J101" s="41">
        <f>'Total Property Damage 95%'!J101/'Property Value'!D100</f>
        <v>1.6481835150968238E-5</v>
      </c>
      <c r="K101" s="41">
        <f>'Total Property Damage 95%'!K101/'Property Value'!E100</f>
        <v>9.0235665031597695E-5</v>
      </c>
      <c r="L101" s="41">
        <f>'Total Property Damage 95%'!L101/'Property Value'!F100</f>
        <v>5.8762544178873096E-5</v>
      </c>
      <c r="M101" s="41">
        <f>'Total Property Damage 95%'!M101/'Property Value'!G100</f>
        <v>9.6389018482387768E-5</v>
      </c>
      <c r="N101" s="42">
        <f>'Total Property Damage 95%'!N101/'Property Value'!B100</f>
        <v>2.0245449351052E-3</v>
      </c>
      <c r="O101" s="42">
        <f>'Total Property Damage 95%'!O101/'Property Value'!C100</f>
        <v>6.0558341308786642E-3</v>
      </c>
      <c r="P101" s="42">
        <f>'Total Property Damage 95%'!P101/'Property Value'!D100</f>
        <v>4.0120437588051557E-3</v>
      </c>
      <c r="Q101" s="42">
        <f>'Total Property Damage 95%'!Q101/'Property Value'!E100</f>
        <v>9.9501201813716345E-3</v>
      </c>
      <c r="R101" s="42">
        <f>'Total Property Damage 95%'!R101/'Property Value'!F100</f>
        <v>5.0541170578152286E-3</v>
      </c>
      <c r="S101" s="42">
        <f>'Total Property Damage 95%'!S101/'Property Value'!G100</f>
        <v>1.1053784669703543E-2</v>
      </c>
    </row>
    <row r="102" spans="1:19" x14ac:dyDescent="0.35">
      <c r="A102">
        <v>2121</v>
      </c>
      <c r="B102" s="40">
        <f>'Total Property Damage 95%'!B102/'Property Value'!B101</f>
        <v>7.244716486696152E-5</v>
      </c>
      <c r="C102" s="40">
        <f>'Total Property Damage 95%'!C102/'Property Value'!C101</f>
        <v>1.559625087826763E-4</v>
      </c>
      <c r="D102" s="40">
        <f>'Total Property Damage 95%'!D102/'Property Value'!D101</f>
        <v>1.4889219675881003E-4</v>
      </c>
      <c r="E102" s="40">
        <f>'Total Property Damage 95%'!E102/'Property Value'!E101</f>
        <v>7.2847243068436477E-4</v>
      </c>
      <c r="F102" s="40">
        <f>'Total Property Damage 95%'!F102/'Property Value'!F101</f>
        <v>4.3992913800191196E-4</v>
      </c>
      <c r="G102" s="40">
        <f>'Total Property Damage 95%'!G102/'Property Value'!G101</f>
        <v>1.0093890744895175E-3</v>
      </c>
      <c r="H102" s="41">
        <f>'Total Property Damage 95%'!H102/'Property Value'!B101</f>
        <v>1.601144897814793E-5</v>
      </c>
      <c r="I102" s="41">
        <f>'Total Property Damage 95%'!I102/'Property Value'!C101</f>
        <v>2.8567573980901382E-5</v>
      </c>
      <c r="J102" s="41">
        <f>'Total Property Damage 95%'!J102/'Property Value'!D101</f>
        <v>1.6320153382924356E-5</v>
      </c>
      <c r="K102" s="41">
        <f>'Total Property Damage 95%'!K102/'Property Value'!E101</f>
        <v>8.9350480722369413E-5</v>
      </c>
      <c r="L102" s="41">
        <f>'Total Property Damage 95%'!L102/'Property Value'!F101</f>
        <v>5.8186101570961272E-5</v>
      </c>
      <c r="M102" s="41">
        <f>'Total Property Damage 95%'!M102/'Property Value'!G101</f>
        <v>9.5443471655502321E-5</v>
      </c>
      <c r="N102" s="42">
        <f>'Total Property Damage 95%'!N102/'Property Value'!B101</f>
        <v>2.0203441082811955E-3</v>
      </c>
      <c r="O102" s="42">
        <f>'Total Property Damage 95%'!O102/'Property Value'!C101</f>
        <v>6.043268585892431E-3</v>
      </c>
      <c r="P102" s="42">
        <f>'Total Property Damage 95%'!P102/'Property Value'!D101</f>
        <v>4.0037189739368009E-3</v>
      </c>
      <c r="Q102" s="42">
        <f>'Total Property Damage 95%'!Q102/'Property Value'!E101</f>
        <v>9.9294741927174988E-3</v>
      </c>
      <c r="R102" s="42">
        <f>'Total Property Damage 95%'!R102/'Property Value'!F101</f>
        <v>5.0436300243392219E-3</v>
      </c>
      <c r="S102" s="42">
        <f>'Total Property Damage 95%'!S102/'Property Value'!G101</f>
        <v>1.1030848633885279E-2</v>
      </c>
    </row>
    <row r="103" spans="1:19" x14ac:dyDescent="0.35">
      <c r="A103">
        <v>2122</v>
      </c>
      <c r="B103" s="40">
        <f>'Total Property Damage 95%'!B103/'Property Value'!B102</f>
        <v>7.3370224518295703E-5</v>
      </c>
      <c r="C103" s="40">
        <f>'Total Property Damage 95%'!C103/'Property Value'!C102</f>
        <v>1.5794964933182697E-4</v>
      </c>
      <c r="D103" s="40">
        <f>'Total Property Damage 95%'!D103/'Property Value'!D102</f>
        <v>1.5078925345494092E-4</v>
      </c>
      <c r="E103" s="40">
        <f>'Total Property Damage 95%'!E103/'Property Value'!E102</f>
        <v>7.3775400173147062E-4</v>
      </c>
      <c r="F103" s="40">
        <f>'Total Property Damage 95%'!F103/'Property Value'!F102</f>
        <v>4.4553433783935906E-4</v>
      </c>
      <c r="G103" s="40">
        <f>'Total Property Damage 95%'!G103/'Property Value'!G102</f>
        <v>1.0222498445261342E-3</v>
      </c>
      <c r="H103" s="41">
        <f>'Total Property Damage 95%'!H103/'Property Value'!B102</f>
        <v>1.585438155476824E-5</v>
      </c>
      <c r="I103" s="41">
        <f>'Total Property Damage 95%'!I103/'Property Value'!C102</f>
        <v>2.8287334806825841E-5</v>
      </c>
      <c r="J103" s="41">
        <f>'Total Property Damage 95%'!J103/'Property Value'!D102</f>
        <v>1.6160057663635258E-5</v>
      </c>
      <c r="K103" s="41">
        <f>'Total Property Damage 95%'!K103/'Property Value'!E102</f>
        <v>8.8473979800813066E-5</v>
      </c>
      <c r="L103" s="41">
        <f>'Total Property Damage 95%'!L103/'Property Value'!F102</f>
        <v>5.761531368894431E-5</v>
      </c>
      <c r="M103" s="41">
        <f>'Total Property Damage 95%'!M103/'Property Value'!G102</f>
        <v>9.4507200354147804E-5</v>
      </c>
      <c r="N103" s="42">
        <f>'Total Property Damage 95%'!N103/'Property Value'!B102</f>
        <v>2.0161519979572298E-3</v>
      </c>
      <c r="O103" s="42">
        <f>'Total Property Damage 95%'!O103/'Property Value'!C102</f>
        <v>6.0307291137670768E-3</v>
      </c>
      <c r="P103" s="42">
        <f>'Total Property Damage 95%'!P103/'Property Value'!D102</f>
        <v>3.9954114625697515E-3</v>
      </c>
      <c r="Q103" s="42">
        <f>'Total Property Damage 95%'!Q103/'Property Value'!E102</f>
        <v>9.908871043430096E-3</v>
      </c>
      <c r="R103" s="42">
        <f>'Total Property Damage 95%'!R103/'Property Value'!F102</f>
        <v>5.0331647509193975E-3</v>
      </c>
      <c r="S103" s="42">
        <f>'Total Property Damage 95%'!S103/'Property Value'!G102</f>
        <v>1.100796018916407E-2</v>
      </c>
    </row>
    <row r="104" spans="1:19" x14ac:dyDescent="0.35">
      <c r="A104">
        <v>2123</v>
      </c>
      <c r="B104" s="40">
        <f>'Total Property Damage 95%'!B104/'Property Value'!B103</f>
        <v>7.4305045004184096E-5</v>
      </c>
      <c r="C104" s="40">
        <f>'Total Property Damage 95%'!C104/'Property Value'!C103</f>
        <v>1.5996210832188308E-4</v>
      </c>
      <c r="D104" s="40">
        <f>'Total Property Damage 95%'!D104/'Property Value'!D103</f>
        <v>1.5271048082076896E-4</v>
      </c>
      <c r="E104" s="40">
        <f>'Total Property Damage 95%'!E104/'Property Value'!E103</f>
        <v>7.4715383059791691E-4</v>
      </c>
      <c r="F104" s="40">
        <f>'Total Property Damage 95%'!F104/'Property Value'!F103</f>
        <v>4.5121095432667943E-4</v>
      </c>
      <c r="G104" s="40">
        <f>'Total Property Damage 95%'!G104/'Property Value'!G103</f>
        <v>1.0352744754664547E-3</v>
      </c>
      <c r="H104" s="41">
        <f>'Total Property Damage 95%'!H104/'Property Value'!B103</f>
        <v>1.5698854914831749E-5</v>
      </c>
      <c r="I104" s="41">
        <f>'Total Property Damage 95%'!I104/'Property Value'!C103</f>
        <v>2.8009844693441945E-5</v>
      </c>
      <c r="J104" s="41">
        <f>'Total Property Damage 95%'!J104/'Property Value'!D103</f>
        <v>1.6001532434447163E-5</v>
      </c>
      <c r="K104" s="41">
        <f>'Total Property Damage 95%'!K104/'Property Value'!E103</f>
        <v>8.7606077085548137E-5</v>
      </c>
      <c r="L104" s="41">
        <f>'Total Property Damage 95%'!L104/'Property Value'!F103</f>
        <v>5.7050125061688555E-5</v>
      </c>
      <c r="M104" s="41">
        <f>'Total Property Damage 95%'!M104/'Property Value'!G103</f>
        <v>9.3580113588252175E-5</v>
      </c>
      <c r="N104" s="42">
        <f>'Total Property Damage 95%'!N104/'Property Value'!B103</f>
        <v>2.0119685860470128E-3</v>
      </c>
      <c r="O104" s="42">
        <f>'Total Property Damage 95%'!O104/'Property Value'!C103</f>
        <v>6.018215660402752E-3</v>
      </c>
      <c r="P104" s="42">
        <f>'Total Property Damage 95%'!P104/'Property Value'!D103</f>
        <v>3.9871211888623786E-3</v>
      </c>
      <c r="Q104" s="42">
        <f>'Total Property Damage 95%'!Q104/'Property Value'!E103</f>
        <v>9.8883106446199433E-3</v>
      </c>
      <c r="R104" s="42">
        <f>'Total Property Damage 95%'!R104/'Property Value'!F103</f>
        <v>5.0227211924047544E-3</v>
      </c>
      <c r="S104" s="42">
        <f>'Total Property Damage 95%'!S104/'Property Value'!G103</f>
        <v>1.0985119236790837E-2</v>
      </c>
    </row>
    <row r="105" spans="1:19" x14ac:dyDescent="0.35">
      <c r="A105">
        <v>2124</v>
      </c>
      <c r="B105" s="40">
        <f>'Total Property Damage 95%'!B105/'Property Value'!B104</f>
        <v>7.5251776171095673E-5</v>
      </c>
      <c r="C105" s="40">
        <f>'Total Property Damage 95%'!C105/'Property Value'!C104</f>
        <v>1.6200020833870811E-4</v>
      </c>
      <c r="D105" s="40">
        <f>'Total Property Damage 95%'!D105/'Property Value'!D104</f>
        <v>1.5465618681824103E-4</v>
      </c>
      <c r="E105" s="40">
        <f>'Total Property Damage 95%'!E105/'Property Value'!E104</f>
        <v>7.5667342402343173E-4</v>
      </c>
      <c r="F105" s="40">
        <f>'Total Property Damage 95%'!F105/'Property Value'!F104</f>
        <v>4.5695989739358604E-4</v>
      </c>
      <c r="G105" s="40">
        <f>'Total Property Damage 95%'!G105/'Property Value'!G104</f>
        <v>1.0484650550856036E-3</v>
      </c>
      <c r="H105" s="41">
        <f>'Total Property Damage 95%'!H105/'Property Value'!B104</f>
        <v>1.5544853943723546E-5</v>
      </c>
      <c r="I105" s="41">
        <f>'Total Property Damage 95%'!I105/'Property Value'!C104</f>
        <v>2.7735076673304077E-5</v>
      </c>
      <c r="J105" s="41">
        <f>'Total Property Damage 95%'!J105/'Property Value'!D104</f>
        <v>1.5844562289331923E-5</v>
      </c>
      <c r="K105" s="41">
        <f>'Total Property Damage 95%'!K105/'Property Value'!E104</f>
        <v>8.6746688230797465E-5</v>
      </c>
      <c r="L105" s="41">
        <f>'Total Property Damage 95%'!L105/'Property Value'!F104</f>
        <v>5.6490480762215238E-5</v>
      </c>
      <c r="M105" s="41">
        <f>'Total Property Damage 95%'!M105/'Property Value'!G104</f>
        <v>9.2662121260328223E-5</v>
      </c>
      <c r="N105" s="42">
        <f>'Total Property Damage 95%'!N105/'Property Value'!B104</f>
        <v>2.0077938545017817E-3</v>
      </c>
      <c r="O105" s="42">
        <f>'Total Property Damage 95%'!O105/'Property Value'!C104</f>
        <v>6.0057281718118652E-3</v>
      </c>
      <c r="P105" s="42">
        <f>'Total Property Damage 95%'!P105/'Property Value'!D104</f>
        <v>3.9788481170474231E-3</v>
      </c>
      <c r="Q105" s="42">
        <f>'Total Property Damage 95%'!Q105/'Property Value'!E104</f>
        <v>9.867792907581989E-3</v>
      </c>
      <c r="R105" s="42">
        <f>'Total Property Damage 95%'!R105/'Property Value'!F104</f>
        <v>5.0122993037379805E-3</v>
      </c>
      <c r="S105" s="42">
        <f>'Total Property Damage 95%'!S105/'Property Value'!G104</f>
        <v>1.0962325678221387E-2</v>
      </c>
    </row>
    <row r="106" spans="1:19" x14ac:dyDescent="0.35">
      <c r="A106">
        <v>2125</v>
      </c>
      <c r="B106" s="40">
        <f>'Total Property Damage 95%'!B106/'Property Value'!B105</f>
        <v>7.6210569774714623E-5</v>
      </c>
      <c r="C106" s="40">
        <f>'Total Property Damage 95%'!C106/'Property Value'!C105</f>
        <v>1.6406427607827798E-4</v>
      </c>
      <c r="D106" s="40">
        <f>'Total Property Damage 95%'!D106/'Property Value'!D105</f>
        <v>1.5662668333309119E-4</v>
      </c>
      <c r="E106" s="40">
        <f>'Total Property Damage 95%'!E106/'Property Value'!E105</f>
        <v>7.6631430794532889E-4</v>
      </c>
      <c r="F106" s="40">
        <f>'Total Property Damage 95%'!F106/'Property Value'!F105</f>
        <v>4.6278208856333577E-4</v>
      </c>
      <c r="G106" s="40">
        <f>'Total Property Damage 95%'!G106/'Property Value'!G105</f>
        <v>1.0618236977593452E-3</v>
      </c>
      <c r="H106" s="41">
        <f>'Total Property Damage 95%'!H106/'Property Value'!B105</f>
        <v>1.5392363675098487E-5</v>
      </c>
      <c r="I106" s="41">
        <f>'Total Property Damage 95%'!I106/'Property Value'!C105</f>
        <v>2.7463004043509029E-5</v>
      </c>
      <c r="J106" s="41">
        <f>'Total Property Damage 95%'!J106/'Property Value'!D105</f>
        <v>1.5689131973389826E-5</v>
      </c>
      <c r="K106" s="41">
        <f>'Total Property Damage 95%'!K106/'Property Value'!E105</f>
        <v>8.5895729718190147E-5</v>
      </c>
      <c r="L106" s="41">
        <f>'Total Property Damage 95%'!L106/'Property Value'!F105</f>
        <v>5.5936326402362456E-5</v>
      </c>
      <c r="M106" s="41">
        <f>'Total Property Damage 95%'!M106/'Property Value'!G105</f>
        <v>9.1753134156717609E-5</v>
      </c>
      <c r="N106" s="42">
        <f>'Total Property Damage 95%'!N106/'Property Value'!B105</f>
        <v>2.0036277853102261E-3</v>
      </c>
      <c r="O106" s="42">
        <f>'Total Property Damage 95%'!O106/'Property Value'!C105</f>
        <v>5.993266594118845E-3</v>
      </c>
      <c r="P106" s="42">
        <f>'Total Property Damage 95%'!P106/'Property Value'!D105</f>
        <v>3.9705922114318419E-3</v>
      </c>
      <c r="Q106" s="42">
        <f>'Total Property Damage 95%'!Q106/'Property Value'!E105</f>
        <v>9.8473177437952489E-3</v>
      </c>
      <c r="R106" s="42">
        <f>'Total Property Damage 95%'!R106/'Property Value'!F105</f>
        <v>5.0018990399552515E-3</v>
      </c>
      <c r="S106" s="42">
        <f>'Total Property Damage 95%'!S106/'Property Value'!G105</f>
        <v>1.0939579415116019E-2</v>
      </c>
    </row>
    <row r="107" spans="1:19" x14ac:dyDescent="0.35">
      <c r="A107">
        <v>2126</v>
      </c>
      <c r="B107" s="40">
        <f>'Total Property Damage 95%'!B107/'Property Value'!B106</f>
        <v>7.7181579504265936E-5</v>
      </c>
      <c r="C107" s="40">
        <f>'Total Property Damage 95%'!C107/'Property Value'!C106</f>
        <v>1.6615464239904857E-4</v>
      </c>
      <c r="D107" s="40">
        <f>'Total Property Damage 95%'!D107/'Property Value'!D106</f>
        <v>1.5862228622483398E-4</v>
      </c>
      <c r="E107" s="40">
        <f>'Total Property Damage 95%'!E107/'Property Value'!E106</f>
        <v>7.7607802774310646E-4</v>
      </c>
      <c r="F107" s="40">
        <f>'Total Property Damage 95%'!F107/'Property Value'!F106</f>
        <v>4.6867846110044498E-4</v>
      </c>
      <c r="G107" s="40">
        <f>'Total Property Damage 95%'!G107/'Property Value'!G106</f>
        <v>1.0753525448030077E-3</v>
      </c>
      <c r="H107" s="41">
        <f>'Total Property Damage 95%'!H107/'Property Value'!B106</f>
        <v>1.5241369289426685E-5</v>
      </c>
      <c r="I107" s="41">
        <f>'Total Property Damage 95%'!I107/'Property Value'!C106</f>
        <v>2.7193600363100903E-5</v>
      </c>
      <c r="J107" s="41">
        <f>'Total Property Damage 95%'!J107/'Property Value'!D106</f>
        <v>1.5535226381367055E-5</v>
      </c>
      <c r="K107" s="41">
        <f>'Total Property Damage 95%'!K107/'Property Value'!E106</f>
        <v>8.5053118848645051E-5</v>
      </c>
      <c r="L107" s="41">
        <f>'Total Property Damage 95%'!L107/'Property Value'!F106</f>
        <v>5.5387608127499573E-5</v>
      </c>
      <c r="M107" s="41">
        <f>'Total Property Damage 95%'!M107/'Property Value'!G106</f>
        <v>9.0853063938920651E-5</v>
      </c>
      <c r="N107" s="42">
        <f>'Total Property Damage 95%'!N107/'Property Value'!B106</f>
        <v>1.9994703604984056E-3</v>
      </c>
      <c r="O107" s="42">
        <f>'Total Property Damage 95%'!O107/'Property Value'!C106</f>
        <v>5.9808308735599053E-3</v>
      </c>
      <c r="P107" s="42">
        <f>'Total Property Damage 95%'!P107/'Property Value'!D106</f>
        <v>3.9623534363966515E-3</v>
      </c>
      <c r="Q107" s="42">
        <f>'Total Property Damage 95%'!Q107/'Property Value'!E106</f>
        <v>9.8268850649224151E-3</v>
      </c>
      <c r="R107" s="42">
        <f>'Total Property Damage 95%'!R107/'Property Value'!F106</f>
        <v>4.9915203561860444E-3</v>
      </c>
      <c r="S107" s="42">
        <f>'Total Property Damage 95%'!S107/'Property Value'!G106</f>
        <v>1.0916880349339068E-2</v>
      </c>
    </row>
    <row r="108" spans="1:19" x14ac:dyDescent="0.35">
      <c r="A108">
        <v>2127</v>
      </c>
      <c r="B108" s="40">
        <f>'Total Property Damage 95%'!B108/'Property Value'!B107</f>
        <v>7.8164961007150952E-5</v>
      </c>
      <c r="C108" s="40">
        <f>'Total Property Damage 95%'!C108/'Property Value'!C107</f>
        <v>1.6827164237499058E-4</v>
      </c>
      <c r="D108" s="40">
        <f>'Total Property Damage 95%'!D108/'Property Value'!D107</f>
        <v>1.6064331537739504E-4</v>
      </c>
      <c r="E108" s="40">
        <f>'Total Property Damage 95%'!E108/'Property Value'!E107</f>
        <v>7.8596614848616361E-4</v>
      </c>
      <c r="F108" s="40">
        <f>'Total Property Damage 95%'!F108/'Property Value'!F107</f>
        <v>4.7464996016028619E-4</v>
      </c>
      <c r="G108" s="40">
        <f>'Total Property Damage 95%'!G108/'Property Value'!G107</f>
        <v>1.0890537648147224E-3</v>
      </c>
      <c r="H108" s="41">
        <f>'Total Property Damage 95%'!H108/'Property Value'!B107</f>
        <v>1.5091856112553328E-5</v>
      </c>
      <c r="I108" s="41">
        <f>'Total Property Damage 95%'!I108/'Property Value'!C107</f>
        <v>2.6926839450501525E-5</v>
      </c>
      <c r="J108" s="41">
        <f>'Total Property Damage 95%'!J108/'Property Value'!D107</f>
        <v>1.5382830556187735E-5</v>
      </c>
      <c r="K108" s="41">
        <f>'Total Property Damage 95%'!K108/'Property Value'!E107</f>
        <v>8.421877373433371E-5</v>
      </c>
      <c r="L108" s="41">
        <f>'Total Property Damage 95%'!L108/'Property Value'!F107</f>
        <v>5.4844272611293435E-5</v>
      </c>
      <c r="M108" s="41">
        <f>'Total Property Damage 95%'!M108/'Property Value'!G107</f>
        <v>8.9961823135011407E-5</v>
      </c>
      <c r="N108" s="42">
        <f>'Total Property Damage 95%'!N108/'Property Value'!B107</f>
        <v>1.995321562129677E-3</v>
      </c>
      <c r="O108" s="42">
        <f>'Total Property Damage 95%'!O108/'Property Value'!C107</f>
        <v>5.9684209564828221E-3</v>
      </c>
      <c r="P108" s="42">
        <f>'Total Property Damage 95%'!P108/'Property Value'!D107</f>
        <v>3.9541317563967773E-3</v>
      </c>
      <c r="Q108" s="42">
        <f>'Total Property Damage 95%'!Q108/'Property Value'!E107</f>
        <v>9.806494782809469E-3</v>
      </c>
      <c r="R108" s="42">
        <f>'Total Property Damage 95%'!R108/'Property Value'!F107</f>
        <v>4.9811632076529394E-3</v>
      </c>
      <c r="S108" s="42">
        <f>'Total Property Damage 95%'!S108/'Property Value'!G107</f>
        <v>1.0894228382958502E-2</v>
      </c>
    </row>
    <row r="109" spans="1:19" x14ac:dyDescent="0.35">
      <c r="A109">
        <v>2128</v>
      </c>
      <c r="B109" s="40">
        <f>'Total Property Damage 95%'!B109/'Property Value'!B108</f>
        <v>7.9160871913896654E-5</v>
      </c>
      <c r="C109" s="40">
        <f>'Total Property Damage 95%'!C109/'Property Value'!C108</f>
        <v>1.7041561534929982E-4</v>
      </c>
      <c r="D109" s="40">
        <f>'Total Property Damage 95%'!D109/'Property Value'!D108</f>
        <v>1.6269009475038677E-4</v>
      </c>
      <c r="E109" s="40">
        <f>'Total Property Damage 95%'!E109/'Property Value'!E108</f>
        <v>7.9598025518467109E-4</v>
      </c>
      <c r="F109" s="40">
        <f>'Total Property Damage 95%'!F109/'Property Value'!F108</f>
        <v>4.8069754294059118E-4</v>
      </c>
      <c r="G109" s="40">
        <f>'Total Property Damage 95%'!G109/'Property Value'!G108</f>
        <v>1.1029295540230383E-3</v>
      </c>
      <c r="H109" s="41">
        <f>'Total Property Damage 95%'!H109/'Property Value'!B108</f>
        <v>1.4943809614272575E-5</v>
      </c>
      <c r="I109" s="41">
        <f>'Total Property Damage 95%'!I109/'Property Value'!C108</f>
        <v>2.6662695380965974E-5</v>
      </c>
      <c r="J109" s="41">
        <f>'Total Property Damage 95%'!J109/'Property Value'!D108</f>
        <v>1.5231929687500317E-5</v>
      </c>
      <c r="K109" s="41">
        <f>'Total Property Damage 95%'!K109/'Property Value'!E108</f>
        <v>8.3392613290722247E-5</v>
      </c>
      <c r="L109" s="41">
        <f>'Total Property Damage 95%'!L109/'Property Value'!F108</f>
        <v>5.430626705052591E-5</v>
      </c>
      <c r="M109" s="41">
        <f>'Total Property Damage 95%'!M109/'Property Value'!G108</f>
        <v>8.9079325131136822E-5</v>
      </c>
      <c r="N109" s="42">
        <f>'Total Property Damage 95%'!N109/'Property Value'!B108</f>
        <v>1.9911813723046123E-3</v>
      </c>
      <c r="O109" s="42">
        <f>'Total Property Damage 95%'!O109/'Property Value'!C108</f>
        <v>5.9560367893466961E-3</v>
      </c>
      <c r="P109" s="42">
        <f>'Total Property Damage 95%'!P109/'Property Value'!D108</f>
        <v>3.9459271359608989E-3</v>
      </c>
      <c r="Q109" s="42">
        <f>'Total Property Damage 95%'!Q109/'Property Value'!E108</f>
        <v>9.7861468094853077E-3</v>
      </c>
      <c r="R109" s="42">
        <f>'Total Property Damage 95%'!R109/'Property Value'!F108</f>
        <v>4.970827549671427E-3</v>
      </c>
      <c r="S109" s="42">
        <f>'Total Property Damage 95%'!S109/'Property Value'!G108</f>
        <v>1.0871623418245491E-2</v>
      </c>
    </row>
    <row r="110" spans="1:19" x14ac:dyDescent="0.35">
      <c r="A110">
        <v>2129</v>
      </c>
      <c r="B110" s="40">
        <f>'Total Property Damage 95%'!B110/'Property Value'!B109</f>
        <v>8.0169471863423088E-5</v>
      </c>
      <c r="C110" s="40">
        <f>'Total Property Damage 95%'!C110/'Property Value'!C109</f>
        <v>1.7258690498879212E-4</v>
      </c>
      <c r="D110" s="40">
        <f>'Total Property Damage 95%'!D110/'Property Value'!D109</f>
        <v>1.6476295243103702E-4</v>
      </c>
      <c r="E110" s="40">
        <f>'Total Property Damage 95%'!E110/'Property Value'!E109</f>
        <v>8.0612195304364024E-4</v>
      </c>
      <c r="F110" s="40">
        <f>'Total Property Damage 95%'!F110/'Property Value'!F109</f>
        <v>4.8682217883488395E-4</v>
      </c>
      <c r="G110" s="40">
        <f>'Total Property Damage 95%'!G110/'Property Value'!G109</f>
        <v>1.1169821366389654E-3</v>
      </c>
      <c r="H110" s="41">
        <f>'Total Property Damage 95%'!H110/'Property Value'!B109</f>
        <v>1.479721540691546E-5</v>
      </c>
      <c r="I110" s="41">
        <f>'Total Property Damage 95%'!I110/'Property Value'!C109</f>
        <v>2.6401142484063177E-5</v>
      </c>
      <c r="J110" s="41">
        <f>'Total Property Damage 95%'!J110/'Property Value'!D109</f>
        <v>1.5082509110238297E-5</v>
      </c>
      <c r="K110" s="41">
        <f>'Total Property Damage 95%'!K110/'Property Value'!E109</f>
        <v>8.2574557228691343E-5</v>
      </c>
      <c r="L110" s="41">
        <f>'Total Property Damage 95%'!L110/'Property Value'!F109</f>
        <v>5.377353915996231E-5</v>
      </c>
      <c r="M110" s="41">
        <f>'Total Property Damage 95%'!M110/'Property Value'!G109</f>
        <v>8.8205484163099234E-5</v>
      </c>
      <c r="N110" s="42">
        <f>'Total Property Damage 95%'!N110/'Property Value'!B109</f>
        <v>1.9870497731609258E-3</v>
      </c>
      <c r="O110" s="42">
        <f>'Total Property Damage 95%'!O110/'Property Value'!C109</f>
        <v>5.9436783187217174E-3</v>
      </c>
      <c r="P110" s="42">
        <f>'Total Property Damage 95%'!P110/'Property Value'!D109</f>
        <v>3.937739539691296E-3</v>
      </c>
      <c r="Q110" s="42">
        <f>'Total Property Damage 95%'!Q110/'Property Value'!E109</f>
        <v>9.7658410571613685E-3</v>
      </c>
      <c r="R110" s="42">
        <f>'Total Property Damage 95%'!R110/'Property Value'!F109</f>
        <v>4.9605133376497135E-3</v>
      </c>
      <c r="S110" s="42">
        <f>'Total Property Damage 95%'!S110/'Property Value'!G109</f>
        <v>1.0849065357673984E-2</v>
      </c>
    </row>
    <row r="111" spans="1:19" x14ac:dyDescent="0.35">
      <c r="A111">
        <v>2130</v>
      </c>
      <c r="B111" s="40">
        <f>'Total Property Damage 95%'!B111/'Property Value'!B110</f>
        <v>8.6442202864063096E-5</v>
      </c>
      <c r="C111" s="40">
        <f>'Total Property Damage 95%'!C111/'Property Value'!C110</f>
        <v>1.8609068896122504E-4</v>
      </c>
      <c r="D111" s="40">
        <f>'Total Property Damage 95%'!D111/'Property Value'!D110</f>
        <v>1.7765456385679065E-4</v>
      </c>
      <c r="E111" s="40">
        <f>'Total Property Damage 95%'!E111/'Property Value'!E110</f>
        <v>8.6919566486461531E-4</v>
      </c>
      <c r="F111" s="40">
        <f>'Total Property Damage 95%'!F111/'Property Value'!F110</f>
        <v>5.2491279490104667E-4</v>
      </c>
      <c r="G111" s="40">
        <f>'Total Property Damage 95%'!G111/'Property Value'!G110</f>
        <v>1.2043786020615227E-3</v>
      </c>
      <c r="H111" s="41">
        <f>'Total Property Damage 95%'!H111/'Property Value'!B110</f>
        <v>1.5599727630823274E-5</v>
      </c>
      <c r="I111" s="41">
        <f>'Total Property Damage 95%'!I111/'Property Value'!C110</f>
        <v>2.783298212320844E-5</v>
      </c>
      <c r="J111" s="41">
        <f>'Total Property Damage 95%'!J111/'Property Value'!D110</f>
        <v>1.5900493953691372E-5</v>
      </c>
      <c r="K111" s="41">
        <f>'Total Property Damage 95%'!K111/'Property Value'!E110</f>
        <v>8.7052906008342818E-5</v>
      </c>
      <c r="L111" s="41">
        <f>'Total Property Damage 95%'!L111/'Property Value'!F110</f>
        <v>5.6689893440950019E-5</v>
      </c>
      <c r="M111" s="41">
        <f>'Total Property Damage 95%'!M111/'Property Value'!G110</f>
        <v>9.2989220650675967E-5</v>
      </c>
      <c r="N111" s="42">
        <f>'Total Property Damage 95%'!N111/'Property Value'!B110</f>
        <v>2.1111788212205399E-3</v>
      </c>
      <c r="O111" s="42">
        <f>'Total Property Damage 95%'!O111/'Property Value'!C110</f>
        <v>6.314974066639425E-3</v>
      </c>
      <c r="P111" s="42">
        <f>'Total Property Damage 95%'!P111/'Property Value'!D110</f>
        <v>4.1837262619016007E-3</v>
      </c>
      <c r="Q111" s="42">
        <f>'Total Property Damage 95%'!Q111/'Property Value'!E110</f>
        <v>1.0375903558010845E-2</v>
      </c>
      <c r="R111" s="42">
        <f>'Total Property Damage 95%'!R111/'Property Value'!F110</f>
        <v>5.2703917346613692E-3</v>
      </c>
      <c r="S111" s="42">
        <f>'Total Property Damage 95%'!S111/'Property Value'!G110</f>
        <v>1.1526795816857376E-2</v>
      </c>
    </row>
    <row r="112" spans="1:19" x14ac:dyDescent="0.35">
      <c r="A112">
        <v>2131</v>
      </c>
      <c r="B112" s="40">
        <f>'Total Property Damage 95%'!B112/'Property Value'!B111</f>
        <v>8.7543575288819632E-5</v>
      </c>
      <c r="C112" s="40">
        <f>'Total Property Damage 95%'!C112/'Property Value'!C111</f>
        <v>1.8846169694731427E-4</v>
      </c>
      <c r="D112" s="40">
        <f>'Total Property Damage 95%'!D112/'Property Value'!D111</f>
        <v>1.7991808597077143E-4</v>
      </c>
      <c r="E112" s="40">
        <f>'Total Property Damage 95%'!E112/'Property Value'!E111</f>
        <v>8.8027021069155649E-4</v>
      </c>
      <c r="F112" s="40">
        <f>'Total Property Damage 95%'!F112/'Property Value'!F111</f>
        <v>5.316007836212675E-4</v>
      </c>
      <c r="G112" s="40">
        <f>'Total Property Damage 95%'!G112/'Property Value'!G111</f>
        <v>1.2197237614550583E-3</v>
      </c>
      <c r="H112" s="41">
        <f>'Total Property Damage 95%'!H112/'Property Value'!B111</f>
        <v>1.5446699068090302E-5</v>
      </c>
      <c r="I112" s="41">
        <f>'Total Property Damage 95%'!I112/'Property Value'!C111</f>
        <v>2.7559949070857492E-5</v>
      </c>
      <c r="J112" s="41">
        <f>'Total Property Damage 95%'!J112/'Property Value'!D111</f>
        <v>1.5744514965207626E-5</v>
      </c>
      <c r="K112" s="41">
        <f>'Total Property Damage 95%'!K112/'Property Value'!E111</f>
        <v>8.6198943592879644E-5</v>
      </c>
      <c r="L112" s="41">
        <f>'Total Property Damage 95%'!L112/'Property Value'!F111</f>
        <v>5.6133782903634425E-5</v>
      </c>
      <c r="M112" s="41">
        <f>'Total Property Damage 95%'!M112/'Property Value'!G111</f>
        <v>9.2077024801966693E-5</v>
      </c>
      <c r="N112" s="42">
        <f>'Total Property Damage 95%'!N112/'Property Value'!B111</f>
        <v>2.1067982335296119E-3</v>
      </c>
      <c r="O112" s="42">
        <f>'Total Property Damage 95%'!O112/'Property Value'!C111</f>
        <v>6.3018708195876861E-3</v>
      </c>
      <c r="P112" s="42">
        <f>'Total Property Damage 95%'!P112/'Property Value'!D111</f>
        <v>4.1750452446514819E-3</v>
      </c>
      <c r="Q112" s="42">
        <f>'Total Property Damage 95%'!Q112/'Property Value'!E111</f>
        <v>1.0354374090704895E-2</v>
      </c>
      <c r="R112" s="42">
        <f>'Total Property Damage 95%'!R112/'Property Value'!F111</f>
        <v>5.2594559423319066E-3</v>
      </c>
      <c r="S112" s="42">
        <f>'Total Property Damage 95%'!S112/'Property Value'!G111</f>
        <v>1.1502878307187601E-2</v>
      </c>
    </row>
    <row r="113" spans="1:19" x14ac:dyDescent="0.35">
      <c r="A113">
        <v>2132</v>
      </c>
      <c r="B113" s="40">
        <f>'Total Property Damage 95%'!B113/'Property Value'!B112</f>
        <v>8.8658980456586217E-5</v>
      </c>
      <c r="C113" s="40">
        <f>'Total Property Damage 95%'!C113/'Property Value'!C112</f>
        <v>1.9086291428402431E-4</v>
      </c>
      <c r="D113" s="40">
        <f>'Total Property Damage 95%'!D113/'Property Value'!D112</f>
        <v>1.8221044794255965E-4</v>
      </c>
      <c r="E113" s="40">
        <f>'Total Property Damage 95%'!E113/'Property Value'!E112</f>
        <v>8.9148585888500806E-4</v>
      </c>
      <c r="F113" s="40">
        <f>'Total Property Damage 95%'!F113/'Property Value'!F112</f>
        <v>5.3837398495881511E-4</v>
      </c>
      <c r="G113" s="40">
        <f>'Total Property Damage 95%'!G113/'Property Value'!G112</f>
        <v>1.2352644357111213E-3</v>
      </c>
      <c r="H113" s="41">
        <f>'Total Property Damage 95%'!H113/'Property Value'!B112</f>
        <v>1.529517166881135E-5</v>
      </c>
      <c r="I113" s="41">
        <f>'Total Property Damage 95%'!I113/'Property Value'!C112</f>
        <v>2.7289594389345353E-5</v>
      </c>
      <c r="J113" s="41">
        <f>'Total Property Damage 95%'!J113/'Property Value'!D112</f>
        <v>1.5590066082953239E-5</v>
      </c>
      <c r="K113" s="41">
        <f>'Total Property Damage 95%'!K113/'Property Value'!E112</f>
        <v>8.535335828784806E-5</v>
      </c>
      <c r="L113" s="41">
        <f>'Total Property Damage 95%'!L113/'Property Value'!F112</f>
        <v>5.5583127640812077E-5</v>
      </c>
      <c r="M113" s="41">
        <f>'Total Property Damage 95%'!M113/'Property Value'!G112</f>
        <v>9.1173777315880299E-5</v>
      </c>
      <c r="N113" s="42">
        <f>'Total Property Damage 95%'!N113/'Property Value'!B112</f>
        <v>2.1024267353332944E-3</v>
      </c>
      <c r="O113" s="42">
        <f>'Total Property Damage 95%'!O113/'Property Value'!C112</f>
        <v>6.2887947611010115E-3</v>
      </c>
      <c r="P113" s="42">
        <f>'Total Property Damage 95%'!P113/'Property Value'!D112</f>
        <v>4.1663822400665757E-3</v>
      </c>
      <c r="Q113" s="42">
        <f>'Total Property Damage 95%'!Q113/'Property Value'!E112</f>
        <v>1.0332889295938534E-2</v>
      </c>
      <c r="R113" s="42">
        <f>'Total Property Damage 95%'!R113/'Property Value'!F112</f>
        <v>5.2485428412102119E-3</v>
      </c>
      <c r="S113" s="42">
        <f>'Total Property Damage 95%'!S113/'Property Value'!G112</f>
        <v>1.1479010425122744E-2</v>
      </c>
    </row>
    <row r="114" spans="1:19" x14ac:dyDescent="0.35">
      <c r="A114">
        <v>2133</v>
      </c>
      <c r="B114" s="40">
        <f>'Total Property Damage 95%'!B114/'Property Value'!B113</f>
        <v>8.9788597160541219E-5</v>
      </c>
      <c r="C114" s="40">
        <f>'Total Property Damage 95%'!C114/'Property Value'!C113</f>
        <v>1.9329472587299625E-4</v>
      </c>
      <c r="D114" s="40">
        <f>'Total Property Damage 95%'!D114/'Property Value'!D113</f>
        <v>1.8453201722489339E-4</v>
      </c>
      <c r="E114" s="40">
        <f>'Total Property Damage 95%'!E114/'Property Value'!E113</f>
        <v>9.0284440725032892E-4</v>
      </c>
      <c r="F114" s="40">
        <f>'Total Property Damage 95%'!F114/'Property Value'!F113</f>
        <v>5.452334846197895E-4</v>
      </c>
      <c r="G114" s="40">
        <f>'Total Property Damage 95%'!G114/'Property Value'!G113</f>
        <v>1.251003115912436E-3</v>
      </c>
      <c r="H114" s="41">
        <f>'Total Property Damage 95%'!H114/'Property Value'!B113</f>
        <v>1.5145130707031509E-5</v>
      </c>
      <c r="I114" s="41">
        <f>'Total Property Damage 95%'!I114/'Property Value'!C113</f>
        <v>2.7021891804672276E-5</v>
      </c>
      <c r="J114" s="41">
        <f>'Total Property Damage 95%'!J114/'Property Value'!D113</f>
        <v>1.5437132297053508E-5</v>
      </c>
      <c r="K114" s="41">
        <f>'Total Property Damage 95%'!K114/'Property Value'!E113</f>
        <v>8.4516067916353749E-5</v>
      </c>
      <c r="L114" s="41">
        <f>'Total Property Damage 95%'!L114/'Property Value'!F113</f>
        <v>5.5037874137906653E-5</v>
      </c>
      <c r="M114" s="41">
        <f>'Total Property Damage 95%'!M114/'Property Value'!G113</f>
        <v>9.0279390411712976E-5</v>
      </c>
      <c r="N114" s="42">
        <f>'Total Property Damage 95%'!N114/'Property Value'!B113</f>
        <v>2.0980643077713529E-3</v>
      </c>
      <c r="O114" s="42">
        <f>'Total Property Damage 95%'!O114/'Property Value'!C113</f>
        <v>6.2757458347645276E-3</v>
      </c>
      <c r="P114" s="42">
        <f>'Total Property Damage 95%'!P114/'Property Value'!D113</f>
        <v>4.1577372107715269E-3</v>
      </c>
      <c r="Q114" s="42">
        <f>'Total Property Damage 95%'!Q114/'Property Value'!E113</f>
        <v>1.0311449081018538E-2</v>
      </c>
      <c r="R114" s="42">
        <f>'Total Property Damage 95%'!R114/'Property Value'!F113</f>
        <v>5.237652384213194E-3</v>
      </c>
      <c r="S114" s="42">
        <f>'Total Property Damage 95%'!S114/'Property Value'!G113</f>
        <v>1.1455192067688077E-2</v>
      </c>
    </row>
    <row r="115" spans="1:19" x14ac:dyDescent="0.35">
      <c r="A115">
        <v>2134</v>
      </c>
      <c r="B115" s="40">
        <f>'Total Property Damage 95%'!B115/'Property Value'!B114</f>
        <v>9.0932606471892349E-5</v>
      </c>
      <c r="C115" s="40">
        <f>'Total Property Damage 95%'!C115/'Property Value'!C114</f>
        <v>1.957575215199579E-4</v>
      </c>
      <c r="D115" s="40">
        <f>'Total Property Damage 95%'!D115/'Property Value'!D114</f>
        <v>1.8688316595227836E-4</v>
      </c>
      <c r="E115" s="40">
        <f>'Total Property Damage 95%'!E115/'Property Value'!E114</f>
        <v>9.1434767649897211E-4</v>
      </c>
      <c r="F115" s="40">
        <f>'Total Property Damage 95%'!F115/'Property Value'!F114</f>
        <v>5.5218038214342724E-4</v>
      </c>
      <c r="G115" s="40">
        <f>'Total Property Damage 95%'!G115/'Property Value'!G114</f>
        <v>1.2669423248809672E-3</v>
      </c>
      <c r="H115" s="41">
        <f>'Total Property Damage 95%'!H115/'Property Value'!B114</f>
        <v>1.4996561601252971E-5</v>
      </c>
      <c r="I115" s="41">
        <f>'Total Property Damage 95%'!I115/'Property Value'!C114</f>
        <v>2.6756815300578419E-5</v>
      </c>
      <c r="J115" s="41">
        <f>'Total Property Damage 95%'!J115/'Property Value'!D114</f>
        <v>1.528569874487602E-5</v>
      </c>
      <c r="K115" s="41">
        <f>'Total Property Damage 95%'!K115/'Property Value'!E114</f>
        <v>8.3686991107632581E-5</v>
      </c>
      <c r="L115" s="41">
        <f>'Total Property Damage 95%'!L115/'Property Value'!F114</f>
        <v>5.4497969405303457E-5</v>
      </c>
      <c r="M115" s="41">
        <f>'Total Property Damage 95%'!M115/'Property Value'!G114</f>
        <v>8.9393777169862769E-5</v>
      </c>
      <c r="N115" s="42">
        <f>'Total Property Damage 95%'!N115/'Property Value'!B114</f>
        <v>2.0937109320226864E-3</v>
      </c>
      <c r="O115" s="42">
        <f>'Total Property Damage 95%'!O115/'Property Value'!C114</f>
        <v>6.2627239842804119E-3</v>
      </c>
      <c r="P115" s="42">
        <f>'Total Property Damage 95%'!P115/'Property Value'!D114</f>
        <v>4.1491101194685307E-3</v>
      </c>
      <c r="Q115" s="42">
        <f>'Total Property Damage 95%'!Q115/'Property Value'!E114</f>
        <v>1.0290053353444011E-2</v>
      </c>
      <c r="R115" s="42">
        <f>'Total Property Damage 95%'!R115/'Property Value'!F114</f>
        <v>5.2267845243554583E-3</v>
      </c>
      <c r="S115" s="42">
        <f>'Total Property Damage 95%'!S115/'Property Value'!G114</f>
        <v>1.1431423132122531E-2</v>
      </c>
    </row>
    <row r="116" spans="1:19" x14ac:dyDescent="0.35">
      <c r="A116">
        <v>2135</v>
      </c>
      <c r="B116" s="40">
        <f>'Total Property Damage 95%'!B116/'Property Value'!B115</f>
        <v>9.2091191768901428E-5</v>
      </c>
      <c r="C116" s="40">
        <f>'Total Property Damage 95%'!C116/'Property Value'!C115</f>
        <v>1.9825169599720736E-4</v>
      </c>
      <c r="D116" s="40">
        <f>'Total Property Damage 95%'!D116/'Property Value'!D115</f>
        <v>1.8926427100063905E-4</v>
      </c>
      <c r="E116" s="40">
        <f>'Total Property Damage 95%'!E116/'Property Value'!E115</f>
        <v>9.2599751054033529E-4</v>
      </c>
      <c r="F116" s="40">
        <f>'Total Property Damage 95%'!F116/'Property Value'!F115</f>
        <v>5.5921579107835067E-4</v>
      </c>
      <c r="G116" s="40">
        <f>'Total Property Damage 95%'!G116/'Property Value'!G115</f>
        <v>1.2830846175823131E-3</v>
      </c>
      <c r="H116" s="41">
        <f>'Total Property Damage 95%'!H116/'Property Value'!B115</f>
        <v>1.4849449913017991E-5</v>
      </c>
      <c r="I116" s="41">
        <f>'Total Property Damage 95%'!I116/'Property Value'!C115</f>
        <v>2.6494339116015502E-5</v>
      </c>
      <c r="J116" s="41">
        <f>'Total Property Damage 95%'!J116/'Property Value'!D115</f>
        <v>1.5135750709586239E-5</v>
      </c>
      <c r="K116" s="41">
        <f>'Total Property Damage 95%'!K116/'Property Value'!E115</f>
        <v>8.2866047289142819E-5</v>
      </c>
      <c r="L116" s="41">
        <f>'Total Property Damage 95%'!L116/'Property Value'!F115</f>
        <v>5.3963360973199748E-5</v>
      </c>
      <c r="M116" s="41">
        <f>'Total Property Damage 95%'!M116/'Property Value'!G115</f>
        <v>8.851685152338249E-5</v>
      </c>
      <c r="N116" s="42">
        <f>'Total Property Damage 95%'!N116/'Property Value'!B115</f>
        <v>2.0893665893052474E-3</v>
      </c>
      <c r="O116" s="42">
        <f>'Total Property Damage 95%'!O116/'Property Value'!C115</f>
        <v>6.2497291534676638E-3</v>
      </c>
      <c r="P116" s="42">
        <f>'Total Property Damage 95%'!P116/'Property Value'!D115</f>
        <v>4.1405009289371755E-3</v>
      </c>
      <c r="Q116" s="42">
        <f>'Total Property Damage 95%'!Q116/'Property Value'!E115</f>
        <v>1.0268702020905995E-2</v>
      </c>
      <c r="R116" s="42">
        <f>'Total Property Damage 95%'!R116/'Property Value'!F115</f>
        <v>5.2159392147490989E-3</v>
      </c>
      <c r="S116" s="42">
        <f>'Total Property Damage 95%'!S116/'Property Value'!G115</f>
        <v>1.1407703515878267E-2</v>
      </c>
    </row>
    <row r="117" spans="1:19" x14ac:dyDescent="0.35">
      <c r="A117">
        <v>2136</v>
      </c>
      <c r="B117" s="40">
        <f>'Total Property Damage 95%'!B117/'Property Value'!B116</f>
        <v>9.326453876627879E-5</v>
      </c>
      <c r="C117" s="40">
        <f>'Total Property Damage 95%'!C117/'Property Value'!C116</f>
        <v>2.0077764910689279E-4</v>
      </c>
      <c r="D117" s="40">
        <f>'Total Property Damage 95%'!D117/'Property Value'!D116</f>
        <v>1.9167571404772975E-4</v>
      </c>
      <c r="E117" s="40">
        <f>'Total Property Damage 95%'!E117/'Property Value'!E116</f>
        <v>9.3779577677732752E-4</v>
      </c>
      <c r="F117" s="40">
        <f>'Total Property Damage 95%'!F117/'Property Value'!F116</f>
        <v>5.6634083916106402E-4</v>
      </c>
      <c r="G117" s="40">
        <f>'Total Property Damage 95%'!G117/'Property Value'!G116</f>
        <v>1.2994325815352532E-3</v>
      </c>
      <c r="H117" s="41">
        <f>'Total Property Damage 95%'!H117/'Property Value'!B116</f>
        <v>1.4703781345505665E-5</v>
      </c>
      <c r="I117" s="41">
        <f>'Total Property Damage 95%'!I117/'Property Value'!C116</f>
        <v>2.623443774264326E-5</v>
      </c>
      <c r="J117" s="41">
        <f>'Total Property Damage 95%'!J117/'Property Value'!D116</f>
        <v>1.4987273618717289E-5</v>
      </c>
      <c r="K117" s="41">
        <f>'Total Property Damage 95%'!K117/'Property Value'!E116</f>
        <v>8.2053156678734706E-5</v>
      </c>
      <c r="L117" s="41">
        <f>'Total Property Damage 95%'!L117/'Property Value'!F116</f>
        <v>5.3433996886505522E-5</v>
      </c>
      <c r="M117" s="41">
        <f>'Total Property Damage 95%'!M117/'Property Value'!G116</f>
        <v>8.7648528249615395E-5</v>
      </c>
      <c r="N117" s="42">
        <f>'Total Property Damage 95%'!N117/'Property Value'!B116</f>
        <v>2.0850312608759595E-3</v>
      </c>
      <c r="O117" s="42">
        <f>'Total Property Damage 95%'!O117/'Property Value'!C116</f>
        <v>6.2367612862618488E-3</v>
      </c>
      <c r="P117" s="42">
        <f>'Total Property Damage 95%'!P117/'Property Value'!D116</f>
        <v>4.1319096020342779E-3</v>
      </c>
      <c r="Q117" s="42">
        <f>'Total Property Damage 95%'!Q117/'Property Value'!E116</f>
        <v>1.0247394991287073E-2</v>
      </c>
      <c r="R117" s="42">
        <f>'Total Property Damage 95%'!R117/'Property Value'!F116</f>
        <v>5.2051164086035018E-3</v>
      </c>
      <c r="S117" s="42">
        <f>'Total Property Damage 95%'!S117/'Property Value'!G116</f>
        <v>1.1384033116620224E-2</v>
      </c>
    </row>
    <row r="118" spans="1:19" x14ac:dyDescent="0.35">
      <c r="A118">
        <v>2137</v>
      </c>
      <c r="B118" s="40">
        <f>'Total Property Damage 95%'!B118/'Property Value'!B117</f>
        <v>9.4452835544952383E-5</v>
      </c>
      <c r="C118" s="40">
        <f>'Total Property Damage 95%'!C118/'Property Value'!C117</f>
        <v>2.0333578574509853E-4</v>
      </c>
      <c r="D118" s="40">
        <f>'Total Property Damage 95%'!D118/'Property Value'!D117</f>
        <v>1.9411788163431552E-4</v>
      </c>
      <c r="E118" s="40">
        <f>'Total Property Damage 95%'!E118/'Property Value'!E117</f>
        <v>9.4974436640570534E-4</v>
      </c>
      <c r="F118" s="40">
        <f>'Total Property Damage 95%'!F118/'Property Value'!F117</f>
        <v>5.7355666849672274E-4</v>
      </c>
      <c r="G118" s="40">
        <f>'Total Property Damage 95%'!G118/'Property Value'!G117</f>
        <v>1.3159888372265122E-3</v>
      </c>
      <c r="H118" s="41">
        <f>'Total Property Damage 95%'!H118/'Property Value'!B117</f>
        <v>1.4559541742142542E-5</v>
      </c>
      <c r="I118" s="41">
        <f>'Total Property Damage 95%'!I118/'Property Value'!C117</f>
        <v>2.5977085922350447E-5</v>
      </c>
      <c r="J118" s="41">
        <f>'Total Property Damage 95%'!J118/'Property Value'!D117</f>
        <v>1.4840253042753738E-5</v>
      </c>
      <c r="K118" s="41">
        <f>'Total Property Damage 95%'!K118/'Property Value'!E117</f>
        <v>8.124824027689699E-5</v>
      </c>
      <c r="L118" s="41">
        <f>'Total Property Damage 95%'!L118/'Property Value'!F117</f>
        <v>5.2909825699794316E-5</v>
      </c>
      <c r="M118" s="41">
        <f>'Total Property Damage 95%'!M118/'Property Value'!G117</f>
        <v>8.6788722961912975E-5</v>
      </c>
      <c r="N118" s="42">
        <f>'Total Property Damage 95%'!N118/'Property Value'!B117</f>
        <v>2.0807049280306381E-3</v>
      </c>
      <c r="O118" s="42">
        <f>'Total Property Damage 95%'!O118/'Property Value'!C117</f>
        <v>6.2238203267148693E-3</v>
      </c>
      <c r="P118" s="42">
        <f>'Total Property Damage 95%'!P118/'Property Value'!D117</f>
        <v>4.1233361016937272E-3</v>
      </c>
      <c r="Q118" s="42">
        <f>'Total Property Damage 95%'!Q118/'Property Value'!E117</f>
        <v>1.0226132172660954E-2</v>
      </c>
      <c r="R118" s="42">
        <f>'Total Property Damage 95%'!R118/'Property Value'!F117</f>
        <v>5.1943160592251422E-3</v>
      </c>
      <c r="S118" s="42">
        <f>'Total Property Damage 95%'!S118/'Property Value'!G117</f>
        <v>1.1360411832225682E-2</v>
      </c>
    </row>
    <row r="119" spans="1:19" x14ac:dyDescent="0.35">
      <c r="A119">
        <v>2138</v>
      </c>
      <c r="B119" s="40">
        <f>'Total Property Damage 95%'!B119/'Property Value'!B118</f>
        <v>9.5656272582216056E-5</v>
      </c>
      <c r="C119" s="40">
        <f>'Total Property Damage 95%'!C119/'Property Value'!C118</f>
        <v>2.0592651596674765E-4</v>
      </c>
      <c r="D119" s="40">
        <f>'Total Property Damage 95%'!D119/'Property Value'!D118</f>
        <v>1.9659116522613234E-4</v>
      </c>
      <c r="E119" s="40">
        <f>'Total Property Damage 95%'!E119/'Property Value'!E118</f>
        <v>9.6184519471721947E-4</v>
      </c>
      <c r="F119" s="40">
        <f>'Total Property Damage 95%'!F119/'Property Value'!F118</f>
        <v>5.8086443574220702E-4</v>
      </c>
      <c r="G119" s="40">
        <f>'Total Property Damage 95%'!G119/'Property Value'!G118</f>
        <v>1.3327560385308099E-3</v>
      </c>
      <c r="H119" s="41">
        <f>'Total Property Damage 95%'!H119/'Property Value'!B118</f>
        <v>1.4416717085226834E-5</v>
      </c>
      <c r="I119" s="41">
        <f>'Total Property Damage 95%'!I119/'Property Value'!C118</f>
        <v>2.5722258644800183E-5</v>
      </c>
      <c r="J119" s="41">
        <f>'Total Property Damage 95%'!J119/'Property Value'!D118</f>
        <v>1.4694674693729293E-5</v>
      </c>
      <c r="K119" s="41">
        <f>'Total Property Damage 95%'!K119/'Property Value'!E118</f>
        <v>8.0451219859079557E-5</v>
      </c>
      <c r="L119" s="41">
        <f>'Total Property Damage 95%'!L119/'Property Value'!F118</f>
        <v>5.2390796472303595E-5</v>
      </c>
      <c r="M119" s="41">
        <f>'Total Property Damage 95%'!M119/'Property Value'!G118</f>
        <v>8.5937352101433988E-5</v>
      </c>
      <c r="N119" s="42">
        <f>'Total Property Damage 95%'!N119/'Property Value'!B118</f>
        <v>2.0763875721039071E-3</v>
      </c>
      <c r="O119" s="42">
        <f>'Total Property Damage 95%'!O119/'Property Value'!C118</f>
        <v>6.2109062189947099E-3</v>
      </c>
      <c r="P119" s="42">
        <f>'Total Property Damage 95%'!P119/'Property Value'!D118</f>
        <v>4.1147803909263193E-3</v>
      </c>
      <c r="Q119" s="42">
        <f>'Total Property Damage 95%'!Q119/'Property Value'!E118</f>
        <v>1.0204913473292103E-2</v>
      </c>
      <c r="R119" s="42">
        <f>'Total Property Damage 95%'!R119/'Property Value'!F118</f>
        <v>5.1835381200173777E-3</v>
      </c>
      <c r="S119" s="42">
        <f>'Total Property Damage 95%'!S119/'Property Value'!G118</f>
        <v>1.1336839560783817E-2</v>
      </c>
    </row>
    <row r="120" spans="1:19" x14ac:dyDescent="0.35">
      <c r="A120">
        <v>2139</v>
      </c>
      <c r="B120" s="40">
        <f>'Total Property Damage 95%'!B120/'Property Value'!B119</f>
        <v>9.6875042782261996E-5</v>
      </c>
      <c r="C120" s="40">
        <f>'Total Property Damage 95%'!C120/'Property Value'!C119</f>
        <v>2.0855025505133143E-4</v>
      </c>
      <c r="D120" s="40">
        <f>'Total Property Damage 95%'!D120/'Property Value'!D119</f>
        <v>1.9909596127663684E-4</v>
      </c>
      <c r="E120" s="40">
        <f>'Total Property Damage 95%'!E120/'Property Value'!E119</f>
        <v>9.7410020140662585E-4</v>
      </c>
      <c r="F120" s="40">
        <f>'Total Property Damage 95%'!F120/'Property Value'!F119</f>
        <v>5.882653122915272E-4</v>
      </c>
      <c r="G120" s="40">
        <f>'Total Property Damage 95%'!G120/'Property Value'!G119</f>
        <v>1.3497368731362619E-3</v>
      </c>
      <c r="H120" s="41">
        <f>'Total Property Damage 95%'!H120/'Property Value'!B119</f>
        <v>1.4275293494566119E-5</v>
      </c>
      <c r="I120" s="41">
        <f>'Total Property Damage 95%'!I120/'Property Value'!C119</f>
        <v>2.5469931144999352E-5</v>
      </c>
      <c r="J120" s="41">
        <f>'Total Property Damage 95%'!J120/'Property Value'!D119</f>
        <v>1.4550524423838244E-5</v>
      </c>
      <c r="K120" s="41">
        <f>'Total Property Damage 95%'!K120/'Property Value'!E119</f>
        <v>7.9662017968091164E-5</v>
      </c>
      <c r="L120" s="41">
        <f>'Total Property Damage 95%'!L120/'Property Value'!F119</f>
        <v>5.1876858762984155E-5</v>
      </c>
      <c r="M120" s="41">
        <f>'Total Property Damage 95%'!M120/'Property Value'!G119</f>
        <v>8.5094332929023863E-5</v>
      </c>
      <c r="N120" s="42">
        <f>'Total Property Damage 95%'!N120/'Property Value'!B119</f>
        <v>2.072079174469122E-3</v>
      </c>
      <c r="O120" s="42">
        <f>'Total Property Damage 95%'!O120/'Property Value'!C119</f>
        <v>6.1980189073852134E-3</v>
      </c>
      <c r="P120" s="42">
        <f>'Total Property Damage 95%'!P120/'Property Value'!D119</f>
        <v>4.1062424328196043E-3</v>
      </c>
      <c r="Q120" s="42">
        <f>'Total Property Damage 95%'!Q120/'Property Value'!E119</f>
        <v>1.0183738801635322E-2</v>
      </c>
      <c r="R120" s="42">
        <f>'Total Property Damage 95%'!R120/'Property Value'!F119</f>
        <v>5.1727825444802568E-3</v>
      </c>
      <c r="S120" s="42">
        <f>'Total Property Damage 95%'!S120/'Property Value'!G119</f>
        <v>1.1313316200595272E-2</v>
      </c>
    </row>
    <row r="121" spans="1:19" x14ac:dyDescent="0.35">
      <c r="A121">
        <v>2140</v>
      </c>
      <c r="B121" s="40">
        <f>'Total Property Damage 95%'!B121/'Property Value'!B120</f>
        <v>1.0425613970837085E-4</v>
      </c>
      <c r="C121" s="40">
        <f>'Total Property Damage 95%'!C121/'Property Value'!C120</f>
        <v>2.2444010244947323E-4</v>
      </c>
      <c r="D121" s="40">
        <f>'Total Property Damage 95%'!D121/'Property Value'!D120</f>
        <v>2.1426546774160591E-4</v>
      </c>
      <c r="E121" s="40">
        <f>'Total Property Damage 95%'!E121/'Property Value'!E120</f>
        <v>1.0483187802668662E-3</v>
      </c>
      <c r="F121" s="40">
        <f>'Total Property Damage 95%'!F121/'Property Value'!F120</f>
        <v>6.330863845056652E-4</v>
      </c>
      <c r="G121" s="40">
        <f>'Total Property Damage 95%'!G121/'Property Value'!G120</f>
        <v>1.4525759367303172E-3</v>
      </c>
      <c r="H121" s="41">
        <f>'Total Property Damage 95%'!H121/'Property Value'!B120</f>
        <v>1.50208668159731E-5</v>
      </c>
      <c r="I121" s="41">
        <f>'Total Property Damage 95%'!I121/'Property Value'!C120</f>
        <v>2.6800180583794619E-5</v>
      </c>
      <c r="J121" s="41">
        <f>'Total Property Damage 95%'!J121/'Property Value'!D120</f>
        <v>1.5310472569704665E-5</v>
      </c>
      <c r="K121" s="41">
        <f>'Total Property Damage 95%'!K121/'Property Value'!E120</f>
        <v>8.3822624217557131E-5</v>
      </c>
      <c r="L121" s="41">
        <f>'Total Property Damage 95%'!L121/'Property Value'!F120</f>
        <v>5.4586295308495589E-5</v>
      </c>
      <c r="M121" s="41">
        <f>'Total Property Damage 95%'!M121/'Property Value'!G120</f>
        <v>8.9538659377299949E-5</v>
      </c>
      <c r="N121" s="42">
        <f>'Total Property Damage 95%'!N121/'Property Value'!B120</f>
        <v>2.1973313417657093E-3</v>
      </c>
      <c r="O121" s="42">
        <f>'Total Property Damage 95%'!O121/'Property Value'!C120</f>
        <v>6.5726741380638986E-3</v>
      </c>
      <c r="P121" s="42">
        <f>'Total Property Damage 95%'!P121/'Property Value'!D120</f>
        <v>4.3544548421198606E-3</v>
      </c>
      <c r="Q121" s="42">
        <f>'Total Property Damage 95%'!Q121/'Property Value'!E120</f>
        <v>1.0799321146076372E-2</v>
      </c>
      <c r="R121" s="42">
        <f>'Total Property Damage 95%'!R121/'Property Value'!F120</f>
        <v>5.4854647202547922E-3</v>
      </c>
      <c r="S121" s="42">
        <f>'Total Property Damage 95%'!S121/'Property Value'!G120</f>
        <v>1.1997178762844708E-2</v>
      </c>
    </row>
    <row r="122" spans="1:19" x14ac:dyDescent="0.35">
      <c r="A122">
        <v>2141</v>
      </c>
      <c r="B122" s="40">
        <f>'Total Property Damage 95%'!B122/'Property Value'!B121</f>
        <v>1.0558448204095733E-4</v>
      </c>
      <c r="C122" s="40">
        <f>'Total Property Damage 95%'!C122/'Property Value'!C121</f>
        <v>2.2729972577763052E-4</v>
      </c>
      <c r="D122" s="40">
        <f>'Total Property Damage 95%'!D122/'Property Value'!D121</f>
        <v>2.1699545459905872E-4</v>
      </c>
      <c r="E122" s="40">
        <f>'Total Property Damage 95%'!E122/'Property Value'!E121</f>
        <v>1.061675559232298E-3</v>
      </c>
      <c r="F122" s="40">
        <f>'Total Property Damage 95%'!F122/'Property Value'!F121</f>
        <v>6.4115262834583942E-4</v>
      </c>
      <c r="G122" s="40">
        <f>'Total Property Damage 95%'!G122/'Property Value'!G121</f>
        <v>1.4710834137331361E-3</v>
      </c>
      <c r="H122" s="41">
        <f>'Total Property Damage 95%'!H122/'Property Value'!B121</f>
        <v>1.4873516701006349E-5</v>
      </c>
      <c r="I122" s="41">
        <f>'Total Property Damage 95%'!I122/'Property Value'!C121</f>
        <v>2.6537278999050358E-5</v>
      </c>
      <c r="J122" s="41">
        <f>'Total Property Damage 95%'!J122/'Property Value'!D121</f>
        <v>1.51602815107611E-5</v>
      </c>
      <c r="K122" s="41">
        <f>'Total Property Damage 95%'!K122/'Property Value'!E121</f>
        <v>8.3000349879691515E-5</v>
      </c>
      <c r="L122" s="41">
        <f>'Total Property Damage 95%'!L122/'Property Value'!F121</f>
        <v>5.4050820426262916E-5</v>
      </c>
      <c r="M122" s="41">
        <f>'Total Property Damage 95%'!M122/'Property Value'!G121</f>
        <v>8.866031248062259E-5</v>
      </c>
      <c r="N122" s="42">
        <f>'Total Property Damage 95%'!N122/'Property Value'!B121</f>
        <v>2.1927719920167075E-3</v>
      </c>
      <c r="O122" s="42">
        <f>'Total Property Damage 95%'!O122/'Property Value'!C121</f>
        <v>6.5590361765912458E-3</v>
      </c>
      <c r="P122" s="42">
        <f>'Total Property Damage 95%'!P122/'Property Value'!D121</f>
        <v>4.3454195718289875E-3</v>
      </c>
      <c r="Q122" s="42">
        <f>'Total Property Damage 95%'!Q122/'Property Value'!E121</f>
        <v>1.0776913109008466E-2</v>
      </c>
      <c r="R122" s="42">
        <f>'Total Property Damage 95%'!R122/'Property Value'!F121</f>
        <v>5.4740826625195417E-3</v>
      </c>
      <c r="S122" s="42">
        <f>'Total Property Damage 95%'!S122/'Property Value'!G121</f>
        <v>1.1972285232705939E-2</v>
      </c>
    </row>
    <row r="123" spans="1:19" x14ac:dyDescent="0.35">
      <c r="A123">
        <v>2142</v>
      </c>
      <c r="B123" s="40">
        <f>'Total Property Damage 95%'!B123/'Property Value'!B122</f>
        <v>1.0692974897249286E-4</v>
      </c>
      <c r="C123" s="40">
        <f>'Total Property Damage 95%'!C123/'Property Value'!C122</f>
        <v>2.3019578397410985E-4</v>
      </c>
      <c r="D123" s="40">
        <f>'Total Property Damage 95%'!D123/'Property Value'!D122</f>
        <v>2.1976022460808712E-4</v>
      </c>
      <c r="E123" s="40">
        <f>'Total Property Damage 95%'!E123/'Property Value'!E122</f>
        <v>1.0752025188218777E-3</v>
      </c>
      <c r="F123" s="40">
        <f>'Total Property Damage 95%'!F123/'Property Value'!F122</f>
        <v>6.4932164534822593E-4</v>
      </c>
      <c r="G123" s="40">
        <f>'Total Property Damage 95%'!G123/'Property Value'!G122</f>
        <v>1.4898266971377745E-3</v>
      </c>
      <c r="H123" s="41">
        <f>'Total Property Damage 95%'!H123/'Property Value'!B122</f>
        <v>1.4727612045655657E-5</v>
      </c>
      <c r="I123" s="41">
        <f>'Total Property Damage 95%'!I123/'Property Value'!C122</f>
        <v>2.6276956398542597E-5</v>
      </c>
      <c r="J123" s="41">
        <f>'Total Property Damage 95%'!J123/'Property Value'!D122</f>
        <v>1.5011563780226169E-5</v>
      </c>
      <c r="K123" s="41">
        <f>'Total Property Damage 95%'!K123/'Property Value'!E122</f>
        <v>8.2186141801896182E-5</v>
      </c>
      <c r="L123" s="41">
        <f>'Total Property Damage 95%'!L123/'Property Value'!F122</f>
        <v>5.3520598389050803E-5</v>
      </c>
      <c r="M123" s="41">
        <f>'Total Property Damage 95%'!M123/'Property Value'!G122</f>
        <v>8.7790581898688697E-5</v>
      </c>
      <c r="N123" s="42">
        <f>'Total Property Damage 95%'!N123/'Property Value'!B122</f>
        <v>2.188222102684411E-3</v>
      </c>
      <c r="O123" s="42">
        <f>'Total Property Damage 95%'!O123/'Property Value'!C122</f>
        <v>6.5454265131886348E-3</v>
      </c>
      <c r="P123" s="42">
        <f>'Total Property Damage 95%'!P123/'Property Value'!D122</f>
        <v>4.3364030492602035E-3</v>
      </c>
      <c r="Q123" s="42">
        <f>'Total Property Damage 95%'!Q123/'Property Value'!E122</f>
        <v>1.0754551567467314E-2</v>
      </c>
      <c r="R123" s="42">
        <f>'Total Property Damage 95%'!R123/'Property Value'!F122</f>
        <v>5.4627242219698708E-3</v>
      </c>
      <c r="S123" s="42">
        <f>'Total Property Damage 95%'!S123/'Property Value'!G122</f>
        <v>1.1947443355364466E-2</v>
      </c>
    </row>
    <row r="124" spans="1:19" x14ac:dyDescent="0.35">
      <c r="A124">
        <v>2143</v>
      </c>
      <c r="B124" s="40">
        <f>'Total Property Damage 95%'!B124/'Property Value'!B123</f>
        <v>1.0829215614170444E-4</v>
      </c>
      <c r="C124" s="40">
        <f>'Total Property Damage 95%'!C124/'Property Value'!C123</f>
        <v>2.3312874126076063E-4</v>
      </c>
      <c r="D124" s="40">
        <f>'Total Property Damage 95%'!D124/'Property Value'!D123</f>
        <v>2.2256022094578192E-4</v>
      </c>
      <c r="E124" s="40">
        <f>'Total Property Damage 95%'!E124/'Property Value'!E123</f>
        <v>1.0889018273311879E-3</v>
      </c>
      <c r="F124" s="40">
        <f>'Total Property Damage 95%'!F124/'Property Value'!F123</f>
        <v>6.575947449603297E-4</v>
      </c>
      <c r="G124" s="40">
        <f>'Total Property Damage 95%'!G124/'Property Value'!G123</f>
        <v>1.5088087913872003E-3</v>
      </c>
      <c r="H124" s="41">
        <f>'Total Property Damage 95%'!H124/'Property Value'!B123</f>
        <v>1.4583138670403745E-5</v>
      </c>
      <c r="I124" s="41">
        <f>'Total Property Damage 95%'!I124/'Property Value'!C123</f>
        <v>2.6019187483223797E-5</v>
      </c>
      <c r="J124" s="41">
        <f>'Total Property Damage 95%'!J124/'Property Value'!D123</f>
        <v>1.4864304925198252E-5</v>
      </c>
      <c r="K124" s="41">
        <f>'Total Property Damage 95%'!K124/'Property Value'!E123</f>
        <v>8.1379920856623899E-5</v>
      </c>
      <c r="L124" s="41">
        <f>'Total Property Damage 95%'!L124/'Property Value'!F123</f>
        <v>5.2995577668054216E-5</v>
      </c>
      <c r="M124" s="41">
        <f>'Total Property Damage 95%'!M124/'Property Value'!G123</f>
        <v>8.69293831080827E-5</v>
      </c>
      <c r="N124" s="42">
        <f>'Total Property Damage 95%'!N124/'Property Value'!B123</f>
        <v>2.1836816541389412E-3</v>
      </c>
      <c r="O124" s="42">
        <f>'Total Property Damage 95%'!O124/'Property Value'!C123</f>
        <v>6.5318450891390266E-3</v>
      </c>
      <c r="P124" s="42">
        <f>'Total Property Damage 95%'!P124/'Property Value'!D123</f>
        <v>4.327405235512948E-3</v>
      </c>
      <c r="Q124" s="42">
        <f>'Total Property Damage 95%'!Q124/'Property Value'!E123</f>
        <v>1.0732236424977079E-2</v>
      </c>
      <c r="R124" s="42">
        <f>'Total Property Damage 95%'!R124/'Property Value'!F123</f>
        <v>5.4513893496013315E-3</v>
      </c>
      <c r="S124" s="42">
        <f>'Total Property Damage 95%'!S124/'Property Value'!G123</f>
        <v>1.1922653023643388E-2</v>
      </c>
    </row>
    <row r="125" spans="1:19" x14ac:dyDescent="0.35">
      <c r="A125">
        <v>2144</v>
      </c>
      <c r="B125" s="40">
        <f>'Total Property Damage 95%'!B125/'Property Value'!B124</f>
        <v>1.0967192193480275E-4</v>
      </c>
      <c r="C125" s="40">
        <f>'Total Property Damage 95%'!C125/'Property Value'!C124</f>
        <v>2.3609906777414871E-4</v>
      </c>
      <c r="D125" s="40">
        <f>'Total Property Damage 95%'!D125/'Property Value'!D124</f>
        <v>2.2539589243581644E-4</v>
      </c>
      <c r="E125" s="40">
        <f>'Total Property Damage 95%'!E125/'Property Value'!E124</f>
        <v>1.1027756806823747E-3</v>
      </c>
      <c r="F125" s="40">
        <f>'Total Property Damage 95%'!F125/'Property Value'!F124</f>
        <v>6.6597325331351279E-4</v>
      </c>
      <c r="G125" s="40">
        <f>'Total Property Damage 95%'!G125/'Property Value'!G124</f>
        <v>1.5280327392044179E-3</v>
      </c>
      <c r="H125" s="41">
        <f>'Total Property Damage 95%'!H125/'Property Value'!B124</f>
        <v>1.4440082534830064E-5</v>
      </c>
      <c r="I125" s="41">
        <f>'Total Property Damage 95%'!I125/'Property Value'!C124</f>
        <v>2.5763947202222338E-5</v>
      </c>
      <c r="J125" s="41">
        <f>'Total Property Damage 95%'!J125/'Property Value'!D124</f>
        <v>1.4718490634554274E-5</v>
      </c>
      <c r="K125" s="41">
        <f>'Total Property Damage 95%'!K125/'Property Value'!E124</f>
        <v>8.0581608692544441E-5</v>
      </c>
      <c r="L125" s="41">
        <f>'Total Property Damage 95%'!L125/'Property Value'!F124</f>
        <v>5.2475707239949949E-5</v>
      </c>
      <c r="M125" s="41">
        <f>'Total Property Damage 95%'!M125/'Property Value'!G124</f>
        <v>8.6076632414537927E-5</v>
      </c>
      <c r="N125" s="42">
        <f>'Total Property Damage 95%'!N125/'Property Value'!B124</f>
        <v>2.1791506267911506E-3</v>
      </c>
      <c r="O125" s="42">
        <f>'Total Property Damage 95%'!O125/'Property Value'!C124</f>
        <v>6.5182918458472098E-3</v>
      </c>
      <c r="P125" s="42">
        <f>'Total Property Damage 95%'!P125/'Property Value'!D124</f>
        <v>4.3184260917673752E-3</v>
      </c>
      <c r="Q125" s="42">
        <f>'Total Property Damage 95%'!Q125/'Property Value'!E124</f>
        <v>1.0709967585262114E-2</v>
      </c>
      <c r="R125" s="42">
        <f>'Total Property Damage 95%'!R125/'Property Value'!F124</f>
        <v>5.4400779965111581E-3</v>
      </c>
      <c r="S125" s="42">
        <f>'Total Property Damage 95%'!S125/'Property Value'!G124</f>
        <v>1.1897914130588183E-2</v>
      </c>
    </row>
    <row r="126" spans="1:19" x14ac:dyDescent="0.35">
      <c r="A126">
        <v>2145</v>
      </c>
      <c r="B126" s="40">
        <f>'Total Property Damage 95%'!B126/'Property Value'!B125</f>
        <v>1.1106926752048842E-4</v>
      </c>
      <c r="C126" s="40">
        <f>'Total Property Damage 95%'!C126/'Property Value'!C125</f>
        <v>2.3910723964091726E-4</v>
      </c>
      <c r="D126" s="40">
        <f>'Total Property Damage 95%'!D126/'Property Value'!D125</f>
        <v>2.2826769362039033E-4</v>
      </c>
      <c r="E126" s="40">
        <f>'Total Property Damage 95%'!E126/'Property Value'!E125</f>
        <v>1.1168263027761416E-3</v>
      </c>
      <c r="F126" s="40">
        <f>'Total Property Damage 95%'!F126/'Property Value'!F125</f>
        <v>6.7445851343556648E-4</v>
      </c>
      <c r="G126" s="40">
        <f>'Total Property Damage 95%'!G126/'Property Value'!G125</f>
        <v>1.5475016220801987E-3</v>
      </c>
      <c r="H126" s="41">
        <f>'Total Property Damage 95%'!H126/'Property Value'!B125</f>
        <v>1.4298429736246299E-5</v>
      </c>
      <c r="I126" s="41">
        <f>'Total Property Damage 95%'!I126/'Property Value'!C125</f>
        <v>2.5511210750407997E-5</v>
      </c>
      <c r="J126" s="41">
        <f>'Total Property Damage 95%'!J126/'Property Value'!D125</f>
        <v>1.4574106737558902E-5</v>
      </c>
      <c r="K126" s="41">
        <f>'Total Property Damage 95%'!K126/'Property Value'!E125</f>
        <v>7.9791127726930278E-5</v>
      </c>
      <c r="L126" s="41">
        <f>'Total Property Damage 95%'!L126/'Property Value'!F125</f>
        <v>5.1960936581938012E-5</v>
      </c>
      <c r="M126" s="41">
        <f>'Total Property Damage 95%'!M126/'Property Value'!G125</f>
        <v>8.523224694480289E-5</v>
      </c>
      <c r="N126" s="42">
        <f>'Total Property Damage 95%'!N126/'Property Value'!B125</f>
        <v>2.1746290010925362E-3</v>
      </c>
      <c r="O126" s="42">
        <f>'Total Property Damage 95%'!O126/'Property Value'!C125</f>
        <v>6.5047667248395585E-3</v>
      </c>
      <c r="P126" s="42">
        <f>'Total Property Damage 95%'!P126/'Property Value'!D125</f>
        <v>4.3094655792841911E-3</v>
      </c>
      <c r="Q126" s="42">
        <f>'Total Property Damage 95%'!Q126/'Property Value'!E125</f>
        <v>1.0687744952246536E-2</v>
      </c>
      <c r="R126" s="42">
        <f>'Total Property Damage 95%'!R126/'Property Value'!F125</f>
        <v>5.4287901138980552E-3</v>
      </c>
      <c r="S126" s="42">
        <f>'Total Property Damage 95%'!S126/'Property Value'!G125</f>
        <v>1.1873226569466268E-2</v>
      </c>
    </row>
    <row r="127" spans="1:19" x14ac:dyDescent="0.35">
      <c r="A127">
        <v>2146</v>
      </c>
      <c r="B127" s="40">
        <f>'Total Property Damage 95%'!B127/'Property Value'!B126</f>
        <v>1.1248441688540386E-4</v>
      </c>
      <c r="C127" s="40">
        <f>'Total Property Damage 95%'!C127/'Property Value'!C126</f>
        <v>2.4215373905410651E-4</v>
      </c>
      <c r="D127" s="40">
        <f>'Total Property Damage 95%'!D127/'Property Value'!D126</f>
        <v>2.3117608483309032E-4</v>
      </c>
      <c r="E127" s="40">
        <f>'Total Property Damage 95%'!E127/'Property Value'!E126</f>
        <v>1.1310559458482269E-3</v>
      </c>
      <c r="F127" s="40">
        <f>'Total Property Damage 95%'!F127/'Property Value'!F126</f>
        <v>6.8305188546598965E-4</v>
      </c>
      <c r="G127" s="40">
        <f>'Total Property Damage 95%'!G127/'Property Value'!G126</f>
        <v>1.5672185607670272E-3</v>
      </c>
      <c r="H127" s="41">
        <f>'Total Property Damage 95%'!H127/'Property Value'!B126</f>
        <v>1.4158166508345264E-5</v>
      </c>
      <c r="I127" s="41">
        <f>'Total Property Damage 95%'!I127/'Property Value'!C126</f>
        <v>2.5260953565981319E-5</v>
      </c>
      <c r="J127" s="41">
        <f>'Total Property Damage 95%'!J127/'Property Value'!D126</f>
        <v>1.44311392024874E-5</v>
      </c>
      <c r="K127" s="41">
        <f>'Total Property Damage 95%'!K127/'Property Value'!E126</f>
        <v>7.9008401138116688E-5</v>
      </c>
      <c r="L127" s="41">
        <f>'Total Property Damage 95%'!L127/'Property Value'!F126</f>
        <v>5.1451215666831642E-5</v>
      </c>
      <c r="M127" s="41">
        <f>'Total Property Damage 95%'!M127/'Property Value'!G126</f>
        <v>8.4396144638587372E-5</v>
      </c>
      <c r="N127" s="42">
        <f>'Total Property Damage 95%'!N127/'Property Value'!B126</f>
        <v>2.1701167575351597E-3</v>
      </c>
      <c r="O127" s="42">
        <f>'Total Property Damage 95%'!O127/'Property Value'!C126</f>
        <v>6.4912696677637783E-3</v>
      </c>
      <c r="P127" s="42">
        <f>'Total Property Damage 95%'!P127/'Property Value'!D126</f>
        <v>4.3005236594044821E-3</v>
      </c>
      <c r="Q127" s="42">
        <f>'Total Property Damage 95%'!Q127/'Property Value'!E126</f>
        <v>1.0665568430053819E-2</v>
      </c>
      <c r="R127" s="42">
        <f>'Total Property Damage 95%'!R127/'Property Value'!F126</f>
        <v>5.4175256530619867E-3</v>
      </c>
      <c r="S127" s="42">
        <f>'Total Property Damage 95%'!S127/'Property Value'!G126</f>
        <v>1.1848590233766512E-2</v>
      </c>
    </row>
    <row r="128" spans="1:19" x14ac:dyDescent="0.35">
      <c r="A128">
        <v>2147</v>
      </c>
      <c r="B128" s="40">
        <f>'Total Property Damage 95%'!B128/'Property Value'!B127</f>
        <v>1.1391759687003732E-4</v>
      </c>
      <c r="C128" s="40">
        <f>'Total Property Damage 95%'!C128/'Property Value'!C127</f>
        <v>2.4523905435044723E-4</v>
      </c>
      <c r="D128" s="40">
        <f>'Total Property Damage 95%'!D128/'Property Value'!D127</f>
        <v>2.3412153227267879E-4</v>
      </c>
      <c r="E128" s="40">
        <f>'Total Property Damage 95%'!E128/'Property Value'!E127</f>
        <v>1.1454668908304267E-3</v>
      </c>
      <c r="F128" s="40">
        <f>'Total Property Damage 95%'!F128/'Property Value'!F127</f>
        <v>6.9175474687401309E-4</v>
      </c>
      <c r="G128" s="40">
        <f>'Total Property Damage 95%'!G128/'Property Value'!G127</f>
        <v>1.5871867157793403E-3</v>
      </c>
      <c r="H128" s="41">
        <f>'Total Property Damage 95%'!H128/'Property Value'!B127</f>
        <v>1.4019279219863043E-5</v>
      </c>
      <c r="I128" s="41">
        <f>'Total Property Damage 95%'!I128/'Property Value'!C127</f>
        <v>2.5013151328086566E-5</v>
      </c>
      <c r="J128" s="41">
        <f>'Total Property Damage 95%'!J128/'Property Value'!D127</f>
        <v>1.4289574135261953E-5</v>
      </c>
      <c r="K128" s="41">
        <f>'Total Property Damage 95%'!K128/'Property Value'!E127</f>
        <v>7.8233352858036038E-5</v>
      </c>
      <c r="L128" s="41">
        <f>'Total Property Damage 95%'!L128/'Property Value'!F127</f>
        <v>5.0946494958195526E-5</v>
      </c>
      <c r="M128" s="41">
        <f>'Total Property Damage 95%'!M128/'Property Value'!G127</f>
        <v>8.3568244240587563E-5</v>
      </c>
      <c r="N128" s="42">
        <f>'Total Property Damage 95%'!N128/'Property Value'!B127</f>
        <v>2.1656138766515593E-3</v>
      </c>
      <c r="O128" s="42">
        <f>'Total Property Damage 95%'!O128/'Property Value'!C127</f>
        <v>6.477800616388649E-3</v>
      </c>
      <c r="P128" s="42">
        <f>'Total Property Damage 95%'!P128/'Property Value'!D127</f>
        <v>4.2916002935495506E-3</v>
      </c>
      <c r="Q128" s="42">
        <f>'Total Property Damage 95%'!Q128/'Property Value'!E127</f>
        <v>1.0643437923006368E-2</v>
      </c>
      <c r="R128" s="42">
        <f>'Total Property Damage 95%'!R128/'Property Value'!F127</f>
        <v>5.4062845654039675E-3</v>
      </c>
      <c r="S128" s="42">
        <f>'Total Property Damage 95%'!S128/'Property Value'!G127</f>
        <v>1.182400501719879E-2</v>
      </c>
    </row>
    <row r="129" spans="1:19" x14ac:dyDescent="0.35">
      <c r="A129">
        <v>2148</v>
      </c>
      <c r="B129" s="40">
        <f>'Total Property Damage 95%'!B129/'Property Value'!B128</f>
        <v>1.1536903720508404E-4</v>
      </c>
      <c r="C129" s="40">
        <f>'Total Property Damage 95%'!C129/'Property Value'!C128</f>
        <v>2.4836368008863789E-4</v>
      </c>
      <c r="D129" s="40">
        <f>'Total Property Damage 95%'!D129/'Property Value'!D128</f>
        <v>2.3710450807782306E-4</v>
      </c>
      <c r="E129" s="40">
        <f>'Total Property Damage 95%'!E129/'Property Value'!E128</f>
        <v>1.1600614477162128E-3</v>
      </c>
      <c r="F129" s="40">
        <f>'Total Property Damage 95%'!F129/'Property Value'!F128</f>
        <v>7.0056849267939938E-4</v>
      </c>
      <c r="G129" s="40">
        <f>'Total Property Damage 95%'!G129/'Property Value'!G128</f>
        <v>1.6074092879001392E-3</v>
      </c>
      <c r="H129" s="41">
        <f>'Total Property Damage 95%'!H129/'Property Value'!B128</f>
        <v>1.3881754373254249E-5</v>
      </c>
      <c r="I129" s="41">
        <f>'Total Property Damage 95%'!I129/'Property Value'!C128</f>
        <v>2.4767779954448197E-5</v>
      </c>
      <c r="J129" s="41">
        <f>'Total Property Damage 95%'!J129/'Property Value'!D128</f>
        <v>1.414939777810141E-5</v>
      </c>
      <c r="K129" s="41">
        <f>'Total Property Damage 95%'!K129/'Property Value'!E128</f>
        <v>7.746590756482515E-5</v>
      </c>
      <c r="L129" s="41">
        <f>'Total Property Damage 95%'!L129/'Property Value'!F128</f>
        <v>5.04467254055316E-5</v>
      </c>
      <c r="M129" s="41">
        <f>'Total Property Damage 95%'!M129/'Property Value'!G128</f>
        <v>8.2748465292589317E-5</v>
      </c>
      <c r="N129" s="42">
        <f>'Total Property Damage 95%'!N129/'Property Value'!B128</f>
        <v>2.1611203390146678E-3</v>
      </c>
      <c r="O129" s="42">
        <f>'Total Property Damage 95%'!O129/'Property Value'!C128</f>
        <v>6.4643595126037817E-3</v>
      </c>
      <c r="P129" s="42">
        <f>'Total Property Damage 95%'!P129/'Property Value'!D128</f>
        <v>4.2826954432207479E-3</v>
      </c>
      <c r="Q129" s="42">
        <f>'Total Property Damage 95%'!Q129/'Property Value'!E128</f>
        <v>1.0621353335625123E-2</v>
      </c>
      <c r="R129" s="42">
        <f>'Total Property Damage 95%'!R129/'Property Value'!F128</f>
        <v>5.3950668024258545E-3</v>
      </c>
      <c r="S129" s="42">
        <f>'Total Property Damage 95%'!S129/'Property Value'!G128</f>
        <v>1.179947081369353E-2</v>
      </c>
    </row>
    <row r="130" spans="1:19" x14ac:dyDescent="0.35">
      <c r="A130">
        <v>2149</v>
      </c>
      <c r="B130" s="40">
        <f>'Total Property Damage 95%'!B130/'Property Value'!B129</f>
        <v>1.1683897054827067E-4</v>
      </c>
      <c r="C130" s="40">
        <f>'Total Property Damage 95%'!C130/'Property Value'!C129</f>
        <v>2.5152811712861984E-4</v>
      </c>
      <c r="D130" s="40">
        <f>'Total Property Damage 95%'!D130/'Property Value'!D129</f>
        <v>2.4012549040277652E-4</v>
      </c>
      <c r="E130" s="40">
        <f>'Total Property Damage 95%'!E130/'Property Value'!E129</f>
        <v>1.1748419559310139E-3</v>
      </c>
      <c r="F130" s="40">
        <f>'Total Property Damage 95%'!F130/'Property Value'!F129</f>
        <v>7.0949453567605589E-4</v>
      </c>
      <c r="G130" s="40">
        <f>'Total Property Damage 95%'!G130/'Property Value'!G129</f>
        <v>1.627889518694058E-3</v>
      </c>
      <c r="H130" s="41">
        <f>'Total Property Damage 95%'!H130/'Property Value'!B129</f>
        <v>1.3745578603380299E-5</v>
      </c>
      <c r="I130" s="41">
        <f>'Total Property Damage 95%'!I130/'Property Value'!C129</f>
        <v>2.4524815599030422E-5</v>
      </c>
      <c r="J130" s="41">
        <f>'Total Property Damage 95%'!J130/'Property Value'!D129</f>
        <v>1.4010596508184256E-5</v>
      </c>
      <c r="K130" s="41">
        <f>'Total Property Damage 95%'!K130/'Property Value'!E129</f>
        <v>7.6705990675505394E-5</v>
      </c>
      <c r="L130" s="41">
        <f>'Total Property Damage 95%'!L130/'Property Value'!F129</f>
        <v>4.9951858439512261E-5</v>
      </c>
      <c r="M130" s="41">
        <f>'Total Property Damage 95%'!M130/'Property Value'!G129</f>
        <v>8.1936728125649031E-5</v>
      </c>
      <c r="N130" s="42">
        <f>'Total Property Damage 95%'!N130/'Property Value'!B129</f>
        <v>2.1566361252377268E-3</v>
      </c>
      <c r="O130" s="42">
        <f>'Total Property Damage 95%'!O130/'Property Value'!C129</f>
        <v>6.4509462984193586E-3</v>
      </c>
      <c r="P130" s="42">
        <f>'Total Property Damage 95%'!P130/'Property Value'!D129</f>
        <v>4.2738090699993066E-3</v>
      </c>
      <c r="Q130" s="42">
        <f>'Total Property Damage 95%'!Q130/'Property Value'!E129</f>
        <v>1.0599314572629128E-2</v>
      </c>
      <c r="R130" s="42">
        <f>'Total Property Damage 95%'!R130/'Property Value'!F129</f>
        <v>5.3838723157301326E-3</v>
      </c>
      <c r="S130" s="42">
        <f>'Total Property Damage 95%'!S130/'Property Value'!G129</f>
        <v>1.1774987517401247E-2</v>
      </c>
    </row>
    <row r="131" spans="1:19" x14ac:dyDescent="0.35">
      <c r="A131">
        <v>2150</v>
      </c>
      <c r="B131" s="40">
        <f>'Total Property Damage 95%'!B131/'Property Value'!B130</f>
        <v>1.2551602277715781E-4</v>
      </c>
      <c r="C131" s="40">
        <f>'Total Property Damage 95%'!C131/'Property Value'!C130</f>
        <v>2.7020786583846495E-4</v>
      </c>
      <c r="D131" s="40">
        <f>'Total Property Damage 95%'!D131/'Property Value'!D130</f>
        <v>2.5795842244535411E-4</v>
      </c>
      <c r="E131" s="40">
        <f>'Total Property Damage 95%'!E131/'Property Value'!E130</f>
        <v>1.2620916549352494E-3</v>
      </c>
      <c r="F131" s="40">
        <f>'Total Property Damage 95%'!F131/'Property Value'!F130</f>
        <v>7.6218518429511202E-4</v>
      </c>
      <c r="G131" s="40">
        <f>'Total Property Damage 95%'!G131/'Property Value'!G130</f>
        <v>1.7487848185266646E-3</v>
      </c>
      <c r="H131" s="41">
        <f>'Total Property Damage 95%'!H131/'Property Value'!B130</f>
        <v>1.4437589507122282E-5</v>
      </c>
      <c r="I131" s="41">
        <f>'Total Property Damage 95%'!I131/'Property Value'!C130</f>
        <v>2.5759499150482881E-5</v>
      </c>
      <c r="J131" s="41">
        <f>'Total Property Damage 95%'!J131/'Property Value'!D130</f>
        <v>1.471594954070109E-5</v>
      </c>
      <c r="K131" s="41">
        <f>'Total Property Damage 95%'!K131/'Property Value'!E130</f>
        <v>8.0567696571008884E-5</v>
      </c>
      <c r="L131" s="41">
        <f>'Total Property Damage 95%'!L131/'Property Value'!F130</f>
        <v>5.2466647500033715E-5</v>
      </c>
      <c r="M131" s="41">
        <f>'Total Property Damage 95%'!M131/'Property Value'!G130</f>
        <v>8.6061771597151029E-5</v>
      </c>
      <c r="N131" s="42">
        <f>'Total Property Damage 95%'!N131/'Property Value'!B130</f>
        <v>2.2829047657563087E-3</v>
      </c>
      <c r="O131" s="42">
        <f>'Total Property Damage 95%'!O131/'Property Value'!C130</f>
        <v>6.8286420114919569E-3</v>
      </c>
      <c r="P131" s="42">
        <f>'Total Property Damage 95%'!P131/'Property Value'!D130</f>
        <v>4.5240358258203939E-3</v>
      </c>
      <c r="Q131" s="42">
        <f>'Total Property Damage 95%'!Q131/'Property Value'!E130</f>
        <v>1.121989262279378E-2</v>
      </c>
      <c r="R131" s="42">
        <f>'Total Property Damage 95%'!R131/'Property Value'!F130</f>
        <v>5.6990920368863553E-3</v>
      </c>
      <c r="S131" s="42">
        <f>'Total Property Damage 95%'!S131/'Property Value'!G130</f>
        <v>1.2464399907626158E-2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O130"/>
  <sheetViews>
    <sheetView workbookViewId="0">
      <selection activeCell="J3" sqref="J3"/>
    </sheetView>
  </sheetViews>
  <sheetFormatPr defaultColWidth="8.81640625" defaultRowHeight="14.5" x14ac:dyDescent="0.35"/>
  <cols>
    <col min="2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  <col min="9" max="9" width="8.81640625" customWidth="1"/>
    <col min="10" max="12" width="14.54296875" bestFit="1" customWidth="1"/>
    <col min="13" max="13" width="13.54296875" bestFit="1" customWidth="1"/>
    <col min="14" max="14" width="14.54296875" bestFit="1" customWidth="1"/>
    <col min="15" max="15" width="13.54296875" bestFit="1" customWidth="1"/>
  </cols>
  <sheetData>
    <row r="1" spans="1:15" x14ac:dyDescent="0.35">
      <c r="A1" t="s">
        <v>111</v>
      </c>
      <c r="C1" s="91">
        <f>Assumptions!$C$32</f>
        <v>1.6E-2</v>
      </c>
      <c r="I1" t="s">
        <v>173</v>
      </c>
      <c r="K1" s="91">
        <f>Assumptions!$C$33</f>
        <v>1.6E-2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47">
        <f>Assumptions!C22*(1 + $C$1)</f>
        <v>6508504.1280000005</v>
      </c>
      <c r="C3" s="47">
        <f>Assumptions!D22*(1 + $C$1)</f>
        <v>4457139.1679999996</v>
      </c>
      <c r="D3" s="47">
        <f>Assumptions!E22*(1 + $C$1)</f>
        <v>5099998.9440000001</v>
      </c>
      <c r="E3" s="47">
        <f>Assumptions!F22*(1 + $C$1)</f>
        <v>1011472.704</v>
      </c>
      <c r="F3" s="47">
        <f>Assumptions!G22*(1 + $C$1)</f>
        <v>1277209.5360000001</v>
      </c>
      <c r="G3" s="47">
        <f>Assumptions!H22*(1 + $C$1)</f>
        <v>318857.37599999999</v>
      </c>
      <c r="I3">
        <v>2023</v>
      </c>
      <c r="J3" s="47">
        <f>'Demographic-Economic'!C26</f>
        <v>2376180</v>
      </c>
      <c r="K3" s="47">
        <f>'Demographic-Economic'!D26</f>
        <v>1634628</v>
      </c>
      <c r="L3" s="47">
        <f>'Demographic-Economic'!E26</f>
        <v>1865736</v>
      </c>
      <c r="M3" s="47">
        <f>'Demographic-Economic'!F26</f>
        <v>403548</v>
      </c>
      <c r="N3" s="47">
        <f>'Demographic-Economic'!G26</f>
        <v>500448</v>
      </c>
      <c r="O3" s="47">
        <f>'Demographic-Economic'!H26</f>
        <v>110052</v>
      </c>
    </row>
    <row r="4" spans="1:15" x14ac:dyDescent="0.35">
      <c r="A4">
        <v>2024</v>
      </c>
      <c r="B4" s="48">
        <f>B3*(1+$C$1)</f>
        <v>6612640.1940480005</v>
      </c>
      <c r="C4" s="48">
        <f t="shared" ref="C4:G4" si="0">C3*(1+$C$1)</f>
        <v>4528453.394688</v>
      </c>
      <c r="D4" s="48">
        <f t="shared" si="0"/>
        <v>5181598.927104</v>
      </c>
      <c r="E4" s="48">
        <f t="shared" si="0"/>
        <v>1027656.267264</v>
      </c>
      <c r="F4" s="48">
        <f t="shared" si="0"/>
        <v>1297644.888576</v>
      </c>
      <c r="G4" s="48">
        <f t="shared" si="0"/>
        <v>323959.09401599999</v>
      </c>
      <c r="I4">
        <v>2024</v>
      </c>
      <c r="J4" s="48">
        <f>J3*(1+$C$1)</f>
        <v>2414198.88</v>
      </c>
      <c r="K4" s="48">
        <f t="shared" ref="K4:O19" si="1">K3*(1+$C$1)</f>
        <v>1660782.048</v>
      </c>
      <c r="L4" s="48">
        <f t="shared" si="1"/>
        <v>1895587.7760000001</v>
      </c>
      <c r="M4" s="48">
        <f t="shared" si="1"/>
        <v>410004.76799999998</v>
      </c>
      <c r="N4" s="48">
        <f t="shared" si="1"/>
        <v>508455.16800000001</v>
      </c>
      <c r="O4" s="48">
        <f t="shared" si="1"/>
        <v>111812.83199999999</v>
      </c>
    </row>
    <row r="5" spans="1:15" x14ac:dyDescent="0.35">
      <c r="A5">
        <v>2025</v>
      </c>
      <c r="B5" s="48">
        <f t="shared" ref="B5:B68" si="2">B4*(1+$C$1)</f>
        <v>6718442.4371527685</v>
      </c>
      <c r="C5" s="48">
        <f t="shared" ref="C5:C68" si="3">C4*(1+$C$1)</f>
        <v>4600908.6490030084</v>
      </c>
      <c r="D5" s="48">
        <f t="shared" ref="D5:D68" si="4">D4*(1+$C$1)</f>
        <v>5264504.5099376645</v>
      </c>
      <c r="E5" s="48">
        <f t="shared" ref="E5:E68" si="5">E4*(1+$C$1)</f>
        <v>1044098.767540224</v>
      </c>
      <c r="F5" s="48">
        <f t="shared" ref="F5:F68" si="6">F4*(1+$C$1)</f>
        <v>1318407.2067932161</v>
      </c>
      <c r="G5" s="48">
        <f t="shared" ref="G5:G68" si="7">G4*(1+$C$1)</f>
        <v>329142.43952025601</v>
      </c>
      <c r="I5">
        <v>2025</v>
      </c>
      <c r="J5" s="48">
        <f t="shared" ref="J5:O20" si="8">J4*(1+$C$1)</f>
        <v>2452826.0620800001</v>
      </c>
      <c r="K5" s="48">
        <f t="shared" si="1"/>
        <v>1687354.5607680001</v>
      </c>
      <c r="L5" s="48">
        <f t="shared" si="1"/>
        <v>1925917.1804160001</v>
      </c>
      <c r="M5" s="48">
        <f t="shared" si="1"/>
        <v>416564.84428799996</v>
      </c>
      <c r="N5" s="48">
        <f t="shared" si="1"/>
        <v>516590.45068800001</v>
      </c>
      <c r="O5" s="48">
        <f t="shared" si="1"/>
        <v>113601.837312</v>
      </c>
    </row>
    <row r="6" spans="1:15" x14ac:dyDescent="0.35">
      <c r="A6">
        <v>2026</v>
      </c>
      <c r="B6" s="48">
        <f t="shared" si="2"/>
        <v>6825937.5161472131</v>
      </c>
      <c r="C6" s="48">
        <f t="shared" si="3"/>
        <v>4674523.1873870566</v>
      </c>
      <c r="D6" s="48">
        <f t="shared" si="4"/>
        <v>5348736.582096667</v>
      </c>
      <c r="E6" s="48">
        <f t="shared" si="5"/>
        <v>1060804.3478208676</v>
      </c>
      <c r="F6" s="48">
        <f t="shared" si="6"/>
        <v>1339501.7221019075</v>
      </c>
      <c r="G6" s="48">
        <f t="shared" si="7"/>
        <v>334408.7185525801</v>
      </c>
      <c r="I6">
        <v>2026</v>
      </c>
      <c r="J6" s="48">
        <f t="shared" si="8"/>
        <v>2492071.2790732803</v>
      </c>
      <c r="K6" s="48">
        <f t="shared" si="1"/>
        <v>1714352.2337402881</v>
      </c>
      <c r="L6" s="48">
        <f t="shared" si="1"/>
        <v>1956731.8553026561</v>
      </c>
      <c r="M6" s="48">
        <f t="shared" si="1"/>
        <v>423229.88179660798</v>
      </c>
      <c r="N6" s="48">
        <f t="shared" si="1"/>
        <v>524855.89789900801</v>
      </c>
      <c r="O6" s="48">
        <f t="shared" si="1"/>
        <v>115419.46670899201</v>
      </c>
    </row>
    <row r="7" spans="1:15" x14ac:dyDescent="0.35">
      <c r="A7">
        <v>2027</v>
      </c>
      <c r="B7" s="48">
        <f t="shared" si="2"/>
        <v>6935152.5164055685</v>
      </c>
      <c r="C7" s="48">
        <f t="shared" si="3"/>
        <v>4749315.5583852492</v>
      </c>
      <c r="D7" s="48">
        <f t="shared" si="4"/>
        <v>5434316.3674102137</v>
      </c>
      <c r="E7" s="48">
        <f t="shared" si="5"/>
        <v>1077777.2173860015</v>
      </c>
      <c r="F7" s="48">
        <f t="shared" si="6"/>
        <v>1360933.749655538</v>
      </c>
      <c r="G7" s="48">
        <f t="shared" si="7"/>
        <v>339759.25804942136</v>
      </c>
      <c r="I7">
        <v>2027</v>
      </c>
      <c r="J7" s="48">
        <f t="shared" si="8"/>
        <v>2531944.4195384528</v>
      </c>
      <c r="K7" s="48">
        <f t="shared" si="1"/>
        <v>1741781.8694801326</v>
      </c>
      <c r="L7" s="48">
        <f t="shared" si="1"/>
        <v>1988039.5649874986</v>
      </c>
      <c r="M7" s="48">
        <f t="shared" si="1"/>
        <v>430001.5599053537</v>
      </c>
      <c r="N7" s="48">
        <f t="shared" si="1"/>
        <v>533253.59226539219</v>
      </c>
      <c r="O7" s="48">
        <f t="shared" si="1"/>
        <v>117266.17817633589</v>
      </c>
    </row>
    <row r="8" spans="1:15" x14ac:dyDescent="0.35">
      <c r="A8">
        <v>2028</v>
      </c>
      <c r="B8" s="48">
        <f t="shared" si="2"/>
        <v>7046114.9566680575</v>
      </c>
      <c r="C8" s="48">
        <f t="shared" si="3"/>
        <v>4825304.6073194137</v>
      </c>
      <c r="D8" s="48">
        <f t="shared" si="4"/>
        <v>5521265.4292887775</v>
      </c>
      <c r="E8" s="48">
        <f t="shared" si="5"/>
        <v>1095021.6528641775</v>
      </c>
      <c r="F8" s="48">
        <f t="shared" si="6"/>
        <v>1382708.6896500266</v>
      </c>
      <c r="G8" s="48">
        <f t="shared" si="7"/>
        <v>345195.40617821208</v>
      </c>
      <c r="I8">
        <v>2028</v>
      </c>
      <c r="J8" s="48">
        <f t="shared" si="8"/>
        <v>2572455.5302510681</v>
      </c>
      <c r="K8" s="48">
        <f t="shared" si="1"/>
        <v>1769650.3793918148</v>
      </c>
      <c r="L8" s="48">
        <f t="shared" si="1"/>
        <v>2019848.1980272986</v>
      </c>
      <c r="M8" s="48">
        <f t="shared" si="1"/>
        <v>436881.58486383938</v>
      </c>
      <c r="N8" s="48">
        <f t="shared" si="1"/>
        <v>541785.64974163845</v>
      </c>
      <c r="O8" s="48">
        <f t="shared" si="1"/>
        <v>119142.43702715727</v>
      </c>
    </row>
    <row r="9" spans="1:15" x14ac:dyDescent="0.35">
      <c r="A9">
        <v>2029</v>
      </c>
      <c r="B9" s="48">
        <f t="shared" si="2"/>
        <v>7158852.7959747463</v>
      </c>
      <c r="C9" s="48">
        <f t="shared" si="3"/>
        <v>4902509.4810365243</v>
      </c>
      <c r="D9" s="48">
        <f t="shared" si="4"/>
        <v>5609605.6761573981</v>
      </c>
      <c r="E9" s="48">
        <f t="shared" si="5"/>
        <v>1112541.9993100043</v>
      </c>
      <c r="F9" s="48">
        <f t="shared" si="6"/>
        <v>1404832.028684427</v>
      </c>
      <c r="G9" s="48">
        <f t="shared" si="7"/>
        <v>350718.53267706349</v>
      </c>
      <c r="I9">
        <v>2029</v>
      </c>
      <c r="J9" s="48">
        <f t="shared" si="8"/>
        <v>2613614.818735085</v>
      </c>
      <c r="K9" s="48">
        <f t="shared" si="1"/>
        <v>1797964.7854620838</v>
      </c>
      <c r="L9" s="48">
        <f t="shared" si="1"/>
        <v>2052165.7691957355</v>
      </c>
      <c r="M9" s="48">
        <f t="shared" si="1"/>
        <v>443871.69022166083</v>
      </c>
      <c r="N9" s="48">
        <f t="shared" si="1"/>
        <v>550454.22013750463</v>
      </c>
      <c r="O9" s="48">
        <f t="shared" si="1"/>
        <v>121048.71601959178</v>
      </c>
    </row>
    <row r="10" spans="1:15" x14ac:dyDescent="0.35">
      <c r="A10">
        <v>2030</v>
      </c>
      <c r="B10" s="48">
        <f t="shared" si="2"/>
        <v>7273394.4407103425</v>
      </c>
      <c r="C10" s="48">
        <f t="shared" si="3"/>
        <v>4980949.6327331085</v>
      </c>
      <c r="D10" s="48">
        <f t="shared" si="4"/>
        <v>5699359.3669759165</v>
      </c>
      <c r="E10" s="48">
        <f t="shared" si="5"/>
        <v>1130342.6712989644</v>
      </c>
      <c r="F10" s="48">
        <f t="shared" si="6"/>
        <v>1427309.3411433778</v>
      </c>
      <c r="G10" s="48">
        <f t="shared" si="7"/>
        <v>356330.0291998965</v>
      </c>
      <c r="I10">
        <v>2030</v>
      </c>
      <c r="J10" s="48">
        <f t="shared" si="8"/>
        <v>2655432.6558348462</v>
      </c>
      <c r="K10" s="48">
        <f t="shared" si="1"/>
        <v>1826732.2220294771</v>
      </c>
      <c r="L10" s="48">
        <f t="shared" si="1"/>
        <v>2085000.4215028672</v>
      </c>
      <c r="M10" s="48">
        <f t="shared" si="1"/>
        <v>450973.63726520742</v>
      </c>
      <c r="N10" s="48">
        <f t="shared" si="1"/>
        <v>559261.48765970476</v>
      </c>
      <c r="O10" s="48">
        <f t="shared" si="1"/>
        <v>122985.49547590525</v>
      </c>
    </row>
    <row r="11" spans="1:15" x14ac:dyDescent="0.35">
      <c r="A11">
        <v>2031</v>
      </c>
      <c r="B11" s="48">
        <f t="shared" si="2"/>
        <v>7389768.7517617084</v>
      </c>
      <c r="C11" s="48">
        <f t="shared" si="3"/>
        <v>5060644.8268568385</v>
      </c>
      <c r="D11" s="48">
        <f t="shared" si="4"/>
        <v>5790549.1168475309</v>
      </c>
      <c r="E11" s="48">
        <f t="shared" si="5"/>
        <v>1148428.1540397478</v>
      </c>
      <c r="F11" s="48">
        <f t="shared" si="6"/>
        <v>1450146.2906016719</v>
      </c>
      <c r="G11" s="48">
        <f t="shared" si="7"/>
        <v>362031.30966709484</v>
      </c>
      <c r="I11">
        <v>2031</v>
      </c>
      <c r="J11" s="48">
        <f t="shared" si="8"/>
        <v>2697919.5783282039</v>
      </c>
      <c r="K11" s="48">
        <f t="shared" si="1"/>
        <v>1855959.9375819487</v>
      </c>
      <c r="L11" s="48">
        <f t="shared" si="1"/>
        <v>2118360.428246913</v>
      </c>
      <c r="M11" s="48">
        <f t="shared" si="1"/>
        <v>458189.21546145075</v>
      </c>
      <c r="N11" s="48">
        <f t="shared" si="1"/>
        <v>568209.67146226007</v>
      </c>
      <c r="O11" s="48">
        <f t="shared" si="1"/>
        <v>124953.26340351974</v>
      </c>
    </row>
    <row r="12" spans="1:15" x14ac:dyDescent="0.35">
      <c r="A12">
        <v>2032</v>
      </c>
      <c r="B12" s="48">
        <f t="shared" si="2"/>
        <v>7508005.0517898956</v>
      </c>
      <c r="C12" s="48">
        <f t="shared" si="3"/>
        <v>5141615.1440865481</v>
      </c>
      <c r="D12" s="48">
        <f t="shared" si="4"/>
        <v>5883197.9027170911</v>
      </c>
      <c r="E12" s="48">
        <f t="shared" si="5"/>
        <v>1166803.0045043838</v>
      </c>
      <c r="F12" s="48">
        <f t="shared" si="6"/>
        <v>1473348.6312512986</v>
      </c>
      <c r="G12" s="48">
        <f t="shared" si="7"/>
        <v>367823.81062176835</v>
      </c>
      <c r="I12">
        <v>2032</v>
      </c>
      <c r="J12" s="48">
        <f t="shared" si="8"/>
        <v>2741086.2915814552</v>
      </c>
      <c r="K12" s="48">
        <f t="shared" si="1"/>
        <v>1885655.2965832599</v>
      </c>
      <c r="L12" s="48">
        <f t="shared" si="1"/>
        <v>2152254.1950988634</v>
      </c>
      <c r="M12" s="48">
        <f t="shared" si="1"/>
        <v>465520.24290883396</v>
      </c>
      <c r="N12" s="48">
        <f t="shared" si="1"/>
        <v>577301.02620565624</v>
      </c>
      <c r="O12" s="48">
        <f t="shared" si="1"/>
        <v>126952.51561797605</v>
      </c>
    </row>
    <row r="13" spans="1:15" x14ac:dyDescent="0.35">
      <c r="A13">
        <v>2033</v>
      </c>
      <c r="B13" s="48">
        <f t="shared" si="2"/>
        <v>7628133.1326185344</v>
      </c>
      <c r="C13" s="48">
        <f t="shared" si="3"/>
        <v>5223880.9863919327</v>
      </c>
      <c r="D13" s="48">
        <f t="shared" si="4"/>
        <v>5977329.0691605648</v>
      </c>
      <c r="E13" s="48">
        <f t="shared" si="5"/>
        <v>1185471.8525764539</v>
      </c>
      <c r="F13" s="48">
        <f t="shared" si="6"/>
        <v>1496922.2093513194</v>
      </c>
      <c r="G13" s="48">
        <f t="shared" si="7"/>
        <v>373708.99159171665</v>
      </c>
      <c r="I13">
        <v>2033</v>
      </c>
      <c r="J13" s="48">
        <f t="shared" si="8"/>
        <v>2784943.6722467584</v>
      </c>
      <c r="K13" s="48">
        <f t="shared" si="1"/>
        <v>1915825.7813285922</v>
      </c>
      <c r="L13" s="48">
        <f t="shared" si="1"/>
        <v>2186690.2622204451</v>
      </c>
      <c r="M13" s="48">
        <f t="shared" si="1"/>
        <v>472968.56679537531</v>
      </c>
      <c r="N13" s="48">
        <f t="shared" si="1"/>
        <v>586537.84262494673</v>
      </c>
      <c r="O13" s="48">
        <f t="shared" si="1"/>
        <v>128983.75586786367</v>
      </c>
    </row>
    <row r="14" spans="1:15" x14ac:dyDescent="0.35">
      <c r="A14">
        <v>2034</v>
      </c>
      <c r="B14" s="48">
        <f t="shared" si="2"/>
        <v>7750183.2627404314</v>
      </c>
      <c r="C14" s="48">
        <f t="shared" si="3"/>
        <v>5307463.0821742034</v>
      </c>
      <c r="D14" s="48">
        <f t="shared" si="4"/>
        <v>6072966.3342671338</v>
      </c>
      <c r="E14" s="48">
        <f t="shared" si="5"/>
        <v>1204439.4022176773</v>
      </c>
      <c r="F14" s="48">
        <f t="shared" si="6"/>
        <v>1520872.9647009405</v>
      </c>
      <c r="G14" s="48">
        <f t="shared" si="7"/>
        <v>379688.33545718412</v>
      </c>
      <c r="I14">
        <v>2034</v>
      </c>
      <c r="J14" s="48">
        <f t="shared" si="8"/>
        <v>2829502.7710027066</v>
      </c>
      <c r="K14" s="48">
        <f t="shared" si="1"/>
        <v>1946478.9938298496</v>
      </c>
      <c r="L14" s="48">
        <f t="shared" si="1"/>
        <v>2221677.3064159723</v>
      </c>
      <c r="M14" s="48">
        <f t="shared" si="1"/>
        <v>480536.06386410131</v>
      </c>
      <c r="N14" s="48">
        <f t="shared" si="1"/>
        <v>595922.44810694584</v>
      </c>
      <c r="O14" s="48">
        <f t="shared" si="1"/>
        <v>131047.49596174949</v>
      </c>
    </row>
    <row r="15" spans="1:15" x14ac:dyDescent="0.35">
      <c r="A15">
        <v>2035</v>
      </c>
      <c r="B15" s="48">
        <f t="shared" si="2"/>
        <v>7874186.1949442783</v>
      </c>
      <c r="C15" s="48">
        <f t="shared" si="3"/>
        <v>5392382.4914889904</v>
      </c>
      <c r="D15" s="48">
        <f t="shared" si="4"/>
        <v>6170133.7956154076</v>
      </c>
      <c r="E15" s="48">
        <f t="shared" si="5"/>
        <v>1223710.4326531601</v>
      </c>
      <c r="F15" s="48">
        <f t="shared" si="6"/>
        <v>1545206.9321361557</v>
      </c>
      <c r="G15" s="48">
        <f t="shared" si="7"/>
        <v>385763.34882449906</v>
      </c>
      <c r="I15">
        <v>2035</v>
      </c>
      <c r="J15" s="48">
        <f t="shared" si="8"/>
        <v>2874774.8153387499</v>
      </c>
      <c r="K15" s="48">
        <f t="shared" si="1"/>
        <v>1977622.6577311272</v>
      </c>
      <c r="L15" s="48">
        <f t="shared" si="1"/>
        <v>2257224.143318628</v>
      </c>
      <c r="M15" s="48">
        <f t="shared" si="1"/>
        <v>488224.64088592696</v>
      </c>
      <c r="N15" s="48">
        <f t="shared" si="1"/>
        <v>605457.20727665699</v>
      </c>
      <c r="O15" s="48">
        <f t="shared" si="1"/>
        <v>133144.25589713748</v>
      </c>
    </row>
    <row r="16" spans="1:15" x14ac:dyDescent="0.35">
      <c r="A16">
        <v>2036</v>
      </c>
      <c r="B16" s="48">
        <f t="shared" si="2"/>
        <v>8000173.1740633873</v>
      </c>
      <c r="C16" s="48">
        <f t="shared" si="3"/>
        <v>5478660.6113528144</v>
      </c>
      <c r="D16" s="48">
        <f t="shared" si="4"/>
        <v>6268855.9363452541</v>
      </c>
      <c r="E16" s="48">
        <f t="shared" si="5"/>
        <v>1243289.7995756106</v>
      </c>
      <c r="F16" s="48">
        <f t="shared" si="6"/>
        <v>1569930.2430503343</v>
      </c>
      <c r="G16" s="48">
        <f t="shared" si="7"/>
        <v>391935.56240569107</v>
      </c>
      <c r="I16">
        <v>2036</v>
      </c>
      <c r="J16" s="48">
        <f t="shared" si="8"/>
        <v>2920771.2123841699</v>
      </c>
      <c r="K16" s="48">
        <f t="shared" si="1"/>
        <v>2009264.6202548253</v>
      </c>
      <c r="L16" s="48">
        <f t="shared" si="1"/>
        <v>2293339.729611726</v>
      </c>
      <c r="M16" s="48">
        <f t="shared" si="1"/>
        <v>496036.23514010181</v>
      </c>
      <c r="N16" s="48">
        <f t="shared" si="1"/>
        <v>615144.52259308356</v>
      </c>
      <c r="O16" s="48">
        <f t="shared" si="1"/>
        <v>135274.56399149168</v>
      </c>
    </row>
    <row r="17" spans="1:15" x14ac:dyDescent="0.35">
      <c r="A17">
        <v>2037</v>
      </c>
      <c r="B17" s="48">
        <f t="shared" si="2"/>
        <v>8128175.9448484015</v>
      </c>
      <c r="C17" s="48">
        <f t="shared" si="3"/>
        <v>5566319.1811344596</v>
      </c>
      <c r="D17" s="48">
        <f t="shared" si="4"/>
        <v>6369157.6313267779</v>
      </c>
      <c r="E17" s="48">
        <f t="shared" si="5"/>
        <v>1263182.4363688203</v>
      </c>
      <c r="F17" s="48">
        <f t="shared" si="6"/>
        <v>1595049.1269391396</v>
      </c>
      <c r="G17" s="48">
        <f t="shared" si="7"/>
        <v>398206.53140418214</v>
      </c>
      <c r="I17">
        <v>2037</v>
      </c>
      <c r="J17" s="48">
        <f t="shared" si="8"/>
        <v>2967503.5517823165</v>
      </c>
      <c r="K17" s="48">
        <f t="shared" si="1"/>
        <v>2041412.8541789025</v>
      </c>
      <c r="L17" s="48">
        <f t="shared" si="1"/>
        <v>2330033.1652855137</v>
      </c>
      <c r="M17" s="48">
        <f t="shared" si="1"/>
        <v>503972.81490234344</v>
      </c>
      <c r="N17" s="48">
        <f t="shared" si="1"/>
        <v>624986.83495457296</v>
      </c>
      <c r="O17" s="48">
        <f t="shared" si="1"/>
        <v>137438.95701535555</v>
      </c>
    </row>
    <row r="18" spans="1:15" x14ac:dyDescent="0.35">
      <c r="A18">
        <v>2038</v>
      </c>
      <c r="B18" s="48">
        <f t="shared" si="2"/>
        <v>8258226.7599659758</v>
      </c>
      <c r="C18" s="48">
        <f t="shared" si="3"/>
        <v>5655380.2880326109</v>
      </c>
      <c r="D18" s="48">
        <f t="shared" si="4"/>
        <v>6471064.153428006</v>
      </c>
      <c r="E18" s="48">
        <f t="shared" si="5"/>
        <v>1283393.3553507214</v>
      </c>
      <c r="F18" s="48">
        <f t="shared" si="6"/>
        <v>1620569.9129701657</v>
      </c>
      <c r="G18" s="48">
        <f t="shared" si="7"/>
        <v>404577.83590664907</v>
      </c>
      <c r="I18">
        <v>2038</v>
      </c>
      <c r="J18" s="48">
        <f t="shared" si="8"/>
        <v>3014983.6086108335</v>
      </c>
      <c r="K18" s="48">
        <f t="shared" si="1"/>
        <v>2074075.459845765</v>
      </c>
      <c r="L18" s="48">
        <f t="shared" si="1"/>
        <v>2367313.6959300819</v>
      </c>
      <c r="M18" s="48">
        <f t="shared" si="1"/>
        <v>512036.37994078093</v>
      </c>
      <c r="N18" s="48">
        <f t="shared" si="1"/>
        <v>634986.62431384611</v>
      </c>
      <c r="O18" s="48">
        <f t="shared" si="1"/>
        <v>139637.98032760125</v>
      </c>
    </row>
    <row r="19" spans="1:15" x14ac:dyDescent="0.35">
      <c r="A19">
        <v>2039</v>
      </c>
      <c r="B19" s="48">
        <f t="shared" si="2"/>
        <v>8390358.3881254308</v>
      </c>
      <c r="C19" s="48">
        <f t="shared" si="3"/>
        <v>5745866.3726411331</v>
      </c>
      <c r="D19" s="48">
        <f t="shared" si="4"/>
        <v>6574601.1798828542</v>
      </c>
      <c r="E19" s="48">
        <f t="shared" si="5"/>
        <v>1303927.649036333</v>
      </c>
      <c r="F19" s="48">
        <f t="shared" si="6"/>
        <v>1646499.0315776884</v>
      </c>
      <c r="G19" s="48">
        <f t="shared" si="7"/>
        <v>411051.08128115546</v>
      </c>
      <c r="I19">
        <v>2039</v>
      </c>
      <c r="J19" s="48">
        <f t="shared" si="8"/>
        <v>3063223.346348607</v>
      </c>
      <c r="K19" s="48">
        <f t="shared" si="1"/>
        <v>2107260.6672032974</v>
      </c>
      <c r="L19" s="48">
        <f t="shared" si="1"/>
        <v>2405190.7150649633</v>
      </c>
      <c r="M19" s="48">
        <f t="shared" si="1"/>
        <v>520228.96201983345</v>
      </c>
      <c r="N19" s="48">
        <f t="shared" si="1"/>
        <v>645146.41030286765</v>
      </c>
      <c r="O19" s="48">
        <f t="shared" si="1"/>
        <v>141872.18801284287</v>
      </c>
    </row>
    <row r="20" spans="1:15" x14ac:dyDescent="0.35">
      <c r="A20">
        <v>2040</v>
      </c>
      <c r="B20" s="48">
        <f t="shared" si="2"/>
        <v>8524604.1223354377</v>
      </c>
      <c r="C20" s="48">
        <f t="shared" si="3"/>
        <v>5837800.234603391</v>
      </c>
      <c r="D20" s="48">
        <f t="shared" si="4"/>
        <v>6679794.7987609804</v>
      </c>
      <c r="E20" s="48">
        <f t="shared" si="5"/>
        <v>1324790.4914209144</v>
      </c>
      <c r="F20" s="48">
        <f t="shared" si="6"/>
        <v>1672843.0160829315</v>
      </c>
      <c r="G20" s="48">
        <f t="shared" si="7"/>
        <v>417627.89858165395</v>
      </c>
      <c r="I20">
        <v>2040</v>
      </c>
      <c r="J20" s="48">
        <f t="shared" si="8"/>
        <v>3112234.9198901849</v>
      </c>
      <c r="K20" s="48">
        <f t="shared" si="8"/>
        <v>2140976.8378785499</v>
      </c>
      <c r="L20" s="48">
        <f t="shared" si="8"/>
        <v>2443673.7665060028</v>
      </c>
      <c r="M20" s="48">
        <f t="shared" si="8"/>
        <v>528552.62541215075</v>
      </c>
      <c r="N20" s="48">
        <f t="shared" si="8"/>
        <v>655468.75286771357</v>
      </c>
      <c r="O20" s="48">
        <f t="shared" si="8"/>
        <v>144142.14302104837</v>
      </c>
    </row>
    <row r="21" spans="1:15" x14ac:dyDescent="0.35">
      <c r="A21">
        <v>2041</v>
      </c>
      <c r="B21" s="48">
        <f t="shared" si="2"/>
        <v>8660997.7882928047</v>
      </c>
      <c r="C21" s="48">
        <f t="shared" si="3"/>
        <v>5931205.0383570455</v>
      </c>
      <c r="D21" s="48">
        <f t="shared" si="4"/>
        <v>6786671.5155411558</v>
      </c>
      <c r="E21" s="48">
        <f t="shared" si="5"/>
        <v>1345987.1392836492</v>
      </c>
      <c r="F21" s="48">
        <f t="shared" si="6"/>
        <v>1699608.5043402584</v>
      </c>
      <c r="G21" s="48">
        <f t="shared" si="7"/>
        <v>424309.9449589604</v>
      </c>
      <c r="I21">
        <v>2041</v>
      </c>
      <c r="J21" s="48">
        <f t="shared" ref="J21:O36" si="9">J20*(1+$C$1)</f>
        <v>3162030.6786084278</v>
      </c>
      <c r="K21" s="48">
        <f t="shared" si="9"/>
        <v>2175232.4672846068</v>
      </c>
      <c r="L21" s="48">
        <f t="shared" si="9"/>
        <v>2482772.5467700986</v>
      </c>
      <c r="M21" s="48">
        <f t="shared" si="9"/>
        <v>537009.46741874516</v>
      </c>
      <c r="N21" s="48">
        <f t="shared" si="9"/>
        <v>665956.25291359704</v>
      </c>
      <c r="O21" s="48">
        <f t="shared" si="9"/>
        <v>146448.41730938514</v>
      </c>
    </row>
    <row r="22" spans="1:15" x14ac:dyDescent="0.35">
      <c r="A22">
        <v>2042</v>
      </c>
      <c r="B22" s="48">
        <f t="shared" si="2"/>
        <v>8799573.7529054899</v>
      </c>
      <c r="C22" s="48">
        <f t="shared" si="3"/>
        <v>6026104.3189707585</v>
      </c>
      <c r="D22" s="48">
        <f t="shared" si="4"/>
        <v>6895258.2597898142</v>
      </c>
      <c r="E22" s="48">
        <f t="shared" si="5"/>
        <v>1367522.9335121876</v>
      </c>
      <c r="F22" s="48">
        <f t="shared" si="6"/>
        <v>1726802.2404097025</v>
      </c>
      <c r="G22" s="48">
        <f t="shared" si="7"/>
        <v>431098.90407830378</v>
      </c>
      <c r="I22">
        <v>2042</v>
      </c>
      <c r="J22" s="48">
        <f t="shared" si="9"/>
        <v>3212623.1694661626</v>
      </c>
      <c r="K22" s="48">
        <f t="shared" si="9"/>
        <v>2210036.1867611604</v>
      </c>
      <c r="L22" s="48">
        <f t="shared" si="9"/>
        <v>2522496.9075184204</v>
      </c>
      <c r="M22" s="48">
        <f t="shared" si="9"/>
        <v>545601.61889744503</v>
      </c>
      <c r="N22" s="48">
        <f t="shared" si="9"/>
        <v>676611.55296021455</v>
      </c>
      <c r="O22" s="48">
        <f t="shared" si="9"/>
        <v>148791.59198633532</v>
      </c>
    </row>
    <row r="23" spans="1:15" x14ac:dyDescent="0.35">
      <c r="A23">
        <v>2043</v>
      </c>
      <c r="B23" s="48">
        <f t="shared" si="2"/>
        <v>8940366.9329519775</v>
      </c>
      <c r="C23" s="48">
        <f t="shared" si="3"/>
        <v>6122521.9880742906</v>
      </c>
      <c r="D23" s="48">
        <f t="shared" si="4"/>
        <v>7005582.3919464517</v>
      </c>
      <c r="E23" s="48">
        <f t="shared" si="5"/>
        <v>1389403.3004483825</v>
      </c>
      <c r="F23" s="48">
        <f t="shared" si="6"/>
        <v>1754431.0762562577</v>
      </c>
      <c r="G23" s="48">
        <f t="shared" si="7"/>
        <v>437996.48654355662</v>
      </c>
      <c r="I23">
        <v>2043</v>
      </c>
      <c r="J23" s="48">
        <f t="shared" si="9"/>
        <v>3264025.140177621</v>
      </c>
      <c r="K23" s="48">
        <f t="shared" si="9"/>
        <v>2245396.765749339</v>
      </c>
      <c r="L23" s="48">
        <f t="shared" si="9"/>
        <v>2562856.8580387151</v>
      </c>
      <c r="M23" s="48">
        <f t="shared" si="9"/>
        <v>554331.24479980418</v>
      </c>
      <c r="N23" s="48">
        <f t="shared" si="9"/>
        <v>687437.33780757803</v>
      </c>
      <c r="O23" s="48">
        <f t="shared" si="9"/>
        <v>151172.25745811668</v>
      </c>
    </row>
    <row r="24" spans="1:15" x14ac:dyDescent="0.35">
      <c r="A24">
        <v>2044</v>
      </c>
      <c r="B24" s="48">
        <f t="shared" si="2"/>
        <v>9083412.8038792089</v>
      </c>
      <c r="C24" s="48">
        <f t="shared" si="3"/>
        <v>6220482.3398834793</v>
      </c>
      <c r="D24" s="48">
        <f t="shared" si="4"/>
        <v>7117671.7102175951</v>
      </c>
      <c r="E24" s="48">
        <f t="shared" si="5"/>
        <v>1411633.7532555566</v>
      </c>
      <c r="F24" s="48">
        <f t="shared" si="6"/>
        <v>1782501.9734763578</v>
      </c>
      <c r="G24" s="48">
        <f t="shared" si="7"/>
        <v>445004.43032825354</v>
      </c>
      <c r="I24">
        <v>2044</v>
      </c>
      <c r="J24" s="48">
        <f t="shared" si="9"/>
        <v>3316249.5424204632</v>
      </c>
      <c r="K24" s="48">
        <f t="shared" si="9"/>
        <v>2281323.1140013286</v>
      </c>
      <c r="L24" s="48">
        <f t="shared" si="9"/>
        <v>2603862.5677673346</v>
      </c>
      <c r="M24" s="48">
        <f t="shared" si="9"/>
        <v>563200.54471660103</v>
      </c>
      <c r="N24" s="48">
        <f t="shared" si="9"/>
        <v>698436.33521249925</v>
      </c>
      <c r="O24" s="48">
        <f t="shared" si="9"/>
        <v>153591.01357744655</v>
      </c>
    </row>
    <row r="25" spans="1:15" x14ac:dyDescent="0.35">
      <c r="A25">
        <v>2045</v>
      </c>
      <c r="B25" s="48">
        <f t="shared" si="2"/>
        <v>9228747.4087412767</v>
      </c>
      <c r="C25" s="48">
        <f t="shared" si="3"/>
        <v>6320010.0573216146</v>
      </c>
      <c r="D25" s="48">
        <f t="shared" si="4"/>
        <v>7231554.4575810768</v>
      </c>
      <c r="E25" s="48">
        <f t="shared" si="5"/>
        <v>1434219.8933076456</v>
      </c>
      <c r="F25" s="48">
        <f t="shared" si="6"/>
        <v>1811022.0050519796</v>
      </c>
      <c r="G25" s="48">
        <f t="shared" si="7"/>
        <v>452124.50121350563</v>
      </c>
      <c r="I25">
        <v>2045</v>
      </c>
      <c r="J25" s="48">
        <f t="shared" si="9"/>
        <v>3369309.5350991907</v>
      </c>
      <c r="K25" s="48">
        <f t="shared" si="9"/>
        <v>2317824.28382535</v>
      </c>
      <c r="L25" s="48">
        <f t="shared" si="9"/>
        <v>2645524.3688516119</v>
      </c>
      <c r="M25" s="48">
        <f t="shared" si="9"/>
        <v>572211.75343206665</v>
      </c>
      <c r="N25" s="48">
        <f t="shared" si="9"/>
        <v>709611.31657589925</v>
      </c>
      <c r="O25" s="48">
        <f t="shared" si="9"/>
        <v>156048.46979468569</v>
      </c>
    </row>
    <row r="26" spans="1:15" x14ac:dyDescent="0.35">
      <c r="A26">
        <v>2046</v>
      </c>
      <c r="B26" s="48">
        <f t="shared" si="2"/>
        <v>9376407.367281137</v>
      </c>
      <c r="C26" s="48">
        <f t="shared" si="3"/>
        <v>6421130.2182387607</v>
      </c>
      <c r="D26" s="48">
        <f t="shared" si="4"/>
        <v>7347259.328902374</v>
      </c>
      <c r="E26" s="48">
        <f t="shared" si="5"/>
        <v>1457167.4116005679</v>
      </c>
      <c r="F26" s="48">
        <f t="shared" si="6"/>
        <v>1839998.3571328113</v>
      </c>
      <c r="G26" s="48">
        <f t="shared" si="7"/>
        <v>459358.49323292176</v>
      </c>
      <c r="I26">
        <v>2046</v>
      </c>
      <c r="J26" s="48">
        <f t="shared" si="9"/>
        <v>3423218.4876607778</v>
      </c>
      <c r="K26" s="48">
        <f t="shared" si="9"/>
        <v>2354909.4723665556</v>
      </c>
      <c r="L26" s="48">
        <f t="shared" si="9"/>
        <v>2687852.7587532378</v>
      </c>
      <c r="M26" s="48">
        <f t="shared" si="9"/>
        <v>581367.14148697967</v>
      </c>
      <c r="N26" s="48">
        <f t="shared" si="9"/>
        <v>720965.09764111368</v>
      </c>
      <c r="O26" s="48">
        <f t="shared" si="9"/>
        <v>158545.24531140065</v>
      </c>
    </row>
    <row r="27" spans="1:15" x14ac:dyDescent="0.35">
      <c r="A27">
        <v>2047</v>
      </c>
      <c r="B27" s="48">
        <f t="shared" si="2"/>
        <v>9526429.8851576354</v>
      </c>
      <c r="C27" s="48">
        <f t="shared" si="3"/>
        <v>6523868.3017305806</v>
      </c>
      <c r="D27" s="48">
        <f t="shared" si="4"/>
        <v>7464815.4781648125</v>
      </c>
      <c r="E27" s="48">
        <f t="shared" si="5"/>
        <v>1480482.0901861771</v>
      </c>
      <c r="F27" s="48">
        <f t="shared" si="6"/>
        <v>1869438.3308469364</v>
      </c>
      <c r="G27" s="48">
        <f t="shared" si="7"/>
        <v>466708.2291246485</v>
      </c>
      <c r="I27">
        <v>2047</v>
      </c>
      <c r="J27" s="48">
        <f t="shared" si="9"/>
        <v>3477989.9834633502</v>
      </c>
      <c r="K27" s="48">
        <f t="shared" si="9"/>
        <v>2392588.0239244206</v>
      </c>
      <c r="L27" s="48">
        <f t="shared" si="9"/>
        <v>2730858.4028932895</v>
      </c>
      <c r="M27" s="48">
        <f t="shared" si="9"/>
        <v>590669.01575077139</v>
      </c>
      <c r="N27" s="48">
        <f t="shared" si="9"/>
        <v>732500.5392033715</v>
      </c>
      <c r="O27" s="48">
        <f t="shared" si="9"/>
        <v>161081.96923638307</v>
      </c>
    </row>
    <row r="28" spans="1:15" x14ac:dyDescent="0.35">
      <c r="A28">
        <v>2048</v>
      </c>
      <c r="B28" s="48">
        <f t="shared" si="2"/>
        <v>9678852.7633201573</v>
      </c>
      <c r="C28" s="48">
        <f t="shared" si="3"/>
        <v>6628250.1945582703</v>
      </c>
      <c r="D28" s="48">
        <f t="shared" si="4"/>
        <v>7584252.5258154497</v>
      </c>
      <c r="E28" s="48">
        <f t="shared" si="5"/>
        <v>1504169.803629156</v>
      </c>
      <c r="F28" s="48">
        <f t="shared" si="6"/>
        <v>1899349.3441404875</v>
      </c>
      <c r="G28" s="48">
        <f t="shared" si="7"/>
        <v>474175.56079064286</v>
      </c>
      <c r="I28">
        <v>2048</v>
      </c>
      <c r="J28" s="48">
        <f t="shared" si="9"/>
        <v>3533637.8231987637</v>
      </c>
      <c r="K28" s="48">
        <f t="shared" si="9"/>
        <v>2430869.4323072112</v>
      </c>
      <c r="L28" s="48">
        <f t="shared" si="9"/>
        <v>2774552.1373395822</v>
      </c>
      <c r="M28" s="48">
        <f t="shared" si="9"/>
        <v>600119.7200027837</v>
      </c>
      <c r="N28" s="48">
        <f t="shared" si="9"/>
        <v>744220.54783062544</v>
      </c>
      <c r="O28" s="48">
        <f t="shared" si="9"/>
        <v>163659.28074416521</v>
      </c>
    </row>
    <row r="29" spans="1:15" x14ac:dyDescent="0.35">
      <c r="A29">
        <v>2049</v>
      </c>
      <c r="B29" s="48">
        <f t="shared" si="2"/>
        <v>9833714.4075332806</v>
      </c>
      <c r="C29" s="48">
        <f t="shared" si="3"/>
        <v>6734302.1976712029</v>
      </c>
      <c r="D29" s="48">
        <f t="shared" si="4"/>
        <v>7705600.5662284968</v>
      </c>
      <c r="E29" s="48">
        <f t="shared" si="5"/>
        <v>1528236.5204872226</v>
      </c>
      <c r="F29" s="48">
        <f t="shared" si="6"/>
        <v>1929738.9336467353</v>
      </c>
      <c r="G29" s="48">
        <f t="shared" si="7"/>
        <v>481762.36976329313</v>
      </c>
      <c r="I29">
        <v>2049</v>
      </c>
      <c r="J29" s="48">
        <f t="shared" si="9"/>
        <v>3590176.0283699441</v>
      </c>
      <c r="K29" s="48">
        <f t="shared" si="9"/>
        <v>2469763.3432241268</v>
      </c>
      <c r="L29" s="48">
        <f t="shared" si="9"/>
        <v>2818944.9715370154</v>
      </c>
      <c r="M29" s="48">
        <f t="shared" si="9"/>
        <v>609721.6355228282</v>
      </c>
      <c r="N29" s="48">
        <f t="shared" si="9"/>
        <v>756128.07659591548</v>
      </c>
      <c r="O29" s="48">
        <f t="shared" si="9"/>
        <v>166277.82923607185</v>
      </c>
    </row>
    <row r="30" spans="1:15" x14ac:dyDescent="0.35">
      <c r="A30">
        <v>2050</v>
      </c>
      <c r="B30" s="48">
        <f t="shared" si="2"/>
        <v>9991053.8380538132</v>
      </c>
      <c r="C30" s="48">
        <f t="shared" si="3"/>
        <v>6842051.0328339422</v>
      </c>
      <c r="D30" s="48">
        <f t="shared" si="4"/>
        <v>7828890.1752881529</v>
      </c>
      <c r="E30" s="48">
        <f t="shared" si="5"/>
        <v>1552688.3048150181</v>
      </c>
      <c r="F30" s="48">
        <f t="shared" si="6"/>
        <v>1960614.756585083</v>
      </c>
      <c r="G30" s="48">
        <f t="shared" si="7"/>
        <v>489470.56767950585</v>
      </c>
      <c r="I30">
        <v>2050</v>
      </c>
      <c r="J30" s="48">
        <f t="shared" si="9"/>
        <v>3647618.8448238634</v>
      </c>
      <c r="K30" s="48">
        <f t="shared" si="9"/>
        <v>2509279.5567157129</v>
      </c>
      <c r="L30" s="48">
        <f t="shared" si="9"/>
        <v>2864048.0910816076</v>
      </c>
      <c r="M30" s="48">
        <f t="shared" si="9"/>
        <v>619477.18169119349</v>
      </c>
      <c r="N30" s="48">
        <f t="shared" si="9"/>
        <v>768226.12582145014</v>
      </c>
      <c r="O30" s="48">
        <f t="shared" si="9"/>
        <v>168938.27450384901</v>
      </c>
    </row>
    <row r="31" spans="1:15" x14ac:dyDescent="0.35">
      <c r="A31">
        <v>2051</v>
      </c>
      <c r="B31" s="48">
        <f t="shared" si="2"/>
        <v>10150910.699462675</v>
      </c>
      <c r="C31" s="48">
        <f t="shared" si="3"/>
        <v>6951523.8493592851</v>
      </c>
      <c r="D31" s="48">
        <f t="shared" si="4"/>
        <v>7954152.4180927631</v>
      </c>
      <c r="E31" s="48">
        <f t="shared" si="5"/>
        <v>1577531.3176920584</v>
      </c>
      <c r="F31" s="48">
        <f t="shared" si="6"/>
        <v>1991984.5926904443</v>
      </c>
      <c r="G31" s="48">
        <f t="shared" si="7"/>
        <v>497302.09676237794</v>
      </c>
      <c r="I31">
        <v>2051</v>
      </c>
      <c r="J31" s="48">
        <f t="shared" si="9"/>
        <v>3705980.746341045</v>
      </c>
      <c r="K31" s="48">
        <f t="shared" si="9"/>
        <v>2549428.0296231643</v>
      </c>
      <c r="L31" s="48">
        <f t="shared" si="9"/>
        <v>2909872.8605389134</v>
      </c>
      <c r="M31" s="48">
        <f t="shared" si="9"/>
        <v>629388.81659825263</v>
      </c>
      <c r="N31" s="48">
        <f t="shared" si="9"/>
        <v>780517.74383459333</v>
      </c>
      <c r="O31" s="48">
        <f t="shared" si="9"/>
        <v>171641.2868959106</v>
      </c>
    </row>
    <row r="32" spans="1:15" x14ac:dyDescent="0.35">
      <c r="A32">
        <v>2052</v>
      </c>
      <c r="B32" s="48">
        <f t="shared" si="2"/>
        <v>10313325.270654077</v>
      </c>
      <c r="C32" s="48">
        <f t="shared" si="3"/>
        <v>7062748.230949034</v>
      </c>
      <c r="D32" s="48">
        <f t="shared" si="4"/>
        <v>8081418.8567822473</v>
      </c>
      <c r="E32" s="48">
        <f t="shared" si="5"/>
        <v>1602771.8187751314</v>
      </c>
      <c r="F32" s="48">
        <f t="shared" si="6"/>
        <v>2023856.3461734916</v>
      </c>
      <c r="G32" s="48">
        <f t="shared" si="7"/>
        <v>505258.93031057599</v>
      </c>
      <c r="I32">
        <v>2052</v>
      </c>
      <c r="J32" s="48">
        <f t="shared" si="9"/>
        <v>3765276.4382825019</v>
      </c>
      <c r="K32" s="48">
        <f t="shared" si="9"/>
        <v>2590218.8780971351</v>
      </c>
      <c r="L32" s="48">
        <f t="shared" si="9"/>
        <v>2956430.8263075361</v>
      </c>
      <c r="M32" s="48">
        <f t="shared" si="9"/>
        <v>639459.03766382462</v>
      </c>
      <c r="N32" s="48">
        <f t="shared" si="9"/>
        <v>793006.02773594682</v>
      </c>
      <c r="O32" s="48">
        <f t="shared" si="9"/>
        <v>174387.54748624517</v>
      </c>
    </row>
    <row r="33" spans="1:15" x14ac:dyDescent="0.35">
      <c r="A33">
        <v>2053</v>
      </c>
      <c r="B33" s="48">
        <f t="shared" si="2"/>
        <v>10478338.474984542</v>
      </c>
      <c r="C33" s="48">
        <f t="shared" si="3"/>
        <v>7175752.2026442187</v>
      </c>
      <c r="D33" s="48">
        <f t="shared" si="4"/>
        <v>8210721.5584907634</v>
      </c>
      <c r="E33" s="48">
        <f t="shared" si="5"/>
        <v>1628416.1678755335</v>
      </c>
      <c r="F33" s="48">
        <f t="shared" si="6"/>
        <v>2056238.0477122674</v>
      </c>
      <c r="G33" s="48">
        <f t="shared" si="7"/>
        <v>513343.07319554524</v>
      </c>
      <c r="I33">
        <v>2053</v>
      </c>
      <c r="J33" s="48">
        <f t="shared" si="9"/>
        <v>3825520.8612950221</v>
      </c>
      <c r="K33" s="48">
        <f t="shared" si="9"/>
        <v>2631662.3801466892</v>
      </c>
      <c r="L33" s="48">
        <f t="shared" si="9"/>
        <v>3003733.7195284567</v>
      </c>
      <c r="M33" s="48">
        <f t="shared" si="9"/>
        <v>649690.38226644578</v>
      </c>
      <c r="N33" s="48">
        <f t="shared" si="9"/>
        <v>805694.12417972193</v>
      </c>
      <c r="O33" s="48">
        <f t="shared" si="9"/>
        <v>177177.74824602509</v>
      </c>
    </row>
    <row r="34" spans="1:15" x14ac:dyDescent="0.35">
      <c r="A34">
        <v>2054</v>
      </c>
      <c r="B34" s="48">
        <f t="shared" si="2"/>
        <v>10645991.890584294</v>
      </c>
      <c r="C34" s="48">
        <f t="shared" si="3"/>
        <v>7290564.2378865266</v>
      </c>
      <c r="D34" s="48">
        <f t="shared" si="4"/>
        <v>8342093.1034266157</v>
      </c>
      <c r="E34" s="48">
        <f t="shared" si="5"/>
        <v>1654470.826561542</v>
      </c>
      <c r="F34" s="48">
        <f t="shared" si="6"/>
        <v>2089137.8564756636</v>
      </c>
      <c r="G34" s="48">
        <f t="shared" si="7"/>
        <v>521556.56236667396</v>
      </c>
      <c r="I34">
        <v>2054</v>
      </c>
      <c r="J34" s="48">
        <f t="shared" si="9"/>
        <v>3886729.1950757424</v>
      </c>
      <c r="K34" s="48">
        <f t="shared" si="9"/>
        <v>2673768.9782290361</v>
      </c>
      <c r="L34" s="48">
        <f t="shared" si="9"/>
        <v>3051793.4590409119</v>
      </c>
      <c r="M34" s="48">
        <f t="shared" si="9"/>
        <v>660085.42838270892</v>
      </c>
      <c r="N34" s="48">
        <f t="shared" si="9"/>
        <v>818585.23016659752</v>
      </c>
      <c r="O34" s="48">
        <f t="shared" si="9"/>
        <v>180012.5922179615</v>
      </c>
    </row>
    <row r="35" spans="1:15" x14ac:dyDescent="0.35">
      <c r="A35">
        <v>2055</v>
      </c>
      <c r="B35" s="48">
        <f t="shared" si="2"/>
        <v>10816327.760833643</v>
      </c>
      <c r="C35" s="48">
        <f t="shared" si="3"/>
        <v>7407213.2656927109</v>
      </c>
      <c r="D35" s="48">
        <f t="shared" si="4"/>
        <v>8475566.5930814408</v>
      </c>
      <c r="E35" s="48">
        <f t="shared" si="5"/>
        <v>1680942.3597865268</v>
      </c>
      <c r="F35" s="48">
        <f t="shared" si="6"/>
        <v>2122564.0621792744</v>
      </c>
      <c r="G35" s="48">
        <f t="shared" si="7"/>
        <v>529901.46736454079</v>
      </c>
      <c r="I35">
        <v>2055</v>
      </c>
      <c r="J35" s="48">
        <f t="shared" si="9"/>
        <v>3948916.8621969544</v>
      </c>
      <c r="K35" s="48">
        <f t="shared" si="9"/>
        <v>2716549.2818807005</v>
      </c>
      <c r="L35" s="48">
        <f t="shared" si="9"/>
        <v>3100622.1543855667</v>
      </c>
      <c r="M35" s="48">
        <f t="shared" si="9"/>
        <v>670646.79523683223</v>
      </c>
      <c r="N35" s="48">
        <f t="shared" si="9"/>
        <v>831682.59384926315</v>
      </c>
      <c r="O35" s="48">
        <f t="shared" si="9"/>
        <v>182892.79369344888</v>
      </c>
    </row>
    <row r="36" spans="1:15" x14ac:dyDescent="0.35">
      <c r="A36">
        <v>2056</v>
      </c>
      <c r="B36" s="48">
        <f t="shared" si="2"/>
        <v>10989389.005006982</v>
      </c>
      <c r="C36" s="48">
        <f t="shared" si="3"/>
        <v>7525728.6779437941</v>
      </c>
      <c r="D36" s="48">
        <f t="shared" si="4"/>
        <v>8611175.6585707441</v>
      </c>
      <c r="E36" s="48">
        <f t="shared" si="5"/>
        <v>1707837.4375431112</v>
      </c>
      <c r="F36" s="48">
        <f t="shared" si="6"/>
        <v>2156525.0871741427</v>
      </c>
      <c r="G36" s="48">
        <f t="shared" si="7"/>
        <v>538379.89084237348</v>
      </c>
      <c r="I36">
        <v>2056</v>
      </c>
      <c r="J36" s="48">
        <f t="shared" si="9"/>
        <v>4012099.5319921058</v>
      </c>
      <c r="K36" s="48">
        <f t="shared" si="9"/>
        <v>2760014.0703907916</v>
      </c>
      <c r="L36" s="48">
        <f t="shared" si="9"/>
        <v>3150232.108855736</v>
      </c>
      <c r="M36" s="48">
        <f t="shared" si="9"/>
        <v>681377.14396062156</v>
      </c>
      <c r="N36" s="48">
        <f t="shared" si="9"/>
        <v>844989.51535085135</v>
      </c>
      <c r="O36" s="48">
        <f t="shared" si="9"/>
        <v>185819.07839254406</v>
      </c>
    </row>
    <row r="37" spans="1:15" x14ac:dyDescent="0.35">
      <c r="A37">
        <v>2057</v>
      </c>
      <c r="B37" s="48">
        <f t="shared" si="2"/>
        <v>11165219.229087094</v>
      </c>
      <c r="C37" s="48">
        <f t="shared" si="3"/>
        <v>7646140.3367908951</v>
      </c>
      <c r="D37" s="48">
        <f t="shared" si="4"/>
        <v>8748954.4691078756</v>
      </c>
      <c r="E37" s="48">
        <f t="shared" si="5"/>
        <v>1735162.836543801</v>
      </c>
      <c r="F37" s="48">
        <f t="shared" si="6"/>
        <v>2191029.488568929</v>
      </c>
      <c r="G37" s="48">
        <f t="shared" si="7"/>
        <v>546993.96909585141</v>
      </c>
      <c r="I37">
        <v>2057</v>
      </c>
      <c r="J37" s="48">
        <f t="shared" ref="J37:O52" si="10">J36*(1+$C$1)</f>
        <v>4076293.1245039795</v>
      </c>
      <c r="K37" s="48">
        <f t="shared" si="10"/>
        <v>2804174.2955170441</v>
      </c>
      <c r="L37" s="48">
        <f t="shared" si="10"/>
        <v>3200635.8225974278</v>
      </c>
      <c r="M37" s="48">
        <f t="shared" si="10"/>
        <v>692279.17826399149</v>
      </c>
      <c r="N37" s="48">
        <f t="shared" si="10"/>
        <v>858509.34759646503</v>
      </c>
      <c r="O37" s="48">
        <f t="shared" si="10"/>
        <v>188792.18364682476</v>
      </c>
    </row>
    <row r="38" spans="1:15" x14ac:dyDescent="0.35">
      <c r="A38">
        <v>2058</v>
      </c>
      <c r="B38" s="48">
        <f t="shared" si="2"/>
        <v>11343862.736752488</v>
      </c>
      <c r="C38" s="48">
        <f t="shared" si="3"/>
        <v>7768478.5821795492</v>
      </c>
      <c r="D38" s="48">
        <f t="shared" si="4"/>
        <v>8888937.7406136021</v>
      </c>
      <c r="E38" s="48">
        <f t="shared" si="5"/>
        <v>1762925.4419285019</v>
      </c>
      <c r="F38" s="48">
        <f t="shared" si="6"/>
        <v>2226085.9603860318</v>
      </c>
      <c r="G38" s="48">
        <f t="shared" si="7"/>
        <v>555745.872601385</v>
      </c>
      <c r="I38">
        <v>2058</v>
      </c>
      <c r="J38" s="48">
        <f t="shared" si="10"/>
        <v>4141513.8144960431</v>
      </c>
      <c r="K38" s="48">
        <f t="shared" si="10"/>
        <v>2849041.0842453167</v>
      </c>
      <c r="L38" s="48">
        <f t="shared" si="10"/>
        <v>3251845.9957589866</v>
      </c>
      <c r="M38" s="48">
        <f t="shared" si="10"/>
        <v>703355.64511621534</v>
      </c>
      <c r="N38" s="48">
        <f t="shared" si="10"/>
        <v>872245.49715800851</v>
      </c>
      <c r="O38" s="48">
        <f t="shared" si="10"/>
        <v>191812.85858517396</v>
      </c>
    </row>
    <row r="39" spans="1:15" x14ac:dyDescent="0.35">
      <c r="A39">
        <v>2059</v>
      </c>
      <c r="B39" s="48">
        <f t="shared" si="2"/>
        <v>11525364.540540528</v>
      </c>
      <c r="C39" s="48">
        <f t="shared" si="3"/>
        <v>7892774.2394944225</v>
      </c>
      <c r="D39" s="48">
        <f t="shared" si="4"/>
        <v>9031160.7444634195</v>
      </c>
      <c r="E39" s="48">
        <f t="shared" si="5"/>
        <v>1791132.2489993579</v>
      </c>
      <c r="F39" s="48">
        <f t="shared" si="6"/>
        <v>2261703.3357522083</v>
      </c>
      <c r="G39" s="48">
        <f t="shared" si="7"/>
        <v>564637.80656300718</v>
      </c>
      <c r="I39">
        <v>2059</v>
      </c>
      <c r="J39" s="48">
        <f t="shared" si="10"/>
        <v>4207778.03552798</v>
      </c>
      <c r="K39" s="48">
        <f t="shared" si="10"/>
        <v>2894625.7415932417</v>
      </c>
      <c r="L39" s="48">
        <f t="shared" si="10"/>
        <v>3303875.5316911303</v>
      </c>
      <c r="M39" s="48">
        <f t="shared" si="10"/>
        <v>714609.33543807478</v>
      </c>
      <c r="N39" s="48">
        <f t="shared" si="10"/>
        <v>886201.42511253664</v>
      </c>
      <c r="O39" s="48">
        <f t="shared" si="10"/>
        <v>194881.86432253674</v>
      </c>
    </row>
    <row r="40" spans="1:15" x14ac:dyDescent="0.35">
      <c r="A40">
        <v>2060</v>
      </c>
      <c r="B40" s="48">
        <f t="shared" si="2"/>
        <v>11709770.373189176</v>
      </c>
      <c r="C40" s="48">
        <f t="shared" si="3"/>
        <v>8019058.627326333</v>
      </c>
      <c r="D40" s="48">
        <f t="shared" si="4"/>
        <v>9175659.3163748346</v>
      </c>
      <c r="E40" s="48">
        <f t="shared" si="5"/>
        <v>1819790.3649833477</v>
      </c>
      <c r="F40" s="48">
        <f t="shared" si="6"/>
        <v>2297890.5891242437</v>
      </c>
      <c r="G40" s="48">
        <f t="shared" si="7"/>
        <v>573672.01146801526</v>
      </c>
      <c r="I40">
        <v>2060</v>
      </c>
      <c r="J40" s="48">
        <f t="shared" si="10"/>
        <v>4275102.4840964274</v>
      </c>
      <c r="K40" s="48">
        <f t="shared" si="10"/>
        <v>2940939.7534587337</v>
      </c>
      <c r="L40" s="48">
        <f t="shared" si="10"/>
        <v>3356737.5401981883</v>
      </c>
      <c r="M40" s="48">
        <f t="shared" si="10"/>
        <v>726043.08480508393</v>
      </c>
      <c r="N40" s="48">
        <f t="shared" si="10"/>
        <v>900380.64791433723</v>
      </c>
      <c r="O40" s="48">
        <f t="shared" si="10"/>
        <v>197999.97415169733</v>
      </c>
    </row>
    <row r="41" spans="1:15" x14ac:dyDescent="0.35">
      <c r="A41">
        <v>2061</v>
      </c>
      <c r="B41" s="48">
        <f t="shared" si="2"/>
        <v>11897126.699160203</v>
      </c>
      <c r="C41" s="48">
        <f t="shared" si="3"/>
        <v>8147363.5653635543</v>
      </c>
      <c r="D41" s="48">
        <f t="shared" si="4"/>
        <v>9322469.8654368315</v>
      </c>
      <c r="E41" s="48">
        <f t="shared" si="5"/>
        <v>1848907.0108230812</v>
      </c>
      <c r="F41" s="48">
        <f t="shared" si="6"/>
        <v>2334656.8385502314</v>
      </c>
      <c r="G41" s="48">
        <f t="shared" si="7"/>
        <v>582850.76365150348</v>
      </c>
      <c r="I41">
        <v>2061</v>
      </c>
      <c r="J41" s="48">
        <f t="shared" si="10"/>
        <v>4343504.1238419702</v>
      </c>
      <c r="K41" s="48">
        <f t="shared" si="10"/>
        <v>2987994.7895140736</v>
      </c>
      <c r="L41" s="48">
        <f t="shared" si="10"/>
        <v>3410445.3408413595</v>
      </c>
      <c r="M41" s="48">
        <f t="shared" si="10"/>
        <v>737659.77416196524</v>
      </c>
      <c r="N41" s="48">
        <f t="shared" si="10"/>
        <v>914786.73828096665</v>
      </c>
      <c r="O41" s="48">
        <f t="shared" si="10"/>
        <v>201167.97373812448</v>
      </c>
    </row>
    <row r="42" spans="1:15" x14ac:dyDescent="0.35">
      <c r="A42">
        <v>2062</v>
      </c>
      <c r="B42" s="48">
        <f t="shared" si="2"/>
        <v>12087480.726346767</v>
      </c>
      <c r="C42" s="48">
        <f t="shared" si="3"/>
        <v>8277721.3824093714</v>
      </c>
      <c r="D42" s="48">
        <f t="shared" si="4"/>
        <v>9471629.38328382</v>
      </c>
      <c r="E42" s="48">
        <f t="shared" si="5"/>
        <v>1878489.5229962505</v>
      </c>
      <c r="F42" s="48">
        <f t="shared" si="6"/>
        <v>2372011.3479670351</v>
      </c>
      <c r="G42" s="48">
        <f t="shared" si="7"/>
        <v>592176.37586992758</v>
      </c>
      <c r="I42">
        <v>2062</v>
      </c>
      <c r="J42" s="48">
        <f t="shared" si="10"/>
        <v>4413000.1898234421</v>
      </c>
      <c r="K42" s="48">
        <f t="shared" si="10"/>
        <v>3035802.7061462989</v>
      </c>
      <c r="L42" s="48">
        <f t="shared" si="10"/>
        <v>3465012.4662948214</v>
      </c>
      <c r="M42" s="48">
        <f t="shared" si="10"/>
        <v>749462.33054855664</v>
      </c>
      <c r="N42" s="48">
        <f t="shared" si="10"/>
        <v>929423.32609346218</v>
      </c>
      <c r="O42" s="48">
        <f t="shared" si="10"/>
        <v>204386.66131793449</v>
      </c>
    </row>
    <row r="43" spans="1:15" x14ac:dyDescent="0.35">
      <c r="A43">
        <v>2063</v>
      </c>
      <c r="B43" s="48">
        <f t="shared" si="2"/>
        <v>12280880.417968314</v>
      </c>
      <c r="C43" s="48">
        <f t="shared" si="3"/>
        <v>8410164.9245279208</v>
      </c>
      <c r="D43" s="48">
        <f t="shared" si="4"/>
        <v>9623175.4534163605</v>
      </c>
      <c r="E43" s="48">
        <f t="shared" si="5"/>
        <v>1908545.3553641906</v>
      </c>
      <c r="F43" s="48">
        <f t="shared" si="6"/>
        <v>2409963.5295345075</v>
      </c>
      <c r="G43" s="48">
        <f t="shared" si="7"/>
        <v>601651.19788384647</v>
      </c>
      <c r="I43">
        <v>2063</v>
      </c>
      <c r="J43" s="48">
        <f t="shared" si="10"/>
        <v>4483608.1928606173</v>
      </c>
      <c r="K43" s="48">
        <f t="shared" si="10"/>
        <v>3084375.5494446396</v>
      </c>
      <c r="L43" s="48">
        <f t="shared" si="10"/>
        <v>3520452.6657555387</v>
      </c>
      <c r="M43" s="48">
        <f t="shared" si="10"/>
        <v>761453.72783733357</v>
      </c>
      <c r="N43" s="48">
        <f t="shared" si="10"/>
        <v>944294.09931095759</v>
      </c>
      <c r="O43" s="48">
        <f t="shared" si="10"/>
        <v>207656.84789902144</v>
      </c>
    </row>
    <row r="44" spans="1:15" x14ac:dyDescent="0.35">
      <c r="A44">
        <v>2064</v>
      </c>
      <c r="B44" s="48">
        <f t="shared" si="2"/>
        <v>12477374.504655808</v>
      </c>
      <c r="C44" s="48">
        <f t="shared" si="3"/>
        <v>8544727.5633203685</v>
      </c>
      <c r="D44" s="48">
        <f t="shared" si="4"/>
        <v>9777146.2606710233</v>
      </c>
      <c r="E44" s="48">
        <f t="shared" si="5"/>
        <v>1939082.0810500176</v>
      </c>
      <c r="F44" s="48">
        <f t="shared" si="6"/>
        <v>2448522.9460070599</v>
      </c>
      <c r="G44" s="48">
        <f t="shared" si="7"/>
        <v>611277.61704998801</v>
      </c>
      <c r="I44">
        <v>2064</v>
      </c>
      <c r="J44" s="48">
        <f t="shared" si="10"/>
        <v>4555345.9239463871</v>
      </c>
      <c r="K44" s="48">
        <f t="shared" si="10"/>
        <v>3133725.5582357538</v>
      </c>
      <c r="L44" s="48">
        <f t="shared" si="10"/>
        <v>3576779.9084076276</v>
      </c>
      <c r="M44" s="48">
        <f t="shared" si="10"/>
        <v>773636.98748273088</v>
      </c>
      <c r="N44" s="48">
        <f t="shared" si="10"/>
        <v>959402.80489993293</v>
      </c>
      <c r="O44" s="48">
        <f t="shared" si="10"/>
        <v>210979.35746540577</v>
      </c>
    </row>
    <row r="45" spans="1:15" x14ac:dyDescent="0.35">
      <c r="A45">
        <v>2065</v>
      </c>
      <c r="B45" s="48">
        <f t="shared" si="2"/>
        <v>12677012.496730302</v>
      </c>
      <c r="C45" s="48">
        <f t="shared" si="3"/>
        <v>8681443.2043334953</v>
      </c>
      <c r="D45" s="48">
        <f t="shared" si="4"/>
        <v>9933580.6008417606</v>
      </c>
      <c r="E45" s="48">
        <f t="shared" si="5"/>
        <v>1970107.3943468179</v>
      </c>
      <c r="F45" s="48">
        <f t="shared" si="6"/>
        <v>2487699.3131431728</v>
      </c>
      <c r="G45" s="48">
        <f t="shared" si="7"/>
        <v>621058.05892278778</v>
      </c>
      <c r="I45">
        <v>2065</v>
      </c>
      <c r="J45" s="48">
        <f t="shared" si="10"/>
        <v>4628231.4587295298</v>
      </c>
      <c r="K45" s="48">
        <f t="shared" si="10"/>
        <v>3183865.1671675257</v>
      </c>
      <c r="L45" s="48">
        <f t="shared" si="10"/>
        <v>3634008.3869421496</v>
      </c>
      <c r="M45" s="48">
        <f t="shared" si="10"/>
        <v>786015.17928245454</v>
      </c>
      <c r="N45" s="48">
        <f t="shared" si="10"/>
        <v>974753.24977833184</v>
      </c>
      <c r="O45" s="48">
        <f t="shared" si="10"/>
        <v>214355.02718485228</v>
      </c>
    </row>
    <row r="46" spans="1:15" x14ac:dyDescent="0.35">
      <c r="A46">
        <v>2066</v>
      </c>
      <c r="B46" s="48">
        <f t="shared" si="2"/>
        <v>12879844.696677987</v>
      </c>
      <c r="C46" s="48">
        <f t="shared" si="3"/>
        <v>8820346.295602832</v>
      </c>
      <c r="D46" s="48">
        <f t="shared" si="4"/>
        <v>10092517.890455229</v>
      </c>
      <c r="E46" s="48">
        <f t="shared" si="5"/>
        <v>2001629.112656367</v>
      </c>
      <c r="F46" s="48">
        <f t="shared" si="6"/>
        <v>2527502.5021534637</v>
      </c>
      <c r="G46" s="48">
        <f t="shared" si="7"/>
        <v>630994.98786555242</v>
      </c>
      <c r="I46">
        <v>2066</v>
      </c>
      <c r="J46" s="48">
        <f t="shared" si="10"/>
        <v>4702283.1620692024</v>
      </c>
      <c r="K46" s="48">
        <f t="shared" si="10"/>
        <v>3234807.0098422063</v>
      </c>
      <c r="L46" s="48">
        <f t="shared" si="10"/>
        <v>3692152.521133224</v>
      </c>
      <c r="M46" s="48">
        <f t="shared" si="10"/>
        <v>798591.42215097381</v>
      </c>
      <c r="N46" s="48">
        <f t="shared" si="10"/>
        <v>990349.30177478516</v>
      </c>
      <c r="O46" s="48">
        <f t="shared" si="10"/>
        <v>217784.70761980992</v>
      </c>
    </row>
    <row r="47" spans="1:15" x14ac:dyDescent="0.35">
      <c r="A47">
        <v>2067</v>
      </c>
      <c r="B47" s="48">
        <f t="shared" si="2"/>
        <v>13085922.211824834</v>
      </c>
      <c r="C47" s="48">
        <f t="shared" si="3"/>
        <v>8961471.8363324776</v>
      </c>
      <c r="D47" s="48">
        <f t="shared" si="4"/>
        <v>10253998.176702512</v>
      </c>
      <c r="E47" s="48">
        <f t="shared" si="5"/>
        <v>2033655.178458869</v>
      </c>
      <c r="F47" s="48">
        <f t="shared" si="6"/>
        <v>2567942.5421879189</v>
      </c>
      <c r="G47" s="48">
        <f t="shared" si="7"/>
        <v>641090.90767140128</v>
      </c>
      <c r="I47">
        <v>2067</v>
      </c>
      <c r="J47" s="48">
        <f t="shared" si="10"/>
        <v>4777519.6926623099</v>
      </c>
      <c r="K47" s="48">
        <f t="shared" si="10"/>
        <v>3286563.9219996817</v>
      </c>
      <c r="L47" s="48">
        <f t="shared" si="10"/>
        <v>3751226.9614713555</v>
      </c>
      <c r="M47" s="48">
        <f t="shared" si="10"/>
        <v>811368.88490538939</v>
      </c>
      <c r="N47" s="48">
        <f t="shared" si="10"/>
        <v>1006194.8906031818</v>
      </c>
      <c r="O47" s="48">
        <f t="shared" si="10"/>
        <v>221269.26294172689</v>
      </c>
    </row>
    <row r="48" spans="1:15" x14ac:dyDescent="0.35">
      <c r="A48">
        <v>2068</v>
      </c>
      <c r="B48" s="48">
        <f t="shared" si="2"/>
        <v>13295296.967214031</v>
      </c>
      <c r="C48" s="48">
        <f t="shared" si="3"/>
        <v>9104855.3857137971</v>
      </c>
      <c r="D48" s="48">
        <f t="shared" si="4"/>
        <v>10418062.147529753</v>
      </c>
      <c r="E48" s="48">
        <f t="shared" si="5"/>
        <v>2066193.6613142109</v>
      </c>
      <c r="F48" s="48">
        <f t="shared" si="6"/>
        <v>2609029.6228629258</v>
      </c>
      <c r="G48" s="48">
        <f t="shared" si="7"/>
        <v>651348.3621941437</v>
      </c>
      <c r="I48">
        <v>2068</v>
      </c>
      <c r="J48" s="48">
        <f t="shared" si="10"/>
        <v>4853960.0077449065</v>
      </c>
      <c r="K48" s="48">
        <f t="shared" si="10"/>
        <v>3339148.9447516766</v>
      </c>
      <c r="L48" s="48">
        <f t="shared" si="10"/>
        <v>3811246.5928548975</v>
      </c>
      <c r="M48" s="48">
        <f t="shared" si="10"/>
        <v>824350.78706387558</v>
      </c>
      <c r="N48" s="48">
        <f t="shared" si="10"/>
        <v>1022294.0088528327</v>
      </c>
      <c r="O48" s="48">
        <f t="shared" si="10"/>
        <v>224809.57114879452</v>
      </c>
    </row>
    <row r="49" spans="1:15" x14ac:dyDescent="0.35">
      <c r="A49">
        <v>2069</v>
      </c>
      <c r="B49" s="48">
        <f t="shared" si="2"/>
        <v>13508021.718689457</v>
      </c>
      <c r="C49" s="48">
        <f t="shared" si="3"/>
        <v>9250533.0718852188</v>
      </c>
      <c r="D49" s="48">
        <f t="shared" si="4"/>
        <v>10584751.14189023</v>
      </c>
      <c r="E49" s="48">
        <f t="shared" si="5"/>
        <v>2099252.7598952381</v>
      </c>
      <c r="F49" s="48">
        <f t="shared" si="6"/>
        <v>2650774.0968287326</v>
      </c>
      <c r="G49" s="48">
        <f t="shared" si="7"/>
        <v>661769.93598924996</v>
      </c>
      <c r="I49">
        <v>2069</v>
      </c>
      <c r="J49" s="48">
        <f t="shared" si="10"/>
        <v>4931623.3678688249</v>
      </c>
      <c r="K49" s="48">
        <f t="shared" si="10"/>
        <v>3392575.3278677035</v>
      </c>
      <c r="L49" s="48">
        <f t="shared" si="10"/>
        <v>3872226.538340576</v>
      </c>
      <c r="M49" s="48">
        <f t="shared" si="10"/>
        <v>837540.39965689764</v>
      </c>
      <c r="N49" s="48">
        <f t="shared" si="10"/>
        <v>1038650.7129944781</v>
      </c>
      <c r="O49" s="48">
        <f t="shared" si="10"/>
        <v>228406.52428717524</v>
      </c>
    </row>
    <row r="50" spans="1:15" x14ac:dyDescent="0.35">
      <c r="A50">
        <v>2070</v>
      </c>
      <c r="B50" s="48">
        <f t="shared" si="2"/>
        <v>13724150.066188488</v>
      </c>
      <c r="C50" s="48">
        <f t="shared" si="3"/>
        <v>9398541.6010353826</v>
      </c>
      <c r="D50" s="48">
        <f t="shared" si="4"/>
        <v>10754107.160160473</v>
      </c>
      <c r="E50" s="48">
        <f t="shared" si="5"/>
        <v>2132840.8040535618</v>
      </c>
      <c r="F50" s="48">
        <f t="shared" si="6"/>
        <v>2693186.4823779925</v>
      </c>
      <c r="G50" s="48">
        <f t="shared" si="7"/>
        <v>672358.25496507797</v>
      </c>
      <c r="I50">
        <v>2070</v>
      </c>
      <c r="J50" s="48">
        <f t="shared" si="10"/>
        <v>5010529.3417547261</v>
      </c>
      <c r="K50" s="48">
        <f t="shared" si="10"/>
        <v>3446856.5331135867</v>
      </c>
      <c r="L50" s="48">
        <f t="shared" si="10"/>
        <v>3934182.1629540254</v>
      </c>
      <c r="M50" s="48">
        <f t="shared" si="10"/>
        <v>850941.04605140805</v>
      </c>
      <c r="N50" s="48">
        <f t="shared" si="10"/>
        <v>1055269.1244023896</v>
      </c>
      <c r="O50" s="48">
        <f t="shared" si="10"/>
        <v>232061.02867577004</v>
      </c>
    </row>
    <row r="51" spans="1:15" x14ac:dyDescent="0.35">
      <c r="A51">
        <v>2071</v>
      </c>
      <c r="B51" s="48">
        <f t="shared" si="2"/>
        <v>13943736.467247505</v>
      </c>
      <c r="C51" s="48">
        <f t="shared" si="3"/>
        <v>9548918.2666519489</v>
      </c>
      <c r="D51" s="48">
        <f t="shared" si="4"/>
        <v>10926172.87472304</v>
      </c>
      <c r="E51" s="48">
        <f t="shared" si="5"/>
        <v>2166966.2569184187</v>
      </c>
      <c r="F51" s="48">
        <f t="shared" si="6"/>
        <v>2736277.4660960403</v>
      </c>
      <c r="G51" s="48">
        <f t="shared" si="7"/>
        <v>683115.98704451928</v>
      </c>
      <c r="I51">
        <v>2071</v>
      </c>
      <c r="J51" s="48">
        <f t="shared" si="10"/>
        <v>5090697.8112228019</v>
      </c>
      <c r="K51" s="48">
        <f t="shared" si="10"/>
        <v>3502006.2376434039</v>
      </c>
      <c r="L51" s="48">
        <f t="shared" si="10"/>
        <v>3997129.07756129</v>
      </c>
      <c r="M51" s="48">
        <f t="shared" si="10"/>
        <v>864556.10278823064</v>
      </c>
      <c r="N51" s="48">
        <f t="shared" si="10"/>
        <v>1072153.4303928278</v>
      </c>
      <c r="O51" s="48">
        <f t="shared" si="10"/>
        <v>235774.00513458237</v>
      </c>
    </row>
    <row r="52" spans="1:15" x14ac:dyDescent="0.35">
      <c r="A52">
        <v>2072</v>
      </c>
      <c r="B52" s="48">
        <f t="shared" si="2"/>
        <v>14166836.250723464</v>
      </c>
      <c r="C52" s="48">
        <f t="shared" si="3"/>
        <v>9701700.9589183796</v>
      </c>
      <c r="D52" s="48">
        <f t="shared" si="4"/>
        <v>11100991.640718609</v>
      </c>
      <c r="E52" s="48">
        <f t="shared" si="5"/>
        <v>2201637.7170291133</v>
      </c>
      <c r="F52" s="48">
        <f t="shared" si="6"/>
        <v>2780057.905553577</v>
      </c>
      <c r="G52" s="48">
        <f t="shared" si="7"/>
        <v>694045.84283723158</v>
      </c>
      <c r="I52">
        <v>2072</v>
      </c>
      <c r="J52" s="48">
        <f t="shared" si="10"/>
        <v>5172148.9762023669</v>
      </c>
      <c r="K52" s="48">
        <f t="shared" si="10"/>
        <v>3558038.3374456982</v>
      </c>
      <c r="L52" s="48">
        <f t="shared" si="10"/>
        <v>4061083.1428022706</v>
      </c>
      <c r="M52" s="48">
        <f t="shared" si="10"/>
        <v>878389.00043284229</v>
      </c>
      <c r="N52" s="48">
        <f t="shared" si="10"/>
        <v>1089307.8852791132</v>
      </c>
      <c r="O52" s="48">
        <f t="shared" si="10"/>
        <v>239546.3892167357</v>
      </c>
    </row>
    <row r="53" spans="1:15" x14ac:dyDescent="0.35">
      <c r="A53">
        <v>2073</v>
      </c>
      <c r="B53" s="48">
        <f t="shared" si="2"/>
        <v>14393505.63073504</v>
      </c>
      <c r="C53" s="48">
        <f t="shared" si="3"/>
        <v>9856928.1742610745</v>
      </c>
      <c r="D53" s="48">
        <f t="shared" si="4"/>
        <v>11278607.506970108</v>
      </c>
      <c r="E53" s="48">
        <f t="shared" si="5"/>
        <v>2236863.9205015791</v>
      </c>
      <c r="F53" s="48">
        <f t="shared" si="6"/>
        <v>2824538.8320424343</v>
      </c>
      <c r="G53" s="48">
        <f t="shared" si="7"/>
        <v>705150.57632262725</v>
      </c>
      <c r="I53">
        <v>2073</v>
      </c>
      <c r="J53" s="48">
        <f t="shared" ref="J53:O68" si="11">J52*(1+$C$1)</f>
        <v>5254903.3598216046</v>
      </c>
      <c r="K53" s="48">
        <f t="shared" si="11"/>
        <v>3614966.9508448294</v>
      </c>
      <c r="L53" s="48">
        <f t="shared" si="11"/>
        <v>4126060.4730871068</v>
      </c>
      <c r="M53" s="48">
        <f t="shared" si="11"/>
        <v>892443.22443976777</v>
      </c>
      <c r="N53" s="48">
        <f t="shared" si="11"/>
        <v>1106736.8114435789</v>
      </c>
      <c r="O53" s="48">
        <f t="shared" si="11"/>
        <v>243379.13144420346</v>
      </c>
    </row>
    <row r="54" spans="1:15" x14ac:dyDescent="0.35">
      <c r="A54">
        <v>2074</v>
      </c>
      <c r="B54" s="48">
        <f t="shared" si="2"/>
        <v>14623801.720826801</v>
      </c>
      <c r="C54" s="48">
        <f t="shared" si="3"/>
        <v>10014639.025049252</v>
      </c>
      <c r="D54" s="48">
        <f t="shared" si="4"/>
        <v>11459065.227081629</v>
      </c>
      <c r="E54" s="48">
        <f t="shared" si="5"/>
        <v>2272653.7432296043</v>
      </c>
      <c r="F54" s="48">
        <f t="shared" si="6"/>
        <v>2869731.453355113</v>
      </c>
      <c r="G54" s="48">
        <f t="shared" si="7"/>
        <v>716432.98554378934</v>
      </c>
      <c r="I54">
        <v>2074</v>
      </c>
      <c r="J54" s="48">
        <f t="shared" si="11"/>
        <v>5338981.81357875</v>
      </c>
      <c r="K54" s="48">
        <f t="shared" si="11"/>
        <v>3672806.4220583467</v>
      </c>
      <c r="L54" s="48">
        <f t="shared" si="11"/>
        <v>4192077.4406565004</v>
      </c>
      <c r="M54" s="48">
        <f t="shared" si="11"/>
        <v>906722.31603080407</v>
      </c>
      <c r="N54" s="48">
        <f t="shared" si="11"/>
        <v>1124444.6004266762</v>
      </c>
      <c r="O54" s="48">
        <f t="shared" si="11"/>
        <v>247273.19754731073</v>
      </c>
    </row>
    <row r="55" spans="1:15" x14ac:dyDescent="0.35">
      <c r="A55">
        <v>2075</v>
      </c>
      <c r="B55" s="48">
        <f t="shared" si="2"/>
        <v>14857782.548360029</v>
      </c>
      <c r="C55" s="48">
        <f t="shared" si="3"/>
        <v>10174873.249450041</v>
      </c>
      <c r="D55" s="48">
        <f t="shared" si="4"/>
        <v>11642410.270714935</v>
      </c>
      <c r="E55" s="48">
        <f t="shared" si="5"/>
        <v>2309016.203121278</v>
      </c>
      <c r="F55" s="48">
        <f t="shared" si="6"/>
        <v>2915647.1566087948</v>
      </c>
      <c r="G55" s="48">
        <f t="shared" si="7"/>
        <v>727895.91331248998</v>
      </c>
      <c r="I55">
        <v>2075</v>
      </c>
      <c r="J55" s="48">
        <f t="shared" si="11"/>
        <v>5424405.52259601</v>
      </c>
      <c r="K55" s="48">
        <f t="shared" si="11"/>
        <v>3731571.3248112802</v>
      </c>
      <c r="L55" s="48">
        <f t="shared" si="11"/>
        <v>4259150.6797070047</v>
      </c>
      <c r="M55" s="48">
        <f t="shared" si="11"/>
        <v>921229.87308729696</v>
      </c>
      <c r="N55" s="48">
        <f t="shared" si="11"/>
        <v>1142435.7140335031</v>
      </c>
      <c r="O55" s="48">
        <f t="shared" si="11"/>
        <v>251229.5687080677</v>
      </c>
    </row>
    <row r="56" spans="1:15" x14ac:dyDescent="0.35">
      <c r="A56">
        <v>2076</v>
      </c>
      <c r="B56" s="48">
        <f t="shared" si="2"/>
        <v>15095507.06913379</v>
      </c>
      <c r="C56" s="48">
        <f t="shared" si="3"/>
        <v>10337671.221441241</v>
      </c>
      <c r="D56" s="48">
        <f t="shared" si="4"/>
        <v>11828688.835046373</v>
      </c>
      <c r="E56" s="48">
        <f t="shared" si="5"/>
        <v>2345960.4623712185</v>
      </c>
      <c r="F56" s="48">
        <f t="shared" si="6"/>
        <v>2962297.5111145354</v>
      </c>
      <c r="G56" s="48">
        <f t="shared" si="7"/>
        <v>739542.24792548979</v>
      </c>
      <c r="I56">
        <v>2076</v>
      </c>
      <c r="J56" s="48">
        <f t="shared" si="11"/>
        <v>5511196.0109575465</v>
      </c>
      <c r="K56" s="48">
        <f t="shared" si="11"/>
        <v>3791276.4660082608</v>
      </c>
      <c r="L56" s="48">
        <f t="shared" si="11"/>
        <v>4327297.0905823167</v>
      </c>
      <c r="M56" s="48">
        <f t="shared" si="11"/>
        <v>935969.55105669377</v>
      </c>
      <c r="N56" s="48">
        <f t="shared" si="11"/>
        <v>1160714.6854580392</v>
      </c>
      <c r="O56" s="48">
        <f t="shared" si="11"/>
        <v>255249.24180739679</v>
      </c>
    </row>
    <row r="57" spans="1:15" x14ac:dyDescent="0.35">
      <c r="A57">
        <v>2077</v>
      </c>
      <c r="B57" s="48">
        <f t="shared" si="2"/>
        <v>15337035.182239931</v>
      </c>
      <c r="C57" s="48">
        <f t="shared" si="3"/>
        <v>10503073.960984301</v>
      </c>
      <c r="D57" s="48">
        <f t="shared" si="4"/>
        <v>12017947.856407115</v>
      </c>
      <c r="E57" s="48">
        <f t="shared" si="5"/>
        <v>2383495.8297691578</v>
      </c>
      <c r="F57" s="48">
        <f t="shared" si="6"/>
        <v>3009694.271292368</v>
      </c>
      <c r="G57" s="48">
        <f t="shared" si="7"/>
        <v>751374.92389229767</v>
      </c>
      <c r="I57">
        <v>2077</v>
      </c>
      <c r="J57" s="48">
        <f t="shared" si="11"/>
        <v>5599375.147132867</v>
      </c>
      <c r="K57" s="48">
        <f t="shared" si="11"/>
        <v>3851936.8894643933</v>
      </c>
      <c r="L57" s="48">
        <f t="shared" si="11"/>
        <v>4396533.8440316338</v>
      </c>
      <c r="M57" s="48">
        <f t="shared" si="11"/>
        <v>950945.06387360091</v>
      </c>
      <c r="N57" s="48">
        <f t="shared" si="11"/>
        <v>1179286.1204253677</v>
      </c>
      <c r="O57" s="48">
        <f t="shared" si="11"/>
        <v>259333.22967631512</v>
      </c>
    </row>
    <row r="58" spans="1:15" x14ac:dyDescent="0.35">
      <c r="A58">
        <v>2078</v>
      </c>
      <c r="B58" s="48">
        <f t="shared" si="2"/>
        <v>15582427.74515577</v>
      </c>
      <c r="C58" s="48">
        <f t="shared" si="3"/>
        <v>10671123.144360051</v>
      </c>
      <c r="D58" s="48">
        <f t="shared" si="4"/>
        <v>12210235.02210963</v>
      </c>
      <c r="E58" s="48">
        <f t="shared" si="5"/>
        <v>2421631.7630454642</v>
      </c>
      <c r="F58" s="48">
        <f t="shared" si="6"/>
        <v>3057849.3796330458</v>
      </c>
      <c r="G58" s="48">
        <f t="shared" si="7"/>
        <v>763396.92267457442</v>
      </c>
      <c r="I58">
        <v>2078</v>
      </c>
      <c r="J58" s="48">
        <f t="shared" si="11"/>
        <v>5688965.1494869925</v>
      </c>
      <c r="K58" s="48">
        <f t="shared" si="11"/>
        <v>3913567.8796958234</v>
      </c>
      <c r="L58" s="48">
        <f t="shared" si="11"/>
        <v>4466878.3855361398</v>
      </c>
      <c r="M58" s="48">
        <f t="shared" si="11"/>
        <v>966160.18489557854</v>
      </c>
      <c r="N58" s="48">
        <f t="shared" si="11"/>
        <v>1198154.6983521737</v>
      </c>
      <c r="O58" s="48">
        <f t="shared" si="11"/>
        <v>263482.56135113619</v>
      </c>
    </row>
    <row r="59" spans="1:15" x14ac:dyDescent="0.35">
      <c r="A59">
        <v>2079</v>
      </c>
      <c r="B59" s="48">
        <f t="shared" si="2"/>
        <v>15831746.589078262</v>
      </c>
      <c r="C59" s="48">
        <f t="shared" si="3"/>
        <v>10841861.114669811</v>
      </c>
      <c r="D59" s="48">
        <f t="shared" si="4"/>
        <v>12405598.782463383</v>
      </c>
      <c r="E59" s="48">
        <f t="shared" si="5"/>
        <v>2460377.8712541917</v>
      </c>
      <c r="F59" s="48">
        <f t="shared" si="6"/>
        <v>3106774.9697071747</v>
      </c>
      <c r="G59" s="48">
        <f t="shared" si="7"/>
        <v>775611.27343736764</v>
      </c>
      <c r="I59">
        <v>2079</v>
      </c>
      <c r="J59" s="48">
        <f t="shared" si="11"/>
        <v>5779988.5918787848</v>
      </c>
      <c r="K59" s="48">
        <f t="shared" si="11"/>
        <v>3976184.9657709566</v>
      </c>
      <c r="L59" s="48">
        <f t="shared" si="11"/>
        <v>4538348.4397047181</v>
      </c>
      <c r="M59" s="48">
        <f t="shared" si="11"/>
        <v>981618.74785390776</v>
      </c>
      <c r="N59" s="48">
        <f t="shared" si="11"/>
        <v>1217325.1735258084</v>
      </c>
      <c r="O59" s="48">
        <f t="shared" si="11"/>
        <v>267698.28233275434</v>
      </c>
    </row>
    <row r="60" spans="1:15" x14ac:dyDescent="0.35">
      <c r="A60">
        <v>2080</v>
      </c>
      <c r="B60" s="48">
        <f t="shared" si="2"/>
        <v>16085054.534503514</v>
      </c>
      <c r="C60" s="48">
        <f t="shared" si="3"/>
        <v>11015330.892504528</v>
      </c>
      <c r="D60" s="48">
        <f t="shared" si="4"/>
        <v>12604088.362982797</v>
      </c>
      <c r="E60" s="48">
        <f t="shared" si="5"/>
        <v>2499743.9171942589</v>
      </c>
      <c r="F60" s="48">
        <f t="shared" si="6"/>
        <v>3156483.3692224897</v>
      </c>
      <c r="G60" s="48">
        <f t="shared" si="7"/>
        <v>788021.05381236551</v>
      </c>
      <c r="I60">
        <v>2080</v>
      </c>
      <c r="J60" s="48">
        <f t="shared" si="11"/>
        <v>5872468.4093488455</v>
      </c>
      <c r="K60" s="48">
        <f t="shared" si="11"/>
        <v>4039803.9252232919</v>
      </c>
      <c r="L60" s="48">
        <f t="shared" si="11"/>
        <v>4610962.014739994</v>
      </c>
      <c r="M60" s="48">
        <f t="shared" si="11"/>
        <v>997324.64781957027</v>
      </c>
      <c r="N60" s="48">
        <f t="shared" si="11"/>
        <v>1236802.3763022213</v>
      </c>
      <c r="O60" s="48">
        <f t="shared" si="11"/>
        <v>271981.45485007844</v>
      </c>
    </row>
    <row r="61" spans="1:15" x14ac:dyDescent="0.35">
      <c r="A61">
        <v>2081</v>
      </c>
      <c r="B61" s="48">
        <f t="shared" si="2"/>
        <v>16342415.40705557</v>
      </c>
      <c r="C61" s="48">
        <f t="shared" si="3"/>
        <v>11191576.186784601</v>
      </c>
      <c r="D61" s="48">
        <f t="shared" si="4"/>
        <v>12805753.776790522</v>
      </c>
      <c r="E61" s="48">
        <f t="shared" si="5"/>
        <v>2539739.8198693669</v>
      </c>
      <c r="F61" s="48">
        <f t="shared" si="6"/>
        <v>3206987.1031300495</v>
      </c>
      <c r="G61" s="48">
        <f t="shared" si="7"/>
        <v>800629.39067336335</v>
      </c>
      <c r="I61">
        <v>2081</v>
      </c>
      <c r="J61" s="48">
        <f t="shared" si="11"/>
        <v>5966427.9038984273</v>
      </c>
      <c r="K61" s="48">
        <f t="shared" si="11"/>
        <v>4104440.7880268646</v>
      </c>
      <c r="L61" s="48">
        <f t="shared" si="11"/>
        <v>4684737.4069758337</v>
      </c>
      <c r="M61" s="48">
        <f t="shared" si="11"/>
        <v>1013281.8421846834</v>
      </c>
      <c r="N61" s="48">
        <f t="shared" si="11"/>
        <v>1256591.2143230569</v>
      </c>
      <c r="O61" s="48">
        <f t="shared" si="11"/>
        <v>276333.15812767972</v>
      </c>
    </row>
    <row r="62" spans="1:15" x14ac:dyDescent="0.35">
      <c r="A62">
        <v>2082</v>
      </c>
      <c r="B62" s="48">
        <f t="shared" si="2"/>
        <v>16603894.05356846</v>
      </c>
      <c r="C62" s="48">
        <f t="shared" si="3"/>
        <v>11370641.405773155</v>
      </c>
      <c r="D62" s="48">
        <f t="shared" si="4"/>
        <v>13010645.837219171</v>
      </c>
      <c r="E62" s="48">
        <f t="shared" si="5"/>
        <v>2580375.6569872769</v>
      </c>
      <c r="F62" s="48">
        <f t="shared" si="6"/>
        <v>3258298.8967801305</v>
      </c>
      <c r="G62" s="48">
        <f t="shared" si="7"/>
        <v>813439.46092413715</v>
      </c>
      <c r="I62">
        <v>2082</v>
      </c>
      <c r="J62" s="48">
        <f t="shared" si="11"/>
        <v>6061890.7503608018</v>
      </c>
      <c r="K62" s="48">
        <f t="shared" si="11"/>
        <v>4170111.8406352946</v>
      </c>
      <c r="L62" s="48">
        <f t="shared" si="11"/>
        <v>4759693.2054874469</v>
      </c>
      <c r="M62" s="48">
        <f t="shared" si="11"/>
        <v>1029494.3516596383</v>
      </c>
      <c r="N62" s="48">
        <f t="shared" si="11"/>
        <v>1276696.6737522257</v>
      </c>
      <c r="O62" s="48">
        <f t="shared" si="11"/>
        <v>280754.4886577226</v>
      </c>
    </row>
    <row r="63" spans="1:15" x14ac:dyDescent="0.35">
      <c r="A63">
        <v>2083</v>
      </c>
      <c r="B63" s="48">
        <f t="shared" si="2"/>
        <v>16869556.358425554</v>
      </c>
      <c r="C63" s="48">
        <f t="shared" si="3"/>
        <v>11552571.668265525</v>
      </c>
      <c r="D63" s="48">
        <f t="shared" si="4"/>
        <v>13218816.170614678</v>
      </c>
      <c r="E63" s="48">
        <f t="shared" si="5"/>
        <v>2621661.6674990733</v>
      </c>
      <c r="F63" s="48">
        <f t="shared" si="6"/>
        <v>3310431.6791286124</v>
      </c>
      <c r="G63" s="48">
        <f t="shared" si="7"/>
        <v>826454.49229892332</v>
      </c>
      <c r="I63">
        <v>2083</v>
      </c>
      <c r="J63" s="48">
        <f t="shared" si="11"/>
        <v>6158881.0023665745</v>
      </c>
      <c r="K63" s="48">
        <f t="shared" si="11"/>
        <v>4236833.630085459</v>
      </c>
      <c r="L63" s="48">
        <f t="shared" si="11"/>
        <v>4835848.296775246</v>
      </c>
      <c r="M63" s="48">
        <f t="shared" si="11"/>
        <v>1045966.2612861926</v>
      </c>
      <c r="N63" s="48">
        <f t="shared" si="11"/>
        <v>1297123.8205322614</v>
      </c>
      <c r="O63" s="48">
        <f t="shared" si="11"/>
        <v>285246.56047624617</v>
      </c>
    </row>
    <row r="64" spans="1:15" x14ac:dyDescent="0.35">
      <c r="A64">
        <v>2084</v>
      </c>
      <c r="B64" s="48">
        <f t="shared" si="2"/>
        <v>17139469.260160364</v>
      </c>
      <c r="C64" s="48">
        <f t="shared" si="3"/>
        <v>11737412.814957773</v>
      </c>
      <c r="D64" s="48">
        <f t="shared" si="4"/>
        <v>13430317.229344513</v>
      </c>
      <c r="E64" s="48">
        <f t="shared" si="5"/>
        <v>2663608.2541790586</v>
      </c>
      <c r="F64" s="48">
        <f t="shared" si="6"/>
        <v>3363398.5859946702</v>
      </c>
      <c r="G64" s="48">
        <f t="shared" si="7"/>
        <v>839677.76417570608</v>
      </c>
      <c r="I64">
        <v>2084</v>
      </c>
      <c r="J64" s="48">
        <f t="shared" si="11"/>
        <v>6257423.0984044401</v>
      </c>
      <c r="K64" s="48">
        <f t="shared" si="11"/>
        <v>4304622.9681668263</v>
      </c>
      <c r="L64" s="48">
        <f t="shared" si="11"/>
        <v>4913221.86952365</v>
      </c>
      <c r="M64" s="48">
        <f t="shared" si="11"/>
        <v>1062701.7214667716</v>
      </c>
      <c r="N64" s="48">
        <f t="shared" si="11"/>
        <v>1317877.8016607775</v>
      </c>
      <c r="O64" s="48">
        <f t="shared" si="11"/>
        <v>289810.50544386613</v>
      </c>
    </row>
    <row r="65" spans="1:15" x14ac:dyDescent="0.35">
      <c r="A65">
        <v>2085</v>
      </c>
      <c r="B65" s="48">
        <f t="shared" si="2"/>
        <v>17413700.76832293</v>
      </c>
      <c r="C65" s="48">
        <f t="shared" si="3"/>
        <v>11925211.419997098</v>
      </c>
      <c r="D65" s="48">
        <f t="shared" si="4"/>
        <v>13645202.305014025</v>
      </c>
      <c r="E65" s="48">
        <f t="shared" si="5"/>
        <v>2706225.9862459237</v>
      </c>
      <c r="F65" s="48">
        <f t="shared" si="6"/>
        <v>3417212.9633705849</v>
      </c>
      <c r="G65" s="48">
        <f t="shared" si="7"/>
        <v>853112.60840251739</v>
      </c>
      <c r="I65">
        <v>2085</v>
      </c>
      <c r="J65" s="48">
        <f t="shared" si="11"/>
        <v>6357541.8679789109</v>
      </c>
      <c r="K65" s="48">
        <f t="shared" si="11"/>
        <v>4373496.9356574956</v>
      </c>
      <c r="L65" s="48">
        <f t="shared" si="11"/>
        <v>4991833.4194360282</v>
      </c>
      <c r="M65" s="48">
        <f t="shared" si="11"/>
        <v>1079704.9490102399</v>
      </c>
      <c r="N65" s="48">
        <f t="shared" si="11"/>
        <v>1338963.8464873501</v>
      </c>
      <c r="O65" s="48">
        <f t="shared" si="11"/>
        <v>294447.47353096801</v>
      </c>
    </row>
    <row r="66" spans="1:15" x14ac:dyDescent="0.35">
      <c r="A66">
        <v>2086</v>
      </c>
      <c r="B66" s="48">
        <f t="shared" si="2"/>
        <v>17692319.980616096</v>
      </c>
      <c r="C66" s="48">
        <f t="shared" si="3"/>
        <v>12116014.802717052</v>
      </c>
      <c r="D66" s="48">
        <f t="shared" si="4"/>
        <v>13863525.54189425</v>
      </c>
      <c r="E66" s="48">
        <f t="shared" si="5"/>
        <v>2749525.6020258586</v>
      </c>
      <c r="F66" s="48">
        <f t="shared" si="6"/>
        <v>3471888.3707845141</v>
      </c>
      <c r="G66" s="48">
        <f t="shared" si="7"/>
        <v>866762.41013695765</v>
      </c>
      <c r="I66">
        <v>2086</v>
      </c>
      <c r="J66" s="48">
        <f t="shared" si="11"/>
        <v>6459262.5378665738</v>
      </c>
      <c r="K66" s="48">
        <f t="shared" si="11"/>
        <v>4443472.8866280159</v>
      </c>
      <c r="L66" s="48">
        <f t="shared" si="11"/>
        <v>5071702.7541470043</v>
      </c>
      <c r="M66" s="48">
        <f t="shared" si="11"/>
        <v>1096980.2281944037</v>
      </c>
      <c r="N66" s="48">
        <f t="shared" si="11"/>
        <v>1360387.2680311478</v>
      </c>
      <c r="O66" s="48">
        <f t="shared" si="11"/>
        <v>299158.63310746348</v>
      </c>
    </row>
    <row r="67" spans="1:15" x14ac:dyDescent="0.35">
      <c r="A67">
        <v>2087</v>
      </c>
      <c r="B67" s="48">
        <f t="shared" si="2"/>
        <v>17975397.100305956</v>
      </c>
      <c r="C67" s="48">
        <f t="shared" si="3"/>
        <v>12309871.039560525</v>
      </c>
      <c r="D67" s="48">
        <f t="shared" si="4"/>
        <v>14085341.950564558</v>
      </c>
      <c r="E67" s="48">
        <f t="shared" si="5"/>
        <v>2793518.0116582722</v>
      </c>
      <c r="F67" s="48">
        <f t="shared" si="6"/>
        <v>3527438.5847170665</v>
      </c>
      <c r="G67" s="48">
        <f t="shared" si="7"/>
        <v>880630.60869914899</v>
      </c>
      <c r="I67">
        <v>2087</v>
      </c>
      <c r="J67" s="48">
        <f t="shared" si="11"/>
        <v>6562610.7384724393</v>
      </c>
      <c r="K67" s="48">
        <f t="shared" si="11"/>
        <v>4514568.452814064</v>
      </c>
      <c r="L67" s="48">
        <f t="shared" si="11"/>
        <v>5152849.9982133564</v>
      </c>
      <c r="M67" s="48">
        <f t="shared" si="11"/>
        <v>1114531.9118455141</v>
      </c>
      <c r="N67" s="48">
        <f t="shared" si="11"/>
        <v>1382153.4643196461</v>
      </c>
      <c r="O67" s="48">
        <f t="shared" si="11"/>
        <v>303945.17123718292</v>
      </c>
    </row>
    <row r="68" spans="1:15" x14ac:dyDescent="0.35">
      <c r="A68">
        <v>2088</v>
      </c>
      <c r="B68" s="48">
        <f t="shared" si="2"/>
        <v>18263003.45391085</v>
      </c>
      <c r="C68" s="48">
        <f t="shared" si="3"/>
        <v>12506828.976193493</v>
      </c>
      <c r="D68" s="48">
        <f t="shared" si="4"/>
        <v>14310707.42177359</v>
      </c>
      <c r="E68" s="48">
        <f t="shared" si="5"/>
        <v>2838214.2998448047</v>
      </c>
      <c r="F68" s="48">
        <f t="shared" si="6"/>
        <v>3583877.6020725397</v>
      </c>
      <c r="G68" s="48">
        <f t="shared" si="7"/>
        <v>894720.69843833533</v>
      </c>
      <c r="I68">
        <v>2088</v>
      </c>
      <c r="J68" s="48">
        <f t="shared" si="11"/>
        <v>6667612.5102879982</v>
      </c>
      <c r="K68" s="48">
        <f t="shared" si="11"/>
        <v>4586801.5480590891</v>
      </c>
      <c r="L68" s="48">
        <f t="shared" si="11"/>
        <v>5235295.59818477</v>
      </c>
      <c r="M68" s="48">
        <f t="shared" si="11"/>
        <v>1132364.4224350422</v>
      </c>
      <c r="N68" s="48">
        <f t="shared" si="11"/>
        <v>1404267.9197487605</v>
      </c>
      <c r="O68" s="48">
        <f t="shared" si="11"/>
        <v>308808.29397697787</v>
      </c>
    </row>
    <row r="69" spans="1:15" x14ac:dyDescent="0.35">
      <c r="A69">
        <v>2089</v>
      </c>
      <c r="B69" s="48">
        <f t="shared" ref="B69:B130" si="12">B68*(1+$C$1)</f>
        <v>18555211.509173423</v>
      </c>
      <c r="C69" s="48">
        <f t="shared" ref="C69:C130" si="13">C68*(1+$C$1)</f>
        <v>12706938.23981259</v>
      </c>
      <c r="D69" s="48">
        <f t="shared" ref="D69:D130" si="14">D68*(1+$C$1)</f>
        <v>14539678.740521967</v>
      </c>
      <c r="E69" s="48">
        <f t="shared" ref="E69:E130" si="15">E68*(1+$C$1)</f>
        <v>2883625.7286423217</v>
      </c>
      <c r="F69" s="48">
        <f t="shared" ref="F69:F130" si="16">F68*(1+$C$1)</f>
        <v>3641219.6437057005</v>
      </c>
      <c r="G69" s="48">
        <f t="shared" ref="G69:G130" si="17">G68*(1+$C$1)</f>
        <v>909036.22961334873</v>
      </c>
      <c r="I69">
        <v>2089</v>
      </c>
      <c r="J69" s="48">
        <f t="shared" ref="J69:O84" si="18">J68*(1+$C$1)</f>
        <v>6774294.3104526065</v>
      </c>
      <c r="K69" s="48">
        <f t="shared" si="18"/>
        <v>4660190.3728280347</v>
      </c>
      <c r="L69" s="48">
        <f t="shared" si="18"/>
        <v>5319060.3277557259</v>
      </c>
      <c r="M69" s="48">
        <f t="shared" si="18"/>
        <v>1150482.2531940029</v>
      </c>
      <c r="N69" s="48">
        <f t="shared" si="18"/>
        <v>1426736.2064647407</v>
      </c>
      <c r="O69" s="48">
        <f t="shared" si="18"/>
        <v>313749.22668060951</v>
      </c>
    </row>
    <row r="70" spans="1:15" x14ac:dyDescent="0.35">
      <c r="A70">
        <v>2090</v>
      </c>
      <c r="B70" s="48">
        <f t="shared" si="12"/>
        <v>18852094.893320199</v>
      </c>
      <c r="C70" s="48">
        <f t="shared" si="13"/>
        <v>12910249.251649592</v>
      </c>
      <c r="D70" s="48">
        <f t="shared" si="14"/>
        <v>14772313.60037032</v>
      </c>
      <c r="E70" s="48">
        <f t="shared" si="15"/>
        <v>2929763.740300599</v>
      </c>
      <c r="F70" s="48">
        <f t="shared" si="16"/>
        <v>3699479.1580049917</v>
      </c>
      <c r="G70" s="48">
        <f t="shared" si="17"/>
        <v>923580.80928716226</v>
      </c>
      <c r="I70">
        <v>2090</v>
      </c>
      <c r="J70" s="48">
        <f t="shared" si="18"/>
        <v>6882683.019419848</v>
      </c>
      <c r="K70" s="48">
        <f t="shared" si="18"/>
        <v>4734753.4187932834</v>
      </c>
      <c r="L70" s="48">
        <f t="shared" si="18"/>
        <v>5404165.292999818</v>
      </c>
      <c r="M70" s="48">
        <f t="shared" si="18"/>
        <v>1168889.9692451069</v>
      </c>
      <c r="N70" s="48">
        <f t="shared" si="18"/>
        <v>1449563.9857681766</v>
      </c>
      <c r="O70" s="48">
        <f t="shared" si="18"/>
        <v>318769.21430749929</v>
      </c>
    </row>
    <row r="71" spans="1:15" x14ac:dyDescent="0.35">
      <c r="A71">
        <v>2091</v>
      </c>
      <c r="B71" s="48">
        <f t="shared" si="12"/>
        <v>19153728.411613323</v>
      </c>
      <c r="C71" s="48">
        <f t="shared" si="13"/>
        <v>13116813.239675986</v>
      </c>
      <c r="D71" s="48">
        <f t="shared" si="14"/>
        <v>15008670.617976245</v>
      </c>
      <c r="E71" s="48">
        <f t="shared" si="15"/>
        <v>2976639.9601454088</v>
      </c>
      <c r="F71" s="48">
        <f t="shared" si="16"/>
        <v>3758670.8245330718</v>
      </c>
      <c r="G71" s="48">
        <f t="shared" si="17"/>
        <v>938358.10223575693</v>
      </c>
      <c r="I71">
        <v>2091</v>
      </c>
      <c r="J71" s="48">
        <f t="shared" si="18"/>
        <v>6992805.9477305654</v>
      </c>
      <c r="K71" s="48">
        <f t="shared" si="18"/>
        <v>4810509.4734939756</v>
      </c>
      <c r="L71" s="48">
        <f t="shared" si="18"/>
        <v>5490631.9376878152</v>
      </c>
      <c r="M71" s="48">
        <f t="shared" si="18"/>
        <v>1187592.2087530287</v>
      </c>
      <c r="N71" s="48">
        <f t="shared" si="18"/>
        <v>1472757.0095404675</v>
      </c>
      <c r="O71" s="48">
        <f t="shared" si="18"/>
        <v>323869.52173641929</v>
      </c>
    </row>
    <row r="72" spans="1:15" x14ac:dyDescent="0.35">
      <c r="A72">
        <v>2092</v>
      </c>
      <c r="B72" s="48">
        <f t="shared" si="12"/>
        <v>19460188.066199135</v>
      </c>
      <c r="C72" s="48">
        <f t="shared" si="13"/>
        <v>13326682.251510801</v>
      </c>
      <c r="D72" s="48">
        <f t="shared" si="14"/>
        <v>15248809.347863864</v>
      </c>
      <c r="E72" s="48">
        <f t="shared" si="15"/>
        <v>3024266.1995077352</v>
      </c>
      <c r="F72" s="48">
        <f t="shared" si="16"/>
        <v>3818809.5577256009</v>
      </c>
      <c r="G72" s="48">
        <f t="shared" si="17"/>
        <v>953371.83187152911</v>
      </c>
      <c r="I72">
        <v>2092</v>
      </c>
      <c r="J72" s="48">
        <f t="shared" si="18"/>
        <v>7104690.8428942543</v>
      </c>
      <c r="K72" s="48">
        <f t="shared" si="18"/>
        <v>4887477.625069879</v>
      </c>
      <c r="L72" s="48">
        <f t="shared" si="18"/>
        <v>5578482.0486908201</v>
      </c>
      <c r="M72" s="48">
        <f t="shared" si="18"/>
        <v>1206593.6840930772</v>
      </c>
      <c r="N72" s="48">
        <f t="shared" si="18"/>
        <v>1496321.121693115</v>
      </c>
      <c r="O72" s="48">
        <f t="shared" si="18"/>
        <v>329051.43408420199</v>
      </c>
    </row>
    <row r="73" spans="1:15" x14ac:dyDescent="0.35">
      <c r="A73">
        <v>2093</v>
      </c>
      <c r="B73" s="48">
        <f t="shared" si="12"/>
        <v>19771551.075258322</v>
      </c>
      <c r="C73" s="48">
        <f t="shared" si="13"/>
        <v>13539909.167534973</v>
      </c>
      <c r="D73" s="48">
        <f t="shared" si="14"/>
        <v>15492790.297429686</v>
      </c>
      <c r="E73" s="48">
        <f t="shared" si="15"/>
        <v>3072654.4586998592</v>
      </c>
      <c r="F73" s="48">
        <f t="shared" si="16"/>
        <v>3879910.5106492108</v>
      </c>
      <c r="G73" s="48">
        <f t="shared" si="17"/>
        <v>968625.78118147363</v>
      </c>
      <c r="I73">
        <v>2093</v>
      </c>
      <c r="J73" s="48">
        <f t="shared" si="18"/>
        <v>7218365.8963805623</v>
      </c>
      <c r="K73" s="48">
        <f t="shared" si="18"/>
        <v>4965677.2670709975</v>
      </c>
      <c r="L73" s="48">
        <f t="shared" si="18"/>
        <v>5667737.7614698736</v>
      </c>
      <c r="M73" s="48">
        <f t="shared" si="18"/>
        <v>1225899.1830385665</v>
      </c>
      <c r="N73" s="48">
        <f t="shared" si="18"/>
        <v>1520262.259640205</v>
      </c>
      <c r="O73" s="48">
        <f t="shared" si="18"/>
        <v>334316.25702954922</v>
      </c>
    </row>
    <row r="74" spans="1:15" x14ac:dyDescent="0.35">
      <c r="A74">
        <v>2094</v>
      </c>
      <c r="B74" s="48">
        <f t="shared" si="12"/>
        <v>20087895.892462455</v>
      </c>
      <c r="C74" s="48">
        <f t="shared" si="13"/>
        <v>13756547.714215534</v>
      </c>
      <c r="D74" s="48">
        <f t="shared" si="14"/>
        <v>15740674.942188561</v>
      </c>
      <c r="E74" s="48">
        <f t="shared" si="15"/>
        <v>3121816.930039057</v>
      </c>
      <c r="F74" s="48">
        <f t="shared" si="16"/>
        <v>3941989.0788195981</v>
      </c>
      <c r="G74" s="48">
        <f t="shared" si="17"/>
        <v>984123.79368037719</v>
      </c>
      <c r="I74">
        <v>2094</v>
      </c>
      <c r="J74" s="48">
        <f t="shared" si="18"/>
        <v>7333859.7507226514</v>
      </c>
      <c r="K74" s="48">
        <f t="shared" si="18"/>
        <v>5045128.1033441331</v>
      </c>
      <c r="L74" s="48">
        <f t="shared" si="18"/>
        <v>5758421.5656533921</v>
      </c>
      <c r="M74" s="48">
        <f t="shared" si="18"/>
        <v>1245513.5699671835</v>
      </c>
      <c r="N74" s="48">
        <f t="shared" si="18"/>
        <v>1544586.4557944483</v>
      </c>
      <c r="O74" s="48">
        <f t="shared" si="18"/>
        <v>339665.31714202202</v>
      </c>
    </row>
    <row r="75" spans="1:15" x14ac:dyDescent="0.35">
      <c r="A75">
        <v>2095</v>
      </c>
      <c r="B75" s="48">
        <f t="shared" si="12"/>
        <v>20409302.226741854</v>
      </c>
      <c r="C75" s="48">
        <f t="shared" si="13"/>
        <v>13976652.477642983</v>
      </c>
      <c r="D75" s="48">
        <f t="shared" si="14"/>
        <v>15992525.741263578</v>
      </c>
      <c r="E75" s="48">
        <f t="shared" si="15"/>
        <v>3171766.000919682</v>
      </c>
      <c r="F75" s="48">
        <f t="shared" si="16"/>
        <v>4005060.9040807118</v>
      </c>
      <c r="G75" s="48">
        <f t="shared" si="17"/>
        <v>999869.77437926328</v>
      </c>
      <c r="I75">
        <v>2095</v>
      </c>
      <c r="J75" s="48">
        <f t="shared" si="18"/>
        <v>7451201.5067342138</v>
      </c>
      <c r="K75" s="48">
        <f t="shared" si="18"/>
        <v>5125850.152997639</v>
      </c>
      <c r="L75" s="48">
        <f t="shared" si="18"/>
        <v>5850556.3107038466</v>
      </c>
      <c r="M75" s="48">
        <f t="shared" si="18"/>
        <v>1265441.7870866584</v>
      </c>
      <c r="N75" s="48">
        <f t="shared" si="18"/>
        <v>1569299.8390871594</v>
      </c>
      <c r="O75" s="48">
        <f t="shared" si="18"/>
        <v>345099.96221629437</v>
      </c>
    </row>
    <row r="76" spans="1:15" x14ac:dyDescent="0.35">
      <c r="A76">
        <v>2096</v>
      </c>
      <c r="B76" s="48">
        <f t="shared" si="12"/>
        <v>20735851.062369723</v>
      </c>
      <c r="C76" s="48">
        <f t="shared" si="13"/>
        <v>14200278.917285271</v>
      </c>
      <c r="D76" s="48">
        <f t="shared" si="14"/>
        <v>16248406.153123796</v>
      </c>
      <c r="E76" s="48">
        <f t="shared" si="15"/>
        <v>3222514.2569343969</v>
      </c>
      <c r="F76" s="48">
        <f t="shared" si="16"/>
        <v>4069141.8785460033</v>
      </c>
      <c r="G76" s="48">
        <f t="shared" si="17"/>
        <v>1015867.6907693315</v>
      </c>
      <c r="I76">
        <v>2096</v>
      </c>
      <c r="J76" s="48">
        <f t="shared" si="18"/>
        <v>7570420.7308419617</v>
      </c>
      <c r="K76" s="48">
        <f t="shared" si="18"/>
        <v>5207863.7554456014</v>
      </c>
      <c r="L76" s="48">
        <f t="shared" si="18"/>
        <v>5944165.2116751084</v>
      </c>
      <c r="M76" s="48">
        <f t="shared" si="18"/>
        <v>1285688.855680045</v>
      </c>
      <c r="N76" s="48">
        <f t="shared" si="18"/>
        <v>1594408.636512554</v>
      </c>
      <c r="O76" s="48">
        <f t="shared" si="18"/>
        <v>350621.56161175511</v>
      </c>
    </row>
    <row r="77" spans="1:15" x14ac:dyDescent="0.35">
      <c r="A77">
        <v>2097</v>
      </c>
      <c r="B77" s="48">
        <f t="shared" si="12"/>
        <v>21067624.679367639</v>
      </c>
      <c r="C77" s="48">
        <f t="shared" si="13"/>
        <v>14427483.379961835</v>
      </c>
      <c r="D77" s="48">
        <f t="shared" si="14"/>
        <v>16508380.651573777</v>
      </c>
      <c r="E77" s="48">
        <f t="shared" si="15"/>
        <v>3274074.4850453474</v>
      </c>
      <c r="F77" s="48">
        <f t="shared" si="16"/>
        <v>4134248.1486027394</v>
      </c>
      <c r="G77" s="48">
        <f t="shared" si="17"/>
        <v>1032121.5738216408</v>
      </c>
      <c r="I77">
        <v>2097</v>
      </c>
      <c r="J77" s="48">
        <f t="shared" si="18"/>
        <v>7691547.4625354335</v>
      </c>
      <c r="K77" s="48">
        <f t="shared" si="18"/>
        <v>5291189.5755327307</v>
      </c>
      <c r="L77" s="48">
        <f t="shared" si="18"/>
        <v>6039271.8550619101</v>
      </c>
      <c r="M77" s="48">
        <f t="shared" si="18"/>
        <v>1306259.8773709256</v>
      </c>
      <c r="N77" s="48">
        <f t="shared" si="18"/>
        <v>1619919.1746967549</v>
      </c>
      <c r="O77" s="48">
        <f t="shared" si="18"/>
        <v>356231.50659754319</v>
      </c>
    </row>
    <row r="78" spans="1:15" x14ac:dyDescent="0.35">
      <c r="A78">
        <v>2098</v>
      </c>
      <c r="B78" s="48">
        <f t="shared" si="12"/>
        <v>21404706.674237523</v>
      </c>
      <c r="C78" s="48">
        <f t="shared" si="13"/>
        <v>14658323.114041224</v>
      </c>
      <c r="D78" s="48">
        <f t="shared" si="14"/>
        <v>16772514.741998957</v>
      </c>
      <c r="E78" s="48">
        <f t="shared" si="15"/>
        <v>3326459.6768060732</v>
      </c>
      <c r="F78" s="48">
        <f t="shared" si="16"/>
        <v>4200396.1189803835</v>
      </c>
      <c r="G78" s="48">
        <f t="shared" si="17"/>
        <v>1048635.5190027871</v>
      </c>
      <c r="I78">
        <v>2098</v>
      </c>
      <c r="J78" s="48">
        <f t="shared" si="18"/>
        <v>7814612.2219360005</v>
      </c>
      <c r="K78" s="48">
        <f t="shared" si="18"/>
        <v>5375848.6087412545</v>
      </c>
      <c r="L78" s="48">
        <f t="shared" si="18"/>
        <v>6135900.204742901</v>
      </c>
      <c r="M78" s="48">
        <f t="shared" si="18"/>
        <v>1327160.0354088605</v>
      </c>
      <c r="N78" s="48">
        <f t="shared" si="18"/>
        <v>1645837.881491903</v>
      </c>
      <c r="O78" s="48">
        <f t="shared" si="18"/>
        <v>361931.21070310386</v>
      </c>
    </row>
    <row r="79" spans="1:15" x14ac:dyDescent="0.35">
      <c r="A79">
        <v>2099</v>
      </c>
      <c r="B79" s="48">
        <f t="shared" si="12"/>
        <v>21747181.981025323</v>
      </c>
      <c r="C79" s="48">
        <f t="shared" si="13"/>
        <v>14892856.283865884</v>
      </c>
      <c r="D79" s="48">
        <f t="shared" si="14"/>
        <v>17040874.977870941</v>
      </c>
      <c r="E79" s="48">
        <f t="shared" si="15"/>
        <v>3379683.0316349706</v>
      </c>
      <c r="F79" s="48">
        <f t="shared" si="16"/>
        <v>4267602.4568840694</v>
      </c>
      <c r="G79" s="48">
        <f t="shared" si="17"/>
        <v>1065413.6873068316</v>
      </c>
      <c r="I79">
        <v>2099</v>
      </c>
      <c r="J79" s="48">
        <f t="shared" si="18"/>
        <v>7939646.0174869765</v>
      </c>
      <c r="K79" s="48">
        <f t="shared" si="18"/>
        <v>5461862.1864811145</v>
      </c>
      <c r="L79" s="48">
        <f t="shared" si="18"/>
        <v>6234074.6080187876</v>
      </c>
      <c r="M79" s="48">
        <f t="shared" si="18"/>
        <v>1348394.5959754023</v>
      </c>
      <c r="N79" s="48">
        <f t="shared" si="18"/>
        <v>1672171.2875957733</v>
      </c>
      <c r="O79" s="48">
        <f t="shared" si="18"/>
        <v>367722.11007435352</v>
      </c>
    </row>
    <row r="80" spans="1:15" x14ac:dyDescent="0.35">
      <c r="A80">
        <v>2100</v>
      </c>
      <c r="B80" s="48">
        <f t="shared" si="12"/>
        <v>22095136.892721727</v>
      </c>
      <c r="C80" s="48">
        <f t="shared" si="13"/>
        <v>15131141.984407738</v>
      </c>
      <c r="D80" s="48">
        <f t="shared" si="14"/>
        <v>17313528.977516875</v>
      </c>
      <c r="E80" s="48">
        <f t="shared" si="15"/>
        <v>3433757.9601411303</v>
      </c>
      <c r="F80" s="48">
        <f t="shared" si="16"/>
        <v>4335884.0961942142</v>
      </c>
      <c r="G80" s="48">
        <f t="shared" si="17"/>
        <v>1082460.3063037409</v>
      </c>
      <c r="I80">
        <v>2100</v>
      </c>
      <c r="J80" s="48">
        <f t="shared" si="18"/>
        <v>8066680.3537667682</v>
      </c>
      <c r="K80" s="48">
        <f t="shared" si="18"/>
        <v>5549251.9814648125</v>
      </c>
      <c r="L80" s="48">
        <f t="shared" si="18"/>
        <v>6333819.8017470883</v>
      </c>
      <c r="M80" s="48">
        <f t="shared" si="18"/>
        <v>1369968.9095110088</v>
      </c>
      <c r="N80" s="48">
        <f t="shared" si="18"/>
        <v>1698926.0281973057</v>
      </c>
      <c r="O80" s="48">
        <f t="shared" si="18"/>
        <v>373605.66383554321</v>
      </c>
    </row>
    <row r="81" spans="1:15" x14ac:dyDescent="0.35">
      <c r="A81">
        <v>2101</v>
      </c>
      <c r="B81" s="48">
        <f t="shared" si="12"/>
        <v>22448659.083005276</v>
      </c>
      <c r="C81" s="48">
        <f t="shared" si="13"/>
        <v>15373240.256158262</v>
      </c>
      <c r="D81" s="48">
        <f t="shared" si="14"/>
        <v>17590545.441157144</v>
      </c>
      <c r="E81" s="48">
        <f t="shared" si="15"/>
        <v>3488698.0875033885</v>
      </c>
      <c r="F81" s="48">
        <f t="shared" si="16"/>
        <v>4405258.2417333219</v>
      </c>
      <c r="G81" s="48">
        <f t="shared" si="17"/>
        <v>1099779.6712046007</v>
      </c>
      <c r="I81">
        <v>2101</v>
      </c>
      <c r="J81" s="48">
        <f t="shared" si="18"/>
        <v>8195747.2394270366</v>
      </c>
      <c r="K81" s="48">
        <f t="shared" si="18"/>
        <v>5638040.0131682493</v>
      </c>
      <c r="L81" s="48">
        <f t="shared" si="18"/>
        <v>6435160.9185750419</v>
      </c>
      <c r="M81" s="48">
        <f t="shared" si="18"/>
        <v>1391888.4120631849</v>
      </c>
      <c r="N81" s="48">
        <f t="shared" si="18"/>
        <v>1726108.8446484627</v>
      </c>
      <c r="O81" s="48">
        <f t="shared" si="18"/>
        <v>379583.35445691191</v>
      </c>
    </row>
    <row r="82" spans="1:15" x14ac:dyDescent="0.35">
      <c r="A82">
        <v>2102</v>
      </c>
      <c r="B82" s="48">
        <f t="shared" si="12"/>
        <v>22807837.62833336</v>
      </c>
      <c r="C82" s="48">
        <f t="shared" si="13"/>
        <v>15619212.100256795</v>
      </c>
      <c r="D82" s="48">
        <f t="shared" si="14"/>
        <v>17871994.168215659</v>
      </c>
      <c r="E82" s="48">
        <f t="shared" si="15"/>
        <v>3544517.256903443</v>
      </c>
      <c r="F82" s="48">
        <f t="shared" si="16"/>
        <v>4475742.3736010548</v>
      </c>
      <c r="G82" s="48">
        <f t="shared" si="17"/>
        <v>1117376.1459438743</v>
      </c>
      <c r="I82">
        <v>2102</v>
      </c>
      <c r="J82" s="48">
        <f t="shared" si="18"/>
        <v>8326879.1952578695</v>
      </c>
      <c r="K82" s="48">
        <f t="shared" si="18"/>
        <v>5728248.6533789411</v>
      </c>
      <c r="L82" s="48">
        <f t="shared" si="18"/>
        <v>6538123.4932722431</v>
      </c>
      <c r="M82" s="48">
        <f t="shared" si="18"/>
        <v>1414158.6266561958</v>
      </c>
      <c r="N82" s="48">
        <f t="shared" si="18"/>
        <v>1753726.5861628382</v>
      </c>
      <c r="O82" s="48">
        <f t="shared" si="18"/>
        <v>385656.68812822248</v>
      </c>
    </row>
    <row r="83" spans="1:15" x14ac:dyDescent="0.35">
      <c r="A83">
        <v>2103</v>
      </c>
      <c r="B83" s="48">
        <f t="shared" si="12"/>
        <v>23172763.030386694</v>
      </c>
      <c r="C83" s="48">
        <f t="shared" si="13"/>
        <v>15869119.493860904</v>
      </c>
      <c r="D83" s="48">
        <f t="shared" si="14"/>
        <v>18157946.074907109</v>
      </c>
      <c r="E83" s="48">
        <f t="shared" si="15"/>
        <v>3601229.5330138979</v>
      </c>
      <c r="F83" s="48">
        <f t="shared" si="16"/>
        <v>4547354.2515786719</v>
      </c>
      <c r="G83" s="48">
        <f t="shared" si="17"/>
        <v>1135254.1642789762</v>
      </c>
      <c r="I83">
        <v>2103</v>
      </c>
      <c r="J83" s="48">
        <f t="shared" si="18"/>
        <v>8460109.2623819951</v>
      </c>
      <c r="K83" s="48">
        <f t="shared" si="18"/>
        <v>5819900.6318330038</v>
      </c>
      <c r="L83" s="48">
        <f t="shared" si="18"/>
        <v>6642733.4691645987</v>
      </c>
      <c r="M83" s="48">
        <f t="shared" si="18"/>
        <v>1436785.1646826949</v>
      </c>
      <c r="N83" s="48">
        <f t="shared" si="18"/>
        <v>1781786.2115414436</v>
      </c>
      <c r="O83" s="48">
        <f t="shared" si="18"/>
        <v>391827.19513827405</v>
      </c>
    </row>
    <row r="84" spans="1:15" x14ac:dyDescent="0.35">
      <c r="A84">
        <v>2104</v>
      </c>
      <c r="B84" s="48">
        <f t="shared" si="12"/>
        <v>23543527.238872882</v>
      </c>
      <c r="C84" s="48">
        <f t="shared" si="13"/>
        <v>16123025.405762678</v>
      </c>
      <c r="D84" s="48">
        <f t="shared" si="14"/>
        <v>18448473.212105624</v>
      </c>
      <c r="E84" s="48">
        <f t="shared" si="15"/>
        <v>3658849.2055421202</v>
      </c>
      <c r="F84" s="48">
        <f t="shared" si="16"/>
        <v>4620111.9196039308</v>
      </c>
      <c r="G84" s="48">
        <f t="shared" si="17"/>
        <v>1153418.2309074397</v>
      </c>
      <c r="I84">
        <v>2104</v>
      </c>
      <c r="J84" s="48">
        <f t="shared" si="18"/>
        <v>8595471.0105801076</v>
      </c>
      <c r="K84" s="48">
        <f t="shared" si="18"/>
        <v>5913019.0419423319</v>
      </c>
      <c r="L84" s="48">
        <f t="shared" si="18"/>
        <v>6749017.204671232</v>
      </c>
      <c r="M84" s="48">
        <f t="shared" si="18"/>
        <v>1459773.727317618</v>
      </c>
      <c r="N84" s="48">
        <f t="shared" si="18"/>
        <v>1810294.7909261067</v>
      </c>
      <c r="O84" s="48">
        <f t="shared" si="18"/>
        <v>398096.43026048644</v>
      </c>
    </row>
    <row r="85" spans="1:15" x14ac:dyDescent="0.35">
      <c r="A85">
        <v>2105</v>
      </c>
      <c r="B85" s="48">
        <f t="shared" si="12"/>
        <v>23920223.674694847</v>
      </c>
      <c r="C85" s="48">
        <f t="shared" si="13"/>
        <v>16380993.812254881</v>
      </c>
      <c r="D85" s="48">
        <f t="shared" si="14"/>
        <v>18743648.783499315</v>
      </c>
      <c r="E85" s="48">
        <f t="shared" si="15"/>
        <v>3717390.7928307941</v>
      </c>
      <c r="F85" s="48">
        <f t="shared" si="16"/>
        <v>4694033.710317594</v>
      </c>
      <c r="G85" s="48">
        <f t="shared" si="17"/>
        <v>1171872.9226019587</v>
      </c>
      <c r="I85">
        <v>2105</v>
      </c>
      <c r="J85" s="48">
        <f t="shared" ref="J85:O100" si="19">J84*(1+$C$1)</f>
        <v>8732998.5467493888</v>
      </c>
      <c r="K85" s="48">
        <f t="shared" si="19"/>
        <v>6007627.346613409</v>
      </c>
      <c r="L85" s="48">
        <f t="shared" si="19"/>
        <v>6857001.4799459716</v>
      </c>
      <c r="M85" s="48">
        <f t="shared" si="19"/>
        <v>1483130.1069546998</v>
      </c>
      <c r="N85" s="48">
        <f t="shared" si="19"/>
        <v>1839259.5075809245</v>
      </c>
      <c r="O85" s="48">
        <f t="shared" si="19"/>
        <v>404465.97314465424</v>
      </c>
    </row>
    <row r="86" spans="1:15" x14ac:dyDescent="0.35">
      <c r="A86">
        <v>2106</v>
      </c>
      <c r="B86" s="48">
        <f t="shared" si="12"/>
        <v>24302947.253489964</v>
      </c>
      <c r="C86" s="48">
        <f t="shared" si="13"/>
        <v>16643089.713250959</v>
      </c>
      <c r="D86" s="48">
        <f t="shared" si="14"/>
        <v>19043547.164035305</v>
      </c>
      <c r="E86" s="48">
        <f t="shared" si="15"/>
        <v>3776869.0455160867</v>
      </c>
      <c r="F86" s="48">
        <f t="shared" si="16"/>
        <v>4769138.2496826751</v>
      </c>
      <c r="G86" s="48">
        <f t="shared" si="17"/>
        <v>1190622.8893635902</v>
      </c>
      <c r="I86">
        <v>2106</v>
      </c>
      <c r="J86" s="48">
        <f t="shared" si="19"/>
        <v>8872726.5234973785</v>
      </c>
      <c r="K86" s="48">
        <f t="shared" si="19"/>
        <v>6103749.3841592232</v>
      </c>
      <c r="L86" s="48">
        <f t="shared" si="19"/>
        <v>6966713.503625107</v>
      </c>
      <c r="M86" s="48">
        <f t="shared" si="19"/>
        <v>1506860.1886659751</v>
      </c>
      <c r="N86" s="48">
        <f t="shared" si="19"/>
        <v>1868687.6597022193</v>
      </c>
      <c r="O86" s="48">
        <f t="shared" si="19"/>
        <v>410937.42871496873</v>
      </c>
    </row>
    <row r="87" spans="1:15" x14ac:dyDescent="0.35">
      <c r="A87">
        <v>2107</v>
      </c>
      <c r="B87" s="48">
        <f t="shared" si="12"/>
        <v>24691794.409545805</v>
      </c>
      <c r="C87" s="48">
        <f t="shared" si="13"/>
        <v>16909379.148662973</v>
      </c>
      <c r="D87" s="48">
        <f t="shared" si="14"/>
        <v>19348243.91865987</v>
      </c>
      <c r="E87" s="48">
        <f t="shared" si="15"/>
        <v>3837298.9502443443</v>
      </c>
      <c r="F87" s="48">
        <f t="shared" si="16"/>
        <v>4845444.4616775978</v>
      </c>
      <c r="G87" s="48">
        <f t="shared" si="17"/>
        <v>1209672.8555934075</v>
      </c>
      <c r="I87">
        <v>2107</v>
      </c>
      <c r="J87" s="48">
        <f t="shared" si="19"/>
        <v>9014690.1478733364</v>
      </c>
      <c r="K87" s="48">
        <f t="shared" si="19"/>
        <v>6201409.3743057707</v>
      </c>
      <c r="L87" s="48">
        <f t="shared" si="19"/>
        <v>7078180.919683109</v>
      </c>
      <c r="M87" s="48">
        <f t="shared" si="19"/>
        <v>1530969.9516846307</v>
      </c>
      <c r="N87" s="48">
        <f t="shared" si="19"/>
        <v>1898586.6622574548</v>
      </c>
      <c r="O87" s="48">
        <f t="shared" si="19"/>
        <v>417512.42757440824</v>
      </c>
    </row>
    <row r="88" spans="1:15" x14ac:dyDescent="0.35">
      <c r="A88">
        <v>2108</v>
      </c>
      <c r="B88" s="48">
        <f t="shared" si="12"/>
        <v>25086863.120098539</v>
      </c>
      <c r="C88" s="48">
        <f t="shared" si="13"/>
        <v>17179929.215041582</v>
      </c>
      <c r="D88" s="48">
        <f t="shared" si="14"/>
        <v>19657815.821358427</v>
      </c>
      <c r="E88" s="48">
        <f t="shared" si="15"/>
        <v>3898695.7334482539</v>
      </c>
      <c r="F88" s="48">
        <f t="shared" si="16"/>
        <v>4922971.5730644399</v>
      </c>
      <c r="G88" s="48">
        <f t="shared" si="17"/>
        <v>1229027.6212829021</v>
      </c>
      <c r="I88">
        <v>2108</v>
      </c>
      <c r="J88" s="48">
        <f t="shared" si="19"/>
        <v>9158925.1902393103</v>
      </c>
      <c r="K88" s="48">
        <f t="shared" si="19"/>
        <v>6300631.9242946636</v>
      </c>
      <c r="L88" s="48">
        <f t="shared" si="19"/>
        <v>7191431.8143980391</v>
      </c>
      <c r="M88" s="48">
        <f t="shared" si="19"/>
        <v>1555465.4709115848</v>
      </c>
      <c r="N88" s="48">
        <f t="shared" si="19"/>
        <v>1928964.0488535741</v>
      </c>
      <c r="O88" s="48">
        <f t="shared" si="19"/>
        <v>424192.62641559879</v>
      </c>
    </row>
    <row r="89" spans="1:15" x14ac:dyDescent="0.35">
      <c r="A89">
        <v>2109</v>
      </c>
      <c r="B89" s="48">
        <f t="shared" si="12"/>
        <v>25488252.930020116</v>
      </c>
      <c r="C89" s="48">
        <f t="shared" si="13"/>
        <v>17454808.082482249</v>
      </c>
      <c r="D89" s="48">
        <f t="shared" si="14"/>
        <v>19972340.874500163</v>
      </c>
      <c r="E89" s="48">
        <f t="shared" si="15"/>
        <v>3961074.8651834261</v>
      </c>
      <c r="F89" s="48">
        <f t="shared" si="16"/>
        <v>5001739.1182334712</v>
      </c>
      <c r="G89" s="48">
        <f t="shared" si="17"/>
        <v>1248692.0632234286</v>
      </c>
      <c r="I89">
        <v>2109</v>
      </c>
      <c r="J89" s="48">
        <f t="shared" si="19"/>
        <v>9305467.9932831395</v>
      </c>
      <c r="K89" s="48">
        <f t="shared" si="19"/>
        <v>6401442.0350833787</v>
      </c>
      <c r="L89" s="48">
        <f t="shared" si="19"/>
        <v>7306494.7234284077</v>
      </c>
      <c r="M89" s="48">
        <f t="shared" si="19"/>
        <v>1580352.9184461702</v>
      </c>
      <c r="N89" s="48">
        <f t="shared" si="19"/>
        <v>1959827.4736352314</v>
      </c>
      <c r="O89" s="48">
        <f t="shared" si="19"/>
        <v>430979.70843824837</v>
      </c>
    </row>
    <row r="90" spans="1:15" x14ac:dyDescent="0.35">
      <c r="A90">
        <v>2110</v>
      </c>
      <c r="B90" s="48">
        <f t="shared" si="12"/>
        <v>25896064.97690044</v>
      </c>
      <c r="C90" s="48">
        <f t="shared" si="13"/>
        <v>17734085.011801966</v>
      </c>
      <c r="D90" s="48">
        <f t="shared" si="14"/>
        <v>20291898.328492165</v>
      </c>
      <c r="E90" s="48">
        <f t="shared" si="15"/>
        <v>4024452.0630263612</v>
      </c>
      <c r="F90" s="48">
        <f t="shared" si="16"/>
        <v>5081766.9441252071</v>
      </c>
      <c r="G90" s="48">
        <f t="shared" si="17"/>
        <v>1268671.1362350034</v>
      </c>
      <c r="I90">
        <v>2110</v>
      </c>
      <c r="J90" s="48">
        <f t="shared" si="19"/>
        <v>9454355.4811756704</v>
      </c>
      <c r="K90" s="48">
        <f t="shared" si="19"/>
        <v>6503865.1076447126</v>
      </c>
      <c r="L90" s="48">
        <f t="shared" si="19"/>
        <v>7423398.6390032619</v>
      </c>
      <c r="M90" s="48">
        <f t="shared" si="19"/>
        <v>1605638.5651413088</v>
      </c>
      <c r="N90" s="48">
        <f t="shared" si="19"/>
        <v>1991184.7132133951</v>
      </c>
      <c r="O90" s="48">
        <f t="shared" si="19"/>
        <v>437875.38377326034</v>
      </c>
    </row>
    <row r="91" spans="1:15" x14ac:dyDescent="0.35">
      <c r="A91">
        <v>2111</v>
      </c>
      <c r="B91" s="48">
        <f t="shared" si="12"/>
        <v>26310402.016530845</v>
      </c>
      <c r="C91" s="48">
        <f t="shared" si="13"/>
        <v>18017830.371990796</v>
      </c>
      <c r="D91" s="48">
        <f t="shared" si="14"/>
        <v>20616568.70174804</v>
      </c>
      <c r="E91" s="48">
        <f t="shared" si="15"/>
        <v>4088843.2960347831</v>
      </c>
      <c r="F91" s="48">
        <f t="shared" si="16"/>
        <v>5163075.2152312109</v>
      </c>
      <c r="G91" s="48">
        <f t="shared" si="17"/>
        <v>1288969.8744147634</v>
      </c>
      <c r="I91">
        <v>2111</v>
      </c>
      <c r="J91" s="48">
        <f t="shared" si="19"/>
        <v>9605625.1688744817</v>
      </c>
      <c r="K91" s="48">
        <f t="shared" si="19"/>
        <v>6607926.9493670277</v>
      </c>
      <c r="L91" s="48">
        <f t="shared" si="19"/>
        <v>7542173.0172273144</v>
      </c>
      <c r="M91" s="48">
        <f t="shared" si="19"/>
        <v>1631328.7821835699</v>
      </c>
      <c r="N91" s="48">
        <f t="shared" si="19"/>
        <v>2023043.6686248095</v>
      </c>
      <c r="O91" s="48">
        <f t="shared" si="19"/>
        <v>444881.38991363253</v>
      </c>
    </row>
    <row r="92" spans="1:15" x14ac:dyDescent="0.35">
      <c r="A92">
        <v>2112</v>
      </c>
      <c r="B92" s="48">
        <f t="shared" si="12"/>
        <v>26731368.448795341</v>
      </c>
      <c r="C92" s="48">
        <f t="shared" si="13"/>
        <v>18306115.657942649</v>
      </c>
      <c r="D92" s="48">
        <f t="shared" si="14"/>
        <v>20946433.800976008</v>
      </c>
      <c r="E92" s="48">
        <f t="shared" si="15"/>
        <v>4154264.7887713397</v>
      </c>
      <c r="F92" s="48">
        <f t="shared" si="16"/>
        <v>5245684.4186749104</v>
      </c>
      <c r="G92" s="48">
        <f t="shared" si="17"/>
        <v>1309593.3924053996</v>
      </c>
      <c r="I92">
        <v>2112</v>
      </c>
      <c r="J92" s="48">
        <f t="shared" si="19"/>
        <v>9759315.1715764739</v>
      </c>
      <c r="K92" s="48">
        <f t="shared" si="19"/>
        <v>6713653.7805569004</v>
      </c>
      <c r="L92" s="48">
        <f t="shared" si="19"/>
        <v>7662847.7855029516</v>
      </c>
      <c r="M92" s="48">
        <f t="shared" si="19"/>
        <v>1657430.042698507</v>
      </c>
      <c r="N92" s="48">
        <f t="shared" si="19"/>
        <v>2055412.3673228065</v>
      </c>
      <c r="O92" s="48">
        <f t="shared" si="19"/>
        <v>451999.49215225066</v>
      </c>
    </row>
    <row r="93" spans="1:15" x14ac:dyDescent="0.35">
      <c r="A93">
        <v>2113</v>
      </c>
      <c r="B93" s="48">
        <f t="shared" si="12"/>
        <v>27159070.343976066</v>
      </c>
      <c r="C93" s="48">
        <f t="shared" si="13"/>
        <v>18599013.508469731</v>
      </c>
      <c r="D93" s="48">
        <f t="shared" si="14"/>
        <v>21281576.741791625</v>
      </c>
      <c r="E93" s="48">
        <f t="shared" si="15"/>
        <v>4220733.0253916811</v>
      </c>
      <c r="F93" s="48">
        <f t="shared" si="16"/>
        <v>5329615.369373709</v>
      </c>
      <c r="G93" s="48">
        <f t="shared" si="17"/>
        <v>1330546.8866838859</v>
      </c>
      <c r="I93">
        <v>2113</v>
      </c>
      <c r="J93" s="48">
        <f t="shared" si="19"/>
        <v>9915464.2143216971</v>
      </c>
      <c r="K93" s="48">
        <f t="shared" si="19"/>
        <v>6821072.2410458112</v>
      </c>
      <c r="L93" s="48">
        <f t="shared" si="19"/>
        <v>7785453.350070999</v>
      </c>
      <c r="M93" s="48">
        <f t="shared" si="19"/>
        <v>1683948.9233816832</v>
      </c>
      <c r="N93" s="48">
        <f t="shared" si="19"/>
        <v>2088298.9651999713</v>
      </c>
      <c r="O93" s="48">
        <f t="shared" si="19"/>
        <v>459231.4840266867</v>
      </c>
    </row>
    <row r="94" spans="1:15" x14ac:dyDescent="0.35">
      <c r="A94">
        <v>2114</v>
      </c>
      <c r="B94" s="48">
        <f t="shared" si="12"/>
        <v>27593615.469479684</v>
      </c>
      <c r="C94" s="48">
        <f t="shared" si="13"/>
        <v>18896597.724605247</v>
      </c>
      <c r="D94" s="48">
        <f t="shared" si="14"/>
        <v>21622081.96966029</v>
      </c>
      <c r="E94" s="48">
        <f t="shared" si="15"/>
        <v>4288264.7537979484</v>
      </c>
      <c r="F94" s="48">
        <f t="shared" si="16"/>
        <v>5414889.2152836882</v>
      </c>
      <c r="G94" s="48">
        <f t="shared" si="17"/>
        <v>1351835.6368708282</v>
      </c>
      <c r="I94">
        <v>2114</v>
      </c>
      <c r="J94" s="48">
        <f t="shared" si="19"/>
        <v>10074111.641750844</v>
      </c>
      <c r="K94" s="48">
        <f t="shared" si="19"/>
        <v>6930209.3969025444</v>
      </c>
      <c r="L94" s="48">
        <f t="shared" si="19"/>
        <v>7910020.6036721347</v>
      </c>
      <c r="M94" s="48">
        <f t="shared" si="19"/>
        <v>1710892.1061557902</v>
      </c>
      <c r="N94" s="48">
        <f t="shared" si="19"/>
        <v>2121711.748643171</v>
      </c>
      <c r="O94" s="48">
        <f t="shared" si="19"/>
        <v>466579.18777111371</v>
      </c>
    </row>
    <row r="95" spans="1:15" x14ac:dyDescent="0.35">
      <c r="A95">
        <v>2115</v>
      </c>
      <c r="B95" s="48">
        <f t="shared" si="12"/>
        <v>28035113.316991359</v>
      </c>
      <c r="C95" s="48">
        <f t="shared" si="13"/>
        <v>19198943.288198933</v>
      </c>
      <c r="D95" s="48">
        <f t="shared" si="14"/>
        <v>21968035.281174853</v>
      </c>
      <c r="E95" s="48">
        <f t="shared" si="15"/>
        <v>4356876.9898587158</v>
      </c>
      <c r="F95" s="48">
        <f t="shared" si="16"/>
        <v>5501527.442728227</v>
      </c>
      <c r="G95" s="48">
        <f t="shared" si="17"/>
        <v>1373465.0070607616</v>
      </c>
      <c r="I95">
        <v>2115</v>
      </c>
      <c r="J95" s="48">
        <f t="shared" si="19"/>
        <v>10235297.428018859</v>
      </c>
      <c r="K95" s="48">
        <f t="shared" si="19"/>
        <v>7041092.7472529849</v>
      </c>
      <c r="L95" s="48">
        <f t="shared" si="19"/>
        <v>8036580.9333308889</v>
      </c>
      <c r="M95" s="48">
        <f t="shared" si="19"/>
        <v>1738266.3798542828</v>
      </c>
      <c r="N95" s="48">
        <f t="shared" si="19"/>
        <v>2155659.1366214617</v>
      </c>
      <c r="O95" s="48">
        <f t="shared" si="19"/>
        <v>474044.45477545151</v>
      </c>
    </row>
    <row r="96" spans="1:15" x14ac:dyDescent="0.35">
      <c r="A96">
        <v>2116</v>
      </c>
      <c r="B96" s="48">
        <f t="shared" si="12"/>
        <v>28483675.130063221</v>
      </c>
      <c r="C96" s="48">
        <f t="shared" si="13"/>
        <v>19506126.380810115</v>
      </c>
      <c r="D96" s="48">
        <f t="shared" si="14"/>
        <v>22319523.845673651</v>
      </c>
      <c r="E96" s="48">
        <f t="shared" si="15"/>
        <v>4426587.0216964548</v>
      </c>
      <c r="F96" s="48">
        <f t="shared" si="16"/>
        <v>5589551.8818118786</v>
      </c>
      <c r="G96" s="48">
        <f t="shared" si="17"/>
        <v>1395440.4471737337</v>
      </c>
      <c r="I96">
        <v>2116</v>
      </c>
      <c r="J96" s="48">
        <f t="shared" si="19"/>
        <v>10399062.186867161</v>
      </c>
      <c r="K96" s="48">
        <f t="shared" si="19"/>
        <v>7153750.2312090332</v>
      </c>
      <c r="L96" s="48">
        <f t="shared" si="19"/>
        <v>8165166.2282641828</v>
      </c>
      <c r="M96" s="48">
        <f t="shared" si="19"/>
        <v>1766078.6419319513</v>
      </c>
      <c r="N96" s="48">
        <f t="shared" si="19"/>
        <v>2190149.682807405</v>
      </c>
      <c r="O96" s="48">
        <f t="shared" si="19"/>
        <v>481629.16605185875</v>
      </c>
    </row>
    <row r="97" spans="1:15" x14ac:dyDescent="0.35">
      <c r="A97">
        <v>2117</v>
      </c>
      <c r="B97" s="48">
        <f t="shared" si="12"/>
        <v>28939413.932144232</v>
      </c>
      <c r="C97" s="48">
        <f t="shared" si="13"/>
        <v>19818224.402903076</v>
      </c>
      <c r="D97" s="48">
        <f t="shared" si="14"/>
        <v>22676636.227204431</v>
      </c>
      <c r="E97" s="48">
        <f t="shared" si="15"/>
        <v>4497412.4140435979</v>
      </c>
      <c r="F97" s="48">
        <f t="shared" si="16"/>
        <v>5678984.7119208686</v>
      </c>
      <c r="G97" s="48">
        <f t="shared" si="17"/>
        <v>1417767.4943285135</v>
      </c>
      <c r="I97">
        <v>2117</v>
      </c>
      <c r="J97" s="48">
        <f t="shared" si="19"/>
        <v>10565447.181857035</v>
      </c>
      <c r="K97" s="48">
        <f t="shared" si="19"/>
        <v>7268210.2349083778</v>
      </c>
      <c r="L97" s="48">
        <f t="shared" si="19"/>
        <v>8295808.8879164094</v>
      </c>
      <c r="M97" s="48">
        <f t="shared" si="19"/>
        <v>1794335.9002028625</v>
      </c>
      <c r="N97" s="48">
        <f t="shared" si="19"/>
        <v>2225192.0777323237</v>
      </c>
      <c r="O97" s="48">
        <f t="shared" si="19"/>
        <v>489335.23270868848</v>
      </c>
    </row>
    <row r="98" spans="1:15" x14ac:dyDescent="0.35">
      <c r="A98">
        <v>2118</v>
      </c>
      <c r="B98" s="48">
        <f t="shared" si="12"/>
        <v>29402444.555058539</v>
      </c>
      <c r="C98" s="48">
        <f t="shared" si="13"/>
        <v>20135315.993349526</v>
      </c>
      <c r="D98" s="48">
        <f t="shared" si="14"/>
        <v>23039462.406839702</v>
      </c>
      <c r="E98" s="48">
        <f t="shared" si="15"/>
        <v>4569371.0126682958</v>
      </c>
      <c r="F98" s="48">
        <f t="shared" si="16"/>
        <v>5769848.467311603</v>
      </c>
      <c r="G98" s="48">
        <f t="shared" si="17"/>
        <v>1440451.7742377697</v>
      </c>
      <c r="I98">
        <v>2118</v>
      </c>
      <c r="J98" s="48">
        <f t="shared" si="19"/>
        <v>10734494.336766748</v>
      </c>
      <c r="K98" s="48">
        <f t="shared" si="19"/>
        <v>7384501.5986669119</v>
      </c>
      <c r="L98" s="48">
        <f t="shared" si="19"/>
        <v>8428541.8301230725</v>
      </c>
      <c r="M98" s="48">
        <f t="shared" si="19"/>
        <v>1823045.2746061082</v>
      </c>
      <c r="N98" s="48">
        <f t="shared" si="19"/>
        <v>2260795.1509760409</v>
      </c>
      <c r="O98" s="48">
        <f t="shared" si="19"/>
        <v>497164.59643202752</v>
      </c>
    </row>
    <row r="99" spans="1:15" x14ac:dyDescent="0.35">
      <c r="A99">
        <v>2119</v>
      </c>
      <c r="B99" s="48">
        <f t="shared" si="12"/>
        <v>29872883.667939477</v>
      </c>
      <c r="C99" s="48">
        <f t="shared" si="13"/>
        <v>20457481.049243119</v>
      </c>
      <c r="D99" s="48">
        <f t="shared" si="14"/>
        <v>23408093.805349138</v>
      </c>
      <c r="E99" s="48">
        <f t="shared" si="15"/>
        <v>4642480.9488709886</v>
      </c>
      <c r="F99" s="48">
        <f t="shared" si="16"/>
        <v>5862166.0427885884</v>
      </c>
      <c r="G99" s="48">
        <f t="shared" si="17"/>
        <v>1463499.0026255739</v>
      </c>
      <c r="I99">
        <v>2119</v>
      </c>
      <c r="J99" s="48">
        <f t="shared" si="19"/>
        <v>10906246.246155016</v>
      </c>
      <c r="K99" s="48">
        <f t="shared" si="19"/>
        <v>7502653.6242455831</v>
      </c>
      <c r="L99" s="48">
        <f t="shared" si="19"/>
        <v>8563398.4994050413</v>
      </c>
      <c r="M99" s="48">
        <f t="shared" si="19"/>
        <v>1852213.9989998059</v>
      </c>
      <c r="N99" s="48">
        <f t="shared" si="19"/>
        <v>2296967.8733916576</v>
      </c>
      <c r="O99" s="48">
        <f t="shared" si="19"/>
        <v>505119.22997493995</v>
      </c>
    </row>
    <row r="100" spans="1:15" x14ac:dyDescent="0.35">
      <c r="A100">
        <v>2120</v>
      </c>
      <c r="B100" s="48">
        <f t="shared" si="12"/>
        <v>30350849.80662651</v>
      </c>
      <c r="C100" s="48">
        <f t="shared" si="13"/>
        <v>20784800.746031009</v>
      </c>
      <c r="D100" s="48">
        <f t="shared" si="14"/>
        <v>23782623.306234725</v>
      </c>
      <c r="E100" s="48">
        <f t="shared" si="15"/>
        <v>4716760.6440529246</v>
      </c>
      <c r="F100" s="48">
        <f t="shared" si="16"/>
        <v>5955960.699473206</v>
      </c>
      <c r="G100" s="48">
        <f t="shared" si="17"/>
        <v>1486914.986667583</v>
      </c>
      <c r="I100">
        <v>2120</v>
      </c>
      <c r="J100" s="48">
        <f t="shared" si="19"/>
        <v>11080746.186093496</v>
      </c>
      <c r="K100" s="48">
        <f t="shared" si="19"/>
        <v>7622696.0822335128</v>
      </c>
      <c r="L100" s="48">
        <f t="shared" si="19"/>
        <v>8700412.8753955215</v>
      </c>
      <c r="M100" s="48">
        <f t="shared" si="19"/>
        <v>1881849.4229838029</v>
      </c>
      <c r="N100" s="48">
        <f t="shared" si="19"/>
        <v>2333719.3593659243</v>
      </c>
      <c r="O100" s="48">
        <f t="shared" si="19"/>
        <v>513201.13765453902</v>
      </c>
    </row>
    <row r="101" spans="1:15" x14ac:dyDescent="0.35">
      <c r="A101">
        <v>2121</v>
      </c>
      <c r="B101" s="48">
        <f t="shared" si="12"/>
        <v>30836463.403532535</v>
      </c>
      <c r="C101" s="48">
        <f t="shared" si="13"/>
        <v>21117357.557967506</v>
      </c>
      <c r="D101" s="48">
        <f t="shared" si="14"/>
        <v>24163145.279134482</v>
      </c>
      <c r="E101" s="48">
        <f t="shared" si="15"/>
        <v>4792228.8143577715</v>
      </c>
      <c r="F101" s="48">
        <f t="shared" si="16"/>
        <v>6051256.0706647774</v>
      </c>
      <c r="G101" s="48">
        <f t="shared" si="17"/>
        <v>1510705.6264542644</v>
      </c>
      <c r="I101">
        <v>2121</v>
      </c>
      <c r="J101" s="48">
        <f t="shared" ref="J101:O116" si="20">J100*(1+$C$1)</f>
        <v>11258038.125070993</v>
      </c>
      <c r="K101" s="48">
        <f t="shared" si="20"/>
        <v>7744659.2195492489</v>
      </c>
      <c r="L101" s="48">
        <f t="shared" si="20"/>
        <v>8839619.4814018495</v>
      </c>
      <c r="M101" s="48">
        <f t="shared" si="20"/>
        <v>1911959.0137515438</v>
      </c>
      <c r="N101" s="48">
        <f t="shared" si="20"/>
        <v>2371058.8691157792</v>
      </c>
      <c r="O101" s="48">
        <f t="shared" si="20"/>
        <v>521412.35585701163</v>
      </c>
    </row>
    <row r="102" spans="1:15" x14ac:dyDescent="0.35">
      <c r="A102">
        <v>2122</v>
      </c>
      <c r="B102" s="48">
        <f t="shared" si="12"/>
        <v>31329846.817989055</v>
      </c>
      <c r="C102" s="48">
        <f t="shared" si="13"/>
        <v>21455235.278894987</v>
      </c>
      <c r="D102" s="48">
        <f t="shared" si="14"/>
        <v>24549755.603600632</v>
      </c>
      <c r="E102" s="48">
        <f t="shared" si="15"/>
        <v>4868904.4753874959</v>
      </c>
      <c r="F102" s="48">
        <f t="shared" si="16"/>
        <v>6148076.1677954141</v>
      </c>
      <c r="G102" s="48">
        <f t="shared" si="17"/>
        <v>1534876.9164775326</v>
      </c>
      <c r="I102">
        <v>2122</v>
      </c>
      <c r="J102" s="48">
        <f t="shared" si="20"/>
        <v>11438166.735072128</v>
      </c>
      <c r="K102" s="48">
        <f t="shared" si="20"/>
        <v>7868573.7670620373</v>
      </c>
      <c r="L102" s="48">
        <f t="shared" si="20"/>
        <v>8981053.3931042794</v>
      </c>
      <c r="M102" s="48">
        <f t="shared" si="20"/>
        <v>1942550.3579715686</v>
      </c>
      <c r="N102" s="48">
        <f t="shared" si="20"/>
        <v>2408995.8110216316</v>
      </c>
      <c r="O102" s="48">
        <f t="shared" si="20"/>
        <v>529754.95355072385</v>
      </c>
    </row>
    <row r="103" spans="1:15" x14ac:dyDescent="0.35">
      <c r="A103">
        <v>2123</v>
      </c>
      <c r="B103" s="48">
        <f t="shared" si="12"/>
        <v>31831124.367076881</v>
      </c>
      <c r="C103" s="48">
        <f t="shared" si="13"/>
        <v>21798519.043357305</v>
      </c>
      <c r="D103" s="48">
        <f t="shared" si="14"/>
        <v>24942551.693258245</v>
      </c>
      <c r="E103" s="48">
        <f t="shared" si="15"/>
        <v>4946806.9469936956</v>
      </c>
      <c r="F103" s="48">
        <f t="shared" si="16"/>
        <v>6246445.3864801405</v>
      </c>
      <c r="G103" s="48">
        <f t="shared" si="17"/>
        <v>1559434.9471411731</v>
      </c>
      <c r="I103">
        <v>2123</v>
      </c>
      <c r="J103" s="48">
        <f t="shared" si="20"/>
        <v>11621177.402833283</v>
      </c>
      <c r="K103" s="48">
        <f t="shared" si="20"/>
        <v>7994470.94733503</v>
      </c>
      <c r="L103" s="48">
        <f t="shared" si="20"/>
        <v>9124750.2473939471</v>
      </c>
      <c r="M103" s="48">
        <f t="shared" si="20"/>
        <v>1973631.1636991138</v>
      </c>
      <c r="N103" s="48">
        <f t="shared" si="20"/>
        <v>2447539.7439979776</v>
      </c>
      <c r="O103" s="48">
        <f t="shared" si="20"/>
        <v>538231.03280753549</v>
      </c>
    </row>
    <row r="104" spans="1:15" x14ac:dyDescent="0.35">
      <c r="A104">
        <v>2124</v>
      </c>
      <c r="B104" s="48">
        <f t="shared" si="12"/>
        <v>32340422.356950112</v>
      </c>
      <c r="C104" s="48">
        <f t="shared" si="13"/>
        <v>22147295.348051023</v>
      </c>
      <c r="D104" s="48">
        <f t="shared" si="14"/>
        <v>25341632.520350378</v>
      </c>
      <c r="E104" s="48">
        <f t="shared" si="15"/>
        <v>5025955.8581455946</v>
      </c>
      <c r="F104" s="48">
        <f t="shared" si="16"/>
        <v>6346388.5126638226</v>
      </c>
      <c r="G104" s="48">
        <f t="shared" si="17"/>
        <v>1584385.9062954318</v>
      </c>
      <c r="I104">
        <v>2124</v>
      </c>
      <c r="J104" s="48">
        <f t="shared" si="20"/>
        <v>11807116.241278615</v>
      </c>
      <c r="K104" s="48">
        <f t="shared" si="20"/>
        <v>8122382.4824923901</v>
      </c>
      <c r="L104" s="48">
        <f t="shared" si="20"/>
        <v>9270746.2513522506</v>
      </c>
      <c r="M104" s="48">
        <f t="shared" si="20"/>
        <v>2005209.2623182996</v>
      </c>
      <c r="N104" s="48">
        <f t="shared" si="20"/>
        <v>2486700.3799019451</v>
      </c>
      <c r="O104" s="48">
        <f t="shared" si="20"/>
        <v>546842.72933245602</v>
      </c>
    </row>
    <row r="105" spans="1:15" x14ac:dyDescent="0.35">
      <c r="A105">
        <v>2125</v>
      </c>
      <c r="B105" s="48">
        <f t="shared" si="12"/>
        <v>32857869.114661314</v>
      </c>
      <c r="C105" s="48">
        <f t="shared" si="13"/>
        <v>22501652.073619839</v>
      </c>
      <c r="D105" s="48">
        <f t="shared" si="14"/>
        <v>25747098.640675984</v>
      </c>
      <c r="E105" s="48">
        <f t="shared" si="15"/>
        <v>5106371.1518759243</v>
      </c>
      <c r="F105" s="48">
        <f t="shared" si="16"/>
        <v>6447930.728866444</v>
      </c>
      <c r="G105" s="48">
        <f t="shared" si="17"/>
        <v>1609736.0807961586</v>
      </c>
      <c r="I105">
        <v>2125</v>
      </c>
      <c r="J105" s="48">
        <f t="shared" si="20"/>
        <v>11996030.101139072</v>
      </c>
      <c r="K105" s="48">
        <f t="shared" si="20"/>
        <v>8252340.6022122689</v>
      </c>
      <c r="L105" s="48">
        <f t="shared" si="20"/>
        <v>9419078.1913738865</v>
      </c>
      <c r="M105" s="48">
        <f t="shared" si="20"/>
        <v>2037292.6105153924</v>
      </c>
      <c r="N105" s="48">
        <f t="shared" si="20"/>
        <v>2526487.5859803762</v>
      </c>
      <c r="O105" s="48">
        <f t="shared" si="20"/>
        <v>555592.21300177532</v>
      </c>
    </row>
    <row r="106" spans="1:15" x14ac:dyDescent="0.35">
      <c r="A106">
        <v>2126</v>
      </c>
      <c r="B106" s="48">
        <f t="shared" si="12"/>
        <v>33383595.020495895</v>
      </c>
      <c r="C106" s="48">
        <f t="shared" si="13"/>
        <v>22861678.506797757</v>
      </c>
      <c r="D106" s="48">
        <f t="shared" si="14"/>
        <v>26159052.218926802</v>
      </c>
      <c r="E106" s="48">
        <f t="shared" si="15"/>
        <v>5188073.0903059393</v>
      </c>
      <c r="F106" s="48">
        <f t="shared" si="16"/>
        <v>6551097.6205283068</v>
      </c>
      <c r="G106" s="48">
        <f t="shared" si="17"/>
        <v>1635491.8580888973</v>
      </c>
      <c r="I106">
        <v>2126</v>
      </c>
      <c r="J106" s="48">
        <f t="shared" si="20"/>
        <v>12187966.582757298</v>
      </c>
      <c r="K106" s="48">
        <f t="shared" si="20"/>
        <v>8384378.0518476656</v>
      </c>
      <c r="L106" s="48">
        <f t="shared" si="20"/>
        <v>9569783.4424358681</v>
      </c>
      <c r="M106" s="48">
        <f t="shared" si="20"/>
        <v>2069889.2922836386</v>
      </c>
      <c r="N106" s="48">
        <f t="shared" si="20"/>
        <v>2566911.3873560624</v>
      </c>
      <c r="O106" s="48">
        <f t="shared" si="20"/>
        <v>564481.68840980378</v>
      </c>
    </row>
    <row r="107" spans="1:15" x14ac:dyDescent="0.35">
      <c r="A107">
        <v>2127</v>
      </c>
      <c r="B107" s="48">
        <f t="shared" si="12"/>
        <v>33917732.540823832</v>
      </c>
      <c r="C107" s="48">
        <f t="shared" si="13"/>
        <v>23227465.362906523</v>
      </c>
      <c r="D107" s="48">
        <f t="shared" si="14"/>
        <v>26577597.054429632</v>
      </c>
      <c r="E107" s="48">
        <f t="shared" si="15"/>
        <v>5271082.2597508347</v>
      </c>
      <c r="F107" s="48">
        <f t="shared" si="16"/>
        <v>6655915.1824567597</v>
      </c>
      <c r="G107" s="48">
        <f t="shared" si="17"/>
        <v>1661659.7278183196</v>
      </c>
      <c r="I107">
        <v>2127</v>
      </c>
      <c r="J107" s="48">
        <f t="shared" si="20"/>
        <v>12382974.048081415</v>
      </c>
      <c r="K107" s="48">
        <f t="shared" si="20"/>
        <v>8518528.1006772276</v>
      </c>
      <c r="L107" s="48">
        <f t="shared" si="20"/>
        <v>9722899.9775148425</v>
      </c>
      <c r="M107" s="48">
        <f t="shared" si="20"/>
        <v>2103007.5209601768</v>
      </c>
      <c r="N107" s="48">
        <f t="shared" si="20"/>
        <v>2607981.9695537593</v>
      </c>
      <c r="O107" s="48">
        <f t="shared" si="20"/>
        <v>573513.39542436064</v>
      </c>
    </row>
    <row r="108" spans="1:15" x14ac:dyDescent="0.35">
      <c r="A108">
        <v>2128</v>
      </c>
      <c r="B108" s="48">
        <f t="shared" si="12"/>
        <v>34460416.261477016</v>
      </c>
      <c r="C108" s="48">
        <f t="shared" si="13"/>
        <v>23599104.808713026</v>
      </c>
      <c r="D108" s="48">
        <f t="shared" si="14"/>
        <v>27002838.607300505</v>
      </c>
      <c r="E108" s="48">
        <f t="shared" si="15"/>
        <v>5355419.5759068485</v>
      </c>
      <c r="F108" s="48">
        <f t="shared" si="16"/>
        <v>6762409.8253760682</v>
      </c>
      <c r="G108" s="48">
        <f t="shared" si="17"/>
        <v>1688246.2834634127</v>
      </c>
      <c r="I108">
        <v>2128</v>
      </c>
      <c r="J108" s="48">
        <f t="shared" si="20"/>
        <v>12581101.632850718</v>
      </c>
      <c r="K108" s="48">
        <f t="shared" si="20"/>
        <v>8654824.5502880625</v>
      </c>
      <c r="L108" s="48">
        <f t="shared" si="20"/>
        <v>9878466.3771550804</v>
      </c>
      <c r="M108" s="48">
        <f t="shared" si="20"/>
        <v>2136655.6412955397</v>
      </c>
      <c r="N108" s="48">
        <f t="shared" si="20"/>
        <v>2649709.6810666197</v>
      </c>
      <c r="O108" s="48">
        <f t="shared" si="20"/>
        <v>582689.60975115048</v>
      </c>
    </row>
    <row r="109" spans="1:15" x14ac:dyDescent="0.35">
      <c r="A109">
        <v>2129</v>
      </c>
      <c r="B109" s="48">
        <f t="shared" si="12"/>
        <v>35011782.921660647</v>
      </c>
      <c r="C109" s="48">
        <f t="shared" si="13"/>
        <v>23976690.485652436</v>
      </c>
      <c r="D109" s="48">
        <f t="shared" si="14"/>
        <v>27434884.025017314</v>
      </c>
      <c r="E109" s="48">
        <f t="shared" si="15"/>
        <v>5441106.2891213577</v>
      </c>
      <c r="F109" s="48">
        <f t="shared" si="16"/>
        <v>6870608.3825820852</v>
      </c>
      <c r="G109" s="48">
        <f t="shared" si="17"/>
        <v>1715258.2239988274</v>
      </c>
      <c r="I109">
        <v>2129</v>
      </c>
      <c r="J109" s="48">
        <f t="shared" si="20"/>
        <v>12782399.258976329</v>
      </c>
      <c r="K109" s="48">
        <f t="shared" si="20"/>
        <v>8793301.743092671</v>
      </c>
      <c r="L109" s="48">
        <f t="shared" si="20"/>
        <v>10036521.839189561</v>
      </c>
      <c r="M109" s="48">
        <f t="shared" si="20"/>
        <v>2170842.1315562683</v>
      </c>
      <c r="N109" s="48">
        <f t="shared" si="20"/>
        <v>2692105.0359636857</v>
      </c>
      <c r="O109" s="48">
        <f t="shared" si="20"/>
        <v>592012.64350716886</v>
      </c>
    </row>
    <row r="110" spans="1:15" x14ac:dyDescent="0.35">
      <c r="A110">
        <v>2130</v>
      </c>
      <c r="B110" s="48">
        <f t="shared" si="12"/>
        <v>35571971.448407218</v>
      </c>
      <c r="C110" s="48">
        <f t="shared" si="13"/>
        <v>24360317.533422876</v>
      </c>
      <c r="D110" s="48">
        <f t="shared" si="14"/>
        <v>27873842.16941759</v>
      </c>
      <c r="E110" s="48">
        <f t="shared" si="15"/>
        <v>5528163.9897472998</v>
      </c>
      <c r="F110" s="48">
        <f t="shared" si="16"/>
        <v>6980538.1167033985</v>
      </c>
      <c r="G110" s="48">
        <f t="shared" si="17"/>
        <v>1742702.3555828086</v>
      </c>
      <c r="I110">
        <v>2130</v>
      </c>
      <c r="J110" s="48">
        <f t="shared" si="20"/>
        <v>12986917.647119951</v>
      </c>
      <c r="K110" s="48">
        <f t="shared" si="20"/>
        <v>8933994.5709821545</v>
      </c>
      <c r="L110" s="48">
        <f t="shared" si="20"/>
        <v>10197106.188616594</v>
      </c>
      <c r="M110" s="48">
        <f t="shared" si="20"/>
        <v>2205575.6056611687</v>
      </c>
      <c r="N110" s="48">
        <f t="shared" si="20"/>
        <v>2735178.7165391049</v>
      </c>
      <c r="O110" s="48">
        <f t="shared" si="20"/>
        <v>601484.84580328362</v>
      </c>
    </row>
    <row r="111" spans="1:15" x14ac:dyDescent="0.35">
      <c r="A111">
        <v>2131</v>
      </c>
      <c r="B111" s="48">
        <f t="shared" si="12"/>
        <v>36141122.991581731</v>
      </c>
      <c r="C111" s="48">
        <f t="shared" si="13"/>
        <v>24750082.613957644</v>
      </c>
      <c r="D111" s="48">
        <f t="shared" si="14"/>
        <v>28319823.64412827</v>
      </c>
      <c r="E111" s="48">
        <f t="shared" si="15"/>
        <v>5616614.6135832565</v>
      </c>
      <c r="F111" s="48">
        <f t="shared" si="16"/>
        <v>7092226.7265706528</v>
      </c>
      <c r="G111" s="48">
        <f t="shared" si="17"/>
        <v>1770585.5932721335</v>
      </c>
      <c r="I111">
        <v>2131</v>
      </c>
      <c r="J111" s="48">
        <f t="shared" si="20"/>
        <v>13194708.32947387</v>
      </c>
      <c r="K111" s="48">
        <f t="shared" si="20"/>
        <v>9076938.4841178693</v>
      </c>
      <c r="L111" s="48">
        <f t="shared" si="20"/>
        <v>10360259.88763446</v>
      </c>
      <c r="M111" s="48">
        <f t="shared" si="20"/>
        <v>2240864.8153517474</v>
      </c>
      <c r="N111" s="48">
        <f t="shared" si="20"/>
        <v>2778941.5760037308</v>
      </c>
      <c r="O111" s="48">
        <f t="shared" si="20"/>
        <v>611108.60333613621</v>
      </c>
    </row>
    <row r="112" spans="1:15" x14ac:dyDescent="0.35">
      <c r="A112">
        <v>2132</v>
      </c>
      <c r="B112" s="48">
        <f t="shared" si="12"/>
        <v>36719380.959447041</v>
      </c>
      <c r="C112" s="48">
        <f t="shared" si="13"/>
        <v>25146083.935780965</v>
      </c>
      <c r="D112" s="48">
        <f t="shared" si="14"/>
        <v>28772940.822434325</v>
      </c>
      <c r="E112" s="48">
        <f t="shared" si="15"/>
        <v>5706480.4474005885</v>
      </c>
      <c r="F112" s="48">
        <f t="shared" si="16"/>
        <v>7205702.3541957829</v>
      </c>
      <c r="G112" s="48">
        <f t="shared" si="17"/>
        <v>1798914.9627644876</v>
      </c>
      <c r="I112">
        <v>2132</v>
      </c>
      <c r="J112" s="48">
        <f t="shared" si="20"/>
        <v>13405823.662745452</v>
      </c>
      <c r="K112" s="48">
        <f t="shared" si="20"/>
        <v>9222169.499863755</v>
      </c>
      <c r="L112" s="48">
        <f t="shared" si="20"/>
        <v>10526024.045836611</v>
      </c>
      <c r="M112" s="48">
        <f t="shared" si="20"/>
        <v>2276718.6523973756</v>
      </c>
      <c r="N112" s="48">
        <f t="shared" si="20"/>
        <v>2823404.6412197906</v>
      </c>
      <c r="O112" s="48">
        <f t="shared" si="20"/>
        <v>620886.34098951437</v>
      </c>
    </row>
    <row r="113" spans="1:15" x14ac:dyDescent="0.35">
      <c r="A113">
        <v>2133</v>
      </c>
      <c r="B113" s="48">
        <f t="shared" si="12"/>
        <v>37306891.054798193</v>
      </c>
      <c r="C113" s="48">
        <f t="shared" si="13"/>
        <v>25548421.278753459</v>
      </c>
      <c r="D113" s="48">
        <f t="shared" si="14"/>
        <v>29233307.875593275</v>
      </c>
      <c r="E113" s="48">
        <f t="shared" si="15"/>
        <v>5797784.134558998</v>
      </c>
      <c r="F113" s="48">
        <f t="shared" si="16"/>
        <v>7320993.5918629151</v>
      </c>
      <c r="G113" s="48">
        <f t="shared" si="17"/>
        <v>1827697.6021687195</v>
      </c>
      <c r="I113">
        <v>2133</v>
      </c>
      <c r="J113" s="48">
        <f t="shared" si="20"/>
        <v>13620316.841349378</v>
      </c>
      <c r="K113" s="48">
        <f t="shared" si="20"/>
        <v>9369724.211861575</v>
      </c>
      <c r="L113" s="48">
        <f t="shared" si="20"/>
        <v>10694440.430569997</v>
      </c>
      <c r="M113" s="48">
        <f t="shared" si="20"/>
        <v>2313146.1508357334</v>
      </c>
      <c r="N113" s="48">
        <f t="shared" si="20"/>
        <v>2868579.1154793072</v>
      </c>
      <c r="O113" s="48">
        <f t="shared" si="20"/>
        <v>630820.52244534658</v>
      </c>
    </row>
    <row r="114" spans="1:15" x14ac:dyDescent="0.35">
      <c r="A114">
        <v>2134</v>
      </c>
      <c r="B114" s="48">
        <f t="shared" si="12"/>
        <v>37903801.311674967</v>
      </c>
      <c r="C114" s="48">
        <f t="shared" si="13"/>
        <v>25957196.019213516</v>
      </c>
      <c r="D114" s="48">
        <f t="shared" si="14"/>
        <v>29701040.801602766</v>
      </c>
      <c r="E114" s="48">
        <f t="shared" si="15"/>
        <v>5890548.6807119418</v>
      </c>
      <c r="F114" s="48">
        <f t="shared" si="16"/>
        <v>7438129.4893327216</v>
      </c>
      <c r="G114" s="48">
        <f t="shared" si="17"/>
        <v>1856940.763803419</v>
      </c>
      <c r="I114">
        <v>2134</v>
      </c>
      <c r="J114" s="48">
        <f t="shared" si="20"/>
        <v>13838241.910810968</v>
      </c>
      <c r="K114" s="48">
        <f t="shared" si="20"/>
        <v>9519639.7992513608</v>
      </c>
      <c r="L114" s="48">
        <f t="shared" si="20"/>
        <v>10865551.477459118</v>
      </c>
      <c r="M114" s="48">
        <f t="shared" si="20"/>
        <v>2350156.4892491051</v>
      </c>
      <c r="N114" s="48">
        <f t="shared" si="20"/>
        <v>2914476.3813269762</v>
      </c>
      <c r="O114" s="48">
        <f t="shared" si="20"/>
        <v>640913.65080447216</v>
      </c>
    </row>
    <row r="115" spans="1:15" x14ac:dyDescent="0.35">
      <c r="A115">
        <v>2135</v>
      </c>
      <c r="B115" s="48">
        <f t="shared" si="12"/>
        <v>38510262.132661767</v>
      </c>
      <c r="C115" s="48">
        <f t="shared" si="13"/>
        <v>26372511.155520935</v>
      </c>
      <c r="D115" s="48">
        <f t="shared" si="14"/>
        <v>30176257.454428412</v>
      </c>
      <c r="E115" s="48">
        <f t="shared" si="15"/>
        <v>5984797.4596033329</v>
      </c>
      <c r="F115" s="48">
        <f t="shared" si="16"/>
        <v>7557139.5611620452</v>
      </c>
      <c r="G115" s="48">
        <f t="shared" si="17"/>
        <v>1886651.8160242736</v>
      </c>
      <c r="I115">
        <v>2135</v>
      </c>
      <c r="J115" s="48">
        <f t="shared" si="20"/>
        <v>14059653.781383943</v>
      </c>
      <c r="K115" s="48">
        <f t="shared" si="20"/>
        <v>9671954.0360393822</v>
      </c>
      <c r="L115" s="48">
        <f t="shared" si="20"/>
        <v>11039400.301098464</v>
      </c>
      <c r="M115" s="48">
        <f t="shared" si="20"/>
        <v>2387758.9930770909</v>
      </c>
      <c r="N115" s="48">
        <f t="shared" si="20"/>
        <v>2961108.0034282077</v>
      </c>
      <c r="O115" s="48">
        <f t="shared" si="20"/>
        <v>651168.26921734377</v>
      </c>
    </row>
    <row r="116" spans="1:15" x14ac:dyDescent="0.35">
      <c r="A116">
        <v>2136</v>
      </c>
      <c r="B116" s="48">
        <f t="shared" si="12"/>
        <v>39126426.326784357</v>
      </c>
      <c r="C116" s="48">
        <f t="shared" si="13"/>
        <v>26794471.334009271</v>
      </c>
      <c r="D116" s="48">
        <f t="shared" si="14"/>
        <v>30659077.573699266</v>
      </c>
      <c r="E116" s="48">
        <f t="shared" si="15"/>
        <v>6080554.2189569864</v>
      </c>
      <c r="F116" s="48">
        <f t="shared" si="16"/>
        <v>7678053.7941406379</v>
      </c>
      <c r="G116" s="48">
        <f t="shared" si="17"/>
        <v>1916838.245080662</v>
      </c>
      <c r="I116">
        <v>2136</v>
      </c>
      <c r="J116" s="48">
        <f t="shared" si="20"/>
        <v>14284608.241886087</v>
      </c>
      <c r="K116" s="48">
        <f t="shared" si="20"/>
        <v>9826705.3006160129</v>
      </c>
      <c r="L116" s="48">
        <f t="shared" si="20"/>
        <v>11216030.70591604</v>
      </c>
      <c r="M116" s="48">
        <f t="shared" si="20"/>
        <v>2425963.1369663244</v>
      </c>
      <c r="N116" s="48">
        <f t="shared" si="20"/>
        <v>3008485.731483059</v>
      </c>
      <c r="O116" s="48">
        <f t="shared" si="20"/>
        <v>661586.96152482124</v>
      </c>
    </row>
    <row r="117" spans="1:15" x14ac:dyDescent="0.35">
      <c r="A117">
        <v>2137</v>
      </c>
      <c r="B117" s="48">
        <f t="shared" si="12"/>
        <v>39752449.148012906</v>
      </c>
      <c r="C117" s="48">
        <f t="shared" si="13"/>
        <v>27223182.875353418</v>
      </c>
      <c r="D117" s="48">
        <f t="shared" si="14"/>
        <v>31149622.814878453</v>
      </c>
      <c r="E117" s="48">
        <f t="shared" si="15"/>
        <v>6177843.0864602979</v>
      </c>
      <c r="F117" s="48">
        <f t="shared" si="16"/>
        <v>7800902.654846888</v>
      </c>
      <c r="G117" s="48">
        <f t="shared" si="17"/>
        <v>1947507.6570019526</v>
      </c>
      <c r="I117">
        <v>2137</v>
      </c>
      <c r="J117" s="48">
        <f t="shared" ref="J117:O130" si="21">J116*(1+$C$1)</f>
        <v>14513161.973756265</v>
      </c>
      <c r="K117" s="48">
        <f t="shared" si="21"/>
        <v>9983932.5854258686</v>
      </c>
      <c r="L117" s="48">
        <f t="shared" si="21"/>
        <v>11395487.197210696</v>
      </c>
      <c r="M117" s="48">
        <f t="shared" si="21"/>
        <v>2464778.5471577859</v>
      </c>
      <c r="N117" s="48">
        <f t="shared" si="21"/>
        <v>3056621.5031867879</v>
      </c>
      <c r="O117" s="48">
        <f t="shared" si="21"/>
        <v>672172.3529092184</v>
      </c>
    </row>
    <row r="118" spans="1:15" x14ac:dyDescent="0.35">
      <c r="A118">
        <v>2138</v>
      </c>
      <c r="B118" s="48">
        <f t="shared" si="12"/>
        <v>40388488.334381111</v>
      </c>
      <c r="C118" s="48">
        <f t="shared" si="13"/>
        <v>27658753.801359072</v>
      </c>
      <c r="D118" s="48">
        <f t="shared" si="14"/>
        <v>31648016.77991651</v>
      </c>
      <c r="E118" s="48">
        <f t="shared" si="15"/>
        <v>6276688.575843663</v>
      </c>
      <c r="F118" s="48">
        <f t="shared" si="16"/>
        <v>7925717.0973244384</v>
      </c>
      <c r="G118" s="48">
        <f t="shared" si="17"/>
        <v>1978667.779513984</v>
      </c>
      <c r="I118">
        <v>2138</v>
      </c>
      <c r="J118" s="48">
        <f t="shared" si="21"/>
        <v>14745372.565336365</v>
      </c>
      <c r="K118" s="48">
        <f t="shared" si="21"/>
        <v>10143675.506792683</v>
      </c>
      <c r="L118" s="48">
        <f t="shared" si="21"/>
        <v>11577814.992366066</v>
      </c>
      <c r="M118" s="48">
        <f t="shared" si="21"/>
        <v>2504215.0039123106</v>
      </c>
      <c r="N118" s="48">
        <f t="shared" si="21"/>
        <v>3105527.4472377766</v>
      </c>
      <c r="O118" s="48">
        <f t="shared" si="21"/>
        <v>682927.11055576592</v>
      </c>
    </row>
    <row r="119" spans="1:15" x14ac:dyDescent="0.35">
      <c r="A119">
        <v>2139</v>
      </c>
      <c r="B119" s="48">
        <f t="shared" si="12"/>
        <v>41034704.147731207</v>
      </c>
      <c r="C119" s="48">
        <f t="shared" si="13"/>
        <v>28101293.862180818</v>
      </c>
      <c r="D119" s="48">
        <f t="shared" si="14"/>
        <v>32154385.048395175</v>
      </c>
      <c r="E119" s="48">
        <f t="shared" si="15"/>
        <v>6377115.5930571612</v>
      </c>
      <c r="F119" s="48">
        <f t="shared" si="16"/>
        <v>8052528.5708816294</v>
      </c>
      <c r="G119" s="48">
        <f t="shared" si="17"/>
        <v>2010326.4639862077</v>
      </c>
      <c r="I119">
        <v>2139</v>
      </c>
      <c r="J119" s="48">
        <f t="shared" si="21"/>
        <v>14981298.526381748</v>
      </c>
      <c r="K119" s="48">
        <f t="shared" si="21"/>
        <v>10305974.314901367</v>
      </c>
      <c r="L119" s="48">
        <f t="shared" si="21"/>
        <v>11763060.032243924</v>
      </c>
      <c r="M119" s="48">
        <f t="shared" si="21"/>
        <v>2544282.4439749075</v>
      </c>
      <c r="N119" s="48">
        <f t="shared" si="21"/>
        <v>3155215.8863935811</v>
      </c>
      <c r="O119" s="48">
        <f t="shared" si="21"/>
        <v>693853.94432465814</v>
      </c>
    </row>
    <row r="120" spans="1:15" x14ac:dyDescent="0.35">
      <c r="A120">
        <v>2140</v>
      </c>
      <c r="B120" s="48">
        <f t="shared" si="12"/>
        <v>41691259.41409491</v>
      </c>
      <c r="C120" s="48">
        <f t="shared" si="13"/>
        <v>28550914.56397571</v>
      </c>
      <c r="D120" s="48">
        <f t="shared" si="14"/>
        <v>32668855.2091695</v>
      </c>
      <c r="E120" s="48">
        <f t="shared" si="15"/>
        <v>6479149.4425460761</v>
      </c>
      <c r="F120" s="48">
        <f t="shared" si="16"/>
        <v>8181369.0280157356</v>
      </c>
      <c r="G120" s="48">
        <f t="shared" si="17"/>
        <v>2042491.687409987</v>
      </c>
      <c r="I120">
        <v>2140</v>
      </c>
      <c r="J120" s="48">
        <f t="shared" si="21"/>
        <v>15220999.302803855</v>
      </c>
      <c r="K120" s="48">
        <f t="shared" si="21"/>
        <v>10470869.903939789</v>
      </c>
      <c r="L120" s="48">
        <f t="shared" si="21"/>
        <v>11951268.992759828</v>
      </c>
      <c r="M120" s="48">
        <f t="shared" si="21"/>
        <v>2584990.9630785063</v>
      </c>
      <c r="N120" s="48">
        <f t="shared" si="21"/>
        <v>3205699.3405758785</v>
      </c>
      <c r="O120" s="48">
        <f t="shared" si="21"/>
        <v>704955.60743385262</v>
      </c>
    </row>
    <row r="121" spans="1:15" x14ac:dyDescent="0.35">
      <c r="A121">
        <v>2141</v>
      </c>
      <c r="B121" s="48">
        <f t="shared" si="12"/>
        <v>42358319.564720429</v>
      </c>
      <c r="C121" s="48">
        <f t="shared" si="13"/>
        <v>29007729.196999323</v>
      </c>
      <c r="D121" s="48">
        <f t="shared" si="14"/>
        <v>33191556.892516211</v>
      </c>
      <c r="E121" s="48">
        <f t="shared" si="15"/>
        <v>6582815.8336268133</v>
      </c>
      <c r="F121" s="48">
        <f t="shared" si="16"/>
        <v>8312270.9324639877</v>
      </c>
      <c r="G121" s="48">
        <f t="shared" si="17"/>
        <v>2075171.5544085468</v>
      </c>
      <c r="I121">
        <v>2141</v>
      </c>
      <c r="J121" s="48">
        <f t="shared" si="21"/>
        <v>15464535.291648718</v>
      </c>
      <c r="K121" s="48">
        <f t="shared" si="21"/>
        <v>10638403.822402826</v>
      </c>
      <c r="L121" s="48">
        <f t="shared" si="21"/>
        <v>12142489.296643985</v>
      </c>
      <c r="M121" s="48">
        <f t="shared" si="21"/>
        <v>2626350.8184877625</v>
      </c>
      <c r="N121" s="48">
        <f t="shared" si="21"/>
        <v>3256990.5300250924</v>
      </c>
      <c r="O121" s="48">
        <f t="shared" si="21"/>
        <v>716234.89715279429</v>
      </c>
    </row>
    <row r="122" spans="1:15" x14ac:dyDescent="0.35">
      <c r="A122">
        <v>2142</v>
      </c>
      <c r="B122" s="48">
        <f t="shared" si="12"/>
        <v>43036052.677755959</v>
      </c>
      <c r="C122" s="48">
        <f t="shared" si="13"/>
        <v>29471852.864151314</v>
      </c>
      <c r="D122" s="48">
        <f t="shared" si="14"/>
        <v>33722621.802796468</v>
      </c>
      <c r="E122" s="48">
        <f t="shared" si="15"/>
        <v>6688140.8869648427</v>
      </c>
      <c r="F122" s="48">
        <f t="shared" si="16"/>
        <v>8445267.2673834115</v>
      </c>
      <c r="G122" s="48">
        <f t="shared" si="17"/>
        <v>2108374.2992790835</v>
      </c>
      <c r="I122">
        <v>2142</v>
      </c>
      <c r="J122" s="48">
        <f t="shared" si="21"/>
        <v>15711967.856315097</v>
      </c>
      <c r="K122" s="48">
        <f t="shared" si="21"/>
        <v>10808618.283561271</v>
      </c>
      <c r="L122" s="48">
        <f t="shared" si="21"/>
        <v>12336769.125390289</v>
      </c>
      <c r="M122" s="48">
        <f t="shared" si="21"/>
        <v>2668372.4315835666</v>
      </c>
      <c r="N122" s="48">
        <f t="shared" si="21"/>
        <v>3309102.378505494</v>
      </c>
      <c r="O122" s="48">
        <f t="shared" si="21"/>
        <v>727694.65550723905</v>
      </c>
    </row>
    <row r="123" spans="1:15" x14ac:dyDescent="0.35">
      <c r="A123">
        <v>2143</v>
      </c>
      <c r="B123" s="48">
        <f t="shared" si="12"/>
        <v>43724629.520600058</v>
      </c>
      <c r="C123" s="48">
        <f t="shared" si="13"/>
        <v>29943402.509977736</v>
      </c>
      <c r="D123" s="48">
        <f t="shared" si="14"/>
        <v>34262183.751641214</v>
      </c>
      <c r="E123" s="48">
        <f t="shared" si="15"/>
        <v>6795151.1411562804</v>
      </c>
      <c r="F123" s="48">
        <f t="shared" si="16"/>
        <v>8580391.543661546</v>
      </c>
      <c r="G123" s="48">
        <f t="shared" si="17"/>
        <v>2142108.288067549</v>
      </c>
      <c r="I123">
        <v>2143</v>
      </c>
      <c r="J123" s="48">
        <f t="shared" si="21"/>
        <v>15963359.342016138</v>
      </c>
      <c r="K123" s="48">
        <f t="shared" si="21"/>
        <v>10981556.176098252</v>
      </c>
      <c r="L123" s="48">
        <f t="shared" si="21"/>
        <v>12534157.431396535</v>
      </c>
      <c r="M123" s="48">
        <f t="shared" si="21"/>
        <v>2711066.3904889035</v>
      </c>
      <c r="N123" s="48">
        <f t="shared" si="21"/>
        <v>3362048.0165615818</v>
      </c>
      <c r="O123" s="48">
        <f t="shared" si="21"/>
        <v>739337.76999535493</v>
      </c>
    </row>
    <row r="124" spans="1:15" x14ac:dyDescent="0.35">
      <c r="A124">
        <v>2144</v>
      </c>
      <c r="B124" s="48">
        <f t="shared" si="12"/>
        <v>44424223.592929661</v>
      </c>
      <c r="C124" s="48">
        <f t="shared" si="13"/>
        <v>30422496.950137381</v>
      </c>
      <c r="D124" s="48">
        <f t="shared" si="14"/>
        <v>34810378.691667475</v>
      </c>
      <c r="E124" s="48">
        <f t="shared" si="15"/>
        <v>6903873.5594147807</v>
      </c>
      <c r="F124" s="48">
        <f t="shared" si="16"/>
        <v>8717677.8083601315</v>
      </c>
      <c r="G124" s="48">
        <f t="shared" si="17"/>
        <v>2176382.0206766296</v>
      </c>
      <c r="I124">
        <v>2144</v>
      </c>
      <c r="J124" s="48">
        <f t="shared" si="21"/>
        <v>16218773.091488397</v>
      </c>
      <c r="K124" s="48">
        <f t="shared" si="21"/>
        <v>11157261.074915824</v>
      </c>
      <c r="L124" s="48">
        <f t="shared" si="21"/>
        <v>12734703.950298879</v>
      </c>
      <c r="M124" s="48">
        <f t="shared" si="21"/>
        <v>2754443.452736726</v>
      </c>
      <c r="N124" s="48">
        <f t="shared" si="21"/>
        <v>3415840.7848265669</v>
      </c>
      <c r="O124" s="48">
        <f t="shared" si="21"/>
        <v>751167.17431528063</v>
      </c>
    </row>
    <row r="125" spans="1:15" x14ac:dyDescent="0.35">
      <c r="A125">
        <v>2145</v>
      </c>
      <c r="B125" s="48">
        <f t="shared" si="12"/>
        <v>45135011.170416534</v>
      </c>
      <c r="C125" s="48">
        <f t="shared" si="13"/>
        <v>30909256.901339579</v>
      </c>
      <c r="D125" s="48">
        <f t="shared" si="14"/>
        <v>35367344.750734158</v>
      </c>
      <c r="E125" s="48">
        <f t="shared" si="15"/>
        <v>7014335.5363654168</v>
      </c>
      <c r="F125" s="48">
        <f t="shared" si="16"/>
        <v>8857160.6532938946</v>
      </c>
      <c r="G125" s="48">
        <f t="shared" si="17"/>
        <v>2211204.1330074556</v>
      </c>
      <c r="I125">
        <v>2145</v>
      </c>
      <c r="J125" s="48">
        <f t="shared" si="21"/>
        <v>16478273.460952211</v>
      </c>
      <c r="K125" s="48">
        <f t="shared" si="21"/>
        <v>11335777.252114478</v>
      </c>
      <c r="L125" s="48">
        <f t="shared" si="21"/>
        <v>12938459.213503661</v>
      </c>
      <c r="M125" s="48">
        <f t="shared" si="21"/>
        <v>2798514.5479805139</v>
      </c>
      <c r="N125" s="48">
        <f t="shared" si="21"/>
        <v>3470494.2373837922</v>
      </c>
      <c r="O125" s="48">
        <f t="shared" si="21"/>
        <v>763185.84910432517</v>
      </c>
    </row>
    <row r="126" spans="1:15" x14ac:dyDescent="0.35">
      <c r="A126">
        <v>2146</v>
      </c>
      <c r="B126" s="48">
        <f t="shared" si="12"/>
        <v>45857171.3491432</v>
      </c>
      <c r="C126" s="48">
        <f t="shared" si="13"/>
        <v>31403805.011761013</v>
      </c>
      <c r="D126" s="48">
        <f t="shared" si="14"/>
        <v>35933222.266745903</v>
      </c>
      <c r="E126" s="48">
        <f t="shared" si="15"/>
        <v>7126564.9049472632</v>
      </c>
      <c r="F126" s="48">
        <f t="shared" si="16"/>
        <v>8998875.2237465978</v>
      </c>
      <c r="G126" s="48">
        <f t="shared" si="17"/>
        <v>2246583.3991355752</v>
      </c>
      <c r="I126">
        <v>2146</v>
      </c>
      <c r="J126" s="48">
        <f t="shared" si="21"/>
        <v>16741925.836327447</v>
      </c>
      <c r="K126" s="48">
        <f t="shared" si="21"/>
        <v>11517149.68814831</v>
      </c>
      <c r="L126" s="48">
        <f t="shared" si="21"/>
        <v>13145474.560919719</v>
      </c>
      <c r="M126" s="48">
        <f t="shared" si="21"/>
        <v>2843290.780748202</v>
      </c>
      <c r="N126" s="48">
        <f t="shared" si="21"/>
        <v>3526022.145181933</v>
      </c>
      <c r="O126" s="48">
        <f t="shared" si="21"/>
        <v>775396.82268999435</v>
      </c>
    </row>
    <row r="127" spans="1:15" x14ac:dyDescent="0.35">
      <c r="A127">
        <v>2147</v>
      </c>
      <c r="B127" s="48">
        <f t="shared" si="12"/>
        <v>46590886.09072949</v>
      </c>
      <c r="C127" s="48">
        <f t="shared" si="13"/>
        <v>31906265.891949192</v>
      </c>
      <c r="D127" s="48">
        <f t="shared" si="14"/>
        <v>36508153.823013835</v>
      </c>
      <c r="E127" s="48">
        <f t="shared" si="15"/>
        <v>7240589.943426419</v>
      </c>
      <c r="F127" s="48">
        <f t="shared" si="16"/>
        <v>9142857.227326544</v>
      </c>
      <c r="G127" s="48">
        <f t="shared" si="17"/>
        <v>2282528.7335217446</v>
      </c>
      <c r="I127">
        <v>2147</v>
      </c>
      <c r="J127" s="48">
        <f t="shared" si="21"/>
        <v>17009796.649708685</v>
      </c>
      <c r="K127" s="48">
        <f t="shared" si="21"/>
        <v>11701424.083158683</v>
      </c>
      <c r="L127" s="48">
        <f t="shared" si="21"/>
        <v>13355802.153894434</v>
      </c>
      <c r="M127" s="48">
        <f t="shared" si="21"/>
        <v>2888783.4332401734</v>
      </c>
      <c r="N127" s="48">
        <f t="shared" si="21"/>
        <v>3582438.4995048437</v>
      </c>
      <c r="O127" s="48">
        <f t="shared" si="21"/>
        <v>787803.17185303429</v>
      </c>
    </row>
    <row r="128" spans="1:15" x14ac:dyDescent="0.35">
      <c r="A128">
        <v>2148</v>
      </c>
      <c r="B128" s="48">
        <f t="shared" si="12"/>
        <v>47336340.26818116</v>
      </c>
      <c r="C128" s="48">
        <f t="shared" si="13"/>
        <v>32416766.146220379</v>
      </c>
      <c r="D128" s="48">
        <f t="shared" si="14"/>
        <v>37092284.284182057</v>
      </c>
      <c r="E128" s="48">
        <f t="shared" si="15"/>
        <v>7356439.3825212419</v>
      </c>
      <c r="F128" s="48">
        <f t="shared" si="16"/>
        <v>9289142.9429637697</v>
      </c>
      <c r="G128" s="48">
        <f t="shared" si="17"/>
        <v>2319049.1932580927</v>
      </c>
      <c r="I128">
        <v>2148</v>
      </c>
      <c r="J128" s="48">
        <f t="shared" si="21"/>
        <v>17281953.396104023</v>
      </c>
      <c r="K128" s="48">
        <f t="shared" si="21"/>
        <v>11888646.868489223</v>
      </c>
      <c r="L128" s="48">
        <f t="shared" si="21"/>
        <v>13569494.988356745</v>
      </c>
      <c r="M128" s="48">
        <f t="shared" si="21"/>
        <v>2935003.9681720161</v>
      </c>
      <c r="N128" s="48">
        <f t="shared" si="21"/>
        <v>3639757.5154969213</v>
      </c>
      <c r="O128" s="48">
        <f t="shared" si="21"/>
        <v>800408.02260268282</v>
      </c>
    </row>
    <row r="129" spans="1:15" x14ac:dyDescent="0.35">
      <c r="A129">
        <v>2149</v>
      </c>
      <c r="B129" s="48">
        <f t="shared" si="12"/>
        <v>48093721.712472059</v>
      </c>
      <c r="C129" s="48">
        <f t="shared" si="13"/>
        <v>32935434.404559907</v>
      </c>
      <c r="D129" s="48">
        <f t="shared" si="14"/>
        <v>37685760.832728967</v>
      </c>
      <c r="E129" s="48">
        <f t="shared" si="15"/>
        <v>7474142.4126415821</v>
      </c>
      <c r="F129" s="48">
        <f t="shared" si="16"/>
        <v>9437769.2300511897</v>
      </c>
      <c r="G129" s="48">
        <f t="shared" si="17"/>
        <v>2356153.9803502224</v>
      </c>
      <c r="I129">
        <v>2149</v>
      </c>
      <c r="J129" s="48">
        <f t="shared" si="21"/>
        <v>17558464.650441688</v>
      </c>
      <c r="K129" s="48">
        <f t="shared" si="21"/>
        <v>12078865.21838505</v>
      </c>
      <c r="L129" s="48">
        <f t="shared" si="21"/>
        <v>13786606.908170452</v>
      </c>
      <c r="M129" s="48">
        <f t="shared" si="21"/>
        <v>2981964.0316627682</v>
      </c>
      <c r="N129" s="48">
        <f t="shared" si="21"/>
        <v>3697993.635744872</v>
      </c>
      <c r="O129" s="48">
        <f t="shared" si="21"/>
        <v>813214.55096432578</v>
      </c>
    </row>
    <row r="130" spans="1:15" x14ac:dyDescent="0.35">
      <c r="A130">
        <v>2150</v>
      </c>
      <c r="B130" s="48">
        <f t="shared" si="12"/>
        <v>48863221.25987161</v>
      </c>
      <c r="C130" s="48">
        <f t="shared" si="13"/>
        <v>33462401.355032865</v>
      </c>
      <c r="D130" s="48">
        <f t="shared" si="14"/>
        <v>38288733.006052628</v>
      </c>
      <c r="E130" s="48">
        <f t="shared" si="15"/>
        <v>7593728.6912438478</v>
      </c>
      <c r="F130" s="48">
        <f t="shared" si="16"/>
        <v>9588773.5377320088</v>
      </c>
      <c r="G130" s="48">
        <f t="shared" si="17"/>
        <v>2393852.4440358263</v>
      </c>
      <c r="I130">
        <v>2150</v>
      </c>
      <c r="J130" s="48">
        <f t="shared" si="21"/>
        <v>17839400.084848754</v>
      </c>
      <c r="K130" s="48">
        <f t="shared" si="21"/>
        <v>12272127.06187921</v>
      </c>
      <c r="L130" s="48">
        <f t="shared" si="21"/>
        <v>14007192.61870118</v>
      </c>
      <c r="M130" s="48">
        <f t="shared" si="21"/>
        <v>3029675.4561693724</v>
      </c>
      <c r="N130" s="48">
        <f t="shared" si="21"/>
        <v>3757161.53391679</v>
      </c>
      <c r="O130" s="48">
        <f t="shared" si="21"/>
        <v>826225.98377975496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A7" workbookViewId="0">
      <selection activeCell="H28" sqref="H28"/>
    </sheetView>
  </sheetViews>
  <sheetFormatPr defaultColWidth="8.81640625" defaultRowHeight="14.5" x14ac:dyDescent="0.35"/>
  <cols>
    <col min="1" max="1" width="3.54296875" style="5" customWidth="1"/>
    <col min="2" max="2" width="69.1796875" style="5" bestFit="1" customWidth="1"/>
    <col min="3" max="8" width="14.54296875" style="5" customWidth="1"/>
    <col min="9" max="9" width="3.54296875" style="5" customWidth="1"/>
    <col min="10" max="16384" width="8.81640625" style="5"/>
  </cols>
  <sheetData>
    <row r="1" spans="1:10" x14ac:dyDescent="0.35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35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35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35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35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.5" x14ac:dyDescent="0.35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35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35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35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35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35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35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35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35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35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35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35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35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35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35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35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35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35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35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35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35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35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35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35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35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35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35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35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35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35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35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35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35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35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35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35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35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35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35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35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35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35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35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35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35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35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35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6" priority="1">
      <formula>MOD(ROW(),3)=2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AM131"/>
  <sheetViews>
    <sheetView zoomScale="55" zoomScaleNormal="55" workbookViewId="0">
      <selection activeCell="V4" sqref="V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s="1" t="s">
        <v>131</v>
      </c>
      <c r="U1" s="1" t="s">
        <v>131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'Property % affected'!B4*'Population Estimate'!B3</f>
        <v>49.972888607321593</v>
      </c>
      <c r="C4" s="43">
        <f>'Property % affected'!C4*'Population Estimate'!C3</f>
        <v>73.672987602805108</v>
      </c>
      <c r="D4" s="43">
        <f>'Property % affected'!D4*'Population Estimate'!D3</f>
        <v>80.477392838949228</v>
      </c>
      <c r="E4" s="43">
        <f>'Property % affected'!E4*'Population Estimate'!E3</f>
        <v>78.090672397478684</v>
      </c>
      <c r="F4" s="43">
        <f>'Property % affected'!F4*'Population Estimate'!F3</f>
        <v>59.549312911470892</v>
      </c>
      <c r="G4" s="43">
        <f>'Property % affected'!G4*'Population Estimate'!G3</f>
        <v>34.110410206273365</v>
      </c>
      <c r="H4" s="44">
        <f>'Property % affected'!H4*'Population Estimate'!B3</f>
        <v>100.3604213476721</v>
      </c>
      <c r="I4" s="44">
        <f>'Property % affected'!I4*'Population Estimate'!C3</f>
        <v>122.62533612822314</v>
      </c>
      <c r="J4" s="44">
        <f>'Property % affected'!J4*'Population Estimate'!D3</f>
        <v>80.157650263340287</v>
      </c>
      <c r="K4" s="44">
        <f>'Property % affected'!K4*'Population Estimate'!E3</f>
        <v>87.036559680988873</v>
      </c>
      <c r="L4" s="44">
        <f>'Property % affected'!L4*'Population Estimate'!F3</f>
        <v>71.570173286008071</v>
      </c>
      <c r="M4" s="44">
        <f>'Property % affected'!M4*'Population Estimate'!G3</f>
        <v>29.308483760139683</v>
      </c>
      <c r="N4" s="45">
        <f>'Property % affected'!N4*'Population Estimate'!B3</f>
        <v>5907.3158828485657</v>
      </c>
      <c r="O4" s="45">
        <f>'Property % affected'!O4*'Population Estimate'!C3</f>
        <v>12100.735143889222</v>
      </c>
      <c r="P4" s="45">
        <f>'Property % affected'!P4*'Population Estimate'!D3</f>
        <v>9173.1255334395355</v>
      </c>
      <c r="Q4" s="45">
        <f>'Property % affected'!Q4*'Population Estimate'!E3</f>
        <v>4511.94797185074</v>
      </c>
      <c r="R4" s="45">
        <f>'Property % affected'!R4*'Population Estimate'!F3</f>
        <v>2893.9367723332571</v>
      </c>
      <c r="S4" s="45">
        <f>'Property % affected'!S4*'Population Estimate'!G3</f>
        <v>1580.1163156958476</v>
      </c>
      <c r="U4">
        <v>2023</v>
      </c>
      <c r="V4" s="98">
        <f>'Population Estimate'!J3*Assumptions!C$41*'Property % affected'!B4</f>
        <v>46.523543520123404</v>
      </c>
      <c r="W4" s="43">
        <f>'Population Estimate'!K3*Assumptions!D$41*'Property % affected'!C4</f>
        <v>67.277581058515281</v>
      </c>
      <c r="X4" s="43">
        <f>'Population Estimate'!L3*Assumptions!E$41*'Property % affected'!D4</f>
        <v>72.719512203148284</v>
      </c>
      <c r="Y4" s="43">
        <f>'Population Estimate'!M3*Assumptions!F$41*'Property % affected'!E4</f>
        <v>77.889730835133165</v>
      </c>
      <c r="Z4" s="43">
        <f>'Population Estimate'!N3*Assumptions!G$41*'Property % affected'!F4</f>
        <v>58.33290017793874</v>
      </c>
      <c r="AA4" s="43">
        <f>'Population Estimate'!O3*Assumptions!H$41*'Property % affected'!G4</f>
        <v>31.198541223820115</v>
      </c>
      <c r="AB4" s="44">
        <f>'Population Estimate'!J3*Assumptions!C$41*'Property % affected'!H4</f>
        <v>93.433110640361605</v>
      </c>
      <c r="AC4" s="44">
        <f>'Population Estimate'!K3*Assumptions!D$41*'Property % affected'!I4</f>
        <v>111.98047289289102</v>
      </c>
      <c r="AD4" s="44">
        <f>'Population Estimate'!L3*Assumptions!E$41*'Property % affected'!J4</f>
        <v>72.43059225546321</v>
      </c>
      <c r="AE4" s="44">
        <f>'Population Estimate'!M3*Assumptions!F$41*'Property % affected'!K4</f>
        <v>86.812598716810498</v>
      </c>
      <c r="AF4" s="44">
        <f>'Population Estimate'!N3*Assumptions!G$41*'Property % affected'!L4</f>
        <v>70.108210655882871</v>
      </c>
      <c r="AG4" s="44">
        <f>'Population Estimate'!O3*Assumptions!H$41*'Property % affected'!M4</f>
        <v>26.806535989127831</v>
      </c>
      <c r="AH4" s="45">
        <f>'Population Estimate'!J3*Assumptions!C$41*'Property % affected'!N4</f>
        <v>5499.5673698669452</v>
      </c>
      <c r="AI4" s="45">
        <f>'Population Estimate'!K3*Assumptions!D$41*'Property % affected'!O4</f>
        <v>11050.294225880347</v>
      </c>
      <c r="AJ4" s="45">
        <f>'Population Estimate'!L3*Assumptions!E$41*'Property % affected'!P4</f>
        <v>8288.8521936203051</v>
      </c>
      <c r="AK4" s="45">
        <f>'Population Estimate'!M3*Assumptions!F$41*'Property % affected'!Q4</f>
        <v>4500.337905669332</v>
      </c>
      <c r="AL4" s="45">
        <f>'Population Estimate'!N3*Assumptions!G$41*'Property % affected'!R4</f>
        <v>2834.8223784335919</v>
      </c>
      <c r="AM4" s="45">
        <f>'Population Estimate'!O3*Assumptions!H$41*'Property % affected'!S4</f>
        <v>1445.2281199655938</v>
      </c>
    </row>
    <row r="5" spans="1:39" x14ac:dyDescent="0.35">
      <c r="A5">
        <v>2024</v>
      </c>
      <c r="B5" s="43">
        <f>'Property % affected'!B5*'Population Estimate'!B4</f>
        <v>51.419353907069684</v>
      </c>
      <c r="C5" s="43">
        <f>'Property % affected'!C5*'Population Estimate'!C4</f>
        <v>75.80545228647793</v>
      </c>
      <c r="D5" s="43">
        <f>'Property % affected'!D5*'Population Estimate'!D4</f>
        <v>82.806811037493787</v>
      </c>
      <c r="E5" s="43">
        <f>'Property % affected'!E5*'Population Estimate'!E4</f>
        <v>80.351006970981771</v>
      </c>
      <c r="F5" s="43">
        <f>'Property % affected'!F5*'Population Estimate'!F4</f>
        <v>61.272967820177989</v>
      </c>
      <c r="G5" s="43">
        <f>'Property % affected'!G5*'Population Estimate'!G4</f>
        <v>35.097736056320755</v>
      </c>
      <c r="H5" s="44">
        <f>'Property % affected'!H5*'Population Estimate'!B4</f>
        <v>100.96593093219163</v>
      </c>
      <c r="I5" s="44">
        <f>'Property % affected'!I5*'Population Estimate'!C4</f>
        <v>123.36517774440514</v>
      </c>
      <c r="J5" s="44">
        <f>'Property % affected'!J5*'Population Estimate'!D4</f>
        <v>80.641269451614463</v>
      </c>
      <c r="K5" s="44">
        <f>'Property % affected'!K5*'Population Estimate'!E4</f>
        <v>87.561681739891696</v>
      </c>
      <c r="L5" s="44">
        <f>'Property % affected'!L5*'Population Estimate'!F4</f>
        <v>72.001981216948025</v>
      </c>
      <c r="M5" s="44">
        <f>'Property % affected'!M5*'Population Estimate'!G4</f>
        <v>29.485312111258509</v>
      </c>
      <c r="N5" s="45">
        <f>'Property % affected'!N5*'Population Estimate'!B4</f>
        <v>5989.3794416934743</v>
      </c>
      <c r="O5" s="45">
        <f>'Property % affected'!O5*'Population Estimate'!C4</f>
        <v>12268.836767408357</v>
      </c>
      <c r="P5" s="45">
        <f>'Property % affected'!P5*'Population Estimate'!D4</f>
        <v>9300.5572370988539</v>
      </c>
      <c r="Q5" s="45">
        <f>'Property % affected'!Q5*'Population Estimate'!E4</f>
        <v>4574.6272859819128</v>
      </c>
      <c r="R5" s="45">
        <f>'Property % affected'!R5*'Population Estimate'!F4</f>
        <v>2934.1389141045033</v>
      </c>
      <c r="S5" s="45">
        <f>'Property % affected'!S5*'Population Estimate'!G4</f>
        <v>1602.0670579325022</v>
      </c>
      <c r="U5">
        <v>2024</v>
      </c>
      <c r="V5" s="43">
        <f>'Population Estimate'!J4*Assumptions!C$41*'Property % affected'!B5</f>
        <v>47.870167523629952</v>
      </c>
      <c r="W5" s="43">
        <f>'Population Estimate'!K4*Assumptions!D$41*'Property % affected'!C5</f>
        <v>69.224930694771331</v>
      </c>
      <c r="X5" s="43">
        <f>'Population Estimate'!L4*Assumptions!E$41*'Property % affected'!D5</f>
        <v>74.824378540633745</v>
      </c>
      <c r="Y5" s="43">
        <f>'Population Estimate'!M4*Assumptions!F$41*'Property % affected'!E5</f>
        <v>80.144249154957294</v>
      </c>
      <c r="Z5" s="43">
        <f>'Population Estimate'!N4*Assumptions!G$41*'Property % affected'!F5</f>
        <v>60.021346019124209</v>
      </c>
      <c r="AA5" s="43">
        <f>'Population Estimate'!O4*Assumptions!H$41*'Property % affected'!G5</f>
        <v>32.101583023897369</v>
      </c>
      <c r="AB5" s="44">
        <f>'Population Estimate'!J4*Assumptions!C$41*'Property % affected'!H5</f>
        <v>93.996825332313961</v>
      </c>
      <c r="AC5" s="44">
        <f>'Population Estimate'!K4*Assumptions!D$41*'Property % affected'!I5</f>
        <v>112.65609031961327</v>
      </c>
      <c r="AD5" s="44">
        <f>'Population Estimate'!L4*Assumptions!E$41*'Property % affected'!J5</f>
        <v>72.867591395504434</v>
      </c>
      <c r="AE5" s="44">
        <f>'Population Estimate'!M4*Assumptions!F$41*'Property % affected'!K5</f>
        <v>87.336369540748905</v>
      </c>
      <c r="AF5" s="44">
        <f>'Population Estimate'!N4*Assumptions!G$41*'Property % affected'!L5</f>
        <v>70.531198054058379</v>
      </c>
      <c r="AG5" s="44">
        <f>'Population Estimate'!O4*Assumptions!H$41*'Property % affected'!M5</f>
        <v>26.968269212755445</v>
      </c>
      <c r="AH5" s="45">
        <f>'Population Estimate'!J4*Assumptions!C$41*'Property % affected'!N5</f>
        <v>5575.9665466553352</v>
      </c>
      <c r="AI5" s="45">
        <f>'Population Estimate'!K4*Assumptions!D$41*'Property % affected'!O5</f>
        <v>11203.803279474718</v>
      </c>
      <c r="AJ5" s="45">
        <f>'Population Estimate'!L4*Assumptions!E$41*'Property % affected'!P5</f>
        <v>8403.9997027831141</v>
      </c>
      <c r="AK5" s="45">
        <f>'Population Estimate'!M4*Assumptions!F$41*'Property % affected'!Q5</f>
        <v>4562.8559344776668</v>
      </c>
      <c r="AL5" s="45">
        <f>'Population Estimate'!N4*Assumptions!G$41*'Property % affected'!R5</f>
        <v>2874.2033117848769</v>
      </c>
      <c r="AM5" s="45">
        <f>'Population Estimate'!O4*Assumptions!H$41*'Property % affected'!S5</f>
        <v>1465.3050153304514</v>
      </c>
    </row>
    <row r="6" spans="1:39" x14ac:dyDescent="0.35">
      <c r="A6">
        <v>2025</v>
      </c>
      <c r="B6" s="43">
        <f>'Property % affected'!B6*'Population Estimate'!B5</f>
        <v>52.907687146048083</v>
      </c>
      <c r="C6" s="43">
        <f>'Property % affected'!C6*'Population Estimate'!C5</f>
        <v>77.999641162084259</v>
      </c>
      <c r="D6" s="43">
        <f>'Property % affected'!D6*'Population Estimate'!D5</f>
        <v>85.203654247613585</v>
      </c>
      <c r="E6" s="43">
        <f>'Property % affected'!E6*'Population Estimate'!E5</f>
        <v>82.676766930479346</v>
      </c>
      <c r="F6" s="43">
        <f>'Property % affected'!F6*'Population Estimate'!F5</f>
        <v>63.046513921563111</v>
      </c>
      <c r="G6" s="43">
        <f>'Property % affected'!G6*'Population Estimate'!G5</f>
        <v>36.11364005386848</v>
      </c>
      <c r="H6" s="44">
        <f>'Property % affected'!H6*'Population Estimate'!B5</f>
        <v>101.57509376818243</v>
      </c>
      <c r="I6" s="44">
        <f>'Property % affected'!I6*'Population Estimate'!C5</f>
        <v>124.10948308427034</v>
      </c>
      <c r="J6" s="44">
        <f>'Property % affected'!J6*'Population Estimate'!D5</f>
        <v>81.127806483893565</v>
      </c>
      <c r="K6" s="44">
        <f>'Property % affected'!K6*'Population Estimate'!E5</f>
        <v>88.089972044158969</v>
      </c>
      <c r="L6" s="44">
        <f>'Property % affected'!L6*'Population Estimate'!F5</f>
        <v>72.43639439642466</v>
      </c>
      <c r="M6" s="44">
        <f>'Property % affected'!M6*'Population Estimate'!G5</f>
        <v>29.663207329773662</v>
      </c>
      <c r="N6" s="45">
        <f>'Property % affected'!N6*'Population Estimate'!B5</f>
        <v>6072.5830153647175</v>
      </c>
      <c r="O6" s="45">
        <f>'Property % affected'!O6*'Population Estimate'!C5</f>
        <v>12439.273633827506</v>
      </c>
      <c r="P6" s="45">
        <f>'Property % affected'!P6*'Population Estimate'!D5</f>
        <v>9429.7592031445674</v>
      </c>
      <c r="Q6" s="45">
        <f>'Property % affected'!Q6*'Population Estimate'!E5</f>
        <v>4638.1773318778287</v>
      </c>
      <c r="R6" s="45">
        <f>'Property % affected'!R6*'Population Estimate'!F5</f>
        <v>2974.8995380853294</v>
      </c>
      <c r="S6" s="45">
        <f>'Property % affected'!S6*'Population Estimate'!G5</f>
        <v>1624.3227366348806</v>
      </c>
      <c r="U6">
        <v>2025</v>
      </c>
      <c r="V6" s="43">
        <f>'Population Estimate'!J5*Assumptions!C$41*'Property % affected'!B6</f>
        <v>49.255769559969174</v>
      </c>
      <c r="W6" s="43">
        <f>'Population Estimate'!K5*Assumptions!D$41*'Property % affected'!C6</f>
        <v>71.228646367768903</v>
      </c>
      <c r="X6" s="43">
        <f>'Population Estimate'!L5*Assumptions!E$41*'Property % affected'!D6</f>
        <v>76.990170235900777</v>
      </c>
      <c r="Y6" s="43">
        <f>'Population Estimate'!M5*Assumptions!F$41*'Property % affected'!E6</f>
        <v>82.464024509308643</v>
      </c>
      <c r="Z6" s="43">
        <f>'Population Estimate'!N5*Assumptions!G$41*'Property % affected'!F6</f>
        <v>61.758663926500809</v>
      </c>
      <c r="AA6" s="43">
        <f>'Population Estimate'!O5*Assumptions!H$41*'Property % affected'!G6</f>
        <v>33.030763369582786</v>
      </c>
      <c r="AB6" s="44">
        <f>'Population Estimate'!J5*Assumptions!C$41*'Property % affected'!H6</f>
        <v>94.563941112507393</v>
      </c>
      <c r="AC6" s="44">
        <f>'Population Estimate'!K5*Assumptions!D$41*'Property % affected'!I6</f>
        <v>113.33578398298195</v>
      </c>
      <c r="AD6" s="44">
        <f>'Population Estimate'!L5*Assumptions!E$41*'Property % affected'!J6</f>
        <v>73.307227104465682</v>
      </c>
      <c r="AE6" s="44">
        <f>'Population Estimate'!M5*Assumptions!F$41*'Property % affected'!K6</f>
        <v>87.863300457577793</v>
      </c>
      <c r="AF6" s="44">
        <f>'Population Estimate'!N5*Assumptions!G$41*'Property % affected'!L6</f>
        <v>70.95673748340603</v>
      </c>
      <c r="AG6" s="44">
        <f>'Population Estimate'!O5*Assumptions!H$41*'Property % affected'!M6</f>
        <v>27.130978229586461</v>
      </c>
      <c r="AH6" s="45">
        <f>'Population Estimate'!J5*Assumptions!C$41*'Property % affected'!N6</f>
        <v>5653.4270495120136</v>
      </c>
      <c r="AI6" s="45">
        <f>'Population Estimate'!K5*Assumptions!D$41*'Property % affected'!O6</f>
        <v>11359.444858145231</v>
      </c>
      <c r="AJ6" s="45">
        <f>'Population Estimate'!L5*Assumptions!E$41*'Property % affected'!P6</f>
        <v>8520.7468241185961</v>
      </c>
      <c r="AK6" s="45">
        <f>'Population Estimate'!M5*Assumptions!F$41*'Property % affected'!Q6</f>
        <v>4626.2424544988853</v>
      </c>
      <c r="AL6" s="45">
        <f>'Population Estimate'!N5*Assumptions!G$41*'Property % affected'!R6</f>
        <v>2914.1313192397879</v>
      </c>
      <c r="AM6" s="45">
        <f>'Population Estimate'!O5*Assumptions!H$41*'Property % affected'!S6</f>
        <v>1485.6608159573389</v>
      </c>
    </row>
    <row r="7" spans="1:39" x14ac:dyDescent="0.35">
      <c r="A7">
        <v>2026</v>
      </c>
      <c r="B7" s="43">
        <f>'Property % affected'!B7*'Population Estimate'!B6</f>
        <v>54.439100191790537</v>
      </c>
      <c r="C7" s="43">
        <f>'Property % affected'!C7*'Population Estimate'!C6</f>
        <v>80.257340836407792</v>
      </c>
      <c r="D7" s="43">
        <f>'Property % affected'!D7*'Population Estimate'!D6</f>
        <v>87.669874086321286</v>
      </c>
      <c r="E7" s="43">
        <f>'Property % affected'!E7*'Population Estimate'!E6</f>
        <v>85.069846013820097</v>
      </c>
      <c r="F7" s="43">
        <f>'Property % affected'!F7*'Population Estimate'!F6</f>
        <v>64.871395316237283</v>
      </c>
      <c r="G7" s="43">
        <f>'Property % affected'!G7*'Population Estimate'!G6</f>
        <v>37.15894939341824</v>
      </c>
      <c r="H7" s="44">
        <f>'Property % affected'!H7*'Population Estimate'!B6</f>
        <v>102.18793189699058</v>
      </c>
      <c r="I7" s="44">
        <f>'Property % affected'!I7*'Population Estimate'!C6</f>
        <v>124.85827907902764</v>
      </c>
      <c r="J7" s="44">
        <f>'Property % affected'!J7*'Population Estimate'!D6</f>
        <v>81.617278964552725</v>
      </c>
      <c r="K7" s="44">
        <f>'Property % affected'!K7*'Population Estimate'!E6</f>
        <v>88.621449708924985</v>
      </c>
      <c r="L7" s="44">
        <f>'Property % affected'!L7*'Population Estimate'!F6</f>
        <v>72.873428542815176</v>
      </c>
      <c r="M7" s="44">
        <f>'Property % affected'!M7*'Population Estimate'!G6</f>
        <v>29.842175852469932</v>
      </c>
      <c r="N7" s="45">
        <f>'Property % affected'!N7*'Population Estimate'!B6</f>
        <v>6156.9424407797123</v>
      </c>
      <c r="O7" s="45">
        <f>'Property % affected'!O7*'Population Estimate'!C6</f>
        <v>12612.078183995776</v>
      </c>
      <c r="P7" s="45">
        <f>'Property % affected'!P7*'Population Estimate'!D6</f>
        <v>9560.7560238000133</v>
      </c>
      <c r="Q7" s="45">
        <f>'Property % affected'!Q7*'Population Estimate'!E6</f>
        <v>4702.610205615425</v>
      </c>
      <c r="R7" s="45">
        <f>'Property % affected'!R7*'Population Estimate'!F6</f>
        <v>3016.2264026280177</v>
      </c>
      <c r="S7" s="45">
        <f>'Property % affected'!S7*'Population Estimate'!G6</f>
        <v>1646.8875879352788</v>
      </c>
      <c r="U7">
        <v>2026</v>
      </c>
      <c r="V7" s="43">
        <f>'Population Estimate'!J6*Assumptions!C$41*'Property % affected'!B7</f>
        <v>50.681477848331866</v>
      </c>
      <c r="W7" s="43">
        <f>'Population Estimate'!K6*Assumptions!D$41*'Property % affected'!C7</f>
        <v>73.290359592485501</v>
      </c>
      <c r="X7" s="43">
        <f>'Population Estimate'!L6*Assumptions!E$41*'Property % affected'!D7</f>
        <v>79.218650773477947</v>
      </c>
      <c r="Y7" s="43">
        <f>'Population Estimate'!M6*Assumptions!F$41*'Property % affected'!E7</f>
        <v>84.85094576310253</v>
      </c>
      <c r="Z7" s="43">
        <f>'Population Estimate'!N6*Assumptions!G$41*'Property % affected'!F7</f>
        <v>63.546268502062595</v>
      </c>
      <c r="AA7" s="43">
        <f>'Population Estimate'!O6*Assumptions!H$41*'Property % affected'!G7</f>
        <v>33.986838841099384</v>
      </c>
      <c r="AB7" s="44">
        <f>'Population Estimate'!J6*Assumptions!C$41*'Property % affected'!H7</f>
        <v>95.134478500898808</v>
      </c>
      <c r="AC7" s="44">
        <f>'Population Estimate'!K6*Assumptions!D$41*'Property % affected'!I7</f>
        <v>114.01957847636093</v>
      </c>
      <c r="AD7" s="44">
        <f>'Population Estimate'!L6*Assumptions!E$41*'Property % affected'!J7</f>
        <v>73.749515289690933</v>
      </c>
      <c r="AE7" s="44">
        <f>'Population Estimate'!M6*Assumptions!F$41*'Property % affected'!K7</f>
        <v>88.393410533244733</v>
      </c>
      <c r="AF7" s="44">
        <f>'Population Estimate'!N6*Assumptions!G$41*'Property % affected'!L7</f>
        <v>71.384844341223996</v>
      </c>
      <c r="AG7" s="44">
        <f>'Population Estimate'!O6*Assumptions!H$41*'Property % affected'!M7</f>
        <v>27.294668926923162</v>
      </c>
      <c r="AH7" s="45">
        <f>'Population Estimate'!J6*Assumptions!C$41*'Property % affected'!N7</f>
        <v>5731.9636222218032</v>
      </c>
      <c r="AI7" s="45">
        <f>'Population Estimate'!K6*Assumptions!D$41*'Property % affected'!O7</f>
        <v>11517.248586614951</v>
      </c>
      <c r="AJ7" s="45">
        <f>'Population Estimate'!L6*Assumptions!E$41*'Property % affected'!P7</f>
        <v>8639.1157792025479</v>
      </c>
      <c r="AK7" s="45">
        <f>'Population Estimate'!M6*Assumptions!F$41*'Property % affected'!Q7</f>
        <v>4690.5095306845105</v>
      </c>
      <c r="AL7" s="45">
        <f>'Population Estimate'!N6*Assumptions!G$41*'Property % affected'!R7</f>
        <v>2954.6140006708856</v>
      </c>
      <c r="AM7" s="45">
        <f>'Population Estimate'!O6*Assumptions!H$41*'Property % affected'!S7</f>
        <v>1506.2993963569195</v>
      </c>
    </row>
    <row r="8" spans="1:39" x14ac:dyDescent="0.35">
      <c r="A8">
        <v>2027</v>
      </c>
      <c r="B8" s="43">
        <f>'Property % affected'!B8*'Population Estimate'!B7</f>
        <v>56.014839989337425</v>
      </c>
      <c r="C8" s="43">
        <f>'Property % affected'!C8*'Population Estimate'!C7</f>
        <v>82.580389629567009</v>
      </c>
      <c r="D8" s="43">
        <f>'Property % affected'!D8*'Population Estimate'!D7</f>
        <v>90.207478660185529</v>
      </c>
      <c r="E8" s="43">
        <f>'Property % affected'!E8*'Population Estimate'!E7</f>
        <v>87.53219277309617</v>
      </c>
      <c r="F8" s="43">
        <f>'Property % affected'!F8*'Population Estimate'!F7</f>
        <v>66.749097904304776</v>
      </c>
      <c r="G8" s="43">
        <f>'Property % affected'!G8*'Population Estimate'!G7</f>
        <v>38.234515212617239</v>
      </c>
      <c r="H8" s="44">
        <f>'Property % affected'!H8*'Population Estimate'!B7</f>
        <v>102.80446749294534</v>
      </c>
      <c r="I8" s="44">
        <f>'Property % affected'!I8*'Population Estimate'!C7</f>
        <v>125.61159282237131</v>
      </c>
      <c r="J8" s="44">
        <f>'Property % affected'!J8*'Population Estimate'!D7</f>
        <v>82.109704604180507</v>
      </c>
      <c r="K8" s="44">
        <f>'Property % affected'!K8*'Population Estimate'!E7</f>
        <v>89.156133964652412</v>
      </c>
      <c r="L8" s="44">
        <f>'Property % affected'!L8*'Population Estimate'!F7</f>
        <v>73.313099469331249</v>
      </c>
      <c r="M8" s="44">
        <f>'Property % affected'!M8*'Population Estimate'!G7</f>
        <v>30.022224154967486</v>
      </c>
      <c r="N8" s="45">
        <f>'Property % affected'!N8*'Population Estimate'!B7</f>
        <v>6242.4737748599882</v>
      </c>
      <c r="O8" s="45">
        <f>'Property % affected'!O8*'Population Estimate'!C7</f>
        <v>12787.283309425742</v>
      </c>
      <c r="P8" s="45">
        <f>'Property % affected'!P8*'Population Estimate'!D7</f>
        <v>9693.5726329200552</v>
      </c>
      <c r="Q8" s="45">
        <f>'Property % affected'!Q8*'Population Estimate'!E7</f>
        <v>4767.9381713085504</v>
      </c>
      <c r="R8" s="45">
        <f>'Property % affected'!R8*'Population Estimate'!F7</f>
        <v>3058.1273738627356</v>
      </c>
      <c r="S8" s="45">
        <f>'Property % affected'!S8*'Population Estimate'!G7</f>
        <v>1669.7659068137175</v>
      </c>
      <c r="U8">
        <v>2027</v>
      </c>
      <c r="V8" s="43">
        <f>'Population Estimate'!J7*Assumptions!C$41*'Property % affected'!B8</f>
        <v>52.148453264214119</v>
      </c>
      <c r="W8" s="43">
        <f>'Population Estimate'!K7*Assumptions!D$41*'Property % affected'!C8</f>
        <v>75.411749108100921</v>
      </c>
      <c r="X8" s="43">
        <f>'Population Estimate'!L7*Assumptions!E$41*'Property % affected'!D8</f>
        <v>81.51163468195486</v>
      </c>
      <c r="Y8" s="43">
        <f>'Population Estimate'!M7*Assumptions!F$41*'Property % affected'!E8</f>
        <v>87.306956454450727</v>
      </c>
      <c r="Z8" s="43">
        <f>'Population Estimate'!N7*Assumptions!G$41*'Property % affected'!F8</f>
        <v>65.385615293459409</v>
      </c>
      <c r="AA8" s="43">
        <f>'Population Estimate'!O7*Assumptions!H$41*'Property % affected'!G8</f>
        <v>34.970587917885346</v>
      </c>
      <c r="AB8" s="44">
        <f>'Population Estimate'!J7*Assumptions!C$41*'Property % affected'!H8</f>
        <v>95.708458141249309</v>
      </c>
      <c r="AC8" s="44">
        <f>'Population Estimate'!K7*Assumptions!D$41*'Property % affected'!I8</f>
        <v>114.70749854149437</v>
      </c>
      <c r="AD8" s="44">
        <f>'Population Estimate'!L7*Assumptions!E$41*'Property % affected'!J8</f>
        <v>74.194471954498852</v>
      </c>
      <c r="AE8" s="44">
        <f>'Population Estimate'!M7*Assumptions!F$41*'Property % affected'!K8</f>
        <v>88.926718948728933</v>
      </c>
      <c r="AF8" s="44">
        <f>'Population Estimate'!N7*Assumptions!G$41*'Property % affected'!L8</f>
        <v>71.81553411770777</v>
      </c>
      <c r="AG8" s="44">
        <f>'Population Estimate'!O7*Assumptions!H$41*'Property % affected'!M8</f>
        <v>27.459347227587976</v>
      </c>
      <c r="AH8" s="45">
        <f>'Population Estimate'!J7*Assumptions!C$41*'Property % affected'!N8</f>
        <v>5811.5912133880047</v>
      </c>
      <c r="AI8" s="45">
        <f>'Population Estimate'!K7*Assumptions!D$41*'Property % affected'!O8</f>
        <v>11677.244501149209</v>
      </c>
      <c r="AJ8" s="45">
        <f>'Population Estimate'!L7*Assumptions!E$41*'Property % affected'!P8</f>
        <v>8759.1290983096169</v>
      </c>
      <c r="AK8" s="45">
        <f>'Population Estimate'!M7*Assumptions!F$41*'Property % affected'!Q8</f>
        <v>4755.6693955905876</v>
      </c>
      <c r="AL8" s="45">
        <f>'Population Estimate'!N7*Assumptions!G$41*'Property % affected'!R8</f>
        <v>2995.6590615270397</v>
      </c>
      <c r="AM8" s="45">
        <f>'Population Estimate'!O7*Assumptions!H$41*'Property % affected'!S8</f>
        <v>1527.2246848639863</v>
      </c>
    </row>
    <row r="9" spans="1:39" x14ac:dyDescent="0.35">
      <c r="A9">
        <v>2028</v>
      </c>
      <c r="B9" s="43">
        <f>'Property % affected'!B9*'Population Estimate'!B8</f>
        <v>57.636189576554344</v>
      </c>
      <c r="C9" s="43">
        <f>'Property % affected'!C9*'Population Estimate'!C8</f>
        <v>84.970679071857617</v>
      </c>
      <c r="D9" s="43">
        <f>'Property % affected'!D9*'Population Estimate'!D8</f>
        <v>92.818534200421141</v>
      </c>
      <c r="E9" s="43">
        <f>'Property % affected'!E9*'Population Estimate'!E8</f>
        <v>90.06581216124161</v>
      </c>
      <c r="F9" s="43">
        <f>'Property % affected'!F9*'Population Estimate'!F8</f>
        <v>68.681150595249662</v>
      </c>
      <c r="G9" s="43">
        <f>'Property % affected'!G9*'Population Estimate'!G8</f>
        <v>39.341213285292547</v>
      </c>
      <c r="H9" s="44">
        <f>'Property % affected'!H9*'Population Estimate'!B8</f>
        <v>103.42472286416145</v>
      </c>
      <c r="I9" s="44">
        <f>'Property % affected'!I9*'Population Estimate'!C8</f>
        <v>126.36945157146151</v>
      </c>
      <c r="J9" s="44">
        <f>'Property % affected'!J9*'Population Estimate'!D8</f>
        <v>82.605101220219652</v>
      </c>
      <c r="K9" s="44">
        <f>'Property % affected'!K9*'Population Estimate'!E8</f>
        <v>89.694044157827932</v>
      </c>
      <c r="L9" s="44">
        <f>'Property % affected'!L9*'Population Estimate'!F8</f>
        <v>73.7554230845912</v>
      </c>
      <c r="M9" s="44">
        <f>'Property % affected'!M9*'Population Estimate'!G8</f>
        <v>30.203358751956181</v>
      </c>
      <c r="N9" s="45">
        <f>'Property % affected'!N9*'Population Estimate'!B8</f>
        <v>6329.193297587457</v>
      </c>
      <c r="O9" s="45">
        <f>'Property % affected'!O9*'Population Estimate'!C8</f>
        <v>12964.92235855402</v>
      </c>
      <c r="P9" s="45">
        <f>'Property % affected'!P9*'Population Estimate'!D8</f>
        <v>9828.2343107369943</v>
      </c>
      <c r="Q9" s="45">
        <f>'Property % affected'!Q9*'Population Estimate'!E8</f>
        <v>4834.1736634423123</v>
      </c>
      <c r="R9" s="45">
        <f>'Property % affected'!R9*'Population Estimate'!F8</f>
        <v>3100.610427194767</v>
      </c>
      <c r="S9" s="45">
        <f>'Property % affected'!S9*'Population Estimate'!G8</f>
        <v>1692.9620479154446</v>
      </c>
      <c r="U9">
        <v>2028</v>
      </c>
      <c r="V9" s="43">
        <f>'Population Estimate'!J8*Assumptions!C$41*'Property % affected'!B9</f>
        <v>53.657890284654215</v>
      </c>
      <c r="W9" s="43">
        <f>'Population Estimate'!K8*Assumptions!D$41*'Property % affected'!C9</f>
        <v>77.594542244901803</v>
      </c>
      <c r="X9" s="43">
        <f>'Population Estimate'!L8*Assumptions!E$41*'Property % affected'!D9</f>
        <v>83.870989011452551</v>
      </c>
      <c r="Y9" s="43">
        <f>'Population Estimate'!M8*Assumptions!F$41*'Property % affected'!E9</f>
        <v>89.834056377177163</v>
      </c>
      <c r="Z9" s="43">
        <f>'Population Estimate'!N8*Assumptions!G$41*'Property % affected'!F9</f>
        <v>67.278201979169026</v>
      </c>
      <c r="AA9" s="43">
        <f>'Population Estimate'!O8*Assumptions!H$41*'Property % affected'!G9</f>
        <v>35.982811612466804</v>
      </c>
      <c r="AB9" s="44">
        <f>'Population Estimate'!J8*Assumptions!C$41*'Property % affected'!H9</f>
        <v>96.285900801871009</v>
      </c>
      <c r="AC9" s="44">
        <f>'Population Estimate'!K8*Assumptions!D$41*'Property % affected'!I9</f>
        <v>115.3995690694022</v>
      </c>
      <c r="AD9" s="44">
        <f>'Population Estimate'!L8*Assumptions!E$41*'Property % affected'!J9</f>
        <v>74.642113198761692</v>
      </c>
      <c r="AE9" s="44">
        <f>'Population Estimate'!M8*Assumptions!F$41*'Property % affected'!K9</f>
        <v>89.463245000734958</v>
      </c>
      <c r="AF9" s="44">
        <f>'Population Estimate'!N8*Assumptions!G$41*'Property % affected'!L9</f>
        <v>72.248822396510633</v>
      </c>
      <c r="AG9" s="44">
        <f>'Population Estimate'!O8*Assumptions!H$41*'Property % affected'!M9</f>
        <v>27.625019090137805</v>
      </c>
      <c r="AH9" s="45">
        <f>'Population Estimate'!J8*Assumptions!C$41*'Property % affected'!N9</f>
        <v>5892.3249792777078</v>
      </c>
      <c r="AI9" s="45">
        <f>'Population Estimate'!K8*Assumptions!D$41*'Property % affected'!O9</f>
        <v>11839.463055272705</v>
      </c>
      <c r="AJ9" s="45">
        <f>'Population Estimate'!L8*Assumptions!E$41*'Property % affected'!P9</f>
        <v>8880.8096247016929</v>
      </c>
      <c r="AK9" s="45">
        <f>'Population Estimate'!M8*Assumptions!F$41*'Property % affected'!Q9</f>
        <v>4821.7344517060201</v>
      </c>
      <c r="AL9" s="45">
        <f>'Population Estimate'!N8*Assumptions!G$41*'Property % affected'!R9</f>
        <v>3037.2743143000748</v>
      </c>
      <c r="AM9" s="45">
        <f>'Population Estimate'!O8*Assumptions!H$41*'Property % affected'!S9</f>
        <v>1548.4406643851794</v>
      </c>
    </row>
    <row r="10" spans="1:39" x14ac:dyDescent="0.35">
      <c r="A10">
        <v>2029</v>
      </c>
      <c r="B10" s="43">
        <f>'Property % affected'!B10*'Population Estimate'!B9</f>
        <v>59.304469128838875</v>
      </c>
      <c r="C10" s="43">
        <f>'Property % affected'!C10*'Population Estimate'!C9</f>
        <v>87.430155443921194</v>
      </c>
      <c r="D10" s="43">
        <f>'Property % affected'!D10*'Population Estimate'!D9</f>
        <v>95.505166745307065</v>
      </c>
      <c r="E10" s="43">
        <f>'Property % affected'!E10*'Population Estimate'!E9</f>
        <v>92.672767164554699</v>
      </c>
      <c r="F10" s="43">
        <f>'Property % affected'!F10*'Population Estimate'!F9</f>
        <v>70.669126552842101</v>
      </c>
      <c r="G10" s="43">
        <f>'Property % affected'!G10*'Population Estimate'!G9</f>
        <v>40.479944734545342</v>
      </c>
      <c r="H10" s="44">
        <f>'Property % affected'!H10*'Population Estimate'!B9</f>
        <v>104.04872045334632</v>
      </c>
      <c r="I10" s="44">
        <f>'Property % affected'!I10*'Population Estimate'!C9</f>
        <v>127.13188274791025</v>
      </c>
      <c r="J10" s="44">
        <f>'Property % affected'!J10*'Population Estimate'!D9</f>
        <v>83.10348673761176</v>
      </c>
      <c r="K10" s="44">
        <f>'Property % affected'!K10*'Population Estimate'!E9</f>
        <v>90.235199751662478</v>
      </c>
      <c r="L10" s="44">
        <f>'Property % affected'!L10*'Population Estimate'!F9</f>
        <v>74.200415393195613</v>
      </c>
      <c r="M10" s="44">
        <f>'Property % affected'!M10*'Population Estimate'!G9</f>
        <v>30.385586197431284</v>
      </c>
      <c r="N10" s="45">
        <f>'Property % affected'!N10*'Population Estimate'!B9</f>
        <v>6417.1175151031293</v>
      </c>
      <c r="O10" s="45">
        <f>'Property % affected'!O10*'Population Estimate'!C9</f>
        <v>13145.029143088765</v>
      </c>
      <c r="P10" s="45">
        <f>'Property % affected'!P10*'Population Estimate'!D9</f>
        <v>9964.7666886723673</v>
      </c>
      <c r="Q10" s="45">
        <f>'Property % affected'!Q10*'Population Estimate'!E9</f>
        <v>4901.3292892398458</v>
      </c>
      <c r="R10" s="45">
        <f>'Property % affected'!R10*'Population Estimate'!F9</f>
        <v>3143.6836488225458</v>
      </c>
      <c r="S10" s="45">
        <f>'Property % affected'!S10*'Population Estimate'!G9</f>
        <v>1716.480426379796</v>
      </c>
      <c r="U10">
        <v>2029</v>
      </c>
      <c r="V10" s="43">
        <f>'Population Estimate'!J9*Assumptions!C$41*'Property % affected'!B10</f>
        <v>55.21101796082921</v>
      </c>
      <c r="W10" s="43">
        <f>'Population Estimate'!K9*Assumptions!D$41*'Property % affected'!C10</f>
        <v>79.840516330751271</v>
      </c>
      <c r="X10" s="43">
        <f>'Population Estimate'!L9*Assumptions!E$41*'Property % affected'!D10</f>
        <v>86.298634853859284</v>
      </c>
      <c r="Y10" s="43">
        <f>'Population Estimate'!M9*Assumptions!F$41*'Property % affected'!E10</f>
        <v>92.4343032091396</v>
      </c>
      <c r="Z10" s="43">
        <f>'Population Estimate'!N9*Assumptions!G$41*'Property % affected'!F10</f>
        <v>69.225569587973865</v>
      </c>
      <c r="AA10" s="43">
        <f>'Population Estimate'!O9*Assumptions!H$41*'Property % affected'!G10</f>
        <v>37.024334122678063</v>
      </c>
      <c r="AB10" s="44">
        <f>'Population Estimate'!J9*Assumptions!C$41*'Property % affected'!H10</f>
        <v>96.866827376378467</v>
      </c>
      <c r="AC10" s="44">
        <f>'Population Estimate'!K9*Assumptions!D$41*'Property % affected'!I10</f>
        <v>116.09581510128045</v>
      </c>
      <c r="AD10" s="44">
        <f>'Population Estimate'!L9*Assumptions!E$41*'Property % affected'!J10</f>
        <v>75.092455219487888</v>
      </c>
      <c r="AE10" s="44">
        <f>'Population Estimate'!M9*Assumptions!F$41*'Property % affected'!K10</f>
        <v>90.003008102391391</v>
      </c>
      <c r="AF10" s="44">
        <f>'Population Estimate'!N9*Assumptions!G$41*'Property % affected'!L10</f>
        <v>72.684724855307451</v>
      </c>
      <c r="AG10" s="44">
        <f>'Population Estimate'!O9*Assumptions!H$41*'Property % affected'!M10</f>
        <v>27.791690509079608</v>
      </c>
      <c r="AH10" s="45">
        <f>'Population Estimate'!J9*Assumptions!C$41*'Property % affected'!N10</f>
        <v>5974.1802867066217</v>
      </c>
      <c r="AI10" s="45">
        <f>'Population Estimate'!K9*Assumptions!D$41*'Property % affected'!O10</f>
        <v>12003.935125565986</v>
      </c>
      <c r="AJ10" s="45">
        <f>'Population Estimate'!L9*Assumptions!E$41*'Property % affected'!P10</f>
        <v>9004.1805189758816</v>
      </c>
      <c r="AK10" s="45">
        <f>'Population Estimate'!M9*Assumptions!F$41*'Property % affected'!Q10</f>
        <v>4888.7172738132567</v>
      </c>
      <c r="AL10" s="45">
        <f>'Population Estimate'!N9*Assumptions!G$41*'Property % affected'!R10</f>
        <v>3079.4676800117973</v>
      </c>
      <c r="AM10" s="45">
        <f>'Population Estimate'!O9*Assumptions!H$41*'Property % affected'!S10</f>
        <v>1569.9513731570876</v>
      </c>
    </row>
    <row r="11" spans="1:39" x14ac:dyDescent="0.35">
      <c r="A11">
        <v>2030</v>
      </c>
      <c r="B11" s="43">
        <f>'Property % affected'!B11*'Population Estimate'!B10</f>
        <v>70.580284089107835</v>
      </c>
      <c r="C11" s="43">
        <f>'Property % affected'!C11*'Population Estimate'!C10</f>
        <v>104.05362866971565</v>
      </c>
      <c r="D11" s="43">
        <f>'Property % affected'!D11*'Population Estimate'!D10</f>
        <v>113.66397676062233</v>
      </c>
      <c r="E11" s="43">
        <f>'Property % affected'!E11*'Population Estimate'!E10</f>
        <v>110.29304080925139</v>
      </c>
      <c r="F11" s="43">
        <f>'Property % affected'!F11*'Population Estimate'!F10</f>
        <v>84.105752933941943</v>
      </c>
      <c r="G11" s="43">
        <f>'Property % affected'!G11*'Population Estimate'!G10</f>
        <v>48.176571534070717</v>
      </c>
      <c r="H11" s="44">
        <f>'Property % affected'!H11*'Population Estimate'!B10</f>
        <v>121.07457125111245</v>
      </c>
      <c r="I11" s="44">
        <f>'Property % affected'!I11*'Population Estimate'!C10</f>
        <v>147.93491096271234</v>
      </c>
      <c r="J11" s="44">
        <f>'Property % affected'!J11*'Population Estimate'!D10</f>
        <v>96.70199674142421</v>
      </c>
      <c r="K11" s="44">
        <f>'Property % affected'!K11*'Population Estimate'!E10</f>
        <v>105.00069653994149</v>
      </c>
      <c r="L11" s="44">
        <f>'Property % affected'!L11*'Population Estimate'!F10</f>
        <v>86.342085142832488</v>
      </c>
      <c r="M11" s="44">
        <f>'Property % affected'!M11*'Population Estimate'!G10</f>
        <v>35.357684410134382</v>
      </c>
      <c r="N11" s="45">
        <f>'Property % affected'!N11*'Population Estimate'!B10</f>
        <v>7525.5014452803225</v>
      </c>
      <c r="O11" s="45">
        <f>'Property % affected'!O11*'Population Estimate'!C10</f>
        <v>15415.478301861303</v>
      </c>
      <c r="P11" s="45">
        <f>'Property % affected'!P11*'Population Estimate'!D10</f>
        <v>11685.911305347188</v>
      </c>
      <c r="Q11" s="45">
        <f>'Property % affected'!Q11*'Population Estimate'!E10</f>
        <v>5747.9016962301112</v>
      </c>
      <c r="R11" s="45">
        <f>'Property % affected'!R11*'Population Estimate'!F10</f>
        <v>3686.6701890744448</v>
      </c>
      <c r="S11" s="45">
        <f>'Property % affected'!S11*'Population Estimate'!G10</f>
        <v>2012.9561129455087</v>
      </c>
      <c r="U11">
        <v>2030</v>
      </c>
      <c r="V11" s="43">
        <f>'Population Estimate'!J10*Assumptions!C$41*'Property % affected'!B11</f>
        <v>65.708527363399</v>
      </c>
      <c r="W11" s="43">
        <f>'Population Estimate'!K10*Assumptions!D$41*'Property % affected'!C11</f>
        <v>95.020938678383374</v>
      </c>
      <c r="X11" s="43">
        <f>'Population Estimate'!L10*Assumptions!E$41*'Property % affected'!D11</f>
        <v>102.70696718075192</v>
      </c>
      <c r="Y11" s="43">
        <f>'Population Estimate'!M10*Assumptions!F$41*'Property % affected'!E11</f>
        <v>110.00923667162991</v>
      </c>
      <c r="Z11" s="43">
        <f>'Population Estimate'!N10*Assumptions!G$41*'Property % affected'!F11</f>
        <v>82.387726245972416</v>
      </c>
      <c r="AA11" s="43">
        <f>'Population Estimate'!O10*Assumptions!H$41*'Property % affected'!G11</f>
        <v>44.06393074544718</v>
      </c>
      <c r="AB11" s="44">
        <f>'Population Estimate'!J10*Assumptions!C$41*'Property % affected'!H11</f>
        <v>112.71748025300541</v>
      </c>
      <c r="AC11" s="44">
        <f>'Population Estimate'!K10*Assumptions!D$41*'Property % affected'!I11</f>
        <v>135.0929735242496</v>
      </c>
      <c r="AD11" s="44">
        <f>'Population Estimate'!L10*Assumptions!E$41*'Property % affected'!J11</f>
        <v>87.380092520882656</v>
      </c>
      <c r="AE11" s="44">
        <f>'Population Estimate'!M10*Assumptions!F$41*'Property % affected'!K11</f>
        <v>104.73051057070423</v>
      </c>
      <c r="AF11" s="44">
        <f>'Population Estimate'!N10*Assumptions!G$41*'Property % affected'!L11</f>
        <v>84.578376937439799</v>
      </c>
      <c r="AG11" s="44">
        <f>'Population Estimate'!O10*Assumptions!H$41*'Property % affected'!M11</f>
        <v>32.339340628789124</v>
      </c>
      <c r="AH11" s="45">
        <f>'Population Estimate'!J10*Assumptions!C$41*'Property % affected'!N11</f>
        <v>7006.0587602085316</v>
      </c>
      <c r="AI11" s="45">
        <f>'Population Estimate'!K10*Assumptions!D$41*'Property % affected'!O11</f>
        <v>14077.291077167729</v>
      </c>
      <c r="AJ11" s="45">
        <f>'Population Estimate'!L10*Assumptions!E$41*'Property % affected'!P11</f>
        <v>10559.409789463538</v>
      </c>
      <c r="AK11" s="45">
        <f>'Population Estimate'!M10*Assumptions!F$41*'Property % affected'!Q11</f>
        <v>5733.1112953846678</v>
      </c>
      <c r="AL11" s="45">
        <f>'Population Estimate'!N10*Assumptions!G$41*'Property % affected'!R11</f>
        <v>3611.3626440656485</v>
      </c>
      <c r="AM11" s="45">
        <f>'Population Estimate'!O10*Assumptions!H$41*'Property % affected'!S11</f>
        <v>1841.1181188293408</v>
      </c>
    </row>
    <row r="12" spans="1:39" x14ac:dyDescent="0.35">
      <c r="A12">
        <v>2031</v>
      </c>
      <c r="B12" s="43">
        <f>'Property % affected'!B12*'Population Estimate'!B11</f>
        <v>72.623230467162486</v>
      </c>
      <c r="C12" s="43">
        <f>'Property % affected'!C12*'Population Estimate'!C11</f>
        <v>107.06546103278551</v>
      </c>
      <c r="D12" s="43">
        <f>'Property % affected'!D12*'Population Estimate'!D11</f>
        <v>116.95398065668537</v>
      </c>
      <c r="E12" s="43">
        <f>'Property % affected'!E12*'Population Estimate'!E11</f>
        <v>113.48547296157064</v>
      </c>
      <c r="F12" s="43">
        <f>'Property % affected'!F12*'Population Estimate'!F11</f>
        <v>86.54019401826838</v>
      </c>
      <c r="G12" s="43">
        <f>'Property % affected'!G12*'Population Estimate'!G11</f>
        <v>49.571042434731346</v>
      </c>
      <c r="H12" s="44">
        <f>'Property % affected'!H12*'Population Estimate'!B11</f>
        <v>121.80505655946097</v>
      </c>
      <c r="I12" s="44">
        <f>'Property % affected'!I12*'Population Estimate'!C11</f>
        <v>148.82745411139697</v>
      </c>
      <c r="J12" s="44">
        <f>'Property % affected'!J12*'Population Estimate'!D11</f>
        <v>97.285433768519397</v>
      </c>
      <c r="K12" s="44">
        <f>'Property % affected'!K12*'Population Estimate'!E11</f>
        <v>105.63420253047445</v>
      </c>
      <c r="L12" s="44">
        <f>'Property % affected'!L12*'Population Estimate'!F11</f>
        <v>86.863017193528762</v>
      </c>
      <c r="M12" s="44">
        <f>'Property % affected'!M12*'Population Estimate'!G11</f>
        <v>35.571009708187738</v>
      </c>
      <c r="N12" s="45">
        <f>'Property % affected'!N12*'Population Estimate'!B11</f>
        <v>7630.0445987089843</v>
      </c>
      <c r="O12" s="45">
        <f>'Property % affected'!O12*'Population Estimate'!C11</f>
        <v>15629.627847244545</v>
      </c>
      <c r="P12" s="45">
        <f>'Property % affected'!P12*'Population Estimate'!D11</f>
        <v>11848.250257433207</v>
      </c>
      <c r="Q12" s="45">
        <f>'Property % affected'!Q12*'Population Estimate'!E11</f>
        <v>5827.7506967639847</v>
      </c>
      <c r="R12" s="45">
        <f>'Property % affected'!R12*'Population Estimate'!F11</f>
        <v>3737.8848662650257</v>
      </c>
      <c r="S12" s="45">
        <f>'Property % affected'!S12*'Population Estimate'!G11</f>
        <v>2040.9198016499738</v>
      </c>
      <c r="U12">
        <v>2031</v>
      </c>
      <c r="V12" s="43">
        <f>'Population Estimate'!J11*Assumptions!C$41*'Property % affected'!B12</f>
        <v>67.61046073922509</v>
      </c>
      <c r="W12" s="43">
        <f>'Population Estimate'!K11*Assumptions!D$41*'Property % affected'!C12</f>
        <v>97.771319822603132</v>
      </c>
      <c r="X12" s="43">
        <f>'Population Estimate'!L11*Assumptions!E$41*'Property % affected'!D12</f>
        <v>105.67982042597249</v>
      </c>
      <c r="Y12" s="43">
        <f>'Population Estimate'!M11*Assumptions!F$41*'Property % affected'!E12</f>
        <v>113.19345411296416</v>
      </c>
      <c r="Z12" s="43">
        <f>'Population Estimate'!N11*Assumptions!G$41*'Property % affected'!F12</f>
        <v>84.772439046474489</v>
      </c>
      <c r="AA12" s="43">
        <f>'Population Estimate'!O11*Assumptions!H$41*'Property % affected'!G12</f>
        <v>45.339361255270752</v>
      </c>
      <c r="AB12" s="44">
        <f>'Population Estimate'!J11*Assumptions!C$41*'Property % affected'!H12</f>
        <v>113.397544303351</v>
      </c>
      <c r="AC12" s="44">
        <f>'Population Estimate'!K11*Assumptions!D$41*'Property % affected'!I12</f>
        <v>135.90803676503452</v>
      </c>
      <c r="AD12" s="44">
        <f>'Population Estimate'!L11*Assumptions!E$41*'Property % affected'!J12</f>
        <v>87.907287233769566</v>
      </c>
      <c r="AE12" s="44">
        <f>'Population Estimate'!M11*Assumptions!F$41*'Property % affected'!K12</f>
        <v>105.36238643462174</v>
      </c>
      <c r="AF12" s="44">
        <f>'Population Estimate'!N11*Assumptions!G$41*'Property % affected'!L12</f>
        <v>85.088667918595718</v>
      </c>
      <c r="AG12" s="44">
        <f>'Population Estimate'!O11*Assumptions!H$41*'Property % affected'!M12</f>
        <v>32.534455201295131</v>
      </c>
      <c r="AH12" s="45">
        <f>'Population Estimate'!J11*Assumptions!C$41*'Property % affected'!N12</f>
        <v>7103.3858926560397</v>
      </c>
      <c r="AI12" s="45">
        <f>'Population Estimate'!K11*Assumptions!D$41*'Property % affected'!O12</f>
        <v>14272.850723477179</v>
      </c>
      <c r="AJ12" s="45">
        <f>'Population Estimate'!L11*Assumptions!E$41*'Property % affected'!P12</f>
        <v>10706.099549044717</v>
      </c>
      <c r="AK12" s="45">
        <f>'Population Estimate'!M11*Assumptions!F$41*'Property % affected'!Q12</f>
        <v>5812.7548298567644</v>
      </c>
      <c r="AL12" s="45">
        <f>'Population Estimate'!N11*Assumptions!G$41*'Property % affected'!R12</f>
        <v>3661.5311599752258</v>
      </c>
      <c r="AM12" s="45">
        <f>'Population Estimate'!O11*Assumptions!H$41*'Property % affected'!S12</f>
        <v>1866.6946595258783</v>
      </c>
    </row>
    <row r="13" spans="1:39" x14ac:dyDescent="0.35">
      <c r="A13">
        <v>2032</v>
      </c>
      <c r="B13" s="43">
        <f>'Property % affected'!B13*'Population Estimate'!B12</f>
        <v>74.725309929724659</v>
      </c>
      <c r="C13" s="43">
        <f>'Property % affected'!C13*'Population Estimate'!C12</f>
        <v>110.16447088595548</v>
      </c>
      <c r="D13" s="43">
        <f>'Property % affected'!D13*'Population Estimate'!D12</f>
        <v>120.33921371808815</v>
      </c>
      <c r="E13" s="43">
        <f>'Property % affected'!E13*'Population Estimate'!E12</f>
        <v>116.77031006503078</v>
      </c>
      <c r="F13" s="43">
        <f>'Property % affected'!F13*'Population Estimate'!F12</f>
        <v>89.045100001680979</v>
      </c>
      <c r="G13" s="43">
        <f>'Property % affected'!G13*'Population Estimate'!G12</f>
        <v>51.005876296700109</v>
      </c>
      <c r="H13" s="44">
        <f>'Property % affected'!H13*'Population Estimate'!B12</f>
        <v>122.53994914160941</v>
      </c>
      <c r="I13" s="44">
        <f>'Property % affected'!I13*'Population Estimate'!C12</f>
        <v>149.72538228561126</v>
      </c>
      <c r="J13" s="44">
        <f>'Property % affected'!J13*'Population Estimate'!D12</f>
        <v>97.872390875613547</v>
      </c>
      <c r="K13" s="44">
        <f>'Property % affected'!K13*'Population Estimate'!E12</f>
        <v>106.27153068460504</v>
      </c>
      <c r="L13" s="44">
        <f>'Property % affected'!L13*'Population Estimate'!F12</f>
        <v>87.387092209801963</v>
      </c>
      <c r="M13" s="44">
        <f>'Property % affected'!M13*'Population Estimate'!G12</f>
        <v>35.78562207250544</v>
      </c>
      <c r="N13" s="45">
        <f>'Property % affected'!N13*'Population Estimate'!B12</f>
        <v>7736.040050168318</v>
      </c>
      <c r="O13" s="45">
        <f>'Property % affected'!O13*'Population Estimate'!C12</f>
        <v>15846.752326450131</v>
      </c>
      <c r="P13" s="45">
        <f>'Property % affected'!P13*'Population Estimate'!D12</f>
        <v>12012.844398239711</v>
      </c>
      <c r="Q13" s="45">
        <f>'Property % affected'!Q13*'Population Estimate'!E12</f>
        <v>5908.7089478075586</v>
      </c>
      <c r="R13" s="45">
        <f>'Property % affected'!R13*'Population Estimate'!F12</f>
        <v>3789.8110101790226</v>
      </c>
      <c r="S13" s="45">
        <f>'Property % affected'!S13*'Population Estimate'!G12</f>
        <v>2069.2719577834764</v>
      </c>
      <c r="U13">
        <v>2032</v>
      </c>
      <c r="V13" s="43">
        <f>'Population Estimate'!J12*Assumptions!C$41*'Property % affected'!B13</f>
        <v>69.567445578099125</v>
      </c>
      <c r="W13" s="43">
        <f>'Population Estimate'!K12*Assumptions!D$41*'Property % affected'!C13</f>
        <v>100.6013107511893</v>
      </c>
      <c r="X13" s="43">
        <f>'Population Estimate'!L12*Assumptions!E$41*'Property % affected'!D13</f>
        <v>108.73872291069661</v>
      </c>
      <c r="Y13" s="43">
        <f>'Population Estimate'!M12*Assumptions!F$41*'Property % affected'!E13</f>
        <v>116.46983873062344</v>
      </c>
      <c r="Z13" s="43">
        <f>'Population Estimate'!N12*Assumptions!G$41*'Property % affected'!F13</f>
        <v>87.226177360848581</v>
      </c>
      <c r="AA13" s="43">
        <f>'Population Estimate'!O12*Assumptions!H$41*'Property % affected'!G13</f>
        <v>46.651709102196747</v>
      </c>
      <c r="AB13" s="44">
        <f>'Population Estimate'!J12*Assumptions!C$41*'Property % affected'!H13</f>
        <v>114.08171141838125</v>
      </c>
      <c r="AC13" s="44">
        <f>'Population Estimate'!K12*Assumptions!D$41*'Property % affected'!I13</f>
        <v>136.72801756791873</v>
      </c>
      <c r="AD13" s="44">
        <f>'Population Estimate'!L12*Assumptions!E$41*'Property % affected'!J13</f>
        <v>88.437662697068617</v>
      </c>
      <c r="AE13" s="44">
        <f>'Population Estimate'!M12*Assumptions!F$41*'Property % affected'!K13</f>
        <v>105.99807462701186</v>
      </c>
      <c r="AF13" s="44">
        <f>'Population Estimate'!N12*Assumptions!G$41*'Property % affected'!L13</f>
        <v>85.602037664027776</v>
      </c>
      <c r="AG13" s="44">
        <f>'Population Estimate'!O12*Assumptions!H$41*'Property % affected'!M13</f>
        <v>32.730746968377886</v>
      </c>
      <c r="AH13" s="45">
        <f>'Population Estimate'!J12*Assumptions!C$41*'Property % affected'!N13</f>
        <v>7202.06507923764</v>
      </c>
      <c r="AI13" s="45">
        <f>'Population Estimate'!K12*Assumptions!D$41*'Property % affected'!O13</f>
        <v>14471.12705547957</v>
      </c>
      <c r="AJ13" s="45">
        <f>'Population Estimate'!L12*Assumptions!E$41*'Property % affected'!P13</f>
        <v>10854.827101077844</v>
      </c>
      <c r="AK13" s="45">
        <f>'Population Estimate'!M12*Assumptions!F$41*'Property % affected'!Q13</f>
        <v>5893.5047605344098</v>
      </c>
      <c r="AL13" s="45">
        <f>'Population Estimate'!N12*Assumptions!G$41*'Property % affected'!R13</f>
        <v>3712.3966094903785</v>
      </c>
      <c r="AM13" s="45">
        <f>'Population Estimate'!O12*Assumptions!H$41*'Property % affected'!S13</f>
        <v>1892.6265057442677</v>
      </c>
    </row>
    <row r="14" spans="1:39" x14ac:dyDescent="0.35">
      <c r="A14">
        <v>2033</v>
      </c>
      <c r="B14" s="43">
        <f>'Property % affected'!B14*'Population Estimate'!B13</f>
        <v>76.888234083971597</v>
      </c>
      <c r="C14" s="43">
        <f>'Property % affected'!C14*'Population Estimate'!C13</f>
        <v>113.35318158174455</v>
      </c>
      <c r="D14" s="43">
        <f>'Property % affected'!D14*'Population Estimate'!D13</f>
        <v>123.82243235309576</v>
      </c>
      <c r="E14" s="43">
        <f>'Property % affected'!E14*'Population Estimate'!E13</f>
        <v>120.15022678101478</v>
      </c>
      <c r="F14" s="43">
        <f>'Property % affected'!F14*'Population Estimate'!F13</f>
        <v>91.622510490738819</v>
      </c>
      <c r="G14" s="43">
        <f>'Property % affected'!G14*'Population Estimate'!G13</f>
        <v>52.482241425923604</v>
      </c>
      <c r="H14" s="44">
        <f>'Property % affected'!H14*'Population Estimate'!B13</f>
        <v>123.27927558818477</v>
      </c>
      <c r="I14" s="44">
        <f>'Property % affected'!I14*'Population Estimate'!C13</f>
        <v>150.62872797510096</v>
      </c>
      <c r="J14" s="44">
        <f>'Property % affected'!J14*'Population Estimate'!D13</f>
        <v>98.462889300582546</v>
      </c>
      <c r="K14" s="44">
        <f>'Property % affected'!K14*'Population Estimate'!E13</f>
        <v>106.91270406278539</v>
      </c>
      <c r="L14" s="44">
        <f>'Property % affected'!L14*'Population Estimate'!F13</f>
        <v>87.914329154264593</v>
      </c>
      <c r="M14" s="44">
        <f>'Property % affected'!M14*'Population Estimate'!G13</f>
        <v>36.0015292684092</v>
      </c>
      <c r="N14" s="45">
        <f>'Property % affected'!N14*'Population Estimate'!B13</f>
        <v>7843.5079747678474</v>
      </c>
      <c r="O14" s="45">
        <f>'Property % affected'!O14*'Population Estimate'!C13</f>
        <v>16066.893066818879</v>
      </c>
      <c r="P14" s="45">
        <f>'Property % affected'!P14*'Population Estimate'!D13</f>
        <v>12179.725056514973</v>
      </c>
      <c r="Q14" s="45">
        <f>'Property % affected'!Q14*'Population Estimate'!E13</f>
        <v>5990.7918589049132</v>
      </c>
      <c r="R14" s="45">
        <f>'Property % affected'!R14*'Population Estimate'!F13</f>
        <v>3842.4585044069659</v>
      </c>
      <c r="S14" s="45">
        <f>'Property % affected'!S14*'Population Estimate'!G13</f>
        <v>2098.0179778781053</v>
      </c>
      <c r="U14">
        <v>2033</v>
      </c>
      <c r="V14" s="43">
        <f>'Population Estimate'!J13*Assumptions!C$41*'Property % affected'!B14</f>
        <v>71.581075344661983</v>
      </c>
      <c r="W14" s="43">
        <f>'Population Estimate'!K13*Assumptions!D$41*'Property % affected'!C14</f>
        <v>103.51321576941253</v>
      </c>
      <c r="X14" s="43">
        <f>'Population Estimate'!L13*Assumptions!E$41*'Property % affected'!D14</f>
        <v>111.88616533022885</v>
      </c>
      <c r="Y14" s="43">
        <f>'Population Estimate'!M13*Assumptions!F$41*'Property % affected'!E14</f>
        <v>119.84105830359846</v>
      </c>
      <c r="Z14" s="43">
        <f>'Population Estimate'!N13*Assumptions!G$41*'Property % affected'!F14</f>
        <v>89.750939132647673</v>
      </c>
      <c r="AA14" s="43">
        <f>'Population Estimate'!O13*Assumptions!H$41*'Property % affected'!G14</f>
        <v>48.002042858576452</v>
      </c>
      <c r="AB14" s="44">
        <f>'Population Estimate'!J13*Assumptions!C$41*'Property % affected'!H14</f>
        <v>114.77000635332296</v>
      </c>
      <c r="AC14" s="44">
        <f>'Population Estimate'!K13*Assumptions!D$41*'Property % affected'!I14</f>
        <v>137.5529456022773</v>
      </c>
      <c r="AD14" s="44">
        <f>'Population Estimate'!L13*Assumptions!E$41*'Property % affected'!J14</f>
        <v>88.971238101361408</v>
      </c>
      <c r="AE14" s="44">
        <f>'Population Estimate'!M13*Assumptions!F$41*'Property % affected'!K14</f>
        <v>106.63759814898802</v>
      </c>
      <c r="AF14" s="44">
        <f>'Population Estimate'!N13*Assumptions!G$41*'Property % affected'!L14</f>
        <v>86.11850474899957</v>
      </c>
      <c r="AG14" s="44">
        <f>'Population Estimate'!O13*Assumptions!H$41*'Property % affected'!M14</f>
        <v>32.928223032464743</v>
      </c>
      <c r="AH14" s="45">
        <f>'Population Estimate'!J13*Assumptions!C$41*'Property % affected'!N14</f>
        <v>7302.1151024894662</v>
      </c>
      <c r="AI14" s="45">
        <f>'Population Estimate'!K13*Assumptions!D$41*'Property % affected'!O14</f>
        <v>14672.157812970885</v>
      </c>
      <c r="AJ14" s="45">
        <f>'Population Estimate'!L13*Assumptions!E$41*'Property % affected'!P14</f>
        <v>11005.620754274372</v>
      </c>
      <c r="AK14" s="45">
        <f>'Population Estimate'!M13*Assumptions!F$41*'Property % affected'!Q14</f>
        <v>5975.3764573101125</v>
      </c>
      <c r="AL14" s="45">
        <f>'Population Estimate'!N13*Assumptions!G$41*'Property % affected'!R14</f>
        <v>3763.9686743097132</v>
      </c>
      <c r="AM14" s="45">
        <f>'Population Estimate'!O13*Assumptions!H$41*'Property % affected'!S14</f>
        <v>1918.9185933362867</v>
      </c>
    </row>
    <row r="15" spans="1:39" x14ac:dyDescent="0.35">
      <c r="A15">
        <v>2034</v>
      </c>
      <c r="B15" s="43">
        <f>'Property % affected'!B15*'Population Estimate'!B14</f>
        <v>79.113764079551629</v>
      </c>
      <c r="C15" s="43">
        <f>'Property % affected'!C15*'Population Estimate'!C14</f>
        <v>116.63418951111237</v>
      </c>
      <c r="D15" s="43">
        <f>'Property % affected'!D15*'Population Estimate'!D14</f>
        <v>127.40647275421271</v>
      </c>
      <c r="E15" s="43">
        <f>'Property % affected'!E15*'Population Estimate'!E14</f>
        <v>123.6279751889813</v>
      </c>
      <c r="F15" s="43">
        <f>'Property % affected'!F15*'Population Estimate'!F14</f>
        <v>94.27452412841437</v>
      </c>
      <c r="G15" s="43">
        <f>'Property % affected'!G15*'Population Estimate'!G14</f>
        <v>54.001339944964947</v>
      </c>
      <c r="H15" s="44">
        <f>'Property % affected'!H15*'Population Estimate'!B14</f>
        <v>124.02306265024461</v>
      </c>
      <c r="I15" s="44">
        <f>'Property % affected'!I15*'Population Estimate'!C14</f>
        <v>151.53752386563377</v>
      </c>
      <c r="J15" s="44">
        <f>'Property % affected'!J15*'Population Estimate'!D14</f>
        <v>99.056950409437874</v>
      </c>
      <c r="K15" s="44">
        <f>'Property % affected'!K15*'Population Estimate'!E14</f>
        <v>107.55774586459941</v>
      </c>
      <c r="L15" s="44">
        <f>'Property % affected'!L15*'Population Estimate'!F14</f>
        <v>88.444747103937189</v>
      </c>
      <c r="M15" s="44">
        <f>'Property % affected'!M15*'Population Estimate'!G14</f>
        <v>36.218739108071624</v>
      </c>
      <c r="N15" s="45">
        <f>'Property % affected'!N15*'Population Estimate'!B14</f>
        <v>7952.4688278867243</v>
      </c>
      <c r="O15" s="45">
        <f>'Property % affected'!O15*'Population Estimate'!C14</f>
        <v>16290.091969804909</v>
      </c>
      <c r="P15" s="45">
        <f>'Property % affected'!P15*'Population Estimate'!D14</f>
        <v>12348.923996221605</v>
      </c>
      <c r="Q15" s="45">
        <f>'Property % affected'!Q15*'Population Estimate'!E14</f>
        <v>6074.0150536672327</v>
      </c>
      <c r="R15" s="45">
        <f>'Property % affected'!R15*'Population Estimate'!F14</f>
        <v>3895.8373698407663</v>
      </c>
      <c r="S15" s="45">
        <f>'Property % affected'!S15*'Population Estimate'!G14</f>
        <v>2127.1633334337748</v>
      </c>
      <c r="U15">
        <v>2034</v>
      </c>
      <c r="V15" s="43">
        <f>'Population Estimate'!J14*Assumptions!C$41*'Property % affected'!B15</f>
        <v>73.652989626389896</v>
      </c>
      <c r="W15" s="43">
        <f>'Population Estimate'!K14*Assumptions!D$41*'Property % affected'!C15</f>
        <v>106.50940588066125</v>
      </c>
      <c r="X15" s="43">
        <f>'Population Estimate'!L14*Assumptions!E$41*'Property % affected'!D15</f>
        <v>115.12471047305139</v>
      </c>
      <c r="Y15" s="43">
        <f>'Population Estimate'!M14*Assumptions!F$41*'Property % affected'!E15</f>
        <v>123.30985782974481</v>
      </c>
      <c r="Z15" s="43">
        <f>'Population Estimate'!N14*Assumptions!G$41*'Property % affected'!F15</f>
        <v>92.348780135902317</v>
      </c>
      <c r="AA15" s="43">
        <f>'Population Estimate'!O14*Assumptions!H$41*'Property % affected'!G15</f>
        <v>49.391462026588655</v>
      </c>
      <c r="AB15" s="44">
        <f>'Population Estimate'!J14*Assumptions!C$41*'Property % affected'!H15</f>
        <v>115.46245401275996</v>
      </c>
      <c r="AC15" s="44">
        <f>'Population Estimate'!K14*Assumptions!D$41*'Property % affected'!I15</f>
        <v>138.38285071649096</v>
      </c>
      <c r="AD15" s="44">
        <f>'Population Estimate'!L14*Assumptions!E$41*'Property % affected'!J15</f>
        <v>89.508032753013111</v>
      </c>
      <c r="AE15" s="44">
        <f>'Population Estimate'!M14*Assumptions!F$41*'Property % affected'!K15</f>
        <v>107.28098014043728</v>
      </c>
      <c r="AF15" s="44">
        <f>'Population Estimate'!N14*Assumptions!G$41*'Property % affected'!L15</f>
        <v>86.638087860845658</v>
      </c>
      <c r="AG15" s="44">
        <f>'Population Estimate'!O14*Assumptions!H$41*'Property % affected'!M15</f>
        <v>33.126890538834438</v>
      </c>
      <c r="AH15" s="45">
        <f>'Population Estimate'!J14*Assumptions!C$41*'Property % affected'!N15</f>
        <v>7403.5550058718609</v>
      </c>
      <c r="AI15" s="45">
        <f>'Population Estimate'!K14*Assumptions!D$41*'Property % affected'!O15</f>
        <v>14875.981260022767</v>
      </c>
      <c r="AJ15" s="45">
        <f>'Population Estimate'!L14*Assumptions!E$41*'Property % affected'!P15</f>
        <v>11158.509210606189</v>
      </c>
      <c r="AK15" s="45">
        <f>'Population Estimate'!M14*Assumptions!F$41*'Property % affected'!Q15</f>
        <v>6058.3855035926508</v>
      </c>
      <c r="AL15" s="45">
        <f>'Population Estimate'!N14*Assumptions!G$41*'Property % affected'!R15</f>
        <v>3816.2571706285635</v>
      </c>
      <c r="AM15" s="45">
        <f>'Population Estimate'!O14*Assumptions!H$41*'Property % affected'!S15</f>
        <v>1945.5759267218352</v>
      </c>
    </row>
    <row r="16" spans="1:39" x14ac:dyDescent="0.35">
      <c r="A16">
        <v>2035</v>
      </c>
      <c r="B16" s="43">
        <f>'Property % affected'!B16*'Population Estimate'!B15</f>
        <v>81.403712042590954</v>
      </c>
      <c r="C16" s="43">
        <f>'Property % affected'!C16*'Population Estimate'!C15</f>
        <v>120.01016621755693</v>
      </c>
      <c r="D16" s="43">
        <f>'Property % affected'!D16*'Population Estimate'!D15</f>
        <v>131.09425320753769</v>
      </c>
      <c r="E16" s="43">
        <f>'Property % affected'!E16*'Population Estimate'!E15</f>
        <v>127.20638702733113</v>
      </c>
      <c r="F16" s="43">
        <f>'Property % affected'!F16*'Population Estimate'!F15</f>
        <v>97.00330030290263</v>
      </c>
      <c r="G16" s="43">
        <f>'Property % affected'!G16*'Population Estimate'!G15</f>
        <v>55.56440877182574</v>
      </c>
      <c r="H16" s="44">
        <f>'Property % affected'!H16*'Population Estimate'!B15</f>
        <v>124.77133724024492</v>
      </c>
      <c r="I16" s="44">
        <f>'Property % affected'!I16*'Population Estimate'!C15</f>
        <v>152.45180284018221</v>
      </c>
      <c r="J16" s="44">
        <f>'Property % affected'!J16*'Population Estimate'!D15</f>
        <v>99.654595697099708</v>
      </c>
      <c r="K16" s="44">
        <f>'Property % affected'!K16*'Population Estimate'!E15</f>
        <v>108.20667942960223</v>
      </c>
      <c r="L16" s="44">
        <f>'Property % affected'!L16*'Population Estimate'!F15</f>
        <v>88.978365250938737</v>
      </c>
      <c r="M16" s="44">
        <f>'Property % affected'!M16*'Population Estimate'!G15</f>
        <v>36.437259450798933</v>
      </c>
      <c r="N16" s="45">
        <f>'Property % affected'!N16*'Population Estimate'!B15</f>
        <v>8062.9433490672127</v>
      </c>
      <c r="O16" s="45">
        <f>'Property % affected'!O16*'Population Estimate'!C15</f>
        <v>16516.39151895115</v>
      </c>
      <c r="P16" s="45">
        <f>'Property % affected'!P16*'Population Estimate'!D15</f>
        <v>12520.47342258249</v>
      </c>
      <c r="Q16" s="45">
        <f>'Property % affected'!Q16*'Population Estimate'!E15</f>
        <v>6158.3943727465967</v>
      </c>
      <c r="R16" s="45">
        <f>'Property % affected'!R16*'Population Estimate'!F15</f>
        <v>3949.9577665810803</v>
      </c>
      <c r="S16" s="45">
        <f>'Property % affected'!S16*'Population Estimate'!G15</f>
        <v>2156.7135719596686</v>
      </c>
      <c r="U16">
        <v>2035</v>
      </c>
      <c r="V16" s="43">
        <f>'Population Estimate'!J15*Assumptions!C$41*'Property % affected'!B16</f>
        <v>75.784875468619731</v>
      </c>
      <c r="W16" s="43">
        <f>'Population Estimate'!K15*Assumptions!D$41*'Property % affected'!C16</f>
        <v>109.59232071701894</v>
      </c>
      <c r="X16" s="43">
        <f>'Population Estimate'!L15*Assumptions!E$41*'Property % affected'!D16</f>
        <v>118.45699530756096</v>
      </c>
      <c r="Y16" s="43">
        <f>'Population Estimate'!M15*Assumptions!F$41*'Property % affected'!E16</f>
        <v>126.87906176088323</v>
      </c>
      <c r="Z16" s="43">
        <f>'Population Estimate'!N15*Assumptions!G$41*'Property % affected'!F16</f>
        <v>95.021815649024063</v>
      </c>
      <c r="AA16" s="43">
        <f>'Population Estimate'!O15*Assumptions!H$41*'Property % affected'!G16</f>
        <v>50.821097933503552</v>
      </c>
      <c r="AB16" s="44">
        <f>'Population Estimate'!J15*Assumptions!C$41*'Property % affected'!H16</f>
        <v>116.159079451534</v>
      </c>
      <c r="AC16" s="44">
        <f>'Population Estimate'!K15*Assumptions!D$41*'Property % affected'!I16</f>
        <v>139.21776293902636</v>
      </c>
      <c r="AD16" s="44">
        <f>'Population Estimate'!L15*Assumptions!E$41*'Property % affected'!J16</f>
        <v>90.048066074871002</v>
      </c>
      <c r="AE16" s="44">
        <f>'Population Estimate'!M15*Assumptions!F$41*'Property % affected'!K16</f>
        <v>107.92824388085792</v>
      </c>
      <c r="AF16" s="44">
        <f>'Population Estimate'!N15*Assumptions!G$41*'Property % affected'!L16</f>
        <v>87.160805799647974</v>
      </c>
      <c r="AG16" s="44">
        <f>'Population Estimate'!O15*Assumptions!H$41*'Property % affected'!M16</f>
        <v>33.326756675875707</v>
      </c>
      <c r="AH16" s="45">
        <f>'Population Estimate'!J15*Assumptions!C$41*'Property % affected'!N16</f>
        <v>7506.4040973941037</v>
      </c>
      <c r="AI16" s="45">
        <f>'Population Estimate'!K15*Assumptions!D$41*'Property % affected'!O16</f>
        <v>15082.636192265694</v>
      </c>
      <c r="AJ16" s="45">
        <f>'Population Estimate'!L15*Assumptions!E$41*'Property % affected'!P16</f>
        <v>11313.521570768733</v>
      </c>
      <c r="AK16" s="45">
        <f>'Population Estimate'!M15*Assumptions!F$41*'Property % affected'!Q16</f>
        <v>6142.5476992732165</v>
      </c>
      <c r="AL16" s="45">
        <f>'Population Estimate'!N15*Assumptions!G$41*'Property % affected'!R16</f>
        <v>3869.2720510073941</v>
      </c>
      <c r="AM16" s="45">
        <f>'Population Estimate'!O15*Assumptions!H$41*'Property % affected'!S16</f>
        <v>1972.6035798414759</v>
      </c>
    </row>
    <row r="17" spans="1:39" x14ac:dyDescent="0.35">
      <c r="A17">
        <v>2036</v>
      </c>
      <c r="B17" s="43">
        <f>'Property % affected'!B17*'Population Estimate'!B16</f>
        <v>83.759942551208013</v>
      </c>
      <c r="C17" s="43">
        <f>'Property % affected'!C17*'Population Estimate'!C16</f>
        <v>123.48386057240484</v>
      </c>
      <c r="D17" s="43">
        <f>'Property % affected'!D17*'Population Estimate'!D16</f>
        <v>134.8887764689629</v>
      </c>
      <c r="E17" s="43">
        <f>'Property % affected'!E17*'Population Estimate'!E16</f>
        <v>130.88837599913538</v>
      </c>
      <c r="F17" s="43">
        <f>'Property % affected'!F17*'Population Estimate'!F16</f>
        <v>99.811060905891566</v>
      </c>
      <c r="G17" s="43">
        <f>'Property % affected'!G17*'Population Estimate'!G16</f>
        <v>57.172720627100183</v>
      </c>
      <c r="H17" s="44">
        <f>'Property % affected'!H17*'Population Estimate'!B16</f>
        <v>125.5241264330141</v>
      </c>
      <c r="I17" s="44">
        <f>'Property % affected'!I17*'Population Estimate'!C16</f>
        <v>153.37159798011317</v>
      </c>
      <c r="J17" s="44">
        <f>'Property % affected'!J17*'Population Estimate'!D16</f>
        <v>100.25584678817447</v>
      </c>
      <c r="K17" s="44">
        <f>'Property % affected'!K17*'Population Estimate'!E16</f>
        <v>108.85952823816471</v>
      </c>
      <c r="L17" s="44">
        <f>'Property % affected'!L17*'Population Estimate'!F16</f>
        <v>89.515202903180963</v>
      </c>
      <c r="M17" s="44">
        <f>'Property % affected'!M17*'Population Estimate'!G16</f>
        <v>36.657098203315236</v>
      </c>
      <c r="N17" s="45">
        <f>'Property % affected'!N17*'Population Estimate'!B16</f>
        <v>8174.9525659622268</v>
      </c>
      <c r="O17" s="45">
        <f>'Property % affected'!O17*'Population Estimate'!C16</f>
        <v>16745.834787975629</v>
      </c>
      <c r="P17" s="45">
        <f>'Property % affected'!P17*'Population Estimate'!D16</f>
        <v>12694.405988210716</v>
      </c>
      <c r="Q17" s="45">
        <f>'Property % affected'!Q17*'Population Estimate'!E16</f>
        <v>6243.9458768510876</v>
      </c>
      <c r="R17" s="45">
        <f>'Property % affected'!R17*'Population Estimate'!F16</f>
        <v>4004.8299958711827</v>
      </c>
      <c r="S17" s="45">
        <f>'Property % affected'!S17*'Population Estimate'!G16</f>
        <v>2186.6743180301464</v>
      </c>
      <c r="U17">
        <v>2036</v>
      </c>
      <c r="V17" s="43">
        <f>'Population Estimate'!J16*Assumptions!C$41*'Property % affected'!B17</f>
        <v>77.978468748217082</v>
      </c>
      <c r="W17" s="43">
        <f>'Population Estimate'!K16*Assumptions!D$41*'Property % affected'!C17</f>
        <v>112.76447052572152</v>
      </c>
      <c r="X17" s="43">
        <f>'Population Estimate'!L16*Assumptions!E$41*'Property % affected'!D17</f>
        <v>121.8857331292066</v>
      </c>
      <c r="Y17" s="43">
        <f>'Population Estimate'!M16*Assumptions!F$41*'Property % affected'!E17</f>
        <v>130.55157630259464</v>
      </c>
      <c r="Z17" s="43">
        <f>'Population Estimate'!N16*Assumptions!G$41*'Property % affected'!F17</f>
        <v>97.772222177159719</v>
      </c>
      <c r="AA17" s="43">
        <f>'Population Estimate'!O16*Assumptions!H$41*'Property % affected'!G17</f>
        <v>52.292114652860093</v>
      </c>
      <c r="AB17" s="44">
        <f>'Population Estimate'!J16*Assumptions!C$41*'Property % affected'!H17</f>
        <v>116.85990787565163</v>
      </c>
      <c r="AC17" s="44">
        <f>'Population Estimate'!K16*Assumptions!D$41*'Property % affected'!I17</f>
        <v>140.05771247952219</v>
      </c>
      <c r="AD17" s="44">
        <f>'Population Estimate'!L16*Assumptions!E$41*'Property % affected'!J17</f>
        <v>90.591357606967037</v>
      </c>
      <c r="AE17" s="44">
        <f>'Population Estimate'!M16*Assumptions!F$41*'Property % affected'!K17</f>
        <v>108.57941279020146</v>
      </c>
      <c r="AF17" s="44">
        <f>'Population Estimate'!N16*Assumptions!G$41*'Property % affected'!L17</f>
        <v>87.686677478915868</v>
      </c>
      <c r="AG17" s="44">
        <f>'Population Estimate'!O16*Assumptions!H$41*'Property % affected'!M17</f>
        <v>33.527828675347344</v>
      </c>
      <c r="AH17" s="45">
        <f>'Population Estimate'!J16*Assumptions!C$41*'Property % affected'!N17</f>
        <v>7610.6819532894824</v>
      </c>
      <c r="AI17" s="45">
        <f>'Population Estimate'!K16*Assumptions!D$41*'Property % affected'!O17</f>
        <v>15292.161944273304</v>
      </c>
      <c r="AJ17" s="45">
        <f>'Population Estimate'!L16*Assumptions!E$41*'Property % affected'!P17</f>
        <v>11470.687339719998</v>
      </c>
      <c r="AK17" s="45">
        <f>'Population Estimate'!M16*Assumptions!F$41*'Property % affected'!Q17</f>
        <v>6227.8790637327547</v>
      </c>
      <c r="AL17" s="45">
        <f>'Population Estimate'!N16*Assumptions!G$41*'Property % affected'!R17</f>
        <v>3923.0234062661702</v>
      </c>
      <c r="AM17" s="45">
        <f>'Population Estimate'!O16*Assumptions!H$41*'Property % affected'!S17</f>
        <v>2000.0066971222025</v>
      </c>
    </row>
    <row r="18" spans="1:39" x14ac:dyDescent="0.35">
      <c r="A18">
        <v>2037</v>
      </c>
      <c r="B18" s="43">
        <f>'Property % affected'!B18*'Population Estimate'!B17</f>
        <v>86.184374153736286</v>
      </c>
      <c r="C18" s="43">
        <f>'Property % affected'!C18*'Population Estimate'!C17</f>
        <v>127.05810101306538</v>
      </c>
      <c r="D18" s="43">
        <f>'Property % affected'!D18*'Population Estimate'!D17</f>
        <v>138.79313220915205</v>
      </c>
      <c r="E18" s="43">
        <f>'Property % affected'!E18*'Population Estimate'!E17</f>
        <v>134.67694014460261</v>
      </c>
      <c r="F18" s="43">
        <f>'Property % affected'!F18*'Population Estimate'!F17</f>
        <v>102.70009214172576</v>
      </c>
      <c r="G18" s="43">
        <f>'Property % affected'!G18*'Population Estimate'!G17</f>
        <v>58.827585070280996</v>
      </c>
      <c r="H18" s="44">
        <f>'Property % affected'!H18*'Population Estimate'!B17</f>
        <v>126.28145746673233</v>
      </c>
      <c r="I18" s="44">
        <f>'Property % affected'!I18*'Population Estimate'!C17</f>
        <v>154.29694256638507</v>
      </c>
      <c r="J18" s="44">
        <f>'Property % affected'!J18*'Population Estimate'!D17</f>
        <v>100.86072543773754</v>
      </c>
      <c r="K18" s="44">
        <f>'Property % affected'!K18*'Population Estimate'!E17</f>
        <v>109.51631591232299</v>
      </c>
      <c r="L18" s="44">
        <f>'Property % affected'!L18*'Population Estimate'!F17</f>
        <v>90.055279485066933</v>
      </c>
      <c r="M18" s="44">
        <f>'Property % affected'!M18*'Population Estimate'!G17</f>
        <v>36.878263320048745</v>
      </c>
      <c r="N18" s="45">
        <f>'Property % affected'!N18*'Population Estimate'!B17</f>
        <v>8288.5177983377271</v>
      </c>
      <c r="O18" s="45">
        <f>'Property % affected'!O18*'Population Estimate'!C17</f>
        <v>16978.465448970095</v>
      </c>
      <c r="P18" s="45">
        <f>'Property % affected'!P18*'Population Estimate'!D17</f>
        <v>12870.75479932463</v>
      </c>
      <c r="Q18" s="45">
        <f>'Property % affected'!Q18*'Population Estimate'!E17</f>
        <v>6330.6858498017646</v>
      </c>
      <c r="R18" s="45">
        <f>'Property % affected'!R18*'Population Estimate'!F17</f>
        <v>4060.4645020576968</v>
      </c>
      <c r="S18" s="45">
        <f>'Property % affected'!S18*'Population Estimate'!G17</f>
        <v>2217.051274355324</v>
      </c>
      <c r="U18">
        <v>2037</v>
      </c>
      <c r="V18" s="43">
        <f>'Population Estimate'!J17*Assumptions!C$41*'Property % affected'!B18</f>
        <v>80.23555558700474</v>
      </c>
      <c r="W18" s="43">
        <f>'Population Estimate'!K17*Assumptions!D$41*'Property % affected'!C18</f>
        <v>116.02843821311319</v>
      </c>
      <c r="X18" s="43">
        <f>'Population Estimate'!L17*Assumptions!E$41*'Property % affected'!D18</f>
        <v>125.41371576977627</v>
      </c>
      <c r="Y18" s="43">
        <f>'Population Estimate'!M17*Assumptions!F$41*'Property % affected'!E18</f>
        <v>134.3303917805826</v>
      </c>
      <c r="Z18" s="43">
        <f>'Population Estimate'!N17*Assumptions!G$41*'Property % affected'!F18</f>
        <v>100.60223922439924</v>
      </c>
      <c r="AA18" s="43">
        <f>'Population Estimate'!O17*Assumptions!H$41*'Property % affected'!G18</f>
        <v>53.8057099523067</v>
      </c>
      <c r="AB18" s="44">
        <f>'Population Estimate'!J17*Assumptions!C$41*'Property % affected'!H18</f>
        <v>117.56496464319594</v>
      </c>
      <c r="AC18" s="44">
        <f>'Population Estimate'!K17*Assumptions!D$41*'Property % affected'!I18</f>
        <v>140.90272972988268</v>
      </c>
      <c r="AD18" s="44">
        <f>'Population Estimate'!L17*Assumptions!E$41*'Property % affected'!J18</f>
        <v>91.137927007225215</v>
      </c>
      <c r="AE18" s="44">
        <f>'Population Estimate'!M17*Assumptions!F$41*'Property % affected'!K18</f>
        <v>109.23451042972023</v>
      </c>
      <c r="AF18" s="44">
        <f>'Population Estimate'!N17*Assumptions!G$41*'Property % affected'!L18</f>
        <v>88.21572192627049</v>
      </c>
      <c r="AG18" s="44">
        <f>'Population Estimate'!O17*Assumptions!H$41*'Property % affected'!M18</f>
        <v>33.7301138126399</v>
      </c>
      <c r="AH18" s="45">
        <f>'Population Estimate'!J17*Assumptions!C$41*'Property % affected'!N18</f>
        <v>7716.4084217414256</v>
      </c>
      <c r="AI18" s="45">
        <f>'Population Estimate'!K17*Assumptions!D$41*'Property % affected'!O18</f>
        <v>15504.598397049316</v>
      </c>
      <c r="AJ18" s="45">
        <f>'Population Estimate'!L17*Assumptions!E$41*'Property % affected'!P18</f>
        <v>11630.036432296498</v>
      </c>
      <c r="AK18" s="45">
        <f>'Population Estimate'!M17*Assumptions!F$41*'Property % affected'!Q18</f>
        <v>6314.3958388910787</v>
      </c>
      <c r="AL18" s="45">
        <f>'Population Estimate'!N17*Assumptions!G$41*'Property % affected'!R18</f>
        <v>3977.5214674050376</v>
      </c>
      <c r="AM18" s="45">
        <f>'Population Estimate'!O17*Assumptions!H$41*'Property % affected'!S18</f>
        <v>2027.7904944566292</v>
      </c>
    </row>
    <row r="19" spans="1:39" x14ac:dyDescent="0.35">
      <c r="A19">
        <v>2038</v>
      </c>
      <c r="B19" s="43">
        <f>'Property % affected'!B19*'Population Estimate'!B18</f>
        <v>88.678980930892251</v>
      </c>
      <c r="C19" s="43">
        <f>'Property % affected'!C19*'Population Estimate'!C18</f>
        <v>130.73579784607091</v>
      </c>
      <c r="D19" s="43">
        <f>'Property % affected'!D19*'Population Estimate'!D18</f>
        <v>142.81049952928876</v>
      </c>
      <c r="E19" s="43">
        <f>'Property % affected'!E19*'Population Estimate'!E18</f>
        <v>138.57516428221783</v>
      </c>
      <c r="F19" s="43">
        <f>'Property % affected'!F19*'Population Estimate'!F18</f>
        <v>105.67274638893633</v>
      </c>
      <c r="G19" s="43">
        <f>'Property % affected'!G19*'Population Estimate'!G18</f>
        <v>60.530349566061467</v>
      </c>
      <c r="H19" s="44">
        <f>'Property % affected'!H19*'Population Estimate'!B18</f>
        <v>127.04335774391741</v>
      </c>
      <c r="I19" s="44">
        <f>'Property % affected'!I19*'Population Estimate'!C18</f>
        <v>155.22787008075201</v>
      </c>
      <c r="J19" s="44">
        <f>'Property % affected'!J19*'Population Estimate'!D18</f>
        <v>101.46925353212022</v>
      </c>
      <c r="K19" s="44">
        <f>'Property % affected'!K19*'Population Estimate'!E18</f>
        <v>110.17706621663325</v>
      </c>
      <c r="L19" s="44">
        <f>'Property % affected'!L19*'Population Estimate'!F18</f>
        <v>90.598614538194013</v>
      </c>
      <c r="M19" s="44">
        <f>'Property % affected'!M19*'Population Estimate'!G18</f>
        <v>37.100762803419471</v>
      </c>
      <c r="N19" s="45">
        <f>'Property % affected'!N19*'Population Estimate'!B18</f>
        <v>8403.6606621307092</v>
      </c>
      <c r="O19" s="45">
        <f>'Property % affected'!O19*'Population Estimate'!C18</f>
        <v>17214.327780712531</v>
      </c>
      <c r="P19" s="45">
        <f>'Property % affected'!P19*'Population Estimate'!D18</f>
        <v>13049.553422049277</v>
      </c>
      <c r="Q19" s="45">
        <f>'Property % affected'!Q19*'Population Estimate'!E18</f>
        <v>6418.6308016321254</v>
      </c>
      <c r="R19" s="45">
        <f>'Property % affected'!R19*'Population Estimate'!F18</f>
        <v>4116.8718745785627</v>
      </c>
      <c r="S19" s="45">
        <f>'Property % affected'!S19*'Population Estimate'!G18</f>
        <v>2247.8502228665225</v>
      </c>
      <c r="U19">
        <v>2038</v>
      </c>
      <c r="V19" s="43">
        <f>'Population Estimate'!J18*Assumptions!C$41*'Property % affected'!B19</f>
        <v>82.557973806102979</v>
      </c>
      <c r="W19" s="43">
        <f>'Population Estimate'!K18*Assumptions!D$41*'Property % affected'!C19</f>
        <v>119.3868814477643</v>
      </c>
      <c r="X19" s="43">
        <f>'Population Estimate'!L18*Assumptions!E$41*'Property % affected'!D19</f>
        <v>129.04381587063119</v>
      </c>
      <c r="Y19" s="43">
        <f>'Population Estimate'!M18*Assumptions!F$41*'Property % affected'!E19</f>
        <v>138.21858507553074</v>
      </c>
      <c r="Z19" s="43">
        <f>'Population Estimate'!N18*Assumptions!G$41*'Property % affected'!F19</f>
        <v>103.51417111728023</v>
      </c>
      <c r="AA19" s="43">
        <f>'Population Estimate'!O18*Assumptions!H$41*'Property % affected'!G19</f>
        <v>55.363116268877299</v>
      </c>
      <c r="AB19" s="44">
        <f>'Population Estimate'!J18*Assumptions!C$41*'Property % affected'!H19</f>
        <v>118.27427526524434</v>
      </c>
      <c r="AC19" s="44">
        <f>'Population Estimate'!K18*Assumptions!D$41*'Property % affected'!I19</f>
        <v>141.752845265377</v>
      </c>
      <c r="AD19" s="44">
        <f>'Population Estimate'!L18*Assumptions!E$41*'Property % affected'!J19</f>
        <v>91.687794052172578</v>
      </c>
      <c r="AE19" s="44">
        <f>'Population Estimate'!M18*Assumptions!F$41*'Property % affected'!K19</f>
        <v>109.89356050281987</v>
      </c>
      <c r="AF19" s="44">
        <f>'Population Estimate'!N18*Assumptions!G$41*'Property % affected'!L19</f>
        <v>88.747958284133361</v>
      </c>
      <c r="AG19" s="44">
        <f>'Population Estimate'!O18*Assumptions!H$41*'Property % affected'!M19</f>
        <v>33.933619407038876</v>
      </c>
      <c r="AH19" s="45">
        <f>'Population Estimate'!J18*Assumptions!C$41*'Property % affected'!N19</f>
        <v>7823.6036266613919</v>
      </c>
      <c r="AI19" s="45">
        <f>'Population Estimate'!K18*Assumptions!D$41*'Property % affected'!O19</f>
        <v>15719.985985618454</v>
      </c>
      <c r="AJ19" s="45">
        <f>'Population Estimate'!L18*Assumptions!E$41*'Property % affected'!P19</f>
        <v>11791.599178907227</v>
      </c>
      <c r="AK19" s="45">
        <f>'Population Estimate'!M18*Assumptions!F$41*'Property % affected'!Q19</f>
        <v>6402.114492298354</v>
      </c>
      <c r="AL19" s="45">
        <f>'Population Estimate'!N18*Assumptions!G$41*'Property % affected'!R19</f>
        <v>4032.7766075516784</v>
      </c>
      <c r="AM19" s="45">
        <f>'Population Estimate'!O18*Assumptions!H$41*'Property % affected'!S19</f>
        <v>2055.9602601957763</v>
      </c>
    </row>
    <row r="20" spans="1:39" x14ac:dyDescent="0.35">
      <c r="A20">
        <v>2039</v>
      </c>
      <c r="B20" s="43">
        <f>'Property % affected'!B20*'Population Estimate'!B19</f>
        <v>91.245794103160293</v>
      </c>
      <c r="C20" s="43">
        <f>'Property % affected'!C20*'Population Estimate'!C19</f>
        <v>134.51994561677864</v>
      </c>
      <c r="D20" s="43">
        <f>'Property % affected'!D20*'Population Estimate'!D19</f>
        <v>146.94414954964284</v>
      </c>
      <c r="E20" s="43">
        <f>'Property % affected'!E20*'Population Estimate'!E19</f>
        <v>142.58622252053928</v>
      </c>
      <c r="F20" s="43">
        <f>'Property % affected'!F20*'Population Estimate'!F19</f>
        <v>108.73144411565292</v>
      </c>
      <c r="G20" s="43">
        <f>'Property % affected'!G20*'Population Estimate'!G19</f>
        <v>62.282400581501491</v>
      </c>
      <c r="H20" s="44">
        <f>'Property % affected'!H20*'Population Estimate'!B19</f>
        <v>127.80985483241604</v>
      </c>
      <c r="I20" s="44">
        <f>'Property % affected'!I20*'Population Estimate'!C19</f>
        <v>156.16441420697521</v>
      </c>
      <c r="J20" s="44">
        <f>'Property % affected'!J20*'Population Estimate'!D19</f>
        <v>102.08145308970177</v>
      </c>
      <c r="K20" s="44">
        <f>'Property % affected'!K20*'Population Estimate'!E19</f>
        <v>110.84180305903156</v>
      </c>
      <c r="L20" s="44">
        <f>'Property % affected'!L20*'Population Estimate'!F19</f>
        <v>91.145227722060824</v>
      </c>
      <c r="M20" s="44">
        <f>'Property % affected'!M20*'Population Estimate'!G19</f>
        <v>37.324604704128838</v>
      </c>
      <c r="N20" s="45">
        <f>'Property % affected'!N20*'Population Estimate'!B19</f>
        <v>8520.4030735635715</v>
      </c>
      <c r="O20" s="45">
        <f>'Property % affected'!O20*'Population Estimate'!C19</f>
        <v>17453.46667709517</v>
      </c>
      <c r="P20" s="45">
        <f>'Property % affected'!P20*'Population Estimate'!D19</f>
        <v>13230.835888805352</v>
      </c>
      <c r="Q20" s="45">
        <f>'Property % affected'!Q20*'Population Estimate'!E19</f>
        <v>6507.797471730606</v>
      </c>
      <c r="R20" s="45">
        <f>'Property % affected'!R20*'Population Estimate'!F19</f>
        <v>4174.0628499786317</v>
      </c>
      <c r="S20" s="45">
        <f>'Property % affected'!S20*'Population Estimate'!G19</f>
        <v>2279.0770258167981</v>
      </c>
      <c r="U20">
        <v>2039</v>
      </c>
      <c r="V20" s="43">
        <f>'Population Estimate'!J19*Assumptions!C$41*'Property % affected'!B20</f>
        <v>84.947614422365902</v>
      </c>
      <c r="W20" s="43">
        <f>'Population Estimate'!K19*Assumptions!D$41*'Property % affected'!C20</f>
        <v>122.842534824464</v>
      </c>
      <c r="X20" s="43">
        <f>'Population Estimate'!L19*Assumptions!E$41*'Property % affected'!D20</f>
        <v>132.77898922173907</v>
      </c>
      <c r="Y20" s="43">
        <f>'Population Estimate'!M19*Assumptions!F$41*'Property % affected'!E20</f>
        <v>142.21932212843632</v>
      </c>
      <c r="Z20" s="43">
        <f>'Population Estimate'!N19*Assumptions!G$41*'Property % affected'!F20</f>
        <v>106.51038888107372</v>
      </c>
      <c r="AA20" s="43">
        <f>'Population Estimate'!O19*Assumptions!H$41*'Property % affected'!G20</f>
        <v>56.965601712496756</v>
      </c>
      <c r="AB20" s="44">
        <f>'Population Estimate'!J19*Assumptions!C$41*'Property % affected'!H20</f>
        <v>118.98786540679139</v>
      </c>
      <c r="AC20" s="44">
        <f>'Population Estimate'!K19*Assumptions!D$41*'Property % affected'!I20</f>
        <v>142.60808984574555</v>
      </c>
      <c r="AD20" s="44">
        <f>'Population Estimate'!L19*Assumptions!E$41*'Property % affected'!J20</f>
        <v>92.240978637654905</v>
      </c>
      <c r="AE20" s="44">
        <f>'Population Estimate'!M19*Assumptions!F$41*'Property % affected'!K20</f>
        <v>110.55658685591698</v>
      </c>
      <c r="AF20" s="44">
        <f>'Population Estimate'!N19*Assumptions!G$41*'Property % affected'!L20</f>
        <v>89.283405810418856</v>
      </c>
      <c r="AG20" s="44">
        <f>'Population Estimate'!O19*Assumptions!H$41*'Property % affected'!M20</f>
        <v>34.138352821989571</v>
      </c>
      <c r="AH20" s="45">
        <f>'Population Estimate'!J19*Assumptions!C$41*'Property % affected'!N20</f>
        <v>7932.2879715192403</v>
      </c>
      <c r="AI20" s="45">
        <f>'Population Estimate'!K19*Assumptions!D$41*'Property % affected'!O20</f>
        <v>15938.365706722834</v>
      </c>
      <c r="AJ20" s="45">
        <f>'Population Estimate'!L19*Assumptions!E$41*'Property % affected'!P20</f>
        <v>11955.406331306738</v>
      </c>
      <c r="AK20" s="45">
        <f>'Population Estimate'!M19*Assumptions!F$41*'Property % affected'!Q20</f>
        <v>6491.0517202695155</v>
      </c>
      <c r="AL20" s="45">
        <f>'Population Estimate'!N19*Assumptions!G$41*'Property % affected'!R20</f>
        <v>4088.7993439357369</v>
      </c>
      <c r="AM20" s="45">
        <f>'Population Estimate'!O19*Assumptions!H$41*'Property % affected'!S20</f>
        <v>2084.5213561556575</v>
      </c>
    </row>
    <row r="21" spans="1:39" x14ac:dyDescent="0.35">
      <c r="A21">
        <v>2040</v>
      </c>
      <c r="B21" s="43">
        <f>'Property % affected'!B21*'Population Estimate'!B20</f>
        <v>107.79659549031641</v>
      </c>
      <c r="C21" s="43">
        <f>'Property % affected'!C21*'Population Estimate'!C20</f>
        <v>158.92011577692011</v>
      </c>
      <c r="D21" s="43">
        <f>'Property % affected'!D21*'Population Estimate'!D20</f>
        <v>173.59790886101553</v>
      </c>
      <c r="E21" s="43">
        <f>'Property % affected'!E21*'Population Estimate'!E20</f>
        <v>168.44951049646758</v>
      </c>
      <c r="F21" s="43">
        <f>'Property % affected'!F21*'Population Estimate'!F20</f>
        <v>128.45391520360533</v>
      </c>
      <c r="G21" s="43">
        <f>'Property % affected'!G21*'Population Estimate'!G20</f>
        <v>73.579618739023402</v>
      </c>
      <c r="H21" s="44">
        <f>'Property % affected'!H21*'Population Estimate'!B20</f>
        <v>147.63072339083675</v>
      </c>
      <c r="I21" s="44">
        <f>'Property % affected'!I21*'Population Estimate'!C20</f>
        <v>180.38253362787427</v>
      </c>
      <c r="J21" s="44">
        <f>'Property % affected'!J21*'Population Estimate'!D20</f>
        <v>117.91233770025525</v>
      </c>
      <c r="K21" s="44">
        <f>'Property % affected'!K21*'Population Estimate'!E20</f>
        <v>128.03125071228254</v>
      </c>
      <c r="L21" s="44">
        <f>'Property % affected'!L21*'Population Estimate'!F20</f>
        <v>105.28011255371229</v>
      </c>
      <c r="M21" s="44">
        <f>'Property % affected'!M21*'Population Estimate'!G20</f>
        <v>43.112938356534443</v>
      </c>
      <c r="N21" s="45">
        <f>'Property % affected'!N21*'Population Estimate'!B20</f>
        <v>9918.6325525013544</v>
      </c>
      <c r="O21" s="45">
        <f>'Property % affected'!O21*'Population Estimate'!C20</f>
        <v>20317.644745535541</v>
      </c>
      <c r="P21" s="45">
        <f>'Property % affected'!P21*'Population Estimate'!D20</f>
        <v>15402.064715774246</v>
      </c>
      <c r="Q21" s="45">
        <f>'Property % affected'!Q21*'Population Estimate'!E20</f>
        <v>7575.7509698653821</v>
      </c>
      <c r="R21" s="45">
        <f>'Property % affected'!R21*'Population Estimate'!F20</f>
        <v>4859.0419141601806</v>
      </c>
      <c r="S21" s="45">
        <f>'Property % affected'!S21*'Population Estimate'!G20</f>
        <v>2653.0819472687235</v>
      </c>
      <c r="U21">
        <v>2040</v>
      </c>
      <c r="V21" s="43">
        <f>'Population Estimate'!J20*Assumptions!C$41*'Property % affected'!B21</f>
        <v>100.35600785502935</v>
      </c>
      <c r="W21" s="43">
        <f>'Population Estimate'!K20*Assumptions!D$41*'Property % affected'!C21</f>
        <v>145.12457440511457</v>
      </c>
      <c r="X21" s="43">
        <f>'Population Estimate'!L20*Assumptions!E$41*'Property % affected'!D21</f>
        <v>156.86337251409984</v>
      </c>
      <c r="Y21" s="43">
        <f>'Population Estimate'!M20*Assumptions!F$41*'Property % affected'!E21</f>
        <v>168.01605914080233</v>
      </c>
      <c r="Z21" s="43">
        <f>'Population Estimate'!N20*Assumptions!G$41*'Property % affected'!F21</f>
        <v>125.82998941023779</v>
      </c>
      <c r="AA21" s="43">
        <f>'Population Estimate'!O20*Assumptions!H$41*'Property % affected'!G21</f>
        <v>67.298421642557727</v>
      </c>
      <c r="AB21" s="44">
        <f>'Population Estimate'!J20*Assumptions!C$41*'Property % affected'!H21</f>
        <v>137.44061181955786</v>
      </c>
      <c r="AC21" s="44">
        <f>'Population Estimate'!K20*Assumptions!D$41*'Property % affected'!I21</f>
        <v>164.72388215226388</v>
      </c>
      <c r="AD21" s="44">
        <f>'Population Estimate'!L20*Assumptions!E$41*'Property % affected'!J21</f>
        <v>106.54579351812174</v>
      </c>
      <c r="AE21" s="44">
        <f>'Population Estimate'!M20*Assumptions!F$41*'Property % affected'!K21</f>
        <v>127.70180292092243</v>
      </c>
      <c r="AF21" s="44">
        <f>'Population Estimate'!N20*Assumptions!G$41*'Property % affected'!L21</f>
        <v>103.12955760627875</v>
      </c>
      <c r="AG21" s="44">
        <f>'Population Estimate'!O20*Assumptions!H$41*'Property % affected'!M21</f>
        <v>39.432559633920228</v>
      </c>
      <c r="AH21" s="45">
        <f>'Population Estimate'!J20*Assumptions!C$41*'Property % affected'!N21</f>
        <v>9234.0055993641654</v>
      </c>
      <c r="AI21" s="45">
        <f>'Population Estimate'!K20*Assumptions!D$41*'Property % affected'!O21</f>
        <v>18553.91013400193</v>
      </c>
      <c r="AJ21" s="45">
        <f>'Population Estimate'!L20*Assumptions!E$41*'Property % affected'!P21</f>
        <v>13917.332477380598</v>
      </c>
      <c r="AK21" s="45">
        <f>'Population Estimate'!M20*Assumptions!F$41*'Property % affected'!Q21</f>
        <v>7556.2571790054835</v>
      </c>
      <c r="AL21" s="45">
        <f>'Population Estimate'!N20*Assumptions!G$41*'Property % affected'!R21</f>
        <v>4759.7863532112615</v>
      </c>
      <c r="AM21" s="45">
        <f>'Population Estimate'!O20*Assumptions!H$41*'Property % affected'!S21</f>
        <v>2426.5989767198193</v>
      </c>
    </row>
    <row r="22" spans="1:39" x14ac:dyDescent="0.35">
      <c r="A22">
        <v>2041</v>
      </c>
      <c r="B22" s="43">
        <f>'Property % affected'!B22*'Population Estimate'!B21</f>
        <v>110.91676803093033</v>
      </c>
      <c r="C22" s="43">
        <f>'Property % affected'!C22*'Population Estimate'!C21</f>
        <v>163.52005865213715</v>
      </c>
      <c r="D22" s="43">
        <f>'Property % affected'!D22*'Population Estimate'!D21</f>
        <v>178.62270046850929</v>
      </c>
      <c r="E22" s="43">
        <f>'Property % affected'!E22*'Population Estimate'!E21</f>
        <v>173.32528170928063</v>
      </c>
      <c r="F22" s="43">
        <f>'Property % affected'!F22*'Population Estimate'!F21</f>
        <v>132.17201387944564</v>
      </c>
      <c r="G22" s="43">
        <f>'Property % affected'!G22*'Population Estimate'!G21</f>
        <v>75.70938086086116</v>
      </c>
      <c r="H22" s="44">
        <f>'Property % affected'!H22*'Population Estimate'!B21</f>
        <v>148.52143126932432</v>
      </c>
      <c r="I22" s="44">
        <f>'Property % affected'!I22*'Population Estimate'!C21</f>
        <v>181.47084465252829</v>
      </c>
      <c r="J22" s="44">
        <f>'Property % affected'!J22*'Population Estimate'!D21</f>
        <v>118.62374414566334</v>
      </c>
      <c r="K22" s="44">
        <f>'Property % affected'!K22*'Population Estimate'!E21</f>
        <v>128.80370810517999</v>
      </c>
      <c r="L22" s="44">
        <f>'Property % affected'!L22*'Population Estimate'!F21</f>
        <v>105.91530435895319</v>
      </c>
      <c r="M22" s="44">
        <f>'Property % affected'!M22*'Population Estimate'!G21</f>
        <v>43.37305381879667</v>
      </c>
      <c r="N22" s="45">
        <f>'Property % affected'!N22*'Population Estimate'!B21</f>
        <v>10056.420729445892</v>
      </c>
      <c r="O22" s="45">
        <f>'Property % affected'!O22*'Population Estimate'!C21</f>
        <v>20599.894462366527</v>
      </c>
      <c r="P22" s="45">
        <f>'Property % affected'!P22*'Population Estimate'!D21</f>
        <v>15616.027921602768</v>
      </c>
      <c r="Q22" s="45">
        <f>'Property % affected'!Q22*'Population Estimate'!E21</f>
        <v>7680.9921822601609</v>
      </c>
      <c r="R22" s="45">
        <f>'Property % affected'!R22*'Population Estimate'!F21</f>
        <v>4926.5430060199033</v>
      </c>
      <c r="S22" s="45">
        <f>'Property % affected'!S22*'Population Estimate'!G21</f>
        <v>2689.9381694206804</v>
      </c>
      <c r="U22">
        <v>2041</v>
      </c>
      <c r="V22" s="43">
        <f>'Population Estimate'!J21*Assumptions!C$41*'Property % affected'!B22</f>
        <v>103.26081258073171</v>
      </c>
      <c r="W22" s="43">
        <f>'Population Estimate'!K21*Assumptions!D$41*'Property % affected'!C22</f>
        <v>149.32520532455584</v>
      </c>
      <c r="X22" s="43">
        <f>'Population Estimate'!L21*Assumptions!E$41*'Property % affected'!D22</f>
        <v>161.40378295396903</v>
      </c>
      <c r="Y22" s="43">
        <f>'Population Estimate'!M21*Assumptions!F$41*'Property % affected'!E22</f>
        <v>172.87928410378731</v>
      </c>
      <c r="Z22" s="43">
        <f>'Population Estimate'!N21*Assumptions!G$41*'Property % affected'!F22</f>
        <v>129.47213855194084</v>
      </c>
      <c r="AA22" s="43">
        <f>'Population Estimate'!O21*Assumptions!H$41*'Property % affected'!G22</f>
        <v>69.246374509535144</v>
      </c>
      <c r="AB22" s="44">
        <f>'Population Estimate'!J21*Assumptions!C$41*'Property % affected'!H22</f>
        <v>138.26983918470285</v>
      </c>
      <c r="AC22" s="44">
        <f>'Population Estimate'!K21*Assumptions!D$41*'Property % affected'!I22</f>
        <v>165.71771904636111</v>
      </c>
      <c r="AD22" s="44">
        <f>'Population Estimate'!L21*Assumptions!E$41*'Property % affected'!J22</f>
        <v>107.18862162006808</v>
      </c>
      <c r="AE22" s="44">
        <f>'Population Estimate'!M21*Assumptions!F$41*'Property % affected'!K22</f>
        <v>128.47227263986844</v>
      </c>
      <c r="AF22" s="44">
        <f>'Population Estimate'!N21*Assumptions!G$41*'Property % affected'!L22</f>
        <v>103.75177436004797</v>
      </c>
      <c r="AG22" s="44">
        <f>'Population Estimate'!O21*Assumptions!H$41*'Property % affected'!M22</f>
        <v>39.670470081882193</v>
      </c>
      <c r="AH22" s="45">
        <f>'Population Estimate'!J21*Assumptions!C$41*'Property % affected'!N22</f>
        <v>9362.2830398981605</v>
      </c>
      <c r="AI22" s="45">
        <f>'Population Estimate'!K21*Assumptions!D$41*'Property % affected'!O22</f>
        <v>18811.658310378538</v>
      </c>
      <c r="AJ22" s="45">
        <f>'Population Estimate'!L21*Assumptions!E$41*'Property % affected'!P22</f>
        <v>14110.670002471763</v>
      </c>
      <c r="AK22" s="45">
        <f>'Population Estimate'!M21*Assumptions!F$41*'Property % affected'!Q22</f>
        <v>7661.2275865398033</v>
      </c>
      <c r="AL22" s="45">
        <f>'Population Estimate'!N21*Assumptions!G$41*'Property % affected'!R22</f>
        <v>4825.9086014932664</v>
      </c>
      <c r="AM22" s="45">
        <f>'Population Estimate'!O21*Assumptions!H$41*'Property % affected'!S22</f>
        <v>2460.3089309305319</v>
      </c>
    </row>
    <row r="23" spans="1:39" x14ac:dyDescent="0.35">
      <c r="A23">
        <v>2042</v>
      </c>
      <c r="B23" s="43">
        <f>'Property % affected'!B23*'Population Estimate'!B22</f>
        <v>114.12725396816795</v>
      </c>
      <c r="C23" s="43">
        <f>'Property % affected'!C23*'Population Estimate'!C22</f>
        <v>168.25314687746805</v>
      </c>
      <c r="D23" s="43">
        <f>'Property % affected'!D23*'Population Estimate'!D22</f>
        <v>183.79293467300431</v>
      </c>
      <c r="E23" s="43">
        <f>'Property % affected'!E23*'Population Estimate'!E22</f>
        <v>178.3421821236546</v>
      </c>
      <c r="F23" s="43">
        <f>'Property % affected'!F23*'Population Estimate'!F22</f>
        <v>135.99773292436049</v>
      </c>
      <c r="G23" s="43">
        <f>'Property % affected'!G23*'Population Estimate'!G22</f>
        <v>77.900788948978018</v>
      </c>
      <c r="H23" s="44">
        <f>'Property % affected'!H23*'Population Estimate'!B22</f>
        <v>149.41751310051347</v>
      </c>
      <c r="I23" s="44">
        <f>'Property % affected'!I23*'Population Estimate'!C22</f>
        <v>182.56572183889745</v>
      </c>
      <c r="J23" s="44">
        <f>'Property % affected'!J23*'Population Estimate'!D22</f>
        <v>119.33944275540675</v>
      </c>
      <c r="K23" s="44">
        <f>'Property % affected'!K23*'Population Estimate'!E22</f>
        <v>129.58082600416887</v>
      </c>
      <c r="L23" s="44">
        <f>'Property % affected'!L23*'Population Estimate'!F22</f>
        <v>106.55432849890256</v>
      </c>
      <c r="M23" s="44">
        <f>'Property % affected'!M23*'Population Estimate'!G22</f>
        <v>43.634738648777429</v>
      </c>
      <c r="N23" s="45">
        <f>'Property % affected'!N23*'Population Estimate'!B22</f>
        <v>10196.123039372491</v>
      </c>
      <c r="O23" s="45">
        <f>'Property % affected'!O23*'Population Estimate'!C22</f>
        <v>20886.065150532966</v>
      </c>
      <c r="P23" s="45">
        <f>'Property % affected'!P23*'Population Estimate'!D22</f>
        <v>15832.963472652093</v>
      </c>
      <c r="Q23" s="45">
        <f>'Property % affected'!Q23*'Population Estimate'!E22</f>
        <v>7787.6953900175631</v>
      </c>
      <c r="R23" s="45">
        <f>'Property % affected'!R23*'Population Estimate'!F22</f>
        <v>4994.9818130676704</v>
      </c>
      <c r="S23" s="45">
        <f>'Property % affected'!S23*'Population Estimate'!G22</f>
        <v>2727.3063927615613</v>
      </c>
      <c r="U23">
        <v>2042</v>
      </c>
      <c r="V23" s="43">
        <f>'Population Estimate'!J22*Assumptions!C$41*'Property % affected'!B23</f>
        <v>106.24969688148705</v>
      </c>
      <c r="W23" s="43">
        <f>'Population Estimate'!K22*Assumptions!D$41*'Property % affected'!C23</f>
        <v>153.64742350923927</v>
      </c>
      <c r="X23" s="43">
        <f>'Population Estimate'!L22*Assumptions!E$41*'Property % affected'!D23</f>
        <v>166.07561557756449</v>
      </c>
      <c r="Y23" s="43">
        <f>'Population Estimate'!M22*Assumptions!F$41*'Property % affected'!E23</f>
        <v>177.88327511712208</v>
      </c>
      <c r="Z23" s="43">
        <f>'Population Estimate'!N22*Assumptions!G$41*'Property % affected'!F23</f>
        <v>133.21970970339353</v>
      </c>
      <c r="AA23" s="43">
        <f>'Population Estimate'!O22*Assumptions!H$41*'Property % affected'!G23</f>
        <v>71.250710873767815</v>
      </c>
      <c r="AB23" s="44">
        <f>'Population Estimate'!J22*Assumptions!C$41*'Property % affected'!H23</f>
        <v>139.10406956907195</v>
      </c>
      <c r="AC23" s="44">
        <f>'Population Estimate'!K22*Assumptions!D$41*'Property % affected'!I23</f>
        <v>166.71755210664364</v>
      </c>
      <c r="AD23" s="44">
        <f>'Population Estimate'!L22*Assumptions!E$41*'Property % affected'!J23</f>
        <v>107.83532812917638</v>
      </c>
      <c r="AE23" s="44">
        <f>'Population Estimate'!M22*Assumptions!F$41*'Property % affected'!K23</f>
        <v>129.24739087257251</v>
      </c>
      <c r="AF23" s="44">
        <f>'Population Estimate'!N22*Assumptions!G$41*'Property % affected'!L23</f>
        <v>104.37774516549413</v>
      </c>
      <c r="AG23" s="44">
        <f>'Population Estimate'!O22*Assumptions!H$41*'Property % affected'!M23</f>
        <v>39.909815926931628</v>
      </c>
      <c r="AH23" s="45">
        <f>'Population Estimate'!J22*Assumptions!C$41*'Property % affected'!N23</f>
        <v>9492.3424916701697</v>
      </c>
      <c r="AI23" s="45">
        <f>'Population Estimate'!K22*Assumptions!D$41*'Property % affected'!O23</f>
        <v>19072.987086313173</v>
      </c>
      <c r="AJ23" s="45">
        <f>'Population Estimate'!L22*Assumptions!E$41*'Property % affected'!P23</f>
        <v>14306.693343876448</v>
      </c>
      <c r="AK23" s="45">
        <f>'Population Estimate'!M22*Assumptions!F$41*'Property % affected'!Q23</f>
        <v>7767.6562274556627</v>
      </c>
      <c r="AL23" s="45">
        <f>'Population Estimate'!N22*Assumptions!G$41*'Property % affected'!R23</f>
        <v>4892.9494102721965</v>
      </c>
      <c r="AM23" s="45">
        <f>'Population Estimate'!O22*Assumptions!H$41*'Property % affected'!S23</f>
        <v>2494.4871788411065</v>
      </c>
    </row>
    <row r="24" spans="1:39" x14ac:dyDescent="0.35">
      <c r="A24">
        <v>2043</v>
      </c>
      <c r="B24" s="43">
        <f>'Property % affected'!B24*'Population Estimate'!B23</f>
        <v>117.43066742336502</v>
      </c>
      <c r="C24" s="43">
        <f>'Property % affected'!C24*'Population Estimate'!C23</f>
        <v>173.12323434517583</v>
      </c>
      <c r="D24" s="43">
        <f>'Property % affected'!D24*'Population Estimate'!D23</f>
        <v>189.11282131058437</v>
      </c>
      <c r="E24" s="43">
        <f>'Property % affected'!E24*'Population Estimate'!E23</f>
        <v>183.50429672443883</v>
      </c>
      <c r="F24" s="43">
        <f>'Property % affected'!F24*'Population Estimate'!F23</f>
        <v>139.93418741001682</v>
      </c>
      <c r="G24" s="43">
        <f>'Property % affected'!G24*'Population Estimate'!G23</f>
        <v>80.155627345916031</v>
      </c>
      <c r="H24" s="44">
        <f>'Property % affected'!H24*'Population Estimate'!B23</f>
        <v>150.3190013073436</v>
      </c>
      <c r="I24" s="44">
        <f>'Property % affected'!I24*'Population Estimate'!C23</f>
        <v>183.66720480293586</v>
      </c>
      <c r="J24" s="44">
        <f>'Property % affected'!J24*'Population Estimate'!D23</f>
        <v>120.05945942561672</v>
      </c>
      <c r="K24" s="44">
        <f>'Property % affected'!K24*'Population Estimate'!E23</f>
        <v>130.36263252771533</v>
      </c>
      <c r="L24" s="44">
        <f>'Property % affected'!L24*'Population Estimate'!F23</f>
        <v>107.19720809537831</v>
      </c>
      <c r="M24" s="44">
        <f>'Property % affected'!M24*'Population Estimate'!G23</f>
        <v>43.898002315022012</v>
      </c>
      <c r="N24" s="45">
        <f>'Property % affected'!N24*'Population Estimate'!B23</f>
        <v>10337.766073133536</v>
      </c>
      <c r="O24" s="45">
        <f>'Property % affected'!O24*'Population Estimate'!C23</f>
        <v>21176.211279588937</v>
      </c>
      <c r="P24" s="45">
        <f>'Property % affected'!P24*'Population Estimate'!D23</f>
        <v>16052.912660302567</v>
      </c>
      <c r="Q24" s="45">
        <f>'Property % affected'!Q24*'Population Estimate'!E23</f>
        <v>7895.8809029610075</v>
      </c>
      <c r="R24" s="45">
        <f>'Property % affected'!R24*'Population Estimate'!F23</f>
        <v>5064.3713619042346</v>
      </c>
      <c r="S24" s="45">
        <f>'Property % affected'!S24*'Population Estimate'!G23</f>
        <v>2765.1937299361834</v>
      </c>
      <c r="U24">
        <v>2043</v>
      </c>
      <c r="V24" s="43">
        <f>'Population Estimate'!J23*Assumptions!C$41*'Property % affected'!B24</f>
        <v>109.32509444066086</v>
      </c>
      <c r="W24" s="43">
        <f>'Population Estimate'!K23*Assumptions!D$41*'Property % affected'!C24</f>
        <v>158.09474830265236</v>
      </c>
      <c r="X24" s="43">
        <f>'Population Estimate'!L23*Assumptions!E$41*'Property % affected'!D24</f>
        <v>170.88267440009676</v>
      </c>
      <c r="Y24" s="43">
        <f>'Population Estimate'!M23*Assumptions!F$41*'Property % affected'!E24</f>
        <v>183.03210665424402</v>
      </c>
      <c r="Z24" s="43">
        <f>'Population Estimate'!N23*Assumptions!G$41*'Property % affected'!F24</f>
        <v>137.07575430475043</v>
      </c>
      <c r="AA24" s="43">
        <f>'Population Estimate'!O23*Assumptions!H$41*'Property % affected'!G24</f>
        <v>73.313062755627769</v>
      </c>
      <c r="AB24" s="44">
        <f>'Population Estimate'!J23*Assumptions!C$41*'Property % affected'!H24</f>
        <v>139.94333315763294</v>
      </c>
      <c r="AC24" s="44">
        <f>'Population Estimate'!K23*Assumptions!D$41*'Property % affected'!I24</f>
        <v>167.72341751008287</v>
      </c>
      <c r="AD24" s="44">
        <f>'Population Estimate'!L23*Assumptions!E$41*'Property % affected'!J24</f>
        <v>108.48593644523582</v>
      </c>
      <c r="AE24" s="44">
        <f>'Population Estimate'!M23*Assumptions!F$41*'Property % affected'!K24</f>
        <v>130.02718566514687</v>
      </c>
      <c r="AF24" s="44">
        <f>'Population Estimate'!N23*Assumptions!G$41*'Property % affected'!L24</f>
        <v>105.00749267212625</v>
      </c>
      <c r="AG24" s="44">
        <f>'Population Estimate'!O23*Assumptions!H$41*'Property % affected'!M24</f>
        <v>40.150605829322046</v>
      </c>
      <c r="AH24" s="45">
        <f>'Population Estimate'!J23*Assumptions!C$41*'Property % affected'!N24</f>
        <v>9624.2087101168418</v>
      </c>
      <c r="AI24" s="45">
        <f>'Population Estimate'!K23*Assumptions!D$41*'Property % affected'!O24</f>
        <v>19337.946202965508</v>
      </c>
      <c r="AJ24" s="45">
        <f>'Population Estimate'!L23*Assumptions!E$41*'Property % affected'!P24</f>
        <v>14505.439812557775</v>
      </c>
      <c r="AK24" s="45">
        <f>'Population Estimate'!M23*Assumptions!F$41*'Property % affected'!Q24</f>
        <v>7875.5633593155972</v>
      </c>
      <c r="AL24" s="45">
        <f>'Population Estimate'!N23*Assumptions!G$41*'Property % affected'!R24</f>
        <v>4960.9215400546682</v>
      </c>
      <c r="AM24" s="45">
        <f>'Population Estimate'!O23*Assumptions!H$41*'Property % affected'!S24</f>
        <v>2529.1402259183837</v>
      </c>
    </row>
    <row r="25" spans="1:39" x14ac:dyDescent="0.35">
      <c r="A25">
        <v>2044</v>
      </c>
      <c r="B25" s="43">
        <f>'Property % affected'!B25*'Population Estimate'!B24</f>
        <v>120.82969818360145</v>
      </c>
      <c r="C25" s="43">
        <f>'Property % affected'!C25*'Population Estimate'!C24</f>
        <v>178.134286498438</v>
      </c>
      <c r="D25" s="43">
        <f>'Property % affected'!D25*'Population Estimate'!D24</f>
        <v>194.58669207104191</v>
      </c>
      <c r="E25" s="43">
        <f>'Property % affected'!E25*'Population Estimate'!E24</f>
        <v>188.81582873637231</v>
      </c>
      <c r="F25" s="43">
        <f>'Property % affected'!F25*'Population Estimate'!F24</f>
        <v>143.98458257383325</v>
      </c>
      <c r="G25" s="43">
        <f>'Property % affected'!G25*'Population Estimate'!G24</f>
        <v>82.475732042013561</v>
      </c>
      <c r="H25" s="44">
        <f>'Property % affected'!H25*'Population Estimate'!B24</f>
        <v>151.22592850837327</v>
      </c>
      <c r="I25" s="44">
        <f>'Property % affected'!I25*'Population Estimate'!C24</f>
        <v>184.77533339961465</v>
      </c>
      <c r="J25" s="44">
        <f>'Property % affected'!J25*'Population Estimate'!D24</f>
        <v>120.78382020866489</v>
      </c>
      <c r="K25" s="44">
        <f>'Property % affected'!K25*'Population Estimate'!E24</f>
        <v>131.14915596393402</v>
      </c>
      <c r="L25" s="44">
        <f>'Property % affected'!L25*'Population Estimate'!F24</f>
        <v>107.8439664097005</v>
      </c>
      <c r="M25" s="44">
        <f>'Property % affected'!M25*'Population Estimate'!G24</f>
        <v>44.162854343202767</v>
      </c>
      <c r="N25" s="45">
        <f>'Property % affected'!N25*'Population Estimate'!B24</f>
        <v>10481.376790977592</v>
      </c>
      <c r="O25" s="45">
        <f>'Property % affected'!O25*'Population Estimate'!C24</f>
        <v>21470.388075771498</v>
      </c>
      <c r="P25" s="45">
        <f>'Property % affected'!P25*'Population Estimate'!D24</f>
        <v>16275.917349548279</v>
      </c>
      <c r="Q25" s="45">
        <f>'Property % affected'!Q25*'Population Estimate'!E24</f>
        <v>8005.5693130549789</v>
      </c>
      <c r="R25" s="45">
        <f>'Property % affected'!R25*'Population Estimate'!F24</f>
        <v>5134.7248600939556</v>
      </c>
      <c r="S25" s="45">
        <f>'Property % affected'!S25*'Population Estimate'!G24</f>
        <v>2803.607392397173</v>
      </c>
      <c r="U25">
        <v>2044</v>
      </c>
      <c r="V25" s="43">
        <f>'Population Estimate'!J24*Assumptions!C$41*'Property % affected'!B25</f>
        <v>112.48950938458567</v>
      </c>
      <c r="W25" s="43">
        <f>'Population Estimate'!K24*Assumptions!D$41*'Property % affected'!C25</f>
        <v>162.67080091568235</v>
      </c>
      <c r="X25" s="43">
        <f>'Population Estimate'!L24*Assumptions!E$41*'Property % affected'!D25</f>
        <v>175.82887354399969</v>
      </c>
      <c r="Y25" s="43">
        <f>'Population Estimate'!M24*Assumptions!F$41*'Property % affected'!E25</f>
        <v>188.32997112422714</v>
      </c>
      <c r="Z25" s="43">
        <f>'Population Estimate'!N24*Assumptions!G$41*'Property % affected'!F25</f>
        <v>141.04341212010362</v>
      </c>
      <c r="AA25" s="43">
        <f>'Population Estimate'!O24*Assumptions!H$41*'Property % affected'!G25</f>
        <v>75.435109414318049</v>
      </c>
      <c r="AB25" s="44">
        <f>'Population Estimate'!J24*Assumptions!C$41*'Property % affected'!H25</f>
        <v>140.78766031747026</v>
      </c>
      <c r="AC25" s="44">
        <f>'Population Estimate'!K24*Assumptions!D$41*'Property % affected'!I25</f>
        <v>168.73535165191856</v>
      </c>
      <c r="AD25" s="44">
        <f>'Population Estimate'!L24*Assumptions!E$41*'Property % affected'!J25</f>
        <v>109.1404701092148</v>
      </c>
      <c r="AE25" s="44">
        <f>'Population Estimate'!M24*Assumptions!F$41*'Property % affected'!K25</f>
        <v>130.81168523291572</v>
      </c>
      <c r="AF25" s="44">
        <f>'Population Estimate'!N24*Assumptions!G$41*'Property % affected'!L25</f>
        <v>105.64103966610577</v>
      </c>
      <c r="AG25" s="44">
        <f>'Population Estimate'!O24*Assumptions!H$41*'Property % affected'!M25</f>
        <v>40.392848501557339</v>
      </c>
      <c r="AH25" s="45">
        <f>'Population Estimate'!J24*Assumptions!C$41*'Property % affected'!N25</f>
        <v>9757.9067945736861</v>
      </c>
      <c r="AI25" s="45">
        <f>'Population Estimate'!K24*Assumptions!D$41*'Property % affected'!O25</f>
        <v>19606.586092492031</v>
      </c>
      <c r="AJ25" s="45">
        <f>'Population Estimate'!L24*Assumptions!E$41*'Property % affected'!P25</f>
        <v>14706.947237797256</v>
      </c>
      <c r="AK25" s="45">
        <f>'Population Estimate'!M24*Assumptions!F$41*'Property % affected'!Q25</f>
        <v>7984.9695210972068</v>
      </c>
      <c r="AL25" s="45">
        <f>'Population Estimate'!N24*Assumptions!G$41*'Property % affected'!R25</f>
        <v>5029.8379286143636</v>
      </c>
      <c r="AM25" s="45">
        <f>'Population Estimate'!O24*Assumptions!H$41*'Property % affected'!S25</f>
        <v>2564.2746680021874</v>
      </c>
    </row>
    <row r="26" spans="1:39" x14ac:dyDescent="0.35">
      <c r="A26">
        <v>2045</v>
      </c>
      <c r="B26" s="43">
        <f>'Property % affected'!B26*'Population Estimate'!B25</f>
        <v>124.32711389184625</v>
      </c>
      <c r="C26" s="43">
        <f>'Property % affected'!C26*'Population Estimate'!C25</f>
        <v>183.2903835601881</v>
      </c>
      <c r="D26" s="43">
        <f>'Property % affected'!D26*'Population Estimate'!D25</f>
        <v>200.21900402493381</v>
      </c>
      <c r="E26" s="43">
        <f>'Property % affected'!E26*'Population Estimate'!E25</f>
        <v>194.28110304653745</v>
      </c>
      <c r="F26" s="43">
        <f>'Property % affected'!F26*'Population Estimate'!F25</f>
        <v>148.15221642882815</v>
      </c>
      <c r="G26" s="43">
        <f>'Property % affected'!G26*'Population Estimate'!G25</f>
        <v>84.862992170350751</v>
      </c>
      <c r="H26" s="44">
        <f>'Property % affected'!H26*'Population Estimate'!B25</f>
        <v>152.13832751896004</v>
      </c>
      <c r="I26" s="44">
        <f>'Property % affected'!I26*'Population Estimate'!C25</f>
        <v>185.89014772436391</v>
      </c>
      <c r="J26" s="44">
        <f>'Property % affected'!J26*'Population Estimate'!D25</f>
        <v>121.51255131410606</v>
      </c>
      <c r="K26" s="44">
        <f>'Property % affected'!K26*'Population Estimate'!E25</f>
        <v>131.94042477161179</v>
      </c>
      <c r="L26" s="44">
        <f>'Property % affected'!L26*'Population Estimate'!F25</f>
        <v>108.49462684353287</v>
      </c>
      <c r="M26" s="44">
        <f>'Property % affected'!M26*'Population Estimate'!G25</f>
        <v>44.429304316463771</v>
      </c>
      <c r="N26" s="45">
        <f>'Property % affected'!N26*'Population Estimate'!B25</f>
        <v>10626.982527681028</v>
      </c>
      <c r="O26" s="45">
        <f>'Property % affected'!O26*'Population Estimate'!C25</f>
        <v>21768.651532512442</v>
      </c>
      <c r="P26" s="45">
        <f>'Property % affected'!P26*'Population Estimate'!D25</f>
        <v>16502.019986965635</v>
      </c>
      <c r="Q26" s="45">
        <f>'Property % affected'!Q26*'Population Estimate'!E25</f>
        <v>8116.7814983244907</v>
      </c>
      <c r="R26" s="45">
        <f>'Property % affected'!R26*'Population Estimate'!F25</f>
        <v>5206.0556986787269</v>
      </c>
      <c r="S26" s="45">
        <f>'Property % affected'!S26*'Population Estimate'!G25</f>
        <v>2842.5546917775923</v>
      </c>
      <c r="U26">
        <v>2045</v>
      </c>
      <c r="V26" s="43">
        <f>'Population Estimate'!J25*Assumptions!C$41*'Property % affected'!B26</f>
        <v>115.74551832153256</v>
      </c>
      <c r="W26" s="43">
        <f>'Population Estimate'!K25*Assumptions!D$41*'Property % affected'!C26</f>
        <v>167.37930737516871</v>
      </c>
      <c r="X26" s="43">
        <f>'Population Estimate'!L25*Assumptions!E$41*'Property % affected'!D26</f>
        <v>180.91824042598387</v>
      </c>
      <c r="Y26" s="43">
        <f>'Population Estimate'!M25*Assumptions!F$41*'Property % affected'!E26</f>
        <v>193.78118228542945</v>
      </c>
      <c r="Z26" s="43">
        <f>'Population Estimate'!N25*Assumptions!G$41*'Property % affected'!F26</f>
        <v>145.12591379401943</v>
      </c>
      <c r="AA26" s="43">
        <f>'Population Estimate'!O25*Assumptions!H$41*'Property % affected'!G26</f>
        <v>77.618578715200641</v>
      </c>
      <c r="AB26" s="44">
        <f>'Population Estimate'!J25*Assumptions!C$41*'Property % affected'!H26</f>
        <v>141.6370815988835</v>
      </c>
      <c r="AC26" s="44">
        <f>'Population Estimate'!K25*Assumptions!D$41*'Property % affected'!I26</f>
        <v>169.75339114697576</v>
      </c>
      <c r="AD26" s="44">
        <f>'Population Estimate'!L25*Assumptions!E$41*'Property % affected'!J26</f>
        <v>109.79895280411262</v>
      </c>
      <c r="AE26" s="44">
        <f>'Population Estimate'!M25*Assumptions!F$41*'Property % affected'!K26</f>
        <v>131.60091796143612</v>
      </c>
      <c r="AF26" s="44">
        <f>'Population Estimate'!N25*Assumptions!G$41*'Property % affected'!L26</f>
        <v>106.27840907107108</v>
      </c>
      <c r="AG26" s="44">
        <f>'Population Estimate'!O25*Assumptions!H$41*'Property % affected'!M26</f>
        <v>40.636552708706986</v>
      </c>
      <c r="AH26" s="45">
        <f>'Population Estimate'!J25*Assumptions!C$41*'Property % affected'!N26</f>
        <v>9893.4621930524809</v>
      </c>
      <c r="AI26" s="45">
        <f>'Population Estimate'!K25*Assumptions!D$41*'Property % affected'!O26</f>
        <v>19878.95788764532</v>
      </c>
      <c r="AJ26" s="45">
        <f>'Population Estimate'!L25*Assumptions!E$41*'Property % affected'!P26</f>
        <v>14911.253974395186</v>
      </c>
      <c r="AK26" s="45">
        <f>'Population Estimate'!M25*Assumptions!F$41*'Property % affected'!Q26</f>
        <v>8095.8955371025304</v>
      </c>
      <c r="AL26" s="45">
        <f>'Population Estimate'!N25*Assumptions!G$41*'Property % affected'!R26</f>
        <v>5099.7116934546057</v>
      </c>
      <c r="AM26" s="45">
        <f>'Population Estimate'!O25*Assumptions!H$41*'Property % affected'!S26</f>
        <v>2599.8971925607748</v>
      </c>
    </row>
    <row r="27" spans="1:39" x14ac:dyDescent="0.35">
      <c r="A27">
        <v>2046</v>
      </c>
      <c r="B27" s="43">
        <f>'Property % affected'!B27*'Population Estimate'!B26</f>
        <v>127.9257623004963</v>
      </c>
      <c r="C27" s="43">
        <f>'Property % affected'!C27*'Population Estimate'!C26</f>
        <v>188.59572385541537</v>
      </c>
      <c r="D27" s="43">
        <f>'Property % affected'!D27*'Population Estimate'!D26</f>
        <v>206.01434325272777</v>
      </c>
      <c r="E27" s="43">
        <f>'Property % affected'!E27*'Population Estimate'!E26</f>
        <v>199.90456972587657</v>
      </c>
      <c r="F27" s="43">
        <f>'Property % affected'!F27*'Population Estimate'!F26</f>
        <v>152.44048244900918</v>
      </c>
      <c r="G27" s="43">
        <f>'Property % affected'!G27*'Population Estimate'!G26</f>
        <v>87.319351544966153</v>
      </c>
      <c r="H27" s="44">
        <f>'Property % affected'!H27*'Population Estimate'!B26</f>
        <v>153.05623135244807</v>
      </c>
      <c r="I27" s="44">
        <f>'Property % affected'!I27*'Population Estimate'!C26</f>
        <v>187.01168811452351</v>
      </c>
      <c r="J27" s="44">
        <f>'Property % affected'!J27*'Population Estimate'!D26</f>
        <v>122.24567910962642</v>
      </c>
      <c r="K27" s="44">
        <f>'Property % affected'!K27*'Population Estimate'!E26</f>
        <v>132.73646758123718</v>
      </c>
      <c r="L27" s="44">
        <f>'Property % affected'!L27*'Population Estimate'!F26</f>
        <v>109.14921293972957</v>
      </c>
      <c r="M27" s="44">
        <f>'Property % affected'!M27*'Population Estimate'!G26</f>
        <v>44.697361875767527</v>
      </c>
      <c r="N27" s="45">
        <f>'Property % affected'!N27*'Population Estimate'!B26</f>
        <v>10774.610997750862</v>
      </c>
      <c r="O27" s="45">
        <f>'Property % affected'!O27*'Population Estimate'!C26</f>
        <v>22071.058421096026</v>
      </c>
      <c r="P27" s="45">
        <f>'Property % affected'!P27*'Population Estimate'!D26</f>
        <v>16731.263608792611</v>
      </c>
      <c r="Q27" s="45">
        <f>'Property % affected'!Q27*'Population Estimate'!E26</f>
        <v>8229.5386268289894</v>
      </c>
      <c r="R27" s="45">
        <f>'Property % affected'!R27*'Population Estimate'!F26</f>
        <v>5278.3774547268185</v>
      </c>
      <c r="S27" s="45">
        <f>'Property % affected'!S27*'Population Estimate'!G26</f>
        <v>2882.0430412826258</v>
      </c>
      <c r="U27">
        <v>2046</v>
      </c>
      <c r="V27" s="43">
        <f>'Population Estimate'!J26*Assumptions!C$41*'Property % affected'!B27</f>
        <v>119.09577243970102</v>
      </c>
      <c r="W27" s="43">
        <f>'Population Estimate'!K26*Assumptions!D$41*'Property % affected'!C27</f>
        <v>172.22410155780031</v>
      </c>
      <c r="X27" s="43">
        <f>'Population Estimate'!L26*Assumptions!E$41*'Property % affected'!D27</f>
        <v>186.15491903633992</v>
      </c>
      <c r="Y27" s="43">
        <f>'Population Estimate'!M26*Assumptions!F$41*'Property % affected'!E27</f>
        <v>199.39017875794806</v>
      </c>
      <c r="Z27" s="43">
        <f>'Population Estimate'!N26*Assumptions!G$41*'Property % affected'!F27</f>
        <v>149.32658348207354</v>
      </c>
      <c r="AA27" s="43">
        <f>'Population Estimate'!O26*Assumptions!H$41*'Property % affected'!G27</f>
        <v>79.865248536701671</v>
      </c>
      <c r="AB27" s="44">
        <f>'Population Estimate'!J26*Assumptions!C$41*'Property % affected'!H27</f>
        <v>142.49162773649283</v>
      </c>
      <c r="AC27" s="44">
        <f>'Population Estimate'!K26*Assumptions!D$41*'Property % affected'!I27</f>
        <v>170.77757283098947</v>
      </c>
      <c r="AD27" s="44">
        <f>'Population Estimate'!L26*Assumptions!E$41*'Property % affected'!J27</f>
        <v>110.46140835581643</v>
      </c>
      <c r="AE27" s="44">
        <f>'Population Estimate'!M26*Assumptions!F$41*'Property % affected'!K27</f>
        <v>132.39491240752528</v>
      </c>
      <c r="AF27" s="44">
        <f>'Population Estimate'!N26*Assumptions!G$41*'Property % affected'!L27</f>
        <v>106.9196239489669</v>
      </c>
      <c r="AG27" s="44">
        <f>'Population Estimate'!O26*Assumptions!H$41*'Property % affected'!M27</f>
        <v>40.881727268723175</v>
      </c>
      <c r="AH27" s="45">
        <f>'Population Estimate'!J26*Assumptions!C$41*'Property % affected'!N27</f>
        <v>10030.900707085006</v>
      </c>
      <c r="AI27" s="45">
        <f>'Population Estimate'!K26*Assumptions!D$41*'Property % affected'!O27</f>
        <v>20155.113431506568</v>
      </c>
      <c r="AJ27" s="45">
        <f>'Population Estimate'!L26*Assumptions!E$41*'Property % affected'!P27</f>
        <v>15118.398909971089</v>
      </c>
      <c r="AK27" s="45">
        <f>'Population Estimate'!M26*Assumptions!F$41*'Property % affected'!Q27</f>
        <v>8208.3625209217316</v>
      </c>
      <c r="AL27" s="45">
        <f>'Population Estimate'!N26*Assumptions!G$41*'Property % affected'!R27</f>
        <v>5170.5561343051386</v>
      </c>
      <c r="AM27" s="45">
        <f>'Population Estimate'!O26*Assumptions!H$41*'Property % affected'!S27</f>
        <v>2636.0145799637212</v>
      </c>
    </row>
    <row r="28" spans="1:39" x14ac:dyDescent="0.35">
      <c r="A28">
        <v>2047</v>
      </c>
      <c r="B28" s="43">
        <f>'Property % affected'!B28*'Population Estimate'!B27</f>
        <v>131.62857359014384</v>
      </c>
      <c r="C28" s="43">
        <f>'Property % affected'!C28*'Population Estimate'!C27</f>
        <v>194.05462722962938</v>
      </c>
      <c r="D28" s="43">
        <f>'Property % affected'!D28*'Population Estimate'!D27</f>
        <v>211.97742857899414</v>
      </c>
      <c r="E28" s="43">
        <f>'Property % affected'!E28*'Population Estimate'!E27</f>
        <v>205.69080765263888</v>
      </c>
      <c r="F28" s="43">
        <f>'Property % affected'!F28*'Population Estimate'!F27</f>
        <v>156.85287233249178</v>
      </c>
      <c r="G28" s="43">
        <f>'Property % affected'!G28*'Population Estimate'!G27</f>
        <v>89.846810243597233</v>
      </c>
      <c r="H28" s="44">
        <f>'Property % affected'!H28*'Population Estimate'!B27</f>
        <v>153.97967322136259</v>
      </c>
      <c r="I28" s="44">
        <f>'Property % affected'!I28*'Population Estimate'!C27</f>
        <v>188.13999515080269</v>
      </c>
      <c r="J28" s="44">
        <f>'Property % affected'!J28*'Population Estimate'!D27</f>
        <v>122.98323012199765</v>
      </c>
      <c r="K28" s="44">
        <f>'Property % affected'!K28*'Population Estimate'!E27</f>
        <v>133.53731319603662</v>
      </c>
      <c r="L28" s="44">
        <f>'Property % affected'!L28*'Population Estimate'!F27</f>
        <v>109.80774838318706</v>
      </c>
      <c r="M28" s="44">
        <f>'Property % affected'!M28*'Population Estimate'!G27</f>
        <v>44.967036720243875</v>
      </c>
      <c r="N28" s="45">
        <f>'Property % affected'!N28*'Population Estimate'!B27</f>
        <v>10924.290300699962</v>
      </c>
      <c r="O28" s="45">
        <f>'Property % affected'!O28*'Population Estimate'!C27</f>
        <v>22377.666301464804</v>
      </c>
      <c r="P28" s="45">
        <f>'Property % affected'!P28*'Population Estimate'!D27</f>
        <v>16963.691849120223</v>
      </c>
      <c r="Q28" s="45">
        <f>'Property % affected'!Q28*'Population Estimate'!E27</f>
        <v>8343.862160691473</v>
      </c>
      <c r="R28" s="45">
        <f>'Property % affected'!R28*'Population Estimate'!F27</f>
        <v>5351.7038939171234</v>
      </c>
      <c r="S28" s="45">
        <f>'Property % affected'!S28*'Population Estimate'!G27</f>
        <v>2922.079957100611</v>
      </c>
      <c r="U28">
        <v>2047</v>
      </c>
      <c r="V28" s="43">
        <f>'Population Estimate'!J27*Assumptions!C$41*'Property % affected'!B28</f>
        <v>122.5429996659351</v>
      </c>
      <c r="W28" s="43">
        <f>'Population Estimate'!K27*Assumptions!D$41*'Property % affected'!C28</f>
        <v>177.20912831183006</v>
      </c>
      <c r="X28" s="43">
        <f>'Population Estimate'!L27*Assumptions!E$41*'Property % affected'!D28</f>
        <v>191.54317331316054</v>
      </c>
      <c r="Y28" s="43">
        <f>'Population Estimate'!M27*Assumptions!F$41*'Property % affected'!E28</f>
        <v>205.16152763774213</v>
      </c>
      <c r="Z28" s="43">
        <f>'Population Estimate'!N27*Assumptions!G$41*'Property % affected'!F28</f>
        <v>153.64884155752745</v>
      </c>
      <c r="AA28" s="43">
        <f>'Population Estimate'!O27*Assumptions!H$41*'Property % affected'!G28</f>
        <v>82.176948217939824</v>
      </c>
      <c r="AB28" s="44">
        <f>'Population Estimate'!J27*Assumptions!C$41*'Property % affected'!H28</f>
        <v>143.35132965035129</v>
      </c>
      <c r="AC28" s="44">
        <f>'Population Estimate'!K27*Assumptions!D$41*'Property % affected'!I28</f>
        <v>171.8079337619377</v>
      </c>
      <c r="AD28" s="44">
        <f>'Population Estimate'!L27*Assumptions!E$41*'Property % affected'!J28</f>
        <v>111.12786073396325</v>
      </c>
      <c r="AE28" s="44">
        <f>'Population Estimate'!M27*Assumptions!F$41*'Property % affected'!K28</f>
        <v>133.19369730029359</v>
      </c>
      <c r="AF28" s="44">
        <f>'Population Estimate'!N27*Assumptions!G$41*'Property % affected'!L28</f>
        <v>107.56470750087873</v>
      </c>
      <c r="AG28" s="44">
        <f>'Population Estimate'!O27*Assumptions!H$41*'Property % affected'!M28</f>
        <v>41.128381052759913</v>
      </c>
      <c r="AH28" s="45">
        <f>'Population Estimate'!J27*Assumptions!C$41*'Property % affected'!N28</f>
        <v>10170.248496634116</v>
      </c>
      <c r="AI28" s="45">
        <f>'Population Estimate'!K27*Assumptions!D$41*'Property % affected'!O28</f>
        <v>20435.105287353395</v>
      </c>
      <c r="AJ28" s="45">
        <f>'Population Estimate'!L27*Assumptions!E$41*'Property % affected'!P28</f>
        <v>15328.421472365524</v>
      </c>
      <c r="AK28" s="45">
        <f>'Population Estimate'!M27*Assumptions!F$41*'Property % affected'!Q28</f>
        <v>8322.3918794518522</v>
      </c>
      <c r="AL28" s="45">
        <f>'Population Estimate'!N27*Assumptions!G$41*'Property % affected'!R28</f>
        <v>5242.3847356535807</v>
      </c>
      <c r="AM28" s="45">
        <f>'Population Estimate'!O27*Assumptions!H$41*'Property % affected'!S28</f>
        <v>2672.633704772496</v>
      </c>
    </row>
    <row r="29" spans="1:39" x14ac:dyDescent="0.35">
      <c r="A29">
        <v>2048</v>
      </c>
      <c r="B29" s="43">
        <f>'Property % affected'!B29*'Population Estimate'!B28</f>
        <v>135.43856275546065</v>
      </c>
      <c r="C29" s="43">
        <f>'Property % affected'!C29*'Population Estimate'!C28</f>
        <v>199.67153856627127</v>
      </c>
      <c r="D29" s="43">
        <f>'Property % affected'!D29*'Population Estimate'!D28</f>
        <v>218.11311541468402</v>
      </c>
      <c r="E29" s="43">
        <f>'Property % affected'!E29*'Population Estimate'!E28</f>
        <v>211.64452824070813</v>
      </c>
      <c r="F29" s="43">
        <f>'Property % affected'!F29*'Population Estimate'!F28</f>
        <v>161.39297884459609</v>
      </c>
      <c r="G29" s="43">
        <f>'Property % affected'!G29*'Population Estimate'!G28</f>
        <v>92.447426236233142</v>
      </c>
      <c r="H29" s="44">
        <f>'Property % affected'!H29*'Population Estimate'!B28</f>
        <v>154.9086865386117</v>
      </c>
      <c r="I29" s="44">
        <f>'Property % affected'!I29*'Population Estimate'!C28</f>
        <v>189.27510965874822</v>
      </c>
      <c r="J29" s="44">
        <f>'Property % affected'!J29*'Population Estimate'!D28</f>
        <v>123.72523103803672</v>
      </c>
      <c r="K29" s="44">
        <f>'Property % affected'!K29*'Population Estimate'!E28</f>
        <v>134.3429905930164</v>
      </c>
      <c r="L29" s="44">
        <f>'Property % affected'!L29*'Population Estimate'!F28</f>
        <v>110.47025700170107</v>
      </c>
      <c r="M29" s="44">
        <f>'Property % affected'!M29*'Population Estimate'!G28</f>
        <v>45.238338607540918</v>
      </c>
      <c r="N29" s="45">
        <f>'Property % affected'!N29*'Population Estimate'!B28</f>
        <v>11076.048926395471</v>
      </c>
      <c r="O29" s="45">
        <f>'Property % affected'!O29*'Population Estimate'!C28</f>
        <v>22688.533533175534</v>
      </c>
      <c r="P29" s="45">
        <f>'Property % affected'!P29*'Population Estimate'!D28</f>
        <v>17199.348948197832</v>
      </c>
      <c r="Q29" s="45">
        <f>'Property % affected'!Q29*'Population Estimate'!E28</f>
        <v>8459.7738601835845</v>
      </c>
      <c r="R29" s="45">
        <f>'Property % affected'!R29*'Population Estimate'!F28</f>
        <v>5426.0489731593088</v>
      </c>
      <c r="S29" s="45">
        <f>'Property % affected'!S29*'Population Estimate'!G28</f>
        <v>2962.6730598336612</v>
      </c>
      <c r="U29">
        <v>2048</v>
      </c>
      <c r="V29" s="43">
        <f>'Population Estimate'!J28*Assumptions!C$41*'Property % affected'!B29</f>
        <v>126.09000688692342</v>
      </c>
      <c r="W29" s="43">
        <f>'Population Estimate'!K28*Assumptions!D$41*'Property % affected'!C29</f>
        <v>182.33844666914652</v>
      </c>
      <c r="X29" s="43">
        <f>'Population Estimate'!L28*Assumptions!E$41*'Property % affected'!D29</f>
        <v>197.08739061422978</v>
      </c>
      <c r="Y29" s="43">
        <f>'Population Estimate'!M28*Assumptions!F$41*'Property % affected'!E29</f>
        <v>211.09992821536699</v>
      </c>
      <c r="Z29" s="43">
        <f>'Population Estimate'!N28*Assumptions!G$41*'Property % affected'!F29</f>
        <v>158.09620739634934</v>
      </c>
      <c r="AA29" s="43">
        <f>'Population Estimate'!O28*Assumptions!H$41*'Property % affected'!G29</f>
        <v>84.555560048255941</v>
      </c>
      <c r="AB29" s="44">
        <f>'Population Estimate'!J28*Assumptions!C$41*'Property % affected'!H29</f>
        <v>144.21621844706334</v>
      </c>
      <c r="AC29" s="44">
        <f>'Population Estimate'!K28*Assumptions!D$41*'Property % affected'!I29</f>
        <v>172.84451122138219</v>
      </c>
      <c r="AD29" s="44">
        <f>'Population Estimate'!L28*Assumptions!E$41*'Property % affected'!J29</f>
        <v>111.79833405280735</v>
      </c>
      <c r="AE29" s="44">
        <f>'Population Estimate'!M28*Assumptions!F$41*'Property % affected'!K29</f>
        <v>133.9973015421842</v>
      </c>
      <c r="AF29" s="44">
        <f>'Population Estimate'!N28*Assumptions!G$41*'Property % affected'!L29</f>
        <v>108.21368306787234</v>
      </c>
      <c r="AG29" s="44">
        <f>'Population Estimate'!O28*Assumptions!H$41*'Property % affected'!M29</f>
        <v>41.376522985493992</v>
      </c>
      <c r="AH29" s="45">
        <f>'Population Estimate'!J28*Assumptions!C$41*'Property % affected'!N29</f>
        <v>10311.532085073002</v>
      </c>
      <c r="AI29" s="45">
        <f>'Population Estimate'!K28*Assumptions!D$41*'Property % affected'!O29</f>
        <v>20718.986748664713</v>
      </c>
      <c r="AJ29" s="45">
        <f>'Population Estimate'!L28*Assumptions!E$41*'Property % affected'!P29</f>
        <v>15541.361637144806</v>
      </c>
      <c r="AK29" s="45">
        <f>'Population Estimate'!M28*Assumptions!F$41*'Property % affected'!Q29</f>
        <v>8438.0053169713719</v>
      </c>
      <c r="AL29" s="45">
        <f>'Population Estimate'!N28*Assumptions!G$41*'Property % affected'!R29</f>
        <v>5315.2111693120623</v>
      </c>
      <c r="AM29" s="45">
        <f>'Population Estimate'!O28*Assumptions!H$41*'Property % affected'!S29</f>
        <v>2709.7615370489584</v>
      </c>
    </row>
    <row r="30" spans="1:39" x14ac:dyDescent="0.35">
      <c r="A30">
        <v>2049</v>
      </c>
      <c r="B30" s="43">
        <f>'Property % affected'!B30*'Population Estimate'!B29</f>
        <v>139.35883206014168</v>
      </c>
      <c r="C30" s="43">
        <f>'Property % affected'!C30*'Population Estimate'!C29</f>
        <v>205.45103140593693</v>
      </c>
      <c r="D30" s="43">
        <f>'Property % affected'!D30*'Population Estimate'!D29</f>
        <v>224.42639971062258</v>
      </c>
      <c r="E30" s="43">
        <f>'Property % affected'!E30*'Population Estimate'!E29</f>
        <v>217.7705792758465</v>
      </c>
      <c r="F30" s="43">
        <f>'Property % affected'!F30*'Population Estimate'!F29</f>
        <v>166.06449874323732</v>
      </c>
      <c r="G30" s="43">
        <f>'Property % affected'!G30*'Population Estimate'!G29</f>
        <v>95.123317060805974</v>
      </c>
      <c r="H30" s="44">
        <f>'Property % affected'!H30*'Population Estimate'!B29</f>
        <v>155.84330491869522</v>
      </c>
      <c r="I30" s="44">
        <f>'Property % affected'!I30*'Population Estimate'!C29</f>
        <v>190.41707271022176</v>
      </c>
      <c r="J30" s="44">
        <f>'Property % affected'!J30*'Population Estimate'!D29</f>
        <v>124.47170870557157</v>
      </c>
      <c r="K30" s="44">
        <f>'Property % affected'!K30*'Population Estimate'!E29</f>
        <v>135.15352892401131</v>
      </c>
      <c r="L30" s="44">
        <f>'Property % affected'!L30*'Population Estimate'!F29</f>
        <v>111.13676276682874</v>
      </c>
      <c r="M30" s="44">
        <f>'Property % affected'!M30*'Population Estimate'!G29</f>
        <v>45.511277354178027</v>
      </c>
      <c r="N30" s="45">
        <f>'Property % affected'!N30*'Population Estimate'!B29</f>
        <v>11229.915760481552</v>
      </c>
      <c r="O30" s="45">
        <f>'Property % affected'!O30*'Population Estimate'!C29</f>
        <v>23003.719286507319</v>
      </c>
      <c r="P30" s="45">
        <f>'Property % affected'!P30*'Population Estimate'!D29</f>
        <v>17438.279760853802</v>
      </c>
      <c r="Q30" s="45">
        <f>'Property % affected'!Q30*'Population Estimate'!E29</f>
        <v>8577.295787867437</v>
      </c>
      <c r="R30" s="45">
        <f>'Property % affected'!R30*'Population Estimate'!F29</f>
        <v>5501.4268432503695</v>
      </c>
      <c r="S30" s="45">
        <f>'Property % affected'!S30*'Population Estimate'!G29</f>
        <v>3003.8300759481695</v>
      </c>
      <c r="U30">
        <v>2049</v>
      </c>
      <c r="V30" s="43">
        <f>'Population Estimate'!J29*Assumptions!C$41*'Property % affected'!B30</f>
        <v>129.73968223469211</v>
      </c>
      <c r="W30" s="43">
        <f>'Population Estimate'!K29*Assumptions!D$41*'Property % affected'!C30</f>
        <v>187.6162331503196</v>
      </c>
      <c r="X30" s="43">
        <f>'Population Estimate'!L29*Assumptions!E$41*'Property % affected'!D30</f>
        <v>202.79208528940634</v>
      </c>
      <c r="Y30" s="43">
        <f>'Population Estimate'!M29*Assumptions!F$41*'Property % affected'!E30</f>
        <v>217.21021580234677</v>
      </c>
      <c r="Z30" s="43">
        <f>'Population Estimate'!N29*Assumptions!G$41*'Property % affected'!F30</f>
        <v>162.67230224284762</v>
      </c>
      <c r="AA30" s="43">
        <f>'Population Estimate'!O29*Assumptions!H$41*'Property % affected'!G30</f>
        <v>87.003020799857325</v>
      </c>
      <c r="AB30" s="44">
        <f>'Population Estimate'!J29*Assumptions!C$41*'Property % affected'!H30</f>
        <v>145.08632542091064</v>
      </c>
      <c r="AC30" s="44">
        <f>'Population Estimate'!K29*Assumptions!D$41*'Property % affected'!I30</f>
        <v>173.88734271581743</v>
      </c>
      <c r="AD30" s="44">
        <f>'Population Estimate'!L29*Assumptions!E$41*'Property % affected'!J30</f>
        <v>112.47285257209275</v>
      </c>
      <c r="AE30" s="44">
        <f>'Population Estimate'!M29*Assumptions!F$41*'Property % affected'!K30</f>
        <v>134.80575421001896</v>
      </c>
      <c r="AF30" s="44">
        <f>'Population Estimate'!N29*Assumptions!G$41*'Property % affected'!L30</f>
        <v>108.86657413183832</v>
      </c>
      <c r="AG30" s="44">
        <f>'Population Estimate'!O29*Assumptions!H$41*'Property % affected'!M30</f>
        <v>41.626162045447884</v>
      </c>
      <c r="AH30" s="45">
        <f>'Population Estimate'!J29*Assumptions!C$41*'Property % affected'!N30</f>
        <v>10454.778364233633</v>
      </c>
      <c r="AI30" s="45">
        <f>'Population Estimate'!K29*Assumptions!D$41*'Property % affected'!O30</f>
        <v>21006.811849264559</v>
      </c>
      <c r="AJ30" s="45">
        <f>'Population Estimate'!L29*Assumptions!E$41*'Property % affected'!P30</f>
        <v>15757.259935209888</v>
      </c>
      <c r="AK30" s="45">
        <f>'Population Estimate'!M29*Assumptions!F$41*'Property % affected'!Q30</f>
        <v>8555.22483927141</v>
      </c>
      <c r="AL30" s="45">
        <f>'Population Estimate'!N29*Assumptions!G$41*'Property % affected'!R30</f>
        <v>5389.0492970195019</v>
      </c>
      <c r="AM30" s="45">
        <f>'Population Estimate'!O29*Assumptions!H$41*'Property % affected'!S30</f>
        <v>2747.4051436820373</v>
      </c>
    </row>
    <row r="31" spans="1:39" x14ac:dyDescent="0.35">
      <c r="A31">
        <v>2050</v>
      </c>
      <c r="B31" s="43">
        <f>'Property % affected'!B31*'Population Estimate'!B30</f>
        <v>162.35935173017143</v>
      </c>
      <c r="C31" s="43">
        <f>'Property % affected'!C31*'Population Estimate'!C30</f>
        <v>239.35975767196095</v>
      </c>
      <c r="D31" s="43">
        <f>'Property % affected'!D31*'Population Estimate'!D30</f>
        <v>261.46692125281271</v>
      </c>
      <c r="E31" s="43">
        <f>'Property % affected'!E31*'Population Estimate'!E30</f>
        <v>253.71258896509434</v>
      </c>
      <c r="F31" s="43">
        <f>'Property % affected'!F31*'Population Estimate'!F30</f>
        <v>193.47266307249265</v>
      </c>
      <c r="G31" s="43">
        <f>'Property % affected'!G31*'Population Estimate'!G30</f>
        <v>110.82297306962889</v>
      </c>
      <c r="H31" s="44">
        <f>'Property % affected'!H31*'Population Estimate'!B30</f>
        <v>177.5215890532107</v>
      </c>
      <c r="I31" s="44">
        <f>'Property % affected'!I31*'Population Estimate'!C30</f>
        <v>216.90467452557377</v>
      </c>
      <c r="J31" s="44">
        <f>'Property % affected'!J31*'Population Estimate'!D30</f>
        <v>141.78610709718532</v>
      </c>
      <c r="K31" s="44">
        <f>'Property % affected'!K31*'Population Estimate'!E30</f>
        <v>153.95380143700592</v>
      </c>
      <c r="L31" s="44">
        <f>'Property % affected'!L31*'Population Estimate'!F30</f>
        <v>126.59622907053991</v>
      </c>
      <c r="M31" s="44">
        <f>'Property % affected'!M31*'Population Estimate'!G30</f>
        <v>51.84203633239229</v>
      </c>
      <c r="N31" s="45">
        <f>'Property % affected'!N31*'Population Estimate'!B30</f>
        <v>12891.954992585783</v>
      </c>
      <c r="O31" s="45">
        <f>'Property % affected'!O31*'Population Estimate'!C30</f>
        <v>26408.293706649576</v>
      </c>
      <c r="P31" s="45">
        <f>'Property % affected'!P31*'Population Estimate'!D30</f>
        <v>20019.163333012082</v>
      </c>
      <c r="Q31" s="45">
        <f>'Property % affected'!Q31*'Population Estimate'!E30</f>
        <v>9846.7445004717338</v>
      </c>
      <c r="R31" s="45">
        <f>'Property % affected'!R31*'Population Estimate'!F30</f>
        <v>6315.6437475489765</v>
      </c>
      <c r="S31" s="45">
        <f>'Property % affected'!S31*'Population Estimate'!G30</f>
        <v>3448.4000566393161</v>
      </c>
      <c r="U31">
        <v>2050</v>
      </c>
      <c r="V31" s="43">
        <f>'Population Estimate'!J30*Assumptions!C$41*'Property % affected'!B31</f>
        <v>151.15260647572359</v>
      </c>
      <c r="W31" s="43">
        <f>'Population Estimate'!K30*Assumptions!D$41*'Property % affected'!C31</f>
        <v>218.58140986139105</v>
      </c>
      <c r="X31" s="43">
        <f>'Population Estimate'!L30*Assumptions!E$41*'Property % affected'!D31</f>
        <v>236.26196500691438</v>
      </c>
      <c r="Y31" s="43">
        <f>'Population Estimate'!M30*Assumptions!F$41*'Property % affected'!E31</f>
        <v>253.05974013631379</v>
      </c>
      <c r="Z31" s="43">
        <f>'Population Estimate'!N30*Assumptions!G$41*'Property % affected'!F31</f>
        <v>189.52060049703317</v>
      </c>
      <c r="AA31" s="43">
        <f>'Population Estimate'!O30*Assumptions!H$41*'Property % affected'!G31</f>
        <v>101.36246010970693</v>
      </c>
      <c r="AB31" s="44">
        <f>'Population Estimate'!J30*Assumptions!C$41*'Property % affected'!H31</f>
        <v>165.26828054659384</v>
      </c>
      <c r="AC31" s="44">
        <f>'Population Estimate'!K30*Assumptions!D$41*'Property % affected'!I31</f>
        <v>198.07560813251908</v>
      </c>
      <c r="AD31" s="44">
        <f>'Population Estimate'!L30*Assumptions!E$41*'Property % affected'!J31</f>
        <v>128.11817308649881</v>
      </c>
      <c r="AE31" s="44">
        <f>'Population Estimate'!M30*Assumptions!F$41*'Property % affected'!K31</f>
        <v>153.55765018820728</v>
      </c>
      <c r="AF31" s="44">
        <f>'Population Estimate'!N30*Assumptions!G$41*'Property % affected'!L31</f>
        <v>124.01025019808023</v>
      </c>
      <c r="AG31" s="44">
        <f>'Population Estimate'!O30*Assumptions!H$41*'Property % affected'!M31</f>
        <v>47.416489507518747</v>
      </c>
      <c r="AH31" s="45">
        <f>'Population Estimate'!J30*Assumptions!C$41*'Property % affected'!N31</f>
        <v>12002.096454139379</v>
      </c>
      <c r="AI31" s="45">
        <f>'Population Estimate'!K30*Assumptions!D$41*'Property % affected'!O31</f>
        <v>24115.841888276405</v>
      </c>
      <c r="AJ31" s="45">
        <f>'Population Estimate'!L30*Assumptions!E$41*'Property % affected'!P31</f>
        <v>18089.350821852477</v>
      </c>
      <c r="AK31" s="45">
        <f>'Population Estimate'!M30*Assumptions!F$41*'Property % affected'!Q31</f>
        <v>9821.4070284895352</v>
      </c>
      <c r="AL31" s="45">
        <f>'Population Estimate'!N30*Assumptions!G$41*'Property % affected'!R31</f>
        <v>6186.6342073987444</v>
      </c>
      <c r="AM31" s="45">
        <f>'Population Estimate'!O30*Assumptions!H$41*'Property % affected'!S31</f>
        <v>3154.0239672491248</v>
      </c>
    </row>
    <row r="32" spans="1:39" x14ac:dyDescent="0.35">
      <c r="A32">
        <v>2051</v>
      </c>
      <c r="B32" s="43">
        <f>'Property % affected'!B32*'Population Estimate'!B31</f>
        <v>167.05884329273999</v>
      </c>
      <c r="C32" s="43">
        <f>'Property % affected'!C32*'Population Estimate'!C31</f>
        <v>246.2880260446216</v>
      </c>
      <c r="D32" s="43">
        <f>'Property % affected'!D32*'Population Estimate'!D31</f>
        <v>269.03508149257812</v>
      </c>
      <c r="E32" s="43">
        <f>'Property % affected'!E32*'Population Estimate'!E31</f>
        <v>261.05630005073868</v>
      </c>
      <c r="F32" s="43">
        <f>'Property % affected'!F32*'Population Estimate'!F31</f>
        <v>199.07272945615199</v>
      </c>
      <c r="G32" s="43">
        <f>'Property % affected'!G32*'Population Estimate'!G31</f>
        <v>114.0307441116384</v>
      </c>
      <c r="H32" s="44">
        <f>'Property % affected'!H32*'Population Estimate'!B31</f>
        <v>178.59263899687807</v>
      </c>
      <c r="I32" s="44">
        <f>'Property % affected'!I32*'Population Estimate'!C31</f>
        <v>218.21333642225247</v>
      </c>
      <c r="J32" s="44">
        <f>'Property % affected'!J32*'Population Estimate'!D31</f>
        <v>142.64155235783886</v>
      </c>
      <c r="K32" s="44">
        <f>'Property % affected'!K32*'Population Estimate'!E31</f>
        <v>154.88265866071549</v>
      </c>
      <c r="L32" s="44">
        <f>'Property % affected'!L32*'Population Estimate'!F31</f>
        <v>127.36002847509491</v>
      </c>
      <c r="M32" s="44">
        <f>'Property % affected'!M32*'Population Estimate'!G31</f>
        <v>52.154817501091522</v>
      </c>
      <c r="N32" s="45">
        <f>'Property % affected'!N32*'Population Estimate'!B31</f>
        <v>13071.048125260755</v>
      </c>
      <c r="O32" s="45">
        <f>'Property % affected'!O32*'Population Estimate'!C31</f>
        <v>26775.153818342846</v>
      </c>
      <c r="P32" s="45">
        <f>'Property % affected'!P32*'Population Estimate'!D31</f>
        <v>20297.266590190924</v>
      </c>
      <c r="Q32" s="45">
        <f>'Property % affected'!Q32*'Population Estimate'!E31</f>
        <v>9983.534019226161</v>
      </c>
      <c r="R32" s="45">
        <f>'Property % affected'!R32*'Population Estimate'!F31</f>
        <v>6403.3797367188236</v>
      </c>
      <c r="S32" s="45">
        <f>'Property % affected'!S32*'Population Estimate'!G31</f>
        <v>3496.3047203784668</v>
      </c>
      <c r="U32">
        <v>2051</v>
      </c>
      <c r="V32" s="43">
        <f>'Population Estimate'!J31*Assumptions!C$41*'Property % affected'!B32</f>
        <v>155.52771878815409</v>
      </c>
      <c r="W32" s="43">
        <f>'Population Estimate'!K31*Assumptions!D$41*'Property % affected'!C32</f>
        <v>224.90824894045505</v>
      </c>
      <c r="X32" s="43">
        <f>'Population Estimate'!L31*Assumptions!E$41*'Property % affected'!D32</f>
        <v>243.1005677684671</v>
      </c>
      <c r="Y32" s="43">
        <f>'Population Estimate'!M31*Assumptions!F$41*'Property % affected'!E32</f>
        <v>260.3845545120995</v>
      </c>
      <c r="Z32" s="43">
        <f>'Population Estimate'!N31*Assumptions!G$41*'Property % affected'!F32</f>
        <v>195.00627442636082</v>
      </c>
      <c r="AA32" s="43">
        <f>'Population Estimate'!O31*Assumptions!H$41*'Property % affected'!G32</f>
        <v>104.29639659670657</v>
      </c>
      <c r="AB32" s="44">
        <f>'Population Estimate'!J31*Assumptions!C$41*'Property % affected'!H32</f>
        <v>166.26540198694084</v>
      </c>
      <c r="AC32" s="44">
        <f>'Population Estimate'!K31*Assumptions!D$41*'Property % affected'!I32</f>
        <v>199.27066767464959</v>
      </c>
      <c r="AD32" s="44">
        <f>'Population Estimate'!L31*Assumptions!E$41*'Property % affected'!J32</f>
        <v>128.8911549125342</v>
      </c>
      <c r="AE32" s="44">
        <f>'Population Estimate'!M31*Assumptions!F$41*'Property % affected'!K32</f>
        <v>154.48411729263631</v>
      </c>
      <c r="AF32" s="44">
        <f>'Population Estimate'!N31*Assumptions!G$41*'Property % affected'!L32</f>
        <v>124.75844748606762</v>
      </c>
      <c r="AG32" s="44">
        <f>'Population Estimate'!O31*Assumptions!H$41*'Property % affected'!M32</f>
        <v>47.702569801677832</v>
      </c>
      <c r="AH32" s="45">
        <f>'Population Estimate'!J31*Assumptions!C$41*'Property % affected'!N32</f>
        <v>12168.827803564285</v>
      </c>
      <c r="AI32" s="45">
        <f>'Population Estimate'!K31*Assumptions!D$41*'Property % affected'!O32</f>
        <v>24450.855598248989</v>
      </c>
      <c r="AJ32" s="45">
        <f>'Population Estimate'!L31*Assumptions!E$41*'Property % affected'!P32</f>
        <v>18340.645408950037</v>
      </c>
      <c r="AK32" s="45">
        <f>'Population Estimate'!M31*Assumptions!F$41*'Property % affected'!Q32</f>
        <v>9957.8445628293448</v>
      </c>
      <c r="AL32" s="45">
        <f>'Population Estimate'!N31*Assumptions!G$41*'Property % affected'!R32</f>
        <v>6272.5780151109502</v>
      </c>
      <c r="AM32" s="45">
        <f>'Population Estimate'!O31*Assumptions!H$41*'Property % affected'!S32</f>
        <v>3197.8392018781196</v>
      </c>
    </row>
    <row r="33" spans="1:39" x14ac:dyDescent="0.35">
      <c r="A33">
        <v>2052</v>
      </c>
      <c r="B33" s="43">
        <f>'Property % affected'!B33*'Population Estimate'!B32</f>
        <v>171.89436164225555</v>
      </c>
      <c r="C33" s="43">
        <f>'Property % affected'!C33*'Population Estimate'!C32</f>
        <v>253.4168331507372</v>
      </c>
      <c r="D33" s="43">
        <f>'Property % affected'!D33*'Population Estimate'!D32</f>
        <v>276.82230213639139</v>
      </c>
      <c r="E33" s="43">
        <f>'Property % affected'!E33*'Population Estimate'!E32</f>
        <v>268.61257485948954</v>
      </c>
      <c r="F33" s="43">
        <f>'Property % affected'!F33*'Population Estimate'!F32</f>
        <v>204.83488976565778</v>
      </c>
      <c r="G33" s="43">
        <f>'Property % affected'!G33*'Population Estimate'!G32</f>
        <v>117.33136408896291</v>
      </c>
      <c r="H33" s="44">
        <f>'Property % affected'!H33*'Population Estimate'!B32</f>
        <v>179.6701509601113</v>
      </c>
      <c r="I33" s="44">
        <f>'Property % affected'!I33*'Population Estimate'!C32</f>
        <v>219.52989393465998</v>
      </c>
      <c r="J33" s="44">
        <f>'Property % affected'!J33*'Population Estimate'!D32</f>
        <v>143.50215881946585</v>
      </c>
      <c r="K33" s="44">
        <f>'Property % affected'!K33*'Population Estimate'!E32</f>
        <v>155.81712000549248</v>
      </c>
      <c r="L33" s="44">
        <f>'Property % affected'!L33*'Population Estimate'!F32</f>
        <v>128.12843614906433</v>
      </c>
      <c r="M33" s="44">
        <f>'Property % affected'!M33*'Population Estimate'!G32</f>
        <v>52.469485788168321</v>
      </c>
      <c r="N33" s="45">
        <f>'Property % affected'!N33*'Population Estimate'!B32</f>
        <v>13252.629193255838</v>
      </c>
      <c r="O33" s="45">
        <f>'Property % affected'!O33*'Population Estimate'!C32</f>
        <v>27147.110296467312</v>
      </c>
      <c r="P33" s="45">
        <f>'Property % affected'!P33*'Population Estimate'!D32</f>
        <v>20579.233216700784</v>
      </c>
      <c r="Q33" s="45">
        <f>'Property % affected'!Q33*'Population Estimate'!E32</f>
        <v>10122.223797750727</v>
      </c>
      <c r="R33" s="45">
        <f>'Property % affected'!R33*'Population Estimate'!F32</f>
        <v>6492.3345412784074</v>
      </c>
      <c r="S33" s="45">
        <f>'Property % affected'!S33*'Population Estimate'!G32</f>
        <v>3544.8748686235531</v>
      </c>
      <c r="U33">
        <v>2052</v>
      </c>
      <c r="V33" s="43">
        <f>'Population Estimate'!J32*Assumptions!C$41*'Property % affected'!B33</f>
        <v>160.02946872988318</v>
      </c>
      <c r="W33" s="43">
        <f>'Population Estimate'!K32*Assumptions!D$41*'Property % affected'!C33</f>
        <v>231.41821838160138</v>
      </c>
      <c r="X33" s="43">
        <f>'Population Estimate'!L32*Assumptions!E$41*'Property % affected'!D33</f>
        <v>250.13711389229135</v>
      </c>
      <c r="Y33" s="43">
        <f>'Population Estimate'!M32*Assumptions!F$41*'Property % affected'!E33</f>
        <v>267.92138564571007</v>
      </c>
      <c r="Z33" s="43">
        <f>'Population Estimate'!N32*Assumptions!G$41*'Property % affected'!F33</f>
        <v>200.65073119185499</v>
      </c>
      <c r="AA33" s="43">
        <f>'Population Estimate'!O32*Assumptions!H$41*'Property % affected'!G33</f>
        <v>107.3152558776127</v>
      </c>
      <c r="AB33" s="44">
        <f>'Population Estimate'!J32*Assumptions!C$41*'Property % affected'!H33</f>
        <v>167.26853941029148</v>
      </c>
      <c r="AC33" s="44">
        <f>'Population Estimate'!K32*Assumptions!D$41*'Property % affected'!I33</f>
        <v>200.47293742970186</v>
      </c>
      <c r="AD33" s="44">
        <f>'Population Estimate'!L32*Assumptions!E$41*'Property % affected'!J33</f>
        <v>129.66880040874995</v>
      </c>
      <c r="AE33" s="44">
        <f>'Population Estimate'!M32*Assumptions!F$41*'Property % affected'!K33</f>
        <v>155.41617409770572</v>
      </c>
      <c r="AF33" s="44">
        <f>'Population Estimate'!N32*Assumptions!G$41*'Property % affected'!L33</f>
        <v>125.51115891043378</v>
      </c>
      <c r="AG33" s="44">
        <f>'Population Estimate'!O32*Assumptions!H$41*'Property % affected'!M33</f>
        <v>47.990376118483397</v>
      </c>
      <c r="AH33" s="45">
        <f>'Population Estimate'!J32*Assumptions!C$41*'Property % affected'!N33</f>
        <v>12337.875360244092</v>
      </c>
      <c r="AI33" s="45">
        <f>'Population Estimate'!K32*Assumptions!D$41*'Property % affected'!O33</f>
        <v>24790.523269148573</v>
      </c>
      <c r="AJ33" s="45">
        <f>'Population Estimate'!L32*Assumptions!E$41*'Property % affected'!P33</f>
        <v>18595.430943297524</v>
      </c>
      <c r="AK33" s="45">
        <f>'Population Estimate'!M32*Assumptions!F$41*'Property % affected'!Q33</f>
        <v>10096.177467223844</v>
      </c>
      <c r="AL33" s="45">
        <f>'Population Estimate'!N32*Assumptions!G$41*'Property % affected'!R33</f>
        <v>6359.7157414930571</v>
      </c>
      <c r="AM33" s="45">
        <f>'Population Estimate'!O32*Assumptions!H$41*'Property % affected'!S33</f>
        <v>3242.2631112684767</v>
      </c>
    </row>
    <row r="34" spans="1:39" x14ac:dyDescent="0.35">
      <c r="A34">
        <v>2053</v>
      </c>
      <c r="B34" s="43">
        <f>'Property % affected'!B34*'Population Estimate'!B33</f>
        <v>176.86984407417245</v>
      </c>
      <c r="C34" s="43">
        <f>'Property % affected'!C34*'Population Estimate'!C33</f>
        <v>260.75198358410415</v>
      </c>
      <c r="D34" s="43">
        <f>'Property % affected'!D34*'Population Estimate'!D33</f>
        <v>284.83492388781849</v>
      </c>
      <c r="E34" s="43">
        <f>'Property % affected'!E34*'Population Estimate'!E33</f>
        <v>276.38756604847822</v>
      </c>
      <c r="F34" s="43">
        <f>'Property % affected'!F34*'Population Estimate'!F33</f>
        <v>210.76383580982022</v>
      </c>
      <c r="G34" s="43">
        <f>'Property % affected'!G34*'Population Estimate'!G33</f>
        <v>120.72752051410758</v>
      </c>
      <c r="H34" s="44">
        <f>'Property % affected'!H34*'Population Estimate'!B33</f>
        <v>180.75416393053851</v>
      </c>
      <c r="I34" s="44">
        <f>'Property % affected'!I34*'Population Estimate'!C33</f>
        <v>220.85439469981222</v>
      </c>
      <c r="J34" s="44">
        <f>'Property % affected'!J34*'Population Estimate'!D33</f>
        <v>144.36795762140014</v>
      </c>
      <c r="K34" s="44">
        <f>'Property % affected'!K34*'Population Estimate'!E33</f>
        <v>156.75721928296272</v>
      </c>
      <c r="L34" s="44">
        <f>'Property % affected'!L34*'Population Estimate'!F33</f>
        <v>128.90147989575198</v>
      </c>
      <c r="M34" s="44">
        <f>'Property % affected'!M34*'Population Estimate'!G33</f>
        <v>52.786052579269032</v>
      </c>
      <c r="N34" s="45">
        <f>'Property % affected'!N34*'Population Estimate'!B33</f>
        <v>13436.732758600656</v>
      </c>
      <c r="O34" s="45">
        <f>'Property % affected'!O34*'Population Estimate'!C33</f>
        <v>27524.233938991925</v>
      </c>
      <c r="P34" s="45">
        <f>'Property % affected'!P34*'Population Estimate'!D33</f>
        <v>20865.116881897211</v>
      </c>
      <c r="Q34" s="45">
        <f>'Property % affected'!Q34*'Population Estimate'!E33</f>
        <v>10262.840234173198</v>
      </c>
      <c r="R34" s="45">
        <f>'Property % affected'!R34*'Population Estimate'!F33</f>
        <v>6582.5250928309215</v>
      </c>
      <c r="S34" s="45">
        <f>'Property % affected'!S34*'Population Estimate'!G33</f>
        <v>3594.1197461869401</v>
      </c>
      <c r="U34">
        <v>2053</v>
      </c>
      <c r="V34" s="43">
        <f>'Population Estimate'!J33*Assumptions!C$41*'Property % affected'!B34</f>
        <v>164.66152182718963</v>
      </c>
      <c r="W34" s="43">
        <f>'Population Estimate'!K33*Assumptions!D$41*'Property % affected'!C34</f>
        <v>238.11661889330338</v>
      </c>
      <c r="X34" s="43">
        <f>'Population Estimate'!L33*Assumptions!E$41*'Property % affected'!D34</f>
        <v>257.37733284916231</v>
      </c>
      <c r="Y34" s="43">
        <f>'Population Estimate'!M33*Assumptions!F$41*'Property % affected'!E34</f>
        <v>275.67637036236636</v>
      </c>
      <c r="Z34" s="43">
        <f>'Population Estimate'!N33*Assumptions!G$41*'Property % affected'!F34</f>
        <v>206.4585667628325</v>
      </c>
      <c r="AA34" s="43">
        <f>'Population Estimate'!O33*Assumptions!H$41*'Property % affected'!G34</f>
        <v>110.42149604276118</v>
      </c>
      <c r="AB34" s="44">
        <f>'Population Estimate'!J33*Assumptions!C$41*'Property % affected'!H34</f>
        <v>168.27772911317891</v>
      </c>
      <c r="AC34" s="44">
        <f>'Population Estimate'!K33*Assumptions!D$41*'Property % affected'!I34</f>
        <v>201.68246089941655</v>
      </c>
      <c r="AD34" s="44">
        <f>'Population Estimate'!L33*Assumptions!E$41*'Property % affected'!J34</f>
        <v>130.45113771270221</v>
      </c>
      <c r="AE34" s="44">
        <f>'Population Estimate'!M33*Assumptions!F$41*'Property % affected'!K34</f>
        <v>156.35385432803787</v>
      </c>
      <c r="AF34" s="44">
        <f>'Population Estimate'!N33*Assumptions!G$41*'Property % affected'!L34</f>
        <v>126.26841170654494</v>
      </c>
      <c r="AG34" s="44">
        <f>'Population Estimate'!O33*Assumptions!H$41*'Property % affected'!M34</f>
        <v>48.279918871634791</v>
      </c>
      <c r="AH34" s="45">
        <f>'Population Estimate'!J33*Assumptions!C$41*'Property % affected'!N34</f>
        <v>12509.271300587527</v>
      </c>
      <c r="AI34" s="45">
        <f>'Population Estimate'!K33*Assumptions!D$41*'Property % affected'!O34</f>
        <v>25134.909553112248</v>
      </c>
      <c r="AJ34" s="45">
        <f>'Population Estimate'!L33*Assumptions!E$41*'Property % affected'!P34</f>
        <v>18853.755920617998</v>
      </c>
      <c r="AK34" s="45">
        <f>'Population Estimate'!M33*Assumptions!F$41*'Property % affected'!Q34</f>
        <v>10236.4320718736</v>
      </c>
      <c r="AL34" s="45">
        <f>'Population Estimate'!N33*Assumptions!G$41*'Property % affected'!R34</f>
        <v>6448.0639722867081</v>
      </c>
      <c r="AM34" s="45">
        <f>'Population Estimate'!O33*Assumptions!H$41*'Property % affected'!S34</f>
        <v>3287.3041510399867</v>
      </c>
    </row>
    <row r="35" spans="1:39" x14ac:dyDescent="0.35">
      <c r="A35">
        <v>2054</v>
      </c>
      <c r="B35" s="43">
        <f>'Property % affected'!B35*'Population Estimate'!B34</f>
        <v>181.9893418489651</v>
      </c>
      <c r="C35" s="43">
        <f>'Property % affected'!C35*'Population Estimate'!C34</f>
        <v>268.2994499524907</v>
      </c>
      <c r="D35" s="43">
        <f>'Property % affected'!D35*'Population Estimate'!D34</f>
        <v>293.07947098209536</v>
      </c>
      <c r="E35" s="43">
        <f>'Property % affected'!E35*'Population Estimate'!E34</f>
        <v>284.38760436350128</v>
      </c>
      <c r="F35" s="43">
        <f>'Property % affected'!F35*'Population Estimate'!F34</f>
        <v>216.86439520185905</v>
      </c>
      <c r="G35" s="43">
        <f>'Property % affected'!G35*'Population Estimate'!G34</f>
        <v>124.2219786896291</v>
      </c>
      <c r="H35" s="44">
        <f>'Property % affected'!H35*'Population Estimate'!B34</f>
        <v>181.84471713101379</v>
      </c>
      <c r="I35" s="44">
        <f>'Property % affected'!I35*'Population Estimate'!C34</f>
        <v>222.18688664213605</v>
      </c>
      <c r="J35" s="44">
        <f>'Property % affected'!J35*'Population Estimate'!D34</f>
        <v>145.23898009084985</v>
      </c>
      <c r="K35" s="44">
        <f>'Property % affected'!K35*'Population Estimate'!E34</f>
        <v>157.70299050874945</v>
      </c>
      <c r="L35" s="44">
        <f>'Property % affected'!L35*'Population Estimate'!F34</f>
        <v>129.67918768620896</v>
      </c>
      <c r="M35" s="44">
        <f>'Property % affected'!M35*'Population Estimate'!G34</f>
        <v>53.104529328733577</v>
      </c>
      <c r="N35" s="45">
        <f>'Property % affected'!N35*'Population Estimate'!B34</f>
        <v>13623.39386345544</v>
      </c>
      <c r="O35" s="45">
        <f>'Property % affected'!O35*'Population Estimate'!C34</f>
        <v>27906.596527400576</v>
      </c>
      <c r="P35" s="45">
        <f>'Property % affected'!P35*'Population Estimate'!D34</f>
        <v>21154.972000702503</v>
      </c>
      <c r="Q35" s="45">
        <f>'Property % affected'!Q35*'Population Estimate'!E34</f>
        <v>10405.410093340246</v>
      </c>
      <c r="R35" s="45">
        <f>'Property % affected'!R35*'Population Estimate'!F34</f>
        <v>6673.9685581908834</v>
      </c>
      <c r="S35" s="45">
        <f>'Property % affected'!S35*'Population Estimate'!G34</f>
        <v>3644.048726308557</v>
      </c>
      <c r="U35">
        <v>2054</v>
      </c>
      <c r="V35" s="43">
        <f>'Population Estimate'!J34*Assumptions!C$41*'Property % affected'!B35</f>
        <v>169.42764970501349</v>
      </c>
      <c r="W35" s="43">
        <f>'Population Estimate'!K34*Assumptions!D$41*'Property % affected'!C35</f>
        <v>245.00890461304542</v>
      </c>
      <c r="X35" s="43">
        <f>'Population Estimate'!L34*Assumptions!E$41*'Property % affected'!D35</f>
        <v>264.82711994939172</v>
      </c>
      <c r="Y35" s="43">
        <f>'Population Estimate'!M34*Assumptions!F$41*'Property % affected'!E35</f>
        <v>283.6558231176997</v>
      </c>
      <c r="Z35" s="43">
        <f>'Population Estimate'!N34*Assumptions!G$41*'Property % affected'!F35</f>
        <v>212.43451013894557</v>
      </c>
      <c r="AA35" s="43">
        <f>'Population Estimate'!O34*Assumptions!H$41*'Property % affected'!G35</f>
        <v>113.61764633191463</v>
      </c>
      <c r="AB35" s="44">
        <f>'Population Estimate'!J34*Assumptions!C$41*'Property % affected'!H35</f>
        <v>169.29300761112609</v>
      </c>
      <c r="AC35" s="44">
        <f>'Population Estimate'!K34*Assumptions!D$41*'Property % affected'!I35</f>
        <v>202.89928184799575</v>
      </c>
      <c r="AD35" s="44">
        <f>'Population Estimate'!L34*Assumptions!E$41*'Property % affected'!J35</f>
        <v>131.2381951317108</v>
      </c>
      <c r="AE35" s="44">
        <f>'Population Estimate'!M34*Assumptions!F$41*'Property % affected'!K35</f>
        <v>157.29719191172757</v>
      </c>
      <c r="AF35" s="44">
        <f>'Population Estimate'!N34*Assumptions!G$41*'Property % affected'!L35</f>
        <v>127.03023327408806</v>
      </c>
      <c r="AG35" s="44">
        <f>'Population Estimate'!O34*Assumptions!H$41*'Property % affected'!M35</f>
        <v>48.571208537660873</v>
      </c>
      <c r="AH35" s="45">
        <f>'Population Estimate'!J34*Assumptions!C$41*'Property % affected'!N35</f>
        <v>12683.048247993234</v>
      </c>
      <c r="AI35" s="45">
        <f>'Population Estimate'!K34*Assumptions!D$41*'Property % affected'!O35</f>
        <v>25484.08000041507</v>
      </c>
      <c r="AJ35" s="45">
        <f>'Population Estimate'!L34*Assumptions!E$41*'Property % affected'!P35</f>
        <v>19115.669510329928</v>
      </c>
      <c r="AK35" s="45">
        <f>'Population Estimate'!M34*Assumptions!F$41*'Property % affected'!Q35</f>
        <v>10378.63507275444</v>
      </c>
      <c r="AL35" s="45">
        <f>'Population Estimate'!N34*Assumptions!G$41*'Property % affected'!R35</f>
        <v>6537.639523640215</v>
      </c>
      <c r="AM35" s="45">
        <f>'Population Estimate'!O34*Assumptions!H$41*'Property % affected'!S35</f>
        <v>3332.9708942766624</v>
      </c>
    </row>
    <row r="36" spans="1:39" x14ac:dyDescent="0.35">
      <c r="A36">
        <v>2055</v>
      </c>
      <c r="B36" s="43">
        <f>'Property % affected'!B36*'Population Estimate'!B35</f>
        <v>187.25702349084543</v>
      </c>
      <c r="C36" s="43">
        <f>'Property % affected'!C36*'Population Estimate'!C35</f>
        <v>276.06537774080181</v>
      </c>
      <c r="D36" s="43">
        <f>'Property % affected'!D36*'Population Estimate'!D35</f>
        <v>301.56265649845176</v>
      </c>
      <c r="E36" s="43">
        <f>'Property % affected'!E36*'Population Estimate'!E35</f>
        <v>292.61920379379768</v>
      </c>
      <c r="F36" s="43">
        <f>'Property % affected'!F36*'Population Estimate'!F35</f>
        <v>223.14153529026265</v>
      </c>
      <c r="G36" s="43">
        <f>'Property % affected'!G36*'Population Estimate'!G35</f>
        <v>127.8175839597689</v>
      </c>
      <c r="H36" s="44">
        <f>'Property % affected'!H36*'Population Estimate'!B35</f>
        <v>182.94185002103654</v>
      </c>
      <c r="I36" s="44">
        <f>'Property % affected'!I36*'Population Estimate'!C35</f>
        <v>223.52741797520309</v>
      </c>
      <c r="J36" s="44">
        <f>'Property % affected'!J36*'Population Estimate'!D35</f>
        <v>146.11525774403137</v>
      </c>
      <c r="K36" s="44">
        <f>'Property % affected'!K36*'Population Estimate'!E35</f>
        <v>158.65446790370422</v>
      </c>
      <c r="L36" s="44">
        <f>'Property % affected'!L36*'Population Estimate'!F35</f>
        <v>130.46158766024541</v>
      </c>
      <c r="M36" s="44">
        <f>'Property % affected'!M36*'Population Estimate'!G35</f>
        <v>53.424927560009962</v>
      </c>
      <c r="N36" s="45">
        <f>'Property % affected'!N36*'Population Estimate'!B35</f>
        <v>13812.648036780931</v>
      </c>
      <c r="O36" s="45">
        <f>'Property % affected'!O36*'Population Estimate'!C35</f>
        <v>28294.270840354893</v>
      </c>
      <c r="P36" s="45">
        <f>'Property % affected'!P36*'Population Estimate'!D35</f>
        <v>21448.853743963013</v>
      </c>
      <c r="Q36" s="45">
        <f>'Property % affected'!Q36*'Population Estimate'!E35</f>
        <v>10549.960511911813</v>
      </c>
      <c r="R36" s="45">
        <f>'Property % affected'!R36*'Population Estimate'!F35</f>
        <v>6766.6823426516648</v>
      </c>
      <c r="S36" s="45">
        <f>'Property % affected'!S36*'Population Estimate'!G35</f>
        <v>3694.6713124399994</v>
      </c>
      <c r="U36">
        <v>2055</v>
      </c>
      <c r="V36" s="43">
        <f>'Population Estimate'!J35*Assumptions!C$41*'Property % affected'!B36</f>
        <v>174.33173315798143</v>
      </c>
      <c r="W36" s="43">
        <f>'Population Estimate'!K35*Assumptions!D$41*'Property % affected'!C36</f>
        <v>252.10068754832551</v>
      </c>
      <c r="X36" s="43">
        <f>'Population Estimate'!L35*Assumptions!E$41*'Property % affected'!D36</f>
        <v>272.49254114305262</v>
      </c>
      <c r="Y36" s="43">
        <f>'Population Estimate'!M35*Assumptions!F$41*'Property % affected'!E36</f>
        <v>291.86624113926513</v>
      </c>
      <c r="Z36" s="43">
        <f>'Population Estimate'!N35*Assumptions!G$41*'Property % affected'!F36</f>
        <v>218.58342720074515</v>
      </c>
      <c r="AA36" s="43">
        <f>'Population Estimate'!O35*Assumptions!H$41*'Property % affected'!G36</f>
        <v>116.90630919368257</v>
      </c>
      <c r="AB36" s="44">
        <f>'Population Estimate'!J35*Assumptions!C$41*'Property % affected'!H36</f>
        <v>170.31441163996689</v>
      </c>
      <c r="AC36" s="44">
        <f>'Population Estimate'!K35*Assumptions!D$41*'Property % affected'!I36</f>
        <v>204.12344430368614</v>
      </c>
      <c r="AD36" s="44">
        <f>'Population Estimate'!L35*Assumptions!E$41*'Property % affected'!J36</f>
        <v>132.03000114388374</v>
      </c>
      <c r="AE36" s="44">
        <f>'Population Estimate'!M35*Assumptions!F$41*'Property % affected'!K36</f>
        <v>158.24622098156988</v>
      </c>
      <c r="AF36" s="44">
        <f>'Population Estimate'!N35*Assumptions!G$41*'Property % affected'!L36</f>
        <v>127.79665117806189</v>
      </c>
      <c r="AG36" s="44">
        <f>'Population Estimate'!O35*Assumptions!H$41*'Property % affected'!M36</f>
        <v>48.864255656299065</v>
      </c>
      <c r="AH36" s="45">
        <f>'Population Estimate'!J35*Assumptions!C$41*'Property % affected'!N36</f>
        <v>12859.239279059297</v>
      </c>
      <c r="AI36" s="45">
        <f>'Population Estimate'!K35*Assumptions!D$41*'Property % affected'!O36</f>
        <v>25838.101071946789</v>
      </c>
      <c r="AJ36" s="45">
        <f>'Population Estimate'!L35*Assumptions!E$41*'Property % affected'!P36</f>
        <v>19381.221564906082</v>
      </c>
      <c r="AK36" s="45">
        <f>'Population Estimate'!M35*Assumptions!F$41*'Property % affected'!Q36</f>
        <v>10522.813536698728</v>
      </c>
      <c r="AL36" s="45">
        <f>'Population Estimate'!N35*Assumptions!G$41*'Property % affected'!R36</f>
        <v>6628.459445309335</v>
      </c>
      <c r="AM36" s="45">
        <f>'Population Estimate'!O35*Assumptions!H$41*'Property % affected'!S36</f>
        <v>3379.2720331585315</v>
      </c>
    </row>
    <row r="37" spans="1:39" x14ac:dyDescent="0.35">
      <c r="A37">
        <v>2056</v>
      </c>
      <c r="B37" s="43">
        <f>'Property % affected'!B37*'Population Estimate'!B36</f>
        <v>192.67717818196198</v>
      </c>
      <c r="C37" s="43">
        <f>'Property % affected'!C37*'Population Estimate'!C36</f>
        <v>284.05609031500774</v>
      </c>
      <c r="D37" s="43">
        <f>'Property % affected'!D37*'Population Estimate'!D36</f>
        <v>310.29138782620117</v>
      </c>
      <c r="E37" s="43">
        <f>'Property % affected'!E37*'Population Estimate'!E36</f>
        <v>301.08906687602951</v>
      </c>
      <c r="F37" s="43">
        <f>'Property % affected'!F37*'Population Estimate'!F36</f>
        <v>229.60036720342498</v>
      </c>
      <c r="G37" s="43">
        <f>'Property % affected'!G37*'Population Estimate'!G36</f>
        <v>131.51726402725964</v>
      </c>
      <c r="H37" s="44">
        <f>'Property % affected'!H37*'Population Estimate'!B36</f>
        <v>184.04560229817903</v>
      </c>
      <c r="I37" s="44">
        <f>'Property % affected'!I37*'Population Estimate'!C36</f>
        <v>224.87603720347454</v>
      </c>
      <c r="J37" s="44">
        <f>'Property % affected'!J37*'Population Estimate'!D36</f>
        <v>146.99682228730944</v>
      </c>
      <c r="K37" s="44">
        <f>'Property % affected'!K37*'Population Estimate'!E36</f>
        <v>159.61168589514466</v>
      </c>
      <c r="L37" s="44">
        <f>'Property % affected'!L37*'Population Estimate'!F36</f>
        <v>131.24870812744885</v>
      </c>
      <c r="M37" s="44">
        <f>'Property % affected'!M37*'Population Estimate'!G36</f>
        <v>53.747258866071171</v>
      </c>
      <c r="N37" s="45">
        <f>'Property % affected'!N37*'Population Estimate'!B36</f>
        <v>14004.531301100935</v>
      </c>
      <c r="O37" s="45">
        <f>'Property % affected'!O37*'Population Estimate'!C36</f>
        <v>28687.330667546936</v>
      </c>
      <c r="P37" s="45">
        <f>'Property % affected'!P37*'Population Estimate'!D36</f>
        <v>21746.818048950336</v>
      </c>
      <c r="Q37" s="45">
        <f>'Property % affected'!Q37*'Population Estimate'!E36</f>
        <v>10696.519003526324</v>
      </c>
      <c r="R37" s="45">
        <f>'Property % affected'!R37*'Population Estimate'!F36</f>
        <v>6860.6840932983941</v>
      </c>
      <c r="S37" s="45">
        <f>'Property % affected'!S37*'Population Estimate'!G36</f>
        <v>3745.997140053405</v>
      </c>
      <c r="U37">
        <v>2056</v>
      </c>
      <c r="V37" s="43">
        <f>'Population Estimate'!J36*Assumptions!C$41*'Property % affected'!B37</f>
        <v>179.37776531032364</v>
      </c>
      <c r="W37" s="43">
        <f>'Population Estimate'!K36*Assumptions!D$41*'Property % affected'!C37</f>
        <v>259.39774214620314</v>
      </c>
      <c r="X37" s="43">
        <f>'Population Estimate'!L36*Assumptions!E$41*'Property % affected'!D37</f>
        <v>280.37983795914766</v>
      </c>
      <c r="Y37" s="43">
        <f>'Population Estimate'!M36*Assumptions!F$41*'Property % affected'!E37</f>
        <v>300.31430971687377</v>
      </c>
      <c r="Z37" s="43">
        <f>'Population Estimate'!N36*Assumptions!G$41*'Property % affected'!F37</f>
        <v>224.91032467169833</v>
      </c>
      <c r="AA37" s="43">
        <f>'Population Estimate'!O36*Assumptions!H$41*'Property % affected'!G37</f>
        <v>120.29016240455152</v>
      </c>
      <c r="AB37" s="44">
        <f>'Population Estimate'!J36*Assumptions!C$41*'Property % affected'!H37</f>
        <v>171.34197815717539</v>
      </c>
      <c r="AC37" s="44">
        <f>'Population Estimate'!K36*Assumptions!D$41*'Property % affected'!I37</f>
        <v>205.35499256037238</v>
      </c>
      <c r="AD37" s="44">
        <f>'Population Estimate'!L36*Assumptions!E$41*'Property % affected'!J37</f>
        <v>132.82658439914727</v>
      </c>
      <c r="AE37" s="44">
        <f>'Population Estimate'!M36*Assumptions!F$41*'Property % affected'!K37</f>
        <v>159.20097587629468</v>
      </c>
      <c r="AF37" s="44">
        <f>'Population Estimate'!N36*Assumptions!G$41*'Property % affected'!L37</f>
        <v>128.5676931497745</v>
      </c>
      <c r="AG37" s="44">
        <f>'Population Estimate'!O36*Assumptions!H$41*'Property % affected'!M37</f>
        <v>49.159070830876729</v>
      </c>
      <c r="AH37" s="45">
        <f>'Population Estimate'!J36*Assumptions!C$41*'Property % affected'!N37</f>
        <v>13037.877929878996</v>
      </c>
      <c r="AI37" s="45">
        <f>'Population Estimate'!K36*Assumptions!D$41*'Property % affected'!O37</f>
        <v>26197.040151862038</v>
      </c>
      <c r="AJ37" s="45">
        <f>'Population Estimate'!L36*Assumptions!E$41*'Property % affected'!P37</f>
        <v>19650.462629362406</v>
      </c>
      <c r="AK37" s="45">
        <f>'Population Estimate'!M36*Assumptions!F$41*'Property % affected'!Q37</f>
        <v>10668.994906547276</v>
      </c>
      <c r="AL37" s="45">
        <f>'Population Estimate'!N36*Assumptions!G$41*'Property % affected'!R37</f>
        <v>6720.5410239025105</v>
      </c>
      <c r="AM37" s="45">
        <f>'Population Estimate'!O36*Assumptions!H$41*'Property % affected'!S37</f>
        <v>3426.2163806161007</v>
      </c>
    </row>
    <row r="38" spans="1:39" x14ac:dyDescent="0.35">
      <c r="A38">
        <v>2057</v>
      </c>
      <c r="B38" s="43">
        <f>'Property % affected'!B38*'Population Estimate'!B37</f>
        <v>198.25421925484392</v>
      </c>
      <c r="C38" s="43">
        <f>'Property % affected'!C38*'Population Estimate'!C37</f>
        <v>292.27809407091161</v>
      </c>
      <c r="D38" s="43">
        <f>'Property % affected'!D38*'Population Estimate'!D37</f>
        <v>319.27277228904597</v>
      </c>
      <c r="E38" s="43">
        <f>'Property % affected'!E38*'Population Estimate'!E37</f>
        <v>309.80409015178822</v>
      </c>
      <c r="F38" s="43">
        <f>'Property % affected'!F38*'Population Estimate'!F37</f>
        <v>236.24615001135561</v>
      </c>
      <c r="G38" s="43">
        <f>'Property % affected'!G38*'Population Estimate'!G37</f>
        <v>135.32403133719188</v>
      </c>
      <c r="H38" s="44">
        <f>'Property % affected'!H38*'Population Estimate'!B37</f>
        <v>185.15601389952292</v>
      </c>
      <c r="I38" s="44">
        <f>'Property % affected'!I38*'Population Estimate'!C37</f>
        <v>226.23279312405569</v>
      </c>
      <c r="J38" s="44">
        <f>'Property % affected'!J38*'Population Estimate'!D37</f>
        <v>147.88370561834424</v>
      </c>
      <c r="K38" s="44">
        <f>'Property % affected'!K38*'Population Estimate'!E37</f>
        <v>160.57467911810076</v>
      </c>
      <c r="L38" s="44">
        <f>'Property % affected'!L38*'Population Estimate'!F37</f>
        <v>132.04057756820842</v>
      </c>
      <c r="M38" s="44">
        <f>'Property % affected'!M38*'Population Estimate'!G37</f>
        <v>54.071534909834646</v>
      </c>
      <c r="N38" s="45">
        <f>'Property % affected'!N38*'Population Estimate'!B37</f>
        <v>14199.080179358834</v>
      </c>
      <c r="O38" s="45">
        <f>'Property % affected'!O38*'Population Estimate'!C37</f>
        <v>29085.850823744233</v>
      </c>
      <c r="P38" s="45">
        <f>'Property % affected'!P38*'Population Estimate'!D37</f>
        <v>22048.921630008368</v>
      </c>
      <c r="Q38" s="45">
        <f>'Property % affected'!Q38*'Population Estimate'!E37</f>
        <v>10845.113464037599</v>
      </c>
      <c r="R38" s="45">
        <f>'Property % affected'!R38*'Population Estimate'!F37</f>
        <v>6955.9917023669022</v>
      </c>
      <c r="S38" s="45">
        <f>'Property % affected'!S38*'Population Estimate'!G37</f>
        <v>3798.0359784754655</v>
      </c>
      <c r="U38">
        <v>2057</v>
      </c>
      <c r="V38" s="43">
        <f>'Population Estimate'!J37*Assumptions!C$41*'Property % affected'!B38</f>
        <v>184.56985486725438</v>
      </c>
      <c r="W38" s="43">
        <f>'Population Estimate'!K37*Assumptions!D$41*'Property % affected'!C38</f>
        <v>266.90600999511253</v>
      </c>
      <c r="X38" s="43">
        <f>'Population Estimate'!L37*Assumptions!E$41*'Property % affected'!D38</f>
        <v>288.4954325877415</v>
      </c>
      <c r="Y38" s="43">
        <f>'Population Estimate'!M37*Assumptions!F$41*'Property % affected'!E38</f>
        <v>309.00690764605594</v>
      </c>
      <c r="Z38" s="43">
        <f>'Population Estimate'!N37*Assumptions!G$41*'Property % affected'!F38</f>
        <v>231.42035419488704</v>
      </c>
      <c r="AA38" s="43">
        <f>'Population Estimate'!O37*Assumptions!H$41*'Property % affected'!G38</f>
        <v>123.77196124925052</v>
      </c>
      <c r="AB38" s="44">
        <f>'Population Estimate'!J37*Assumptions!C$41*'Property % affected'!H38</f>
        <v>172.37574434320297</v>
      </c>
      <c r="AC38" s="44">
        <f>'Population Estimate'!K37*Assumptions!D$41*'Property % affected'!I38</f>
        <v>206.59397117917953</v>
      </c>
      <c r="AD38" s="44">
        <f>'Population Estimate'!L37*Assumptions!E$41*'Property % affected'!J38</f>
        <v>133.62797372028268</v>
      </c>
      <c r="AE38" s="44">
        <f>'Population Estimate'!M37*Assumptions!F$41*'Property % affected'!K38</f>
        <v>160.16149114180965</v>
      </c>
      <c r="AF38" s="44">
        <f>'Population Estimate'!N37*Assumptions!G$41*'Property % affected'!L38</f>
        <v>129.34338708784662</v>
      </c>
      <c r="AG38" s="44">
        <f>'Population Estimate'!O37*Assumptions!H$41*'Property % affected'!M38</f>
        <v>49.455664728694806</v>
      </c>
      <c r="AH38" s="45">
        <f>'Population Estimate'!J37*Assumptions!C$41*'Property % affected'!N38</f>
        <v>13218.998202424065</v>
      </c>
      <c r="AI38" s="45">
        <f>'Population Estimate'!K37*Assumptions!D$41*'Property % affected'!O38</f>
        <v>26560.965560406145</v>
      </c>
      <c r="AJ38" s="45">
        <f>'Population Estimate'!L37*Assumptions!E$41*'Property % affected'!P38</f>
        <v>19923.443950878725</v>
      </c>
      <c r="AK38" s="45">
        <f>'Population Estimate'!M37*Assumptions!F$41*'Property % affected'!Q38</f>
        <v>10817.207006372766</v>
      </c>
      <c r="AL38" s="45">
        <f>'Population Estimate'!N37*Assumptions!G$41*'Property % affected'!R38</f>
        <v>6813.9017861711945</v>
      </c>
      <c r="AM38" s="45">
        <f>'Population Estimate'!O37*Assumptions!H$41*'Property % affected'!S38</f>
        <v>3473.8128720078043</v>
      </c>
    </row>
    <row r="39" spans="1:39" x14ac:dyDescent="0.35">
      <c r="A39">
        <v>2058</v>
      </c>
      <c r="B39" s="43">
        <f>'Property % affected'!B39*'Population Estimate'!B38</f>
        <v>203.9926877859339</v>
      </c>
      <c r="C39" s="43">
        <f>'Property % affected'!C39*'Population Estimate'!C38</f>
        <v>300.73808373194834</v>
      </c>
      <c r="D39" s="43">
        <f>'Property % affected'!D39*'Population Estimate'!D38</f>
        <v>328.51412293217885</v>
      </c>
      <c r="E39" s="43">
        <f>'Property % affected'!E39*'Population Estimate'!E38</f>
        <v>318.77136978306686</v>
      </c>
      <c r="F39" s="43">
        <f>'Property % affected'!F39*'Population Estimate'!F38</f>
        <v>243.08429500784953</v>
      </c>
      <c r="G39" s="43">
        <f>'Property % affected'!G39*'Population Estimate'!G38</f>
        <v>139.24098552988173</v>
      </c>
      <c r="H39" s="44">
        <f>'Property % affected'!H39*'Population Estimate'!B38</f>
        <v>186.27312500310433</v>
      </c>
      <c r="I39" s="44">
        <f>'Property % affected'!I39*'Population Estimate'!C38</f>
        <v>227.59773482846208</v>
      </c>
      <c r="J39" s="44">
        <f>'Property % affected'!J39*'Population Estimate'!D38</f>
        <v>148.77593982724585</v>
      </c>
      <c r="K39" s="44">
        <f>'Property % affected'!K39*'Population Estimate'!E38</f>
        <v>161.54348241656777</v>
      </c>
      <c r="L39" s="44">
        <f>'Property % affected'!L39*'Population Estimate'!F38</f>
        <v>132.83722463474547</v>
      </c>
      <c r="M39" s="44">
        <f>'Property % affected'!M39*'Population Estimate'!G38</f>
        <v>54.397767424584309</v>
      </c>
      <c r="N39" s="45">
        <f>'Property % affected'!N39*'Population Estimate'!B38</f>
        <v>14396.331701869343</v>
      </c>
      <c r="O39" s="45">
        <f>'Property % affected'!O39*'Population Estimate'!C38</f>
        <v>29489.907163030017</v>
      </c>
      <c r="P39" s="45">
        <f>'Property % affected'!P39*'Population Estimate'!D38</f>
        <v>22355.221989348294</v>
      </c>
      <c r="Q39" s="45">
        <f>'Property % affected'!Q39*'Population Estimate'!E38</f>
        <v>10995.77217682453</v>
      </c>
      <c r="R39" s="45">
        <f>'Property % affected'!R39*'Population Estimate'!F38</f>
        <v>7052.623310649311</v>
      </c>
      <c r="S39" s="45">
        <f>'Property % affected'!S39*'Population Estimate'!G38</f>
        <v>3850.7977327469175</v>
      </c>
      <c r="U39">
        <v>2058</v>
      </c>
      <c r="V39" s="43">
        <f>'Population Estimate'!J38*Assumptions!C$41*'Property % affected'!B39</f>
        <v>189.91222946046349</v>
      </c>
      <c r="W39" s="43">
        <f>'Population Estimate'!K38*Assumptions!D$41*'Property % affected'!C39</f>
        <v>274.63160466276963</v>
      </c>
      <c r="X39" s="43">
        <f>'Population Estimate'!L38*Assumptions!E$41*'Property % affected'!D39</f>
        <v>296.84593310919502</v>
      </c>
      <c r="Y39" s="43">
        <f>'Population Estimate'!M38*Assumptions!F$41*'Property % affected'!E39</f>
        <v>317.95111282908385</v>
      </c>
      <c r="Z39" s="43">
        <f>'Population Estimate'!N38*Assumptions!G$41*'Property % affected'!F39</f>
        <v>238.11881652770626</v>
      </c>
      <c r="AA39" s="43">
        <f>'Population Estimate'!O38*Assumptions!H$41*'Property % affected'!G39</f>
        <v>127.35454076422731</v>
      </c>
      <c r="AB39" s="44">
        <f>'Population Estimate'!J38*Assumptions!C$41*'Property % affected'!H39</f>
        <v>173.41574760282379</v>
      </c>
      <c r="AC39" s="44">
        <f>'Population Estimate'!K38*Assumptions!D$41*'Property % affected'!I39</f>
        <v>207.84042499008558</v>
      </c>
      <c r="AD39" s="44">
        <f>'Population Estimate'!L38*Assumptions!E$41*'Property % affected'!J39</f>
        <v>134.43419810396929</v>
      </c>
      <c r="AE39" s="44">
        <f>'Population Estimate'!M38*Assumptions!F$41*'Property % affected'!K39</f>
        <v>161.12780153245009</v>
      </c>
      <c r="AF39" s="44">
        <f>'Population Estimate'!N38*Assumptions!G$41*'Property % affected'!L39</f>
        <v>130.12376105922121</v>
      </c>
      <c r="AG39" s="44">
        <f>'Population Estimate'!O38*Assumptions!H$41*'Property % affected'!M39</f>
        <v>49.754048081413799</v>
      </c>
      <c r="AH39" s="45">
        <f>'Population Estimate'!J38*Assumptions!C$41*'Property % affected'!N39</f>
        <v>13402.634571016612</v>
      </c>
      <c r="AI39" s="45">
        <f>'Population Estimate'!K38*Assumptions!D$41*'Property % affected'!O39</f>
        <v>26929.946566919192</v>
      </c>
      <c r="AJ39" s="45">
        <f>'Population Estimate'!L38*Assumptions!E$41*'Property % affected'!P39</f>
        <v>20200.217488553124</v>
      </c>
      <c r="AK39" s="45">
        <f>'Population Estimate'!M38*Assumptions!F$41*'Property % affected'!Q39</f>
        <v>10967.478046775803</v>
      </c>
      <c r="AL39" s="45">
        <f>'Population Estimate'!N38*Assumptions!G$41*'Property % affected'!R39</f>
        <v>6908.5595023458782</v>
      </c>
      <c r="AM39" s="45">
        <f>'Population Estimate'!O38*Assumptions!H$41*'Property % affected'!S39</f>
        <v>3522.0705668207574</v>
      </c>
    </row>
    <row r="40" spans="1:39" x14ac:dyDescent="0.35">
      <c r="A40">
        <v>2059</v>
      </c>
      <c r="B40" s="43">
        <f>'Property % affected'!B40*'Population Estimate'!B39</f>
        <v>209.8972562931358</v>
      </c>
      <c r="C40" s="43">
        <f>'Property % affected'!C40*'Population Estimate'!C39</f>
        <v>309.4429478003276</v>
      </c>
      <c r="D40" s="43">
        <f>'Property % affected'!D40*'Population Estimate'!D39</f>
        <v>338.02296447689099</v>
      </c>
      <c r="E40" s="43">
        <f>'Property % affected'!E40*'Population Estimate'!E39</f>
        <v>327.99820733027258</v>
      </c>
      <c r="F40" s="43">
        <f>'Property % affected'!F40*'Population Estimate'!F39</f>
        <v>250.1203701166049</v>
      </c>
      <c r="G40" s="43">
        <f>'Property % affected'!G40*'Population Estimate'!G39</f>
        <v>143.27131596473654</v>
      </c>
      <c r="H40" s="44">
        <f>'Property % affected'!H40*'Population Estimate'!B39</f>
        <v>187.39697602936747</v>
      </c>
      <c r="I40" s="44">
        <f>'Property % affected'!I40*'Population Estimate'!C39</f>
        <v>228.97091170439563</v>
      </c>
      <c r="J40" s="44">
        <f>'Property % affected'!J40*'Population Estimate'!D39</f>
        <v>149.67355719773519</v>
      </c>
      <c r="K40" s="44">
        <f>'Property % affected'!K40*'Population Estimate'!E39</f>
        <v>162.51813084476672</v>
      </c>
      <c r="L40" s="44">
        <f>'Property % affected'!L40*'Population Estimate'!F39</f>
        <v>133.63867815215019</v>
      </c>
      <c r="M40" s="44">
        <f>'Property % affected'!M40*'Population Estimate'!G39</f>
        <v>54.725968214395117</v>
      </c>
      <c r="N40" s="45">
        <f>'Property % affected'!N40*'Population Estimate'!B39</f>
        <v>14596.32341336683</v>
      </c>
      <c r="O40" s="45">
        <f>'Property % affected'!O40*'Population Estimate'!C39</f>
        <v>29899.576593241232</v>
      </c>
      <c r="P40" s="45">
        <f>'Property % affected'!P40*'Population Estimate'!D39</f>
        <v>22665.777427993511</v>
      </c>
      <c r="Q40" s="45">
        <f>'Property % affected'!Q40*'Population Estimate'!E39</f>
        <v>11148.52381817453</v>
      </c>
      <c r="R40" s="45">
        <f>'Property % affected'!R40*'Population Estimate'!F39</f>
        <v>7150.5973109469487</v>
      </c>
      <c r="S40" s="45">
        <f>'Property % affected'!S40*'Population Estimate'!G39</f>
        <v>3904.2924455078569</v>
      </c>
      <c r="U40">
        <v>2059</v>
      </c>
      <c r="V40" s="43">
        <f>'Population Estimate'!J39*Assumptions!C$41*'Property % affected'!B40</f>
        <v>195.40923909044335</v>
      </c>
      <c r="W40" s="43">
        <f>'Population Estimate'!K39*Assumptions!D$41*'Property % affected'!C40</f>
        <v>282.58081667411267</v>
      </c>
      <c r="X40" s="43">
        <f>'Population Estimate'!L39*Assumptions!E$41*'Property % affected'!D40</f>
        <v>305.43813887476057</v>
      </c>
      <c r="Y40" s="43">
        <f>'Population Estimate'!M39*Assumptions!F$41*'Property % affected'!E40</f>
        <v>327.15420803811617</v>
      </c>
      <c r="Z40" s="43">
        <f>'Population Estimate'!N39*Assumptions!G$41*'Property % affected'!F40</f>
        <v>245.01116585797777</v>
      </c>
      <c r="AA40" s="43">
        <f>'Population Estimate'!O39*Assumptions!H$41*'Property % affected'!G40</f>
        <v>131.04081804606162</v>
      </c>
      <c r="AB40" s="44">
        <f>'Population Estimate'!J39*Assumptions!C$41*'Property % affected'!H40</f>
        <v>174.46202556648805</v>
      </c>
      <c r="AC40" s="44">
        <f>'Population Estimate'!K39*Assumptions!D$41*'Property % affected'!I40</f>
        <v>209.09439909354353</v>
      </c>
      <c r="AD40" s="44">
        <f>'Population Estimate'!L39*Assumptions!E$41*'Property % affected'!J40</f>
        <v>135.24528672183351</v>
      </c>
      <c r="AE40" s="44">
        <f>'Population Estimate'!M39*Assumptions!F$41*'Property % affected'!K40</f>
        <v>162.09994201223617</v>
      </c>
      <c r="AF40" s="44">
        <f>'Population Estimate'!N39*Assumptions!G$41*'Property % affected'!L40</f>
        <v>130.90884330017889</v>
      </c>
      <c r="AG40" s="44">
        <f>'Population Estimate'!O39*Assumptions!H$41*'Property % affected'!M40</f>
        <v>50.05423168544209</v>
      </c>
      <c r="AH40" s="45">
        <f>'Population Estimate'!J39*Assumptions!C$41*'Property % affected'!N40</f>
        <v>13588.821988890912</v>
      </c>
      <c r="AI40" s="45">
        <f>'Population Estimate'!K39*Assumptions!D$41*'Property % affected'!O40</f>
        <v>27304.053403020691</v>
      </c>
      <c r="AJ40" s="45">
        <f>'Population Estimate'!L39*Assumptions!E$41*'Property % affected'!P40</f>
        <v>20480.835923291794</v>
      </c>
      <c r="AK40" s="45">
        <f>'Population Estimate'!M39*Assumptions!F$41*'Property % affected'!Q40</f>
        <v>11119.836630254465</v>
      </c>
      <c r="AL40" s="45">
        <f>'Population Estimate'!N39*Assumptions!G$41*'Property % affected'!R40</f>
        <v>7004.5321895184707</v>
      </c>
      <c r="AM40" s="45">
        <f>'Population Estimate'!O39*Assumptions!H$41*'Property % affected'!S40</f>
        <v>3570.9986503951268</v>
      </c>
    </row>
    <row r="41" spans="1:39" x14ac:dyDescent="0.35">
      <c r="A41">
        <v>2060</v>
      </c>
      <c r="B41" s="43">
        <f>'Property % affected'!B41*'Population Estimate'!B40</f>
        <v>243.41436175039669</v>
      </c>
      <c r="C41" s="43">
        <f>'Property % affected'!C41*'Population Estimate'!C40</f>
        <v>358.85584674715614</v>
      </c>
      <c r="D41" s="43">
        <f>'Property % affected'!D41*'Population Estimate'!D40</f>
        <v>391.99961737570464</v>
      </c>
      <c r="E41" s="43">
        <f>'Property % affected'!E41*'Population Estimate'!E40</f>
        <v>380.37407302300022</v>
      </c>
      <c r="F41" s="43">
        <f>'Property % affected'!F41*'Population Estimate'!F40</f>
        <v>290.06043874951519</v>
      </c>
      <c r="G41" s="43">
        <f>'Property % affected'!G41*'Population Estimate'!G40</f>
        <v>166.14936540185857</v>
      </c>
      <c r="H41" s="44">
        <f>'Property % affected'!H41*'Population Estimate'!B40</f>
        <v>212.4820422785441</v>
      </c>
      <c r="I41" s="44">
        <f>'Property % affected'!I41*'Population Estimate'!C40</f>
        <v>259.62108872933868</v>
      </c>
      <c r="J41" s="44">
        <f>'Property % affected'!J41*'Population Estimate'!D40</f>
        <v>169.70894505515034</v>
      </c>
      <c r="K41" s="44">
        <f>'Property % affected'!K41*'Population Estimate'!E40</f>
        <v>184.27290066717003</v>
      </c>
      <c r="L41" s="44">
        <f>'Property % affected'!L41*'Population Estimate'!F40</f>
        <v>151.52762794168001</v>
      </c>
      <c r="M41" s="44">
        <f>'Property % affected'!M41*'Population Estimate'!G40</f>
        <v>62.051617578092944</v>
      </c>
      <c r="N41" s="45">
        <f>'Property % affected'!N41*'Population Estimate'!B40</f>
        <v>16679.475354327282</v>
      </c>
      <c r="O41" s="45">
        <f>'Property % affected'!O41*'Population Estimate'!C40</f>
        <v>34166.771780014584</v>
      </c>
      <c r="P41" s="45">
        <f>'Property % affected'!P41*'Population Estimate'!D40</f>
        <v>25900.582310383499</v>
      </c>
      <c r="Q41" s="45">
        <f>'Property % affected'!Q41*'Population Estimate'!E40</f>
        <v>12739.614147771252</v>
      </c>
      <c r="R41" s="45">
        <f>'Property % affected'!R41*'Population Estimate'!F40</f>
        <v>8171.1132481099121</v>
      </c>
      <c r="S41" s="45">
        <f>'Property % affected'!S41*'Population Estimate'!G40</f>
        <v>4461.5036113339565</v>
      </c>
      <c r="U41">
        <v>2060</v>
      </c>
      <c r="V41" s="43">
        <f>'Population Estimate'!J40*Assumptions!C$41*'Property % affected'!B41</f>
        <v>226.612848844973</v>
      </c>
      <c r="W41" s="43">
        <f>'Population Estimate'!K40*Assumptions!D$41*'Property % affected'!C41</f>
        <v>327.70427945743683</v>
      </c>
      <c r="X41" s="43">
        <f>'Population Estimate'!L40*Assumptions!E$41*'Property % affected'!D41</f>
        <v>354.2115363556577</v>
      </c>
      <c r="Y41" s="43">
        <f>'Population Estimate'!M40*Assumptions!F$41*'Property % affected'!E41</f>
        <v>379.39530106263157</v>
      </c>
      <c r="Z41" s="43">
        <f>'Population Estimate'!N40*Assumptions!G$41*'Property % affected'!F41</f>
        <v>284.1353794341648</v>
      </c>
      <c r="AA41" s="43">
        <f>'Population Estimate'!O40*Assumptions!H$41*'Property % affected'!G41</f>
        <v>151.96586011293701</v>
      </c>
      <c r="AB41" s="44">
        <f>'Population Estimate'!J40*Assumptions!C$41*'Property % affected'!H41</f>
        <v>197.81561195848545</v>
      </c>
      <c r="AC41" s="44">
        <f>'Population Estimate'!K40*Assumptions!D$41*'Property % affected'!I41</f>
        <v>237.08389478728049</v>
      </c>
      <c r="AD41" s="44">
        <f>'Population Estimate'!L40*Assumptions!E$41*'Property % affected'!J41</f>
        <v>153.34929805216788</v>
      </c>
      <c r="AE41" s="44">
        <f>'Population Estimate'!M40*Assumptions!F$41*'Property % affected'!K41</f>
        <v>183.79873283865476</v>
      </c>
      <c r="AF41" s="44">
        <f>'Population Estimate'!N40*Assumptions!G$41*'Property % affected'!L41</f>
        <v>148.43237583718977</v>
      </c>
      <c r="AG41" s="44">
        <f>'Population Estimate'!O40*Assumptions!H$41*'Property % affected'!M41</f>
        <v>56.754519728959814</v>
      </c>
      <c r="AH41" s="45">
        <f>'Population Estimate'!J40*Assumptions!C$41*'Property % affected'!N41</f>
        <v>15528.185765634928</v>
      </c>
      <c r="AI41" s="45">
        <f>'Population Estimate'!K40*Assumptions!D$41*'Property % affected'!O41</f>
        <v>31200.821803651153</v>
      </c>
      <c r="AJ41" s="45">
        <f>'Population Estimate'!L40*Assumptions!E$41*'Property % affected'!P41</f>
        <v>23403.811243708915</v>
      </c>
      <c r="AK41" s="45">
        <f>'Population Estimate'!M40*Assumptions!F$41*'Property % affected'!Q41</f>
        <v>12706.832793840746</v>
      </c>
      <c r="AL41" s="45">
        <f>'Population Estimate'!N40*Assumptions!G$41*'Property % affected'!R41</f>
        <v>8004.2020661637753</v>
      </c>
      <c r="AM41" s="45">
        <f>'Population Estimate'!O40*Assumptions!H$41*'Property % affected'!S41</f>
        <v>4080.6429326618131</v>
      </c>
    </row>
    <row r="42" spans="1:39" x14ac:dyDescent="0.35">
      <c r="A42">
        <v>2061</v>
      </c>
      <c r="B42" s="43">
        <f>'Property % affected'!B42*'Population Estimate'!B41</f>
        <v>250.45999064127273</v>
      </c>
      <c r="C42" s="43">
        <f>'Property % affected'!C42*'Population Estimate'!C41</f>
        <v>369.24292951137767</v>
      </c>
      <c r="D42" s="43">
        <f>'Property % affected'!D42*'Population Estimate'!D41</f>
        <v>403.34604660664189</v>
      </c>
      <c r="E42" s="43">
        <f>'Property % affected'!E42*'Population Estimate'!E41</f>
        <v>391.38400086357342</v>
      </c>
      <c r="F42" s="43">
        <f>'Property % affected'!F42*'Population Estimate'!F41</f>
        <v>298.45623837554285</v>
      </c>
      <c r="G42" s="43">
        <f>'Property % affected'!G42*'Population Estimate'!G41</f>
        <v>170.95855891311257</v>
      </c>
      <c r="H42" s="44">
        <f>'Property % affected'!H42*'Population Estimate'!B41</f>
        <v>213.76402088535201</v>
      </c>
      <c r="I42" s="44">
        <f>'Property % affected'!I42*'Population Estimate'!C41</f>
        <v>261.18747371913889</v>
      </c>
      <c r="J42" s="44">
        <f>'Property % affected'!J42*'Population Estimate'!D41</f>
        <v>170.73285858031986</v>
      </c>
      <c r="K42" s="44">
        <f>'Property % affected'!K42*'Population Estimate'!E41</f>
        <v>185.38468363921089</v>
      </c>
      <c r="L42" s="44">
        <f>'Property % affected'!L42*'Population Estimate'!F41</f>
        <v>152.44184721065204</v>
      </c>
      <c r="M42" s="44">
        <f>'Property % affected'!M42*'Population Estimate'!G41</f>
        <v>62.425996727501982</v>
      </c>
      <c r="N42" s="45">
        <f>'Property % affected'!N42*'Population Estimate'!B41</f>
        <v>16911.18415988078</v>
      </c>
      <c r="O42" s="45">
        <f>'Property % affected'!O42*'Population Estimate'!C41</f>
        <v>34641.411522008158</v>
      </c>
      <c r="P42" s="45">
        <f>'Property % affected'!P42*'Population Estimate'!D41</f>
        <v>26260.389370425226</v>
      </c>
      <c r="Q42" s="45">
        <f>'Property % affected'!Q42*'Population Estimate'!E41</f>
        <v>12916.590983953729</v>
      </c>
      <c r="R42" s="45">
        <f>'Property % affected'!R42*'Population Estimate'!F41</f>
        <v>8284.6251452494489</v>
      </c>
      <c r="S42" s="45">
        <f>'Property % affected'!S42*'Population Estimate'!G41</f>
        <v>4523.4821598670551</v>
      </c>
      <c r="U42">
        <v>2061</v>
      </c>
      <c r="V42" s="43">
        <f>'Population Estimate'!J41*Assumptions!C$41*'Property % affected'!B42</f>
        <v>233.17215793168612</v>
      </c>
      <c r="W42" s="43">
        <f>'Population Estimate'!K41*Assumptions!D$41*'Property % affected'!C42</f>
        <v>337.18968008214034</v>
      </c>
      <c r="X42" s="43">
        <f>'Population Estimate'!L41*Assumptions!E$41*'Property % affected'!D42</f>
        <v>364.46418955197214</v>
      </c>
      <c r="Y42" s="43">
        <f>'Population Estimate'!M41*Assumptions!F$41*'Property % affected'!E42</f>
        <v>390.3768983480478</v>
      </c>
      <c r="Z42" s="43">
        <f>'Population Estimate'!N41*Assumptions!G$41*'Property % affected'!F42</f>
        <v>292.35967821368456</v>
      </c>
      <c r="AA42" s="43">
        <f>'Population Estimate'!O41*Assumptions!H$41*'Property % affected'!G42</f>
        <v>156.36451205253147</v>
      </c>
      <c r="AB42" s="44">
        <f>'Population Estimate'!J41*Assumptions!C$41*'Property % affected'!H42</f>
        <v>199.00910285260508</v>
      </c>
      <c r="AC42" s="44">
        <f>'Population Estimate'!K41*Assumptions!D$41*'Property % affected'!I42</f>
        <v>238.51430498984041</v>
      </c>
      <c r="AD42" s="44">
        <f>'Population Estimate'!L41*Assumptions!E$41*'Property % affected'!J42</f>
        <v>154.27450809516148</v>
      </c>
      <c r="AE42" s="44">
        <f>'Population Estimate'!M41*Assumptions!F$41*'Property % affected'!K42</f>
        <v>184.90765499005553</v>
      </c>
      <c r="AF42" s="44">
        <f>'Population Estimate'!N41*Assumptions!G$41*'Property % affected'!L42</f>
        <v>149.32792036575518</v>
      </c>
      <c r="AG42" s="44">
        <f>'Population Estimate'!O41*Assumptions!H$41*'Property % affected'!M42</f>
        <v>57.09693963114055</v>
      </c>
      <c r="AH42" s="45">
        <f>'Population Estimate'!J41*Assumptions!C$41*'Property % affected'!N42</f>
        <v>15743.901026441052</v>
      </c>
      <c r="AI42" s="45">
        <f>'Population Estimate'!K41*Assumptions!D$41*'Property % affected'!O42</f>
        <v>31634.259007090284</v>
      </c>
      <c r="AJ42" s="45">
        <f>'Population Estimate'!L41*Assumptions!E$41*'Property % affected'!P42</f>
        <v>23728.933529241265</v>
      </c>
      <c r="AK42" s="45">
        <f>'Population Estimate'!M41*Assumptions!F$41*'Property % affected'!Q42</f>
        <v>12883.35423630116</v>
      </c>
      <c r="AL42" s="45">
        <f>'Population Estimate'!N41*Assumptions!G$41*'Property % affected'!R42</f>
        <v>8115.3952578416202</v>
      </c>
      <c r="AM42" s="45">
        <f>'Population Estimate'!O41*Assumptions!H$41*'Property % affected'!S42</f>
        <v>4137.330620957242</v>
      </c>
    </row>
    <row r="43" spans="1:39" x14ac:dyDescent="0.35">
      <c r="A43">
        <v>2062</v>
      </c>
      <c r="B43" s="43">
        <f>'Property % affected'!B43*'Population Estimate'!B42</f>
        <v>257.70955526589506</v>
      </c>
      <c r="C43" s="43">
        <f>'Property % affected'!C43*'Population Estimate'!C42</f>
        <v>379.930666394318</v>
      </c>
      <c r="D43" s="43">
        <f>'Property % affected'!D43*'Population Estimate'!D42</f>
        <v>415.02089824052553</v>
      </c>
      <c r="E43" s="43">
        <f>'Property % affected'!E43*'Population Estimate'!E42</f>
        <v>402.71261107408634</v>
      </c>
      <c r="F43" s="43">
        <f>'Property % affected'!F43*'Population Estimate'!F42</f>
        <v>307.09505442829976</v>
      </c>
      <c r="G43" s="43">
        <f>'Property % affected'!G43*'Population Estimate'!G42</f>
        <v>175.90695453430402</v>
      </c>
      <c r="H43" s="44">
        <f>'Property % affected'!H43*'Population Estimate'!B42</f>
        <v>215.05373411825207</v>
      </c>
      <c r="I43" s="44">
        <f>'Property % affected'!I43*'Population Estimate'!C42</f>
        <v>262.76330925838505</v>
      </c>
      <c r="J43" s="44">
        <f>'Property % affected'!J43*'Population Estimate'!D42</f>
        <v>171.76294973452761</v>
      </c>
      <c r="K43" s="44">
        <f>'Property % affected'!K43*'Population Estimate'!E42</f>
        <v>186.50317438744915</v>
      </c>
      <c r="L43" s="44">
        <f>'Property % affected'!L43*'Population Estimate'!F42</f>
        <v>153.36158228478195</v>
      </c>
      <c r="M43" s="44">
        <f>'Property % affected'!M43*'Population Estimate'!G42</f>
        <v>62.802634637487856</v>
      </c>
      <c r="N43" s="45">
        <f>'Property % affected'!N43*'Population Estimate'!B42</f>
        <v>17146.111829902762</v>
      </c>
      <c r="O43" s="45">
        <f>'Property % affected'!O43*'Population Estimate'!C42</f>
        <v>35122.644889121795</v>
      </c>
      <c r="P43" s="45">
        <f>'Property % affected'!P43*'Population Estimate'!D42</f>
        <v>26625.194816947398</v>
      </c>
      <c r="Q43" s="45">
        <f>'Property % affected'!Q43*'Population Estimate'!E42</f>
        <v>13096.026356178341</v>
      </c>
      <c r="R43" s="45">
        <f>'Property % affected'!R43*'Population Estimate'!F42</f>
        <v>8399.7139328812609</v>
      </c>
      <c r="S43" s="45">
        <f>'Property % affected'!S43*'Population Estimate'!G42</f>
        <v>4586.3217052328173</v>
      </c>
      <c r="U43">
        <v>2062</v>
      </c>
      <c r="V43" s="43">
        <f>'Population Estimate'!J42*Assumptions!C$41*'Property % affected'!B43</f>
        <v>239.92132622503451</v>
      </c>
      <c r="W43" s="43">
        <f>'Population Estimate'!K42*Assumptions!D$41*'Property % affected'!C43</f>
        <v>346.94963563533042</v>
      </c>
      <c r="X43" s="43">
        <f>'Population Estimate'!L42*Assumptions!E$41*'Property % affected'!D43</f>
        <v>375.01360580305692</v>
      </c>
      <c r="Y43" s="43">
        <f>'Population Estimate'!M42*Assumptions!F$41*'Property % affected'!E43</f>
        <v>401.67635797546262</v>
      </c>
      <c r="Z43" s="43">
        <f>'Population Estimate'!N42*Assumptions!G$41*'Property % affected'!F43</f>
        <v>300.82202932779745</v>
      </c>
      <c r="AA43" s="43">
        <f>'Population Estimate'!O42*Assumptions!H$41*'Property % affected'!G43</f>
        <v>160.89048297595116</v>
      </c>
      <c r="AB43" s="44">
        <f>'Population Estimate'!J42*Assumptions!C$41*'Property % affected'!H43</f>
        <v>200.2097944954435</v>
      </c>
      <c r="AC43" s="44">
        <f>'Population Estimate'!K42*Assumptions!D$41*'Property % affected'!I43</f>
        <v>239.95334535831446</v>
      </c>
      <c r="AD43" s="44">
        <f>'Population Estimate'!L42*Assumptions!E$41*'Property % affected'!J43</f>
        <v>155.2053002545033</v>
      </c>
      <c r="AE43" s="44">
        <f>'Population Estimate'!M42*Assumptions!F$41*'Property % affected'!K43</f>
        <v>186.02326765732047</v>
      </c>
      <c r="AF43" s="44">
        <f>'Population Estimate'!N42*Assumptions!G$41*'Property % affected'!L43</f>
        <v>150.22886802822657</v>
      </c>
      <c r="AG43" s="44">
        <f>'Population Estimate'!O42*Assumptions!H$41*'Property % affected'!M43</f>
        <v>57.441425472562251</v>
      </c>
      <c r="AH43" s="45">
        <f>'Population Estimate'!J42*Assumptions!C$41*'Property % affected'!N43</f>
        <v>15962.612971756689</v>
      </c>
      <c r="AI43" s="45">
        <f>'Population Estimate'!K42*Assumptions!D$41*'Property % affected'!O43</f>
        <v>32073.71745607569</v>
      </c>
      <c r="AJ43" s="45">
        <f>'Population Estimate'!L42*Assumptions!E$41*'Property % affected'!P43</f>
        <v>24058.572365494725</v>
      </c>
      <c r="AK43" s="45">
        <f>'Population Estimate'!M42*Assumptions!F$41*'Property % affected'!Q43</f>
        <v>13062.327888541453</v>
      </c>
      <c r="AL43" s="45">
        <f>'Population Estimate'!N42*Assumptions!G$41*'Property % affected'!R43</f>
        <v>8228.1331288982856</v>
      </c>
      <c r="AM43" s="45">
        <f>'Population Estimate'!O42*Assumptions!H$41*'Property % affected'!S43</f>
        <v>4194.8058062371674</v>
      </c>
    </row>
    <row r="44" spans="1:39" x14ac:dyDescent="0.35">
      <c r="A44">
        <v>2063</v>
      </c>
      <c r="B44" s="43">
        <f>'Property % affected'!B44*'Population Estimate'!B43</f>
        <v>265.16895854423609</v>
      </c>
      <c r="C44" s="43">
        <f>'Property % affected'!C44*'Population Estimate'!C43</f>
        <v>390.92775982967777</v>
      </c>
      <c r="D44" s="43">
        <f>'Property % affected'!D44*'Population Estimate'!D43</f>
        <v>427.03367846406536</v>
      </c>
      <c r="E44" s="43">
        <f>'Property % affected'!E44*'Population Estimate'!E43</f>
        <v>414.36912791598587</v>
      </c>
      <c r="F44" s="43">
        <f>'Property % affected'!F44*'Population Estimate'!F43</f>
        <v>315.98392101844723</v>
      </c>
      <c r="G44" s="43">
        <f>'Property % affected'!G44*'Population Estimate'!G43</f>
        <v>180.99858147061352</v>
      </c>
      <c r="H44" s="44">
        <f>'Property % affected'!H44*'Population Estimate'!B43</f>
        <v>216.35122864295329</v>
      </c>
      <c r="I44" s="44">
        <f>'Property % affected'!I44*'Population Estimate'!C43</f>
        <v>264.34865236555316</v>
      </c>
      <c r="J44" s="44">
        <f>'Property % affected'!J44*'Population Estimate'!D43</f>
        <v>172.799255789574</v>
      </c>
      <c r="K44" s="44">
        <f>'Property % affected'!K44*'Population Estimate'!E43</f>
        <v>187.62841338224874</v>
      </c>
      <c r="L44" s="44">
        <f>'Property % affected'!L44*'Population Estimate'!F43</f>
        <v>154.28686644285477</v>
      </c>
      <c r="M44" s="44">
        <f>'Property % affected'!M44*'Population Estimate'!G43</f>
        <v>63.18154493594448</v>
      </c>
      <c r="N44" s="45">
        <f>'Property % affected'!N44*'Population Estimate'!B43</f>
        <v>17384.303080382513</v>
      </c>
      <c r="O44" s="45">
        <f>'Property % affected'!O44*'Population Estimate'!C43</f>
        <v>35610.563479020762</v>
      </c>
      <c r="P44" s="45">
        <f>'Property % affected'!P44*'Population Estimate'!D43</f>
        <v>26995.068086795985</v>
      </c>
      <c r="Q44" s="45">
        <f>'Property % affected'!Q44*'Population Estimate'!E43</f>
        <v>13277.954418064292</v>
      </c>
      <c r="R44" s="45">
        <f>'Property % affected'!R44*'Population Estimate'!F43</f>
        <v>8516.4015169349186</v>
      </c>
      <c r="S44" s="45">
        <f>'Property % affected'!S44*'Population Estimate'!G43</f>
        <v>4650.0342082719426</v>
      </c>
      <c r="U44">
        <v>2063</v>
      </c>
      <c r="V44" s="43">
        <f>'Population Estimate'!J43*Assumptions!C$41*'Property % affected'!B44</f>
        <v>246.86584919990224</v>
      </c>
      <c r="W44" s="43">
        <f>'Population Estimate'!K43*Assumptions!D$41*'Property % affected'!C44</f>
        <v>356.99209310962613</v>
      </c>
      <c r="X44" s="43">
        <f>'Population Estimate'!L43*Assumptions!E$41*'Property % affected'!D44</f>
        <v>385.86837491576438</v>
      </c>
      <c r="Y44" s="43">
        <f>'Population Estimate'!M43*Assumptions!F$41*'Property % affected'!E44</f>
        <v>413.30288047061362</v>
      </c>
      <c r="Z44" s="43">
        <f>'Population Estimate'!N43*Assumptions!G$41*'Property % affected'!F44</f>
        <v>309.52932320151422</v>
      </c>
      <c r="AA44" s="43">
        <f>'Population Estimate'!O43*Assumptions!H$41*'Property % affected'!G44</f>
        <v>165.54745813128221</v>
      </c>
      <c r="AB44" s="44">
        <f>'Population Estimate'!J43*Assumptions!C$41*'Property % affected'!H44</f>
        <v>201.41773033164043</v>
      </c>
      <c r="AC44" s="44">
        <f>'Population Estimate'!K43*Assumptions!D$41*'Property % affected'!I44</f>
        <v>241.40106796151727</v>
      </c>
      <c r="AD44" s="44">
        <f>'Population Estimate'!L43*Assumptions!E$41*'Property % affected'!J44</f>
        <v>156.14170820905713</v>
      </c>
      <c r="AE44" s="44">
        <f>'Population Estimate'!M43*Assumptions!F$41*'Property % affected'!K44</f>
        <v>187.14561120667588</v>
      </c>
      <c r="AF44" s="44">
        <f>'Population Estimate'!N43*Assumptions!G$41*'Property % affected'!L44</f>
        <v>151.13525142360402</v>
      </c>
      <c r="AG44" s="44">
        <f>'Population Estimate'!O43*Assumptions!H$41*'Property % affected'!M44</f>
        <v>57.787989717760183</v>
      </c>
      <c r="AH44" s="45">
        <f>'Population Estimate'!J43*Assumptions!C$41*'Property % affected'!N44</f>
        <v>16184.36323107998</v>
      </c>
      <c r="AI44" s="45">
        <f>'Population Estimate'!K43*Assumptions!D$41*'Property % affected'!O44</f>
        <v>32519.280796860239</v>
      </c>
      <c r="AJ44" s="45">
        <f>'Population Estimate'!L43*Assumptions!E$41*'Property % affected'!P44</f>
        <v>24392.790495724159</v>
      </c>
      <c r="AK44" s="45">
        <f>'Population Estimate'!M43*Assumptions!F$41*'Property % affected'!Q44</f>
        <v>13243.787816297327</v>
      </c>
      <c r="AL44" s="45">
        <f>'Population Estimate'!N43*Assumptions!G$41*'Property % affected'!R44</f>
        <v>8342.437137791323</v>
      </c>
      <c r="AM44" s="45">
        <f>'Population Estimate'!O43*Assumptions!H$41*'Property % affected'!S44</f>
        <v>4253.0794282932675</v>
      </c>
    </row>
    <row r="45" spans="1:39" x14ac:dyDescent="0.35">
      <c r="A45">
        <v>2064</v>
      </c>
      <c r="B45" s="43">
        <f>'Property % affected'!B45*'Population Estimate'!B44</f>
        <v>272.84427425629161</v>
      </c>
      <c r="C45" s="43">
        <f>'Property % affected'!C45*'Population Estimate'!C44</f>
        <v>402.24316414310852</v>
      </c>
      <c r="D45" s="43">
        <f>'Property % affected'!D45*'Population Estimate'!D44</f>
        <v>439.39416862055305</v>
      </c>
      <c r="E45" s="43">
        <f>'Property % affected'!E45*'Population Estimate'!E44</f>
        <v>426.36304264697327</v>
      </c>
      <c r="F45" s="43">
        <f>'Property % affected'!F45*'Population Estimate'!F44</f>
        <v>325.13007585898526</v>
      </c>
      <c r="G45" s="43">
        <f>'Property % affected'!G45*'Population Estimate'!G44</f>
        <v>186.2375855525691</v>
      </c>
      <c r="H45" s="44">
        <f>'Property % affected'!H45*'Population Estimate'!B44</f>
        <v>217.65655140671552</v>
      </c>
      <c r="I45" s="44">
        <f>'Property % affected'!I45*'Population Estimate'!C44</f>
        <v>265.9435604031317</v>
      </c>
      <c r="J45" s="44">
        <f>'Property % affected'!J45*'Population Estimate'!D44</f>
        <v>173.84181424213332</v>
      </c>
      <c r="K45" s="44">
        <f>'Property % affected'!K45*'Population Estimate'!E44</f>
        <v>188.76044133814551</v>
      </c>
      <c r="L45" s="44">
        <f>'Property % affected'!L45*'Population Estimate'!F44</f>
        <v>155.21773316443816</v>
      </c>
      <c r="M45" s="44">
        <f>'Property % affected'!M45*'Population Estimate'!G44</f>
        <v>63.562741332987628</v>
      </c>
      <c r="N45" s="45">
        <f>'Property % affected'!N45*'Population Estimate'!B44</f>
        <v>17625.803248497239</v>
      </c>
      <c r="O45" s="45">
        <f>'Property % affected'!O45*'Population Estimate'!C44</f>
        <v>36105.260161831604</v>
      </c>
      <c r="P45" s="45">
        <f>'Property % affected'!P45*'Population Estimate'!D44</f>
        <v>27370.079581423368</v>
      </c>
      <c r="Q45" s="45">
        <f>'Property % affected'!Q45*'Population Estimate'!E44</f>
        <v>13462.409797687806</v>
      </c>
      <c r="R45" s="45">
        <f>'Property % affected'!R45*'Population Estimate'!F44</f>
        <v>8634.7101076539311</v>
      </c>
      <c r="S45" s="45">
        <f>'Property % affected'!S45*'Population Estimate'!G44</f>
        <v>4714.6317959833596</v>
      </c>
      <c r="U45">
        <v>2064</v>
      </c>
      <c r="V45" s="43">
        <f>'Population Estimate'!J44*Assumptions!C$41*'Property % affected'!B45</f>
        <v>254.01138139769847</v>
      </c>
      <c r="W45" s="43">
        <f>'Population Estimate'!K44*Assumptions!D$41*'Property % affected'!C45</f>
        <v>367.32522952335455</v>
      </c>
      <c r="X45" s="43">
        <f>'Population Estimate'!L44*Assumptions!E$41*'Property % affected'!D45</f>
        <v>397.0373353289126</v>
      </c>
      <c r="Y45" s="43">
        <f>'Population Estimate'!M44*Assumptions!F$41*'Property % affected'!E45</f>
        <v>425.26593266846237</v>
      </c>
      <c r="Z45" s="43">
        <f>'Population Estimate'!N44*Assumptions!G$41*'Property % affected'!F45</f>
        <v>318.48864970320255</v>
      </c>
      <c r="AA45" s="43">
        <f>'Population Estimate'!O44*Assumptions!H$41*'Property % affected'!G45</f>
        <v>170.33922943611955</v>
      </c>
      <c r="AB45" s="44">
        <f>'Population Estimate'!J44*Assumptions!C$41*'Property % affected'!H45</f>
        <v>202.63295406795251</v>
      </c>
      <c r="AC45" s="44">
        <f>'Population Estimate'!K44*Assumptions!D$41*'Property % affected'!I45</f>
        <v>242.85752518241293</v>
      </c>
      <c r="AD45" s="44">
        <f>'Population Estimate'!L44*Assumptions!E$41*'Property % affected'!J45</f>
        <v>157.08376584088302</v>
      </c>
      <c r="AE45" s="44">
        <f>'Population Estimate'!M44*Assumptions!F$41*'Property % affected'!K45</f>
        <v>188.27472624789164</v>
      </c>
      <c r="AF45" s="44">
        <f>'Population Estimate'!N44*Assumptions!G$41*'Property % affected'!L45</f>
        <v>152.04710334756848</v>
      </c>
      <c r="AG45" s="44">
        <f>'Population Estimate'!O44*Assumptions!H$41*'Property % affected'!M45</f>
        <v>58.136644906472483</v>
      </c>
      <c r="AH45" s="45">
        <f>'Population Estimate'!J44*Assumptions!C$41*'Property % affected'!N45</f>
        <v>16409.194012219901</v>
      </c>
      <c r="AI45" s="45">
        <f>'Population Estimate'!K44*Assumptions!D$41*'Property % affected'!O45</f>
        <v>32971.033837698204</v>
      </c>
      <c r="AJ45" s="45">
        <f>'Population Estimate'!L44*Assumptions!E$41*'Property % affected'!P45</f>
        <v>24731.651534804423</v>
      </c>
      <c r="AK45" s="45">
        <f>'Population Estimate'!M44*Assumptions!F$41*'Property % affected'!Q45</f>
        <v>13427.768558540642</v>
      </c>
      <c r="AL45" s="45">
        <f>'Population Estimate'!N44*Assumptions!G$41*'Property % affected'!R45</f>
        <v>8458.3290410759928</v>
      </c>
      <c r="AM45" s="45">
        <f>'Population Estimate'!O44*Assumptions!H$41*'Property % affected'!S45</f>
        <v>4312.1625788911842</v>
      </c>
    </row>
    <row r="46" spans="1:39" x14ac:dyDescent="0.35">
      <c r="A46">
        <v>2065</v>
      </c>
      <c r="B46" s="43">
        <f>'Property % affected'!B46*'Population Estimate'!B45</f>
        <v>280.74175198762396</v>
      </c>
      <c r="C46" s="43">
        <f>'Property % affected'!C46*'Population Estimate'!C45</f>
        <v>413.88609284322439</v>
      </c>
      <c r="D46" s="43">
        <f>'Property % affected'!D46*'Population Estimate'!D45</f>
        <v>452.11243317426897</v>
      </c>
      <c r="E46" s="43">
        <f>'Property % affected'!E46*'Population Estimate'!E45</f>
        <v>438.7041212492116</v>
      </c>
      <c r="F46" s="43">
        <f>'Property % affected'!F46*'Population Estimate'!F45</f>
        <v>334.54096615852217</v>
      </c>
      <c r="G46" s="43">
        <f>'Property % affected'!G46*'Population Estimate'!G45</f>
        <v>191.62823261176644</v>
      </c>
      <c r="H46" s="44">
        <f>'Property % affected'!H46*'Population Estimate'!B45</f>
        <v>218.9697496400477</v>
      </c>
      <c r="I46" s="44">
        <f>'Property % affected'!I46*'Population Estimate'!C45</f>
        <v>267.5480910796968</v>
      </c>
      <c r="J46" s="44">
        <f>'Property % affected'!J46*'Population Estimate'!D45</f>
        <v>174.89066281511035</v>
      </c>
      <c r="K46" s="44">
        <f>'Property % affected'!K46*'Population Estimate'!E45</f>
        <v>189.89929921532035</v>
      </c>
      <c r="L46" s="44">
        <f>'Property % affected'!L46*'Population Estimate'!F45</f>
        <v>156.15421613109359</v>
      </c>
      <c r="M46" s="44">
        <f>'Property % affected'!M46*'Population Estimate'!G45</f>
        <v>63.946237621451061</v>
      </c>
      <c r="N46" s="45">
        <f>'Property % affected'!N46*'Population Estimate'!B45</f>
        <v>17870.658301241489</v>
      </c>
      <c r="O46" s="45">
        <f>'Property % affected'!O46*'Population Estimate'!C45</f>
        <v>36606.829097818896</v>
      </c>
      <c r="P46" s="45">
        <f>'Property % affected'!P46*'Population Estimate'!D45</f>
        <v>27750.300680288481</v>
      </c>
      <c r="Q46" s="45">
        <f>'Property % affected'!Q46*'Population Estimate'!E45</f>
        <v>13649.427604173223</v>
      </c>
      <c r="R46" s="45">
        <f>'Property % affected'!R46*'Population Estimate'!F45</f>
        <v>8754.6622238232285</v>
      </c>
      <c r="S46" s="45">
        <f>'Property % affected'!S46*'Population Estimate'!G45</f>
        <v>4780.126763832478</v>
      </c>
      <c r="U46">
        <v>2065</v>
      </c>
      <c r="V46" s="43">
        <f>'Population Estimate'!J45*Assumptions!C$41*'Property % affected'!B46</f>
        <v>261.36374103053782</v>
      </c>
      <c r="W46" s="43">
        <f>'Population Estimate'!K45*Assumptions!D$41*'Property % affected'!C46</f>
        <v>377.95745857864438</v>
      </c>
      <c r="X46" s="43">
        <f>'Population Estimate'!L45*Assumptions!E$41*'Property % affected'!D46</f>
        <v>408.5295813099379</v>
      </c>
      <c r="Y46" s="43">
        <f>'Population Estimate'!M45*Assumptions!F$41*'Property % affected'!E46</f>
        <v>437.57525542151637</v>
      </c>
      <c r="Z46" s="43">
        <f>'Population Estimate'!N45*Assumptions!G$41*'Property % affected'!F46</f>
        <v>327.707303917476</v>
      </c>
      <c r="AA46" s="43">
        <f>'Population Estimate'!O45*Assumptions!H$41*'Property % affected'!G46</f>
        <v>175.26969856511596</v>
      </c>
      <c r="AB46" s="44">
        <f>'Population Estimate'!J45*Assumptions!C$41*'Property % affected'!H46</f>
        <v>203.85550967483471</v>
      </c>
      <c r="AC46" s="44">
        <f>'Population Estimate'!K45*Assumptions!D$41*'Property % affected'!I46</f>
        <v>244.3227697200102</v>
      </c>
      <c r="AD46" s="44">
        <f>'Population Estimate'!L45*Assumptions!E$41*'Property % affected'!J46</f>
        <v>158.0315072364634</v>
      </c>
      <c r="AE46" s="44">
        <f>'Population Estimate'!M45*Assumptions!F$41*'Property % affected'!K46</f>
        <v>189.41065363575063</v>
      </c>
      <c r="AF46" s="44">
        <f>'Population Estimate'!N45*Assumptions!G$41*'Property % affected'!L46</f>
        <v>152.96445679366894</v>
      </c>
      <c r="AG46" s="44">
        <f>'Population Estimate'!O45*Assumptions!H$41*'Property % affected'!M46</f>
        <v>58.48740365409401</v>
      </c>
      <c r="AH46" s="45">
        <f>'Population Estimate'!J45*Assumptions!C$41*'Property % affected'!N46</f>
        <v>16637.148109330075</v>
      </c>
      <c r="AI46" s="45">
        <f>'Population Estimate'!K45*Assumptions!D$41*'Property % affected'!O46</f>
        <v>33429.062564987566</v>
      </c>
      <c r="AJ46" s="45">
        <f>'Population Estimate'!L45*Assumptions!E$41*'Property % affected'!P46</f>
        <v>25075.219981338814</v>
      </c>
      <c r="AK46" s="45">
        <f>'Population Estimate'!M45*Assumptions!F$41*'Property % affected'!Q46</f>
        <v>13614.305134053555</v>
      </c>
      <c r="AL46" s="45">
        <f>'Population Estimate'!N45*Assumptions!G$41*'Property % affected'!R46</f>
        <v>8575.830897546417</v>
      </c>
      <c r="AM46" s="45">
        <f>'Population Estimate'!O45*Assumptions!H$41*'Property % affected'!S46</f>
        <v>4372.0665038817351</v>
      </c>
    </row>
    <row r="47" spans="1:39" x14ac:dyDescent="0.35">
      <c r="A47">
        <v>2066</v>
      </c>
      <c r="B47" s="43">
        <f>'Property % affected'!B47*'Population Estimate'!B46</f>
        <v>288.86782221805464</v>
      </c>
      <c r="C47" s="43">
        <f>'Property % affected'!C47*'Population Estimate'!C46</f>
        <v>425.86602612365368</v>
      </c>
      <c r="D47" s="43">
        <f>'Property % affected'!D47*'Population Estimate'!D46</f>
        <v>465.19882790542005</v>
      </c>
      <c r="E47" s="43">
        <f>'Property % affected'!E47*'Population Estimate'!E46</f>
        <v>451.40241238122536</v>
      </c>
      <c r="F47" s="43">
        <f>'Property % affected'!F47*'Population Estimate'!F46</f>
        <v>344.22425468512546</v>
      </c>
      <c r="G47" s="43">
        <f>'Property % affected'!G47*'Population Estimate'!G46</f>
        <v>197.17491195430028</v>
      </c>
      <c r="H47" s="44">
        <f>'Property % affected'!H47*'Population Estimate'!B46</f>
        <v>220.29087085841701</v>
      </c>
      <c r="I47" s="44">
        <f>'Property % affected'!I47*'Population Estimate'!C46</f>
        <v>269.16230245200114</v>
      </c>
      <c r="J47" s="44">
        <f>'Property % affected'!J47*'Population Estimate'!D46</f>
        <v>175.94583945900533</v>
      </c>
      <c r="K47" s="44">
        <f>'Property % affected'!K47*'Population Estimate'!E46</f>
        <v>191.04502822108134</v>
      </c>
      <c r="L47" s="44">
        <f>'Property % affected'!L47*'Population Estimate'!F46</f>
        <v>157.09634922759545</v>
      </c>
      <c r="M47" s="44">
        <f>'Property % affected'!M47*'Population Estimate'!G46</f>
        <v>64.332047677385546</v>
      </c>
      <c r="N47" s="45">
        <f>'Property % affected'!N47*'Population Estimate'!B46</f>
        <v>18118.914844176521</v>
      </c>
      <c r="O47" s="45">
        <f>'Property % affected'!O47*'Population Estimate'!C46</f>
        <v>37115.365755307714</v>
      </c>
      <c r="P47" s="45">
        <f>'Property % affected'!P47*'Population Estimate'!D46</f>
        <v>28135.803754443139</v>
      </c>
      <c r="Q47" s="45">
        <f>'Property % affected'!Q47*'Population Estimate'!E46</f>
        <v>13839.043434375666</v>
      </c>
      <c r="R47" s="45">
        <f>'Property % affected'!R47*'Population Estimate'!F46</f>
        <v>8876.2806970553702</v>
      </c>
      <c r="S47" s="45">
        <f>'Property % affected'!S47*'Population Estimate'!G46</f>
        <v>4846.5315780914934</v>
      </c>
      <c r="U47">
        <v>2066</v>
      </c>
      <c r="V47" s="43">
        <f>'Population Estimate'!J46*Assumptions!C$41*'Property % affected'!B47</f>
        <v>268.92891471868899</v>
      </c>
      <c r="W47" s="43">
        <f>'Population Estimate'!K46*Assumptions!D$41*'Property % affected'!C47</f>
        <v>388.89743751223926</v>
      </c>
      <c r="X47" s="43">
        <f>'Population Estimate'!L46*Assumptions!E$41*'Property % affected'!D47</f>
        <v>420.35447035985487</v>
      </c>
      <c r="Y47" s="43">
        <f>'Population Estimate'!M46*Assumptions!F$41*'Property % affected'!E47</f>
        <v>450.24087153126624</v>
      </c>
      <c r="Z47" s="43">
        <f>'Population Estimate'!N46*Assumptions!G$41*'Property % affected'!F47</f>
        <v>337.19279208517781</v>
      </c>
      <c r="AA47" s="43">
        <f>'Population Estimate'!O46*Assumptions!H$41*'Property % affected'!G47</f>
        <v>180.3428801268999</v>
      </c>
      <c r="AB47" s="44">
        <f>'Population Estimate'!J46*Assumptions!C$41*'Property % affected'!H47</f>
        <v>205.08544138803086</v>
      </c>
      <c r="AC47" s="44">
        <f>'Population Estimate'!K46*Assumptions!D$41*'Property % affected'!I47</f>
        <v>245.79685459126966</v>
      </c>
      <c r="AD47" s="44">
        <f>'Population Estimate'!L46*Assumptions!E$41*'Property % affected'!J47</f>
        <v>158.98496668793635</v>
      </c>
      <c r="AE47" s="44">
        <f>'Population Estimate'!M46*Assumptions!F$41*'Property % affected'!K47</f>
        <v>190.55343447152694</v>
      </c>
      <c r="AF47" s="44">
        <f>'Population Estimate'!N46*Assumptions!G$41*'Property % affected'!L47</f>
        <v>153.88734495451601</v>
      </c>
      <c r="AG47" s="44">
        <f>'Population Estimate'!O46*Assumptions!H$41*'Property % affected'!M47</f>
        <v>58.84027865213266</v>
      </c>
      <c r="AH47" s="45">
        <f>'Population Estimate'!J46*Assumptions!C$41*'Property % affected'!N47</f>
        <v>16868.26891105418</v>
      </c>
      <c r="AI47" s="45">
        <f>'Population Estimate'!K46*Assumptions!D$41*'Property % affected'!O47</f>
        <v>33893.454159636669</v>
      </c>
      <c r="AJ47" s="45">
        <f>'Population Estimate'!L46*Assumptions!E$41*'Property % affected'!P47</f>
        <v>25423.561229935691</v>
      </c>
      <c r="AK47" s="45">
        <f>'Population Estimate'!M46*Assumptions!F$41*'Property % affected'!Q47</f>
        <v>13803.433048093968</v>
      </c>
      <c r="AL47" s="45">
        <f>'Population Estimate'!N46*Assumptions!G$41*'Property % affected'!R47</f>
        <v>8694.9650724342227</v>
      </c>
      <c r="AM47" s="45">
        <f>'Population Estimate'!O46*Assumptions!H$41*'Property % affected'!S47</f>
        <v>4432.8026053414296</v>
      </c>
    </row>
    <row r="48" spans="1:39" x14ac:dyDescent="0.35">
      <c r="A48">
        <v>2067</v>
      </c>
      <c r="B48" s="43">
        <f>'Property % affected'!B48*'Population Estimate'!B47</f>
        <v>297.22910155764822</v>
      </c>
      <c r="C48" s="43">
        <f>'Property % affected'!C48*'Population Estimate'!C47</f>
        <v>438.19271858223664</v>
      </c>
      <c r="D48" s="43">
        <f>'Property % affected'!D48*'Population Estimate'!D47</f>
        <v>478.6640083422796</v>
      </c>
      <c r="E48" s="43">
        <f>'Property % affected'!E48*'Population Estimate'!E47</f>
        <v>464.46825555996747</v>
      </c>
      <c r="F48" s="43">
        <f>'Property % affected'!F48*'Population Estimate'!F47</f>
        <v>354.18782600569</v>
      </c>
      <c r="G48" s="43">
        <f>'Property % affected'!G48*'Population Estimate'!G47</f>
        <v>202.88213993473349</v>
      </c>
      <c r="H48" s="44">
        <f>'Property % affected'!H48*'Population Estimate'!B47</f>
        <v>221.61996286396806</v>
      </c>
      <c r="I48" s="44">
        <f>'Property % affected'!I48*'Population Estimate'!C47</f>
        <v>270.78625292707369</v>
      </c>
      <c r="J48" s="44">
        <f>'Property % affected'!J48*'Population Estimate'!D47</f>
        <v>177.00738235328726</v>
      </c>
      <c r="K48" s="44">
        <f>'Property % affected'!K48*'Population Estimate'!E47</f>
        <v>192.19766981135453</v>
      </c>
      <c r="L48" s="44">
        <f>'Property % affected'!L48*'Population Estimate'!F47</f>
        <v>158.04416654315659</v>
      </c>
      <c r="M48" s="44">
        <f>'Property % affected'!M48*'Population Estimate'!G47</f>
        <v>64.720185460560828</v>
      </c>
      <c r="N48" s="45">
        <f>'Property % affected'!N48*'Population Estimate'!B47</f>
        <v>18370.620130301151</v>
      </c>
      <c r="O48" s="45">
        <f>'Property % affected'!O48*'Population Estimate'!C47</f>
        <v>37630.966928854963</v>
      </c>
      <c r="P48" s="45">
        <f>'Property % affected'!P48*'Population Estimate'!D47</f>
        <v>28526.662180307125</v>
      </c>
      <c r="Q48" s="45">
        <f>'Property % affected'!Q48*'Population Estimate'!E47</f>
        <v>14031.293379656481</v>
      </c>
      <c r="R48" s="45">
        <f>'Property % affected'!R48*'Population Estimate'!F47</f>
        <v>8999.5886761362963</v>
      </c>
      <c r="S48" s="45">
        <f>'Property % affected'!S48*'Population Estimate'!G47</f>
        <v>4913.8588782122088</v>
      </c>
      <c r="U48">
        <v>2067</v>
      </c>
      <c r="V48" s="43">
        <f>'Population Estimate'!J47*Assumptions!C$41*'Property % affected'!B48</f>
        <v>276.71306236514903</v>
      </c>
      <c r="W48" s="43">
        <f>'Population Estimate'!K47*Assumptions!D$41*'Property % affected'!C48</f>
        <v>400.15407414460691</v>
      </c>
      <c r="X48" s="43">
        <f>'Population Estimate'!L47*Assumptions!E$41*'Property % affected'!D48</f>
        <v>432.52163083255226</v>
      </c>
      <c r="Y48" s="43">
        <f>'Population Estimate'!M47*Assumptions!F$41*'Property % affected'!E48</f>
        <v>463.27309390919959</v>
      </c>
      <c r="Z48" s="43">
        <f>'Population Estimate'!N47*Assumptions!G$41*'Property % affected'!F48</f>
        <v>346.95283771529807</v>
      </c>
      <c r="AA48" s="43">
        <f>'Population Estimate'!O47*Assumptions!H$41*'Property % affected'!G48</f>
        <v>185.56290493294981</v>
      </c>
      <c r="AB48" s="44">
        <f>'Population Estimate'!J47*Assumptions!C$41*'Property % affected'!H48</f>
        <v>206.32279371017464</v>
      </c>
      <c r="AC48" s="44">
        <f>'Population Estimate'!K47*Assumptions!D$41*'Property % affected'!I48</f>
        <v>247.2798331330215</v>
      </c>
      <c r="AD48" s="44">
        <f>'Population Estimate'!L47*Assumptions!E$41*'Property % affected'!J48</f>
        <v>159.9441786943365</v>
      </c>
      <c r="AE48" s="44">
        <f>'Population Estimate'!M47*Assumptions!F$41*'Property % affected'!K48</f>
        <v>191.70311010447307</v>
      </c>
      <c r="AF48" s="44">
        <f>'Population Estimate'!N47*Assumptions!G$41*'Property % affected'!L48</f>
        <v>154.81580122298288</v>
      </c>
      <c r="AG48" s="44">
        <f>'Population Estimate'!O47*Assumptions!H$41*'Property % affected'!M48</f>
        <v>59.195282668668618</v>
      </c>
      <c r="AH48" s="45">
        <f>'Population Estimate'!J47*Assumptions!C$41*'Property % affected'!N48</f>
        <v>17102.600408784499</v>
      </c>
      <c r="AI48" s="45">
        <f>'Population Estimate'!K47*Assumptions!D$41*'Property % affected'!O48</f>
        <v>34364.297013658099</v>
      </c>
      <c r="AJ48" s="45">
        <f>'Population Estimate'!L47*Assumptions!E$41*'Property % affected'!P48</f>
        <v>25776.741583655639</v>
      </c>
      <c r="AK48" s="45">
        <f>'Population Estimate'!M47*Assumptions!F$41*'Property % affected'!Q48</f>
        <v>13995.188299153571</v>
      </c>
      <c r="AL48" s="45">
        <f>'Population Estimate'!N47*Assumptions!G$41*'Property % affected'!R48</f>
        <v>8815.7542416655197</v>
      </c>
      <c r="AM48" s="45">
        <f>'Population Estimate'!O47*Assumptions!H$41*'Property % affected'!S48</f>
        <v>4494.3824437427375</v>
      </c>
    </row>
    <row r="49" spans="1:39" x14ac:dyDescent="0.35">
      <c r="A49">
        <v>2068</v>
      </c>
      <c r="B49" s="43">
        <f>'Property % affected'!B49*'Population Estimate'!B48</f>
        <v>305.83239813425325</v>
      </c>
      <c r="C49" s="43">
        <f>'Property % affected'!C49*'Population Estimate'!C48</f>
        <v>450.87620716365547</v>
      </c>
      <c r="D49" s="43">
        <f>'Property % affected'!D49*'Population Estimate'!D48</f>
        <v>492.51893843739509</v>
      </c>
      <c r="E49" s="43">
        <f>'Property % affected'!E49*'Population Estimate'!E48</f>
        <v>477.91228957971765</v>
      </c>
      <c r="F49" s="43">
        <f>'Property % affected'!F49*'Population Estimate'!F48</f>
        <v>364.43979290590607</v>
      </c>
      <c r="G49" s="43">
        <f>'Property % affected'!G49*'Population Estimate'!G48</f>
        <v>208.75456363351543</v>
      </c>
      <c r="H49" s="44">
        <f>'Property % affected'!H49*'Population Estimate'!B48</f>
        <v>222.95707374725259</v>
      </c>
      <c r="I49" s="44">
        <f>'Property % affected'!I49*'Population Estimate'!C48</f>
        <v>272.42000126433368</v>
      </c>
      <c r="J49" s="44">
        <f>'Property % affected'!J49*'Population Estimate'!D48</f>
        <v>178.07532990777528</v>
      </c>
      <c r="K49" s="44">
        <f>'Property % affected'!K49*'Population Estimate'!E48</f>
        <v>193.35726569218423</v>
      </c>
      <c r="L49" s="44">
        <f>'Property % affected'!L49*'Population Estimate'!F48</f>
        <v>158.99770237266219</v>
      </c>
      <c r="M49" s="44">
        <f>'Property % affected'!M49*'Population Estimate'!G48</f>
        <v>65.110665014970948</v>
      </c>
      <c r="N49" s="45">
        <f>'Property % affected'!N49*'Population Estimate'!B48</f>
        <v>18625.822069045869</v>
      </c>
      <c r="O49" s="45">
        <f>'Property % affected'!O49*'Population Estimate'!C48</f>
        <v>38153.730757673227</v>
      </c>
      <c r="P49" s="45">
        <f>'Property % affected'!P49*'Population Estimate'!D48</f>
        <v>28922.950353634609</v>
      </c>
      <c r="Q49" s="45">
        <f>'Property % affected'!Q49*'Population Estimate'!E48</f>
        <v>14226.214032752889</v>
      </c>
      <c r="R49" s="45">
        <f>'Property % affected'!R49*'Population Estimate'!F48</f>
        <v>9124.6096314314727</v>
      </c>
      <c r="S49" s="45">
        <f>'Property % affected'!S49*'Population Estimate'!G48</f>
        <v>4982.1214792318278</v>
      </c>
      <c r="U49">
        <v>2068</v>
      </c>
      <c r="V49" s="43">
        <f>'Population Estimate'!J48*Assumptions!C$41*'Property % affected'!B49</f>
        <v>284.72252217131222</v>
      </c>
      <c r="W49" s="43">
        <f>'Population Estimate'!K48*Assumptions!D$41*'Property % affected'!C49</f>
        <v>411.7365341330854</v>
      </c>
      <c r="X49" s="43">
        <f>'Population Estimate'!L48*Assumptions!E$41*'Property % affected'!D49</f>
        <v>445.04096977462967</v>
      </c>
      <c r="Y49" s="43">
        <f>'Population Estimate'!M48*Assumptions!F$41*'Property % affected'!E49</f>
        <v>476.68253397403532</v>
      </c>
      <c r="Z49" s="43">
        <f>'Population Estimate'!N48*Assumptions!G$41*'Property % affected'!F49</f>
        <v>356.99538787380112</v>
      </c>
      <c r="AA49" s="43">
        <f>'Population Estimate'!O48*Assumptions!H$41*'Property % affected'!G49</f>
        <v>190.93402336108562</v>
      </c>
      <c r="AB49" s="44">
        <f>'Population Estimate'!J48*Assumptions!C$41*'Property % affected'!H49</f>
        <v>207.56761141239977</v>
      </c>
      <c r="AC49" s="44">
        <f>'Population Estimate'!K48*Assumptions!D$41*'Property % affected'!I49</f>
        <v>248.7717590038958</v>
      </c>
      <c r="AD49" s="44">
        <f>'Population Estimate'!L48*Assumptions!E$41*'Property % affected'!J49</f>
        <v>160.90917796284319</v>
      </c>
      <c r="AE49" s="44">
        <f>'Population Estimate'!M48*Assumptions!F$41*'Property % affected'!K49</f>
        <v>192.85972213331598</v>
      </c>
      <c r="AF49" s="44">
        <f>'Population Estimate'!N48*Assumptions!G$41*'Property % affected'!L49</f>
        <v>155.74985919341373</v>
      </c>
      <c r="AG49" s="44">
        <f>'Population Estimate'!O48*Assumptions!H$41*'Property % affected'!M49</f>
        <v>59.552428548816444</v>
      </c>
      <c r="AH49" s="45">
        <f>'Population Estimate'!J48*Assumptions!C$41*'Property % affected'!N49</f>
        <v>17340.187205035265</v>
      </c>
      <c r="AI49" s="45">
        <f>'Population Estimate'!K48*Assumptions!D$41*'Property % affected'!O49</f>
        <v>34841.680746993246</v>
      </c>
      <c r="AJ49" s="45">
        <f>'Population Estimate'!L48*Assumptions!E$41*'Property % affected'!P49</f>
        <v>26134.828266631583</v>
      </c>
      <c r="AK49" s="45">
        <f>'Population Estimate'!M48*Assumptions!F$41*'Property % affected'!Q49</f>
        <v>14189.607385809786</v>
      </c>
      <c r="AL49" s="45">
        <f>'Population Estimate'!N48*Assumptions!G$41*'Property % affected'!R49</f>
        <v>8938.2213961770431</v>
      </c>
      <c r="AM49" s="45">
        <f>'Population Estimate'!O48*Assumptions!H$41*'Property % affected'!S49</f>
        <v>4556.8177401545081</v>
      </c>
    </row>
    <row r="50" spans="1:39" x14ac:dyDescent="0.35">
      <c r="A50">
        <v>2069</v>
      </c>
      <c r="B50" s="43">
        <f>'Property % affected'!B50*'Population Estimate'!B49</f>
        <v>314.68471713698398</v>
      </c>
      <c r="C50" s="43">
        <f>'Property % affected'!C50*'Population Estimate'!C49</f>
        <v>463.9268193319644</v>
      </c>
      <c r="D50" s="43">
        <f>'Property % affected'!D50*'Population Estimate'!D49</f>
        <v>506.77489949492895</v>
      </c>
      <c r="E50" s="43">
        <f>'Property % affected'!E50*'Population Estimate'!E49</f>
        <v>491.74546117466394</v>
      </c>
      <c r="F50" s="43">
        <f>'Property % affected'!F50*'Population Estimate'!F49</f>
        <v>374.98850299605158</v>
      </c>
      <c r="G50" s="43">
        <f>'Property % affected'!G50*'Population Estimate'!G49</f>
        <v>214.79696464084267</v>
      </c>
      <c r="H50" s="44">
        <f>'Property % affected'!H50*'Population Estimate'!B49</f>
        <v>224.30225188896952</v>
      </c>
      <c r="I50" s="44">
        <f>'Property % affected'!I50*'Population Estimate'!C49</f>
        <v>274.0636065777166</v>
      </c>
      <c r="J50" s="44">
        <f>'Property % affected'!J50*'Population Estimate'!D49</f>
        <v>179.14972076402827</v>
      </c>
      <c r="K50" s="44">
        <f>'Property % affected'!K50*'Population Estimate'!E49</f>
        <v>194.5238578212419</v>
      </c>
      <c r="L50" s="44">
        <f>'Property % affected'!L50*'Population Estimate'!F49</f>
        <v>159.9569912179104</v>
      </c>
      <c r="M50" s="44">
        <f>'Property % affected'!M50*'Population Estimate'!G49</f>
        <v>65.503500469342242</v>
      </c>
      <c r="N50" s="45">
        <f>'Property % affected'!N50*'Population Estimate'!B49</f>
        <v>18884.5692353919</v>
      </c>
      <c r="O50" s="45">
        <f>'Property % affected'!O50*'Population Estimate'!C49</f>
        <v>38683.756744310558</v>
      </c>
      <c r="P50" s="45">
        <f>'Property % affected'!P50*'Population Estimate'!D49</f>
        <v>29324.743703674554</v>
      </c>
      <c r="Q50" s="45">
        <f>'Property % affected'!Q50*'Population Estimate'!E49</f>
        <v>14423.842494742992</v>
      </c>
      <c r="R50" s="45">
        <f>'Property % affected'!R50*'Population Estimate'!F49</f>
        <v>9251.3673593531967</v>
      </c>
      <c r="S50" s="45">
        <f>'Property % affected'!S50*'Population Estimate'!G49</f>
        <v>5051.3323742121502</v>
      </c>
      <c r="U50">
        <v>2069</v>
      </c>
      <c r="V50" s="43">
        <f>'Population Estimate'!J49*Assumptions!C$41*'Property % affected'!B50</f>
        <v>292.96381579781706</v>
      </c>
      <c r="W50" s="43">
        <f>'Population Estimate'!K49*Assumptions!D$41*'Property % affected'!C50</f>
        <v>423.65424843497181</v>
      </c>
      <c r="X50" s="43">
        <f>'Population Estimate'!L49*Assumptions!E$41*'Property % affected'!D50</f>
        <v>457.92268099215812</v>
      </c>
      <c r="Y50" s="43">
        <f>'Population Estimate'!M49*Assumptions!F$41*'Property % affected'!E50</f>
        <v>490.48011029201518</v>
      </c>
      <c r="Z50" s="43">
        <f>'Population Estimate'!N49*Assumptions!G$41*'Property % affected'!F50</f>
        <v>367.3286196544812</v>
      </c>
      <c r="AA50" s="43">
        <f>'Population Estimate'!O49*Assumptions!H$41*'Property % affected'!G50</f>
        <v>196.46060881631661</v>
      </c>
      <c r="AB50" s="44">
        <f>'Population Estimate'!J49*Assumptions!C$41*'Property % affected'!H50</f>
        <v>208.81993953595989</v>
      </c>
      <c r="AC50" s="44">
        <f>'Population Estimate'!K49*Assumptions!D$41*'Property % affected'!I50</f>
        <v>250.27268618626397</v>
      </c>
      <c r="AD50" s="44">
        <f>'Population Estimate'!L49*Assumptions!E$41*'Property % affected'!J50</f>
        <v>161.87999941003633</v>
      </c>
      <c r="AE50" s="44">
        <f>'Population Estimate'!M49*Assumptions!F$41*'Property % affected'!K50</f>
        <v>194.0233124077624</v>
      </c>
      <c r="AF50" s="44">
        <f>'Population Estimate'!N49*Assumptions!G$41*'Property % affected'!L50</f>
        <v>156.68955266283902</v>
      </c>
      <c r="AG50" s="44">
        <f>'Population Estimate'!O49*Assumptions!H$41*'Property % affected'!M50</f>
        <v>59.911729215189759</v>
      </c>
      <c r="AH50" s="45">
        <f>'Population Estimate'!J49*Assumptions!C$41*'Property % affected'!N50</f>
        <v>17581.07452193222</v>
      </c>
      <c r="AI50" s="45">
        <f>'Population Estimate'!K49*Assumptions!D$41*'Property % affected'!O50</f>
        <v>35325.696224570464</v>
      </c>
      <c r="AJ50" s="45">
        <f>'Population Estimate'!L49*Assumptions!E$41*'Property % affected'!P50</f>
        <v>26497.88943686413</v>
      </c>
      <c r="AK50" s="45">
        <f>'Population Estimate'!M49*Assumptions!F$41*'Property % affected'!Q50</f>
        <v>14386.727313672867</v>
      </c>
      <c r="AL50" s="45">
        <f>'Population Estimate'!N49*Assumptions!G$41*'Property % affected'!R50</f>
        <v>9062.3898462922061</v>
      </c>
      <c r="AM50" s="45">
        <f>'Population Estimate'!O49*Assumptions!H$41*'Property % affected'!S50</f>
        <v>4620.1203784729414</v>
      </c>
    </row>
    <row r="51" spans="1:39" x14ac:dyDescent="0.35">
      <c r="A51">
        <v>2070</v>
      </c>
      <c r="B51" s="43">
        <f>'Property % affected'!B51*'Population Estimate'!B50</f>
        <v>361.25592824494498</v>
      </c>
      <c r="C51" s="43">
        <f>'Property % affected'!C51*'Population Estimate'!C50</f>
        <v>532.58485280217178</v>
      </c>
      <c r="D51" s="43">
        <f>'Property % affected'!D51*'Population Estimate'!D50</f>
        <v>581.77415920896317</v>
      </c>
      <c r="E51" s="43">
        <f>'Property % affected'!E51*'Population Estimate'!E50</f>
        <v>564.52046560482154</v>
      </c>
      <c r="F51" s="43">
        <f>'Property % affected'!F51*'Population Estimate'!F50</f>
        <v>430.48426680362581</v>
      </c>
      <c r="G51" s="43">
        <f>'Property % affected'!G51*'Population Estimate'!G50</f>
        <v>246.58546354428134</v>
      </c>
      <c r="H51" s="44">
        <f>'Property % affected'!H51*'Population Estimate'!B50</f>
        <v>251.76373985820388</v>
      </c>
      <c r="I51" s="44">
        <f>'Property % affected'!I51*'Population Estimate'!C50</f>
        <v>307.61741342297478</v>
      </c>
      <c r="J51" s="44">
        <f>'Property % affected'!J51*'Population Estimate'!D50</f>
        <v>201.08315148093573</v>
      </c>
      <c r="K51" s="44">
        <f>'Property % affected'!K51*'Population Estimate'!E50</f>
        <v>218.33955532895729</v>
      </c>
      <c r="L51" s="44">
        <f>'Property % affected'!L51*'Population Estimate'!F50</f>
        <v>179.54064208602543</v>
      </c>
      <c r="M51" s="44">
        <f>'Property % affected'!M51*'Population Estimate'!G50</f>
        <v>73.523141712052549</v>
      </c>
      <c r="N51" s="45">
        <f>'Property % affected'!N51*'Population Estimate'!B50</f>
        <v>21362.195505161857</v>
      </c>
      <c r="O51" s="45">
        <f>'Property % affected'!O51*'Population Estimate'!C50</f>
        <v>43759.005786447655</v>
      </c>
      <c r="P51" s="45">
        <f>'Property % affected'!P51*'Population Estimate'!D50</f>
        <v>33172.104713018081</v>
      </c>
      <c r="Q51" s="45">
        <f>'Property % affected'!Q51*'Population Estimate'!E50</f>
        <v>16316.228316762395</v>
      </c>
      <c r="R51" s="45">
        <f>'Property % affected'!R51*'Population Estimate'!F50</f>
        <v>10465.132445287398</v>
      </c>
      <c r="S51" s="45">
        <f>'Property % affected'!S51*'Population Estimate'!G50</f>
        <v>5714.059367435395</v>
      </c>
      <c r="U51">
        <v>2070</v>
      </c>
      <c r="V51" s="43">
        <f>'Population Estimate'!J50*Assumptions!C$41*'Property % affected'!B51</f>
        <v>336.3204803242827</v>
      </c>
      <c r="W51" s="43">
        <f>'Population Estimate'!K50*Assumptions!D$41*'Property % affected'!C51</f>
        <v>486.3522136242409</v>
      </c>
      <c r="X51" s="43">
        <f>'Population Estimate'!L50*Assumptions!E$41*'Property % affected'!D51</f>
        <v>525.69214257146314</v>
      </c>
      <c r="Y51" s="43">
        <f>'Population Estimate'!M50*Assumptions!F$41*'Property % affected'!E51</f>
        <v>563.0678513443462</v>
      </c>
      <c r="Z51" s="43">
        <f>'Population Estimate'!N50*Assumptions!G$41*'Property % affected'!F51</f>
        <v>421.69077250246323</v>
      </c>
      <c r="AA51" s="43">
        <f>'Population Estimate'!O50*Assumptions!H$41*'Property % affected'!G51</f>
        <v>225.5354509974843</v>
      </c>
      <c r="AB51" s="44">
        <f>'Population Estimate'!J50*Assumptions!C$41*'Property % affected'!H51</f>
        <v>234.38591673418082</v>
      </c>
      <c r="AC51" s="44">
        <f>'Population Estimate'!K50*Assumptions!D$41*'Property % affected'!I51</f>
        <v>280.91375333049456</v>
      </c>
      <c r="AD51" s="44">
        <f>'Population Estimate'!L50*Assumptions!E$41*'Property % affected'!J51</f>
        <v>181.69908557087831</v>
      </c>
      <c r="AE51" s="44">
        <f>'Population Estimate'!M50*Assumptions!F$41*'Property % affected'!K51</f>
        <v>217.77772777615655</v>
      </c>
      <c r="AF51" s="44">
        <f>'Population Estimate'!N50*Assumptions!G$41*'Property % affected'!L51</f>
        <v>175.8731686502756</v>
      </c>
      <c r="AG51" s="44">
        <f>'Population Estimate'!O50*Assumptions!H$41*'Property % affected'!M51</f>
        <v>67.246765832982462</v>
      </c>
      <c r="AH51" s="45">
        <f>'Population Estimate'!J50*Assumptions!C$41*'Property % affected'!N51</f>
        <v>19887.684301767029</v>
      </c>
      <c r="AI51" s="45">
        <f>'Population Estimate'!K50*Assumptions!D$41*'Property % affected'!O51</f>
        <v>39960.372921345683</v>
      </c>
      <c r="AJ51" s="45">
        <f>'Population Estimate'!L50*Assumptions!E$41*'Property % affected'!P51</f>
        <v>29974.371539468575</v>
      </c>
      <c r="AK51" s="45">
        <f>'Population Estimate'!M50*Assumptions!F$41*'Property % affected'!Q51</f>
        <v>16274.243681352045</v>
      </c>
      <c r="AL51" s="45">
        <f>'Population Estimate'!N50*Assumptions!G$41*'Property % affected'!R51</f>
        <v>10251.361374855862</v>
      </c>
      <c r="AM51" s="45">
        <f>'Population Estimate'!O50*Assumptions!H$41*'Property % affected'!S51</f>
        <v>5226.273024928395</v>
      </c>
    </row>
    <row r="52" spans="1:39" x14ac:dyDescent="0.35">
      <c r="A52">
        <v>2071</v>
      </c>
      <c r="B52" s="43">
        <f>'Property % affected'!B52*'Population Estimate'!B51</f>
        <v>371.71248136999367</v>
      </c>
      <c r="C52" s="43">
        <f>'Property % affected'!C52*'Population Estimate'!C51</f>
        <v>548.00052178226986</v>
      </c>
      <c r="D52" s="43">
        <f>'Property % affected'!D52*'Population Estimate'!D51</f>
        <v>598.6136127014031</v>
      </c>
      <c r="E52" s="43">
        <f>'Property % affected'!E52*'Population Estimate'!E51</f>
        <v>580.86051092242133</v>
      </c>
      <c r="F52" s="43">
        <f>'Property % affected'!F52*'Population Estimate'!F51</f>
        <v>442.94463424229554</v>
      </c>
      <c r="G52" s="43">
        <f>'Property % affected'!G52*'Population Estimate'!G51</f>
        <v>253.72287997905681</v>
      </c>
      <c r="H52" s="44">
        <f>'Property % affected'!H52*'Population Estimate'!B51</f>
        <v>253.28271870934401</v>
      </c>
      <c r="I52" s="44">
        <f>'Property % affected'!I52*'Population Estimate'!C51</f>
        <v>309.47337705576433</v>
      </c>
      <c r="J52" s="44">
        <f>'Property % affected'!J52*'Population Estimate'!D51</f>
        <v>202.29635658581768</v>
      </c>
      <c r="K52" s="44">
        <f>'Property % affected'!K52*'Population Estimate'!E51</f>
        <v>219.65687436425134</v>
      </c>
      <c r="L52" s="44">
        <f>'Property % affected'!L52*'Population Estimate'!F51</f>
        <v>180.62387368404023</v>
      </c>
      <c r="M52" s="44">
        <f>'Property % affected'!M52*'Population Estimate'!G51</f>
        <v>73.966732585753761</v>
      </c>
      <c r="N52" s="45">
        <f>'Property % affected'!N52*'Population Estimate'!B51</f>
        <v>21658.955966708214</v>
      </c>
      <c r="O52" s="45">
        <f>'Property % affected'!O52*'Population Estimate'!C51</f>
        <v>44366.899425041978</v>
      </c>
      <c r="P52" s="45">
        <f>'Property % affected'!P52*'Population Estimate'!D51</f>
        <v>33632.926687178959</v>
      </c>
      <c r="Q52" s="45">
        <f>'Property % affected'!Q52*'Population Estimate'!E51</f>
        <v>16542.890948176297</v>
      </c>
      <c r="R52" s="45">
        <f>'Property % affected'!R52*'Population Estimate'!F51</f>
        <v>10610.512517942236</v>
      </c>
      <c r="S52" s="45">
        <f>'Property % affected'!S52*'Population Estimate'!G51</f>
        <v>5793.4382353412584</v>
      </c>
      <c r="U52">
        <v>2071</v>
      </c>
      <c r="V52" s="43">
        <f>'Population Estimate'!J51*Assumptions!C$41*'Property % affected'!B52</f>
        <v>346.05527688980305</v>
      </c>
      <c r="W52" s="43">
        <f>'Population Estimate'!K51*Assumptions!D$41*'Property % affected'!C52</f>
        <v>500.42967882724412</v>
      </c>
      <c r="X52" s="43">
        <f>'Population Estimate'!L51*Assumptions!E$41*'Property % affected'!D52</f>
        <v>540.90830204855274</v>
      </c>
      <c r="Y52" s="43">
        <f>'Population Estimate'!M51*Assumptions!F$41*'Property % affected'!E52</f>
        <v>579.36585074104266</v>
      </c>
      <c r="Z52" s="43">
        <f>'Population Estimate'!N51*Assumptions!G$41*'Property % affected'!F52</f>
        <v>433.89661224172153</v>
      </c>
      <c r="AA52" s="43">
        <f>'Population Estimate'!O51*Assumptions!H$41*'Property % affected'!G52</f>
        <v>232.06357480266098</v>
      </c>
      <c r="AB52" s="44">
        <f>'Population Estimate'!J51*Assumptions!C$41*'Property % affected'!H52</f>
        <v>235.80004908987601</v>
      </c>
      <c r="AC52" s="44">
        <f>'Population Estimate'!K51*Assumptions!D$41*'Property % affected'!I52</f>
        <v>282.60860442598482</v>
      </c>
      <c r="AD52" s="44">
        <f>'Population Estimate'!L51*Assumptions!E$41*'Property % affected'!J52</f>
        <v>182.79533981467492</v>
      </c>
      <c r="AE52" s="44">
        <f>'Population Estimate'!M51*Assumptions!F$41*'Property % affected'!K52</f>
        <v>219.09165710898128</v>
      </c>
      <c r="AF52" s="44">
        <f>'Population Estimate'!N51*Assumptions!G$41*'Property % affected'!L52</f>
        <v>176.93427309610732</v>
      </c>
      <c r="AG52" s="44">
        <f>'Population Estimate'!O51*Assumptions!H$41*'Property % affected'!M52</f>
        <v>67.652489131998465</v>
      </c>
      <c r="AH52" s="45">
        <f>'Population Estimate'!J51*Assumptions!C$41*'Property % affected'!N52</f>
        <v>20163.96107168305</v>
      </c>
      <c r="AI52" s="45">
        <f>'Population Estimate'!K51*Assumptions!D$41*'Property % affected'!O52</f>
        <v>40515.496513807782</v>
      </c>
      <c r="AJ52" s="45">
        <f>'Population Estimate'!L51*Assumptions!E$41*'Property % affected'!P52</f>
        <v>30390.771077168964</v>
      </c>
      <c r="AK52" s="45">
        <f>'Population Estimate'!M51*Assumptions!F$41*'Property % affected'!Q52</f>
        <v>16500.323068418278</v>
      </c>
      <c r="AL52" s="45">
        <f>'Population Estimate'!N51*Assumptions!G$41*'Property % affected'!R52</f>
        <v>10393.771771406424</v>
      </c>
      <c r="AM52" s="45">
        <f>'Population Estimate'!O51*Assumptions!H$41*'Property % affected'!S52</f>
        <v>5298.8756370836081</v>
      </c>
    </row>
    <row r="53" spans="1:39" x14ac:dyDescent="0.35">
      <c r="A53">
        <v>2072</v>
      </c>
      <c r="B53" s="43">
        <f>'Property % affected'!B53*'Population Estimate'!B52</f>
        <v>382.47169943340924</v>
      </c>
      <c r="C53" s="43">
        <f>'Property % affected'!C53*'Population Estimate'!C52</f>
        <v>563.86239731303033</v>
      </c>
      <c r="D53" s="43">
        <f>'Property % affected'!D53*'Population Estimate'!D52</f>
        <v>615.94048418832699</v>
      </c>
      <c r="E53" s="43">
        <f>'Property % affected'!E53*'Population Estimate'!E52</f>
        <v>597.67351886449421</v>
      </c>
      <c r="F53" s="43">
        <f>'Property % affected'!F53*'Population Estimate'!F52</f>
        <v>455.7656670262042</v>
      </c>
      <c r="G53" s="43">
        <f>'Property % affected'!G53*'Population Estimate'!G52</f>
        <v>261.06688893810832</v>
      </c>
      <c r="H53" s="44">
        <f>'Property % affected'!H53*'Population Estimate'!B52</f>
        <v>254.81086209208618</v>
      </c>
      <c r="I53" s="44">
        <f>'Property % affected'!I53*'Population Estimate'!C52</f>
        <v>311.34053836741055</v>
      </c>
      <c r="J53" s="44">
        <f>'Property % affected'!J53*'Population Estimate'!D52</f>
        <v>203.51688138215897</v>
      </c>
      <c r="K53" s="44">
        <f>'Property % affected'!K53*'Population Estimate'!E52</f>
        <v>220.98214124682445</v>
      </c>
      <c r="L53" s="44">
        <f>'Property % affected'!L53*'Population Estimate'!F52</f>
        <v>181.7136407978096</v>
      </c>
      <c r="M53" s="44">
        <f>'Property % affected'!M53*'Population Estimate'!G52</f>
        <v>74.412999798613626</v>
      </c>
      <c r="N53" s="45">
        <f>'Property % affected'!N53*'Population Estimate'!B52</f>
        <v>21959.838980710196</v>
      </c>
      <c r="O53" s="45">
        <f>'Property % affected'!O53*'Population Estimate'!C52</f>
        <v>44983.237832186263</v>
      </c>
      <c r="P53" s="45">
        <f>'Property % affected'!P53*'Population Estimate'!D52</f>
        <v>34100.150332072131</v>
      </c>
      <c r="Q53" s="45">
        <f>'Property % affected'!Q53*'Population Estimate'!E52</f>
        <v>16772.702343353616</v>
      </c>
      <c r="R53" s="45">
        <f>'Property % affected'!R53*'Population Estimate'!F52</f>
        <v>10757.912189071878</v>
      </c>
      <c r="S53" s="45">
        <f>'Property % affected'!S53*'Population Estimate'!G52</f>
        <v>5873.9198227438628</v>
      </c>
      <c r="U53">
        <v>2072</v>
      </c>
      <c r="V53" s="43">
        <f>'Population Estimate'!J52*Assumptions!C$41*'Property % affected'!B53</f>
        <v>356.07184714951137</v>
      </c>
      <c r="W53" s="43">
        <f>'Population Estimate'!K52*Assumptions!D$41*'Property % affected'!C53</f>
        <v>514.91461627153717</v>
      </c>
      <c r="X53" s="43">
        <f>'Population Estimate'!L52*Assumptions!E$41*'Property % affected'!D53</f>
        <v>556.56489327358463</v>
      </c>
      <c r="Y53" s="43">
        <f>'Population Estimate'!M52*Assumptions!F$41*'Property % affected'!E53</f>
        <v>596.13559574299882</v>
      </c>
      <c r="Z53" s="43">
        <f>'Population Estimate'!N52*Assumptions!G$41*'Property % affected'!F53</f>
        <v>446.45575002176071</v>
      </c>
      <c r="AA53" s="43">
        <f>'Population Estimate'!O52*Assumptions!H$41*'Property % affected'!G53</f>
        <v>238.78065515647432</v>
      </c>
      <c r="AB53" s="44">
        <f>'Population Estimate'!J52*Assumptions!C$41*'Property % affected'!H53</f>
        <v>237.22271340153199</v>
      </c>
      <c r="AC53" s="44">
        <f>'Population Estimate'!K52*Assumptions!D$41*'Property % affected'!I53</f>
        <v>284.31368115194641</v>
      </c>
      <c r="AD53" s="44">
        <f>'Population Estimate'!L52*Assumptions!E$41*'Property % affected'!J53</f>
        <v>183.89820814441075</v>
      </c>
      <c r="AE53" s="44">
        <f>'Population Estimate'!M52*Assumptions!F$41*'Property % affected'!K53</f>
        <v>220.41351383782239</v>
      </c>
      <c r="AF53" s="44">
        <f>'Population Estimate'!N52*Assumptions!G$41*'Property % affected'!L53</f>
        <v>178.00177955683202</v>
      </c>
      <c r="AG53" s="44">
        <f>'Population Estimate'!O52*Assumptions!H$41*'Property % affected'!M53</f>
        <v>68.060660301827639</v>
      </c>
      <c r="AH53" s="45">
        <f>'Population Estimate'!J52*Assumptions!C$41*'Property % affected'!N53</f>
        <v>20444.075837639088</v>
      </c>
      <c r="AI53" s="45">
        <f>'Population Estimate'!K52*Assumptions!D$41*'Property % affected'!O53</f>
        <v>41078.331801141059</v>
      </c>
      <c r="AJ53" s="45">
        <f>'Population Estimate'!L52*Assumptions!E$41*'Property % affected'!P53</f>
        <v>30812.955175682207</v>
      </c>
      <c r="AK53" s="45">
        <f>'Population Estimate'!M52*Assumptions!F$41*'Property % affected'!Q53</f>
        <v>16729.543116903678</v>
      </c>
      <c r="AL53" s="45">
        <f>'Population Estimate'!N52*Assumptions!G$41*'Property % affected'!R53</f>
        <v>10538.16051213042</v>
      </c>
      <c r="AM53" s="45">
        <f>'Population Estimate'!O52*Assumptions!H$41*'Property % affected'!S53</f>
        <v>5372.4868339925451</v>
      </c>
    </row>
    <row r="54" spans="1:39" x14ac:dyDescent="0.35">
      <c r="A54">
        <v>2073</v>
      </c>
      <c r="B54" s="43">
        <f>'Property % affected'!B54*'Population Estimate'!B53</f>
        <v>393.54234307206912</v>
      </c>
      <c r="C54" s="43">
        <f>'Property % affected'!C54*'Population Estimate'!C53</f>
        <v>580.18339484341061</v>
      </c>
      <c r="D54" s="43">
        <f>'Property % affected'!D54*'Population Estimate'!D53</f>
        <v>633.76888198396512</v>
      </c>
      <c r="E54" s="43">
        <f>'Property % affected'!E54*'Population Estimate'!E53</f>
        <v>614.97317933457475</v>
      </c>
      <c r="F54" s="43">
        <f>'Property % affected'!F54*'Population Estimate'!F53</f>
        <v>468.95780461405127</v>
      </c>
      <c r="G54" s="43">
        <f>'Property % affected'!G54*'Population Estimate'!G53</f>
        <v>268.62347024221236</v>
      </c>
      <c r="H54" s="44">
        <f>'Property % affected'!H54*'Population Estimate'!B53</f>
        <v>256.34822529926078</v>
      </c>
      <c r="I54" s="44">
        <f>'Property % affected'!I54*'Population Estimate'!C53</f>
        <v>313.21896491743337</v>
      </c>
      <c r="J54" s="44">
        <f>'Property % affected'!J54*'Population Estimate'!D53</f>
        <v>204.7447700322227</v>
      </c>
      <c r="K54" s="44">
        <f>'Property % affected'!K54*'Population Estimate'!E53</f>
        <v>222.31540392882397</v>
      </c>
      <c r="L54" s="44">
        <f>'Property % affected'!L54*'Population Estimate'!F53</f>
        <v>182.80998285838993</v>
      </c>
      <c r="M54" s="44">
        <f>'Property % affected'!M54*'Population Estimate'!G53</f>
        <v>74.861959497923976</v>
      </c>
      <c r="N54" s="45">
        <f>'Property % affected'!N54*'Population Estimate'!B53</f>
        <v>22264.901817056983</v>
      </c>
      <c r="O54" s="45">
        <f>'Property % affected'!O54*'Population Estimate'!C53</f>
        <v>45608.138321356666</v>
      </c>
      <c r="P54" s="45">
        <f>'Property % affected'!P54*'Population Estimate'!D53</f>
        <v>34573.864578760906</v>
      </c>
      <c r="Q54" s="45">
        <f>'Property % affected'!Q54*'Population Estimate'!E53</f>
        <v>17005.70624445501</v>
      </c>
      <c r="R54" s="45">
        <f>'Property % affected'!R54*'Population Estimate'!F53</f>
        <v>10907.359514639738</v>
      </c>
      <c r="S54" s="45">
        <f>'Property % affected'!S54*'Population Estimate'!G53</f>
        <v>5955.5194484594194</v>
      </c>
      <c r="U54">
        <v>2073</v>
      </c>
      <c r="V54" s="43">
        <f>'Population Estimate'!J53*Assumptions!C$41*'Property % affected'!B54</f>
        <v>366.37834704320585</v>
      </c>
      <c r="W54" s="43">
        <f>'Population Estimate'!K53*Assumptions!D$41*'Property % affected'!C54</f>
        <v>529.8188202414625</v>
      </c>
      <c r="X54" s="43">
        <f>'Population Estimate'!L53*Assumptions!E$41*'Property % affected'!D54</f>
        <v>572.67466454384657</v>
      </c>
      <c r="Y54" s="43">
        <f>'Population Estimate'!M53*Assumptions!F$41*'Property % affected'!E54</f>
        <v>613.39074102712721</v>
      </c>
      <c r="Z54" s="43">
        <f>'Population Estimate'!N53*Assumptions!G$41*'Property % affected'!F54</f>
        <v>459.37841205464667</v>
      </c>
      <c r="AA54" s="43">
        <f>'Population Estimate'!O53*Assumptions!H$41*'Property % affected'!G54</f>
        <v>245.69216140637218</v>
      </c>
      <c r="AB54" s="44">
        <f>'Population Estimate'!J53*Assumptions!C$41*'Property % affected'!H54</f>
        <v>238.6539611454285</v>
      </c>
      <c r="AC54" s="44">
        <f>'Population Estimate'!K53*Assumptions!D$41*'Property % affected'!I54</f>
        <v>286.02904520319083</v>
      </c>
      <c r="AD54" s="44">
        <f>'Population Estimate'!L53*Assumptions!E$41*'Property % affected'!J54</f>
        <v>185.00773046518356</v>
      </c>
      <c r="AE54" s="44">
        <f>'Population Estimate'!M53*Assumptions!F$41*'Property % affected'!K54</f>
        <v>221.74334579143772</v>
      </c>
      <c r="AF54" s="44">
        <f>'Population Estimate'!N53*Assumptions!G$41*'Property % affected'!L54</f>
        <v>179.07572665804847</v>
      </c>
      <c r="AG54" s="44">
        <f>'Population Estimate'!O53*Assumptions!H$41*'Property % affected'!M54</f>
        <v>68.47129411133227</v>
      </c>
      <c r="AH54" s="45">
        <f>'Population Estimate'!J53*Assumptions!C$41*'Property % affected'!N54</f>
        <v>20728.081916508676</v>
      </c>
      <c r="AI54" s="45">
        <f>'Population Estimate'!K53*Assumptions!D$41*'Property % affected'!O54</f>
        <v>41648.985913070501</v>
      </c>
      <c r="AJ54" s="45">
        <f>'Population Estimate'!L53*Assumptions!E$41*'Property % affected'!P54</f>
        <v>31241.00419327187</v>
      </c>
      <c r="AK54" s="45">
        <f>'Population Estimate'!M53*Assumptions!F$41*'Property % affected'!Q54</f>
        <v>16961.947456412345</v>
      </c>
      <c r="AL54" s="45">
        <f>'Population Estimate'!N53*Assumptions!G$41*'Property % affected'!R54</f>
        <v>10684.555079892603</v>
      </c>
      <c r="AM54" s="45">
        <f>'Population Estimate'!O53*Assumptions!H$41*'Property % affected'!S54</f>
        <v>5447.1206267654889</v>
      </c>
    </row>
    <row r="55" spans="1:39" x14ac:dyDescent="0.35">
      <c r="A55">
        <v>2074</v>
      </c>
      <c r="B55" s="43">
        <f>'Property % affected'!B55*'Population Estimate'!B54</f>
        <v>404.93342649949187</v>
      </c>
      <c r="C55" s="43">
        <f>'Property % affected'!C55*'Population Estimate'!C54</f>
        <v>596.97680366004806</v>
      </c>
      <c r="D55" s="43">
        <f>'Property % affected'!D55*'Population Estimate'!D54</f>
        <v>652.11332276771509</v>
      </c>
      <c r="E55" s="43">
        <f>'Property % affected'!E55*'Population Estimate'!E54</f>
        <v>632.77357849046598</v>
      </c>
      <c r="F55" s="43">
        <f>'Property % affected'!F55*'Population Estimate'!F54</f>
        <v>482.53178863467645</v>
      </c>
      <c r="G55" s="43">
        <f>'Property % affected'!G55*'Population Estimate'!G54</f>
        <v>276.39877679806239</v>
      </c>
      <c r="H55" s="44">
        <f>'Property % affected'!H55*'Population Estimate'!B54</f>
        <v>257.89486395729858</v>
      </c>
      <c r="I55" s="44">
        <f>'Property % affected'!I55*'Population Estimate'!C54</f>
        <v>315.10872467296269</v>
      </c>
      <c r="J55" s="44">
        <f>'Property % affected'!J55*'Population Estimate'!D54</f>
        <v>205.98006696471845</v>
      </c>
      <c r="K55" s="44">
        <f>'Property % affected'!K55*'Population Estimate'!E54</f>
        <v>223.65671065170929</v>
      </c>
      <c r="L55" s="44">
        <f>'Property % affected'!L55*'Population Estimate'!F54</f>
        <v>183.9129395347388</v>
      </c>
      <c r="M55" s="44">
        <f>'Property % affected'!M55*'Population Estimate'!G54</f>
        <v>75.313627928398915</v>
      </c>
      <c r="N55" s="45">
        <f>'Property % affected'!N55*'Population Estimate'!B54</f>
        <v>22574.202541222614</v>
      </c>
      <c r="O55" s="45">
        <f>'Property % affected'!O55*'Population Estimate'!C54</f>
        <v>46241.719835730772</v>
      </c>
      <c r="P55" s="45">
        <f>'Property % affected'!P55*'Population Estimate'!D54</f>
        <v>35054.159593725781</v>
      </c>
      <c r="Q55" s="45">
        <f>'Property % affected'!Q55*'Population Estimate'!E54</f>
        <v>17241.947001300756</v>
      </c>
      <c r="R55" s="45">
        <f>'Property % affected'!R55*'Population Estimate'!F54</f>
        <v>11058.882940358522</v>
      </c>
      <c r="S55" s="45">
        <f>'Property % affected'!S55*'Population Estimate'!G54</f>
        <v>6038.2526441108739</v>
      </c>
      <c r="U55">
        <v>2074</v>
      </c>
      <c r="V55" s="43">
        <f>'Population Estimate'!J54*Assumptions!C$41*'Property % affected'!B55</f>
        <v>376.9831685843688</v>
      </c>
      <c r="W55" s="43">
        <f>'Population Estimate'!K54*Assumptions!D$41*'Property % affected'!C55</f>
        <v>545.15442640693163</v>
      </c>
      <c r="X55" s="43">
        <f>'Population Estimate'!L54*Assumptions!E$41*'Property % affected'!D55</f>
        <v>589.25073315610177</v>
      </c>
      <c r="Y55" s="43">
        <f>'Population Estimate'!M54*Assumptions!F$41*'Property % affected'!E55</f>
        <v>631.14533650497413</v>
      </c>
      <c r="Z55" s="43">
        <f>'Population Estimate'!N54*Assumptions!G$41*'Property % affected'!F55</f>
        <v>472.67512055016221</v>
      </c>
      <c r="AA55" s="43">
        <f>'Population Estimate'!O54*Assumptions!H$41*'Property % affected'!G55</f>
        <v>252.80372121006852</v>
      </c>
      <c r="AB55" s="44">
        <f>'Population Estimate'!J54*Assumptions!C$41*'Property % affected'!H55</f>
        <v>240.09384410841949</v>
      </c>
      <c r="AC55" s="44">
        <f>'Population Estimate'!K54*Assumptions!D$41*'Property % affected'!I55</f>
        <v>287.75475864675559</v>
      </c>
      <c r="AD55" s="44">
        <f>'Population Estimate'!L54*Assumptions!E$41*'Property % affected'!J55</f>
        <v>186.12394692285264</v>
      </c>
      <c r="AE55" s="44">
        <f>'Population Estimate'!M54*Assumptions!F$41*'Property % affected'!K55</f>
        <v>223.08120108715246</v>
      </c>
      <c r="AF55" s="44">
        <f>'Population Estimate'!N54*Assumptions!G$41*'Property % affected'!L55</f>
        <v>180.15615325839732</v>
      </c>
      <c r="AG55" s="44">
        <f>'Population Estimate'!O54*Assumptions!H$41*'Property % affected'!M55</f>
        <v>68.884405418480341</v>
      </c>
      <c r="AH55" s="45">
        <f>'Population Estimate'!J54*Assumptions!C$41*'Property % affected'!N55</f>
        <v>21016.033365835479</v>
      </c>
      <c r="AI55" s="45">
        <f>'Population Estimate'!K54*Assumptions!D$41*'Property % affected'!O55</f>
        <v>42227.567467551366</v>
      </c>
      <c r="AJ55" s="45">
        <f>'Population Estimate'!L54*Assumptions!E$41*'Property % affected'!P55</f>
        <v>31674.999604526616</v>
      </c>
      <c r="AK55" s="45">
        <f>'Population Estimate'!M54*Assumptions!F$41*'Property % affected'!Q55</f>
        <v>17197.580322644364</v>
      </c>
      <c r="AL55" s="45">
        <f>'Population Estimate'!N54*Assumptions!G$41*'Property % affected'!R55</f>
        <v>10832.983339345628</v>
      </c>
      <c r="AM55" s="45">
        <f>'Population Estimate'!O54*Assumptions!H$41*'Property % affected'!S55</f>
        <v>5522.791221152992</v>
      </c>
    </row>
    <row r="56" spans="1:39" x14ac:dyDescent="0.35">
      <c r="A56">
        <v>2075</v>
      </c>
      <c r="B56" s="43">
        <f>'Property % affected'!B56*'Population Estimate'!B55</f>
        <v>416.65422484561321</v>
      </c>
      <c r="C56" s="43">
        <f>'Property % affected'!C56*'Population Estimate'!C55</f>
        <v>614.25629770799219</v>
      </c>
      <c r="D56" s="43">
        <f>'Property % affected'!D56*'Population Estimate'!D55</f>
        <v>670.98874340427051</v>
      </c>
      <c r="E56" s="43">
        <f>'Property % affected'!E56*'Population Estimate'!E55</f>
        <v>651.08921021381968</v>
      </c>
      <c r="F56" s="43">
        <f>'Property % affected'!F56*'Population Estimate'!F55</f>
        <v>496.4986716333745</v>
      </c>
      <c r="G56" s="43">
        <f>'Property % affected'!G56*'Population Estimate'!G55</f>
        <v>284.399139608241</v>
      </c>
      <c r="H56" s="44">
        <f>'Property % affected'!H56*'Population Estimate'!B55</f>
        <v>259.45083402824451</v>
      </c>
      <c r="I56" s="44">
        <f>'Property % affected'!I56*'Population Estimate'!C55</f>
        <v>317.00988601119809</v>
      </c>
      <c r="J56" s="44">
        <f>'Property % affected'!J56*'Population Estimate'!D55</f>
        <v>207.22281687640967</v>
      </c>
      <c r="K56" s="44">
        <f>'Property % affected'!K56*'Population Estimate'!E55</f>
        <v>225.00610994799732</v>
      </c>
      <c r="L56" s="44">
        <f>'Property % affected'!L56*'Population Estimate'!F55</f>
        <v>185.02255073515082</v>
      </c>
      <c r="M56" s="44">
        <f>'Property % affected'!M56*'Population Estimate'!G55</f>
        <v>75.768021432762581</v>
      </c>
      <c r="N56" s="45">
        <f>'Property % affected'!N56*'Population Estimate'!B55</f>
        <v>22887.80002531808</v>
      </c>
      <c r="O56" s="45">
        <f>'Property % affected'!O56*'Population Estimate'!C55</f>
        <v>46884.102970827218</v>
      </c>
      <c r="P56" s="45">
        <f>'Property % affected'!P56*'Population Estimate'!D55</f>
        <v>35541.1267960267</v>
      </c>
      <c r="Q56" s="45">
        <f>'Property % affected'!Q56*'Population Estimate'!E55</f>
        <v>17481.469579812292</v>
      </c>
      <c r="R56" s="45">
        <f>'Property % affected'!R56*'Population Estimate'!F55</f>
        <v>11212.511307104578</v>
      </c>
      <c r="S56" s="45">
        <f>'Property % affected'!S56*'Population Estimate'!G55</f>
        <v>6122.1351570841716</v>
      </c>
      <c r="U56">
        <v>2075</v>
      </c>
      <c r="V56" s="43">
        <f>'Population Estimate'!J55*Assumptions!C$41*'Property % affected'!B56</f>
        <v>387.89494669331879</v>
      </c>
      <c r="W56" s="43">
        <f>'Population Estimate'!K55*Assumptions!D$41*'Property % affected'!C56</f>
        <v>560.93392170483139</v>
      </c>
      <c r="X56" s="43">
        <f>'Population Estimate'!L55*Assumptions!E$41*'Property % affected'!D56</f>
        <v>606.30659608727819</v>
      </c>
      <c r="Y56" s="43">
        <f>'Population Estimate'!M55*Assumptions!F$41*'Property % affected'!E56</f>
        <v>649.41383876278678</v>
      </c>
      <c r="Z56" s="43">
        <f>'Population Estimate'!N55*Assumptions!G$41*'Property % affected'!F56</f>
        <v>486.35670228345992</v>
      </c>
      <c r="AA56" s="43">
        <f>'Population Estimate'!O55*Assumptions!H$41*'Property % affected'!G56</f>
        <v>260.1211251178342</v>
      </c>
      <c r="AB56" s="44">
        <f>'Population Estimate'!J55*Assumptions!C$41*'Property % affected'!H56</f>
        <v>241.54241438980713</v>
      </c>
      <c r="AC56" s="44">
        <f>'Population Estimate'!K55*Assumptions!D$41*'Property % affected'!I56</f>
        <v>289.49088392415069</v>
      </c>
      <c r="AD56" s="44">
        <f>'Population Estimate'!L55*Assumptions!E$41*'Property % affected'!J56</f>
        <v>187.24689790549127</v>
      </c>
      <c r="AE56" s="44">
        <f>'Population Estimate'!M55*Assumptions!F$41*'Property % affected'!K56</f>
        <v>224.42712813260056</v>
      </c>
      <c r="AF56" s="44">
        <f>'Population Estimate'!N55*Assumptions!G$41*'Property % affected'!L56</f>
        <v>181.24309845096712</v>
      </c>
      <c r="AG56" s="44">
        <f>'Population Estimate'!O55*Assumptions!H$41*'Property % affected'!M56</f>
        <v>69.300009170883143</v>
      </c>
      <c r="AH56" s="45">
        <f>'Population Estimate'!J55*Assumptions!C$41*'Property % affected'!N56</f>
        <v>21307.984994122566</v>
      </c>
      <c r="AI56" s="45">
        <f>'Population Estimate'!K55*Assumptions!D$41*'Property % affected'!O56</f>
        <v>42814.186591443504</v>
      </c>
      <c r="AJ56" s="45">
        <f>'Population Estimate'!L55*Assumptions!E$41*'Property % affected'!P56</f>
        <v>32115.02401586809</v>
      </c>
      <c r="AK56" s="45">
        <f>'Population Estimate'!M55*Assumptions!F$41*'Property % affected'!Q56</f>
        <v>17436.486565815641</v>
      </c>
      <c r="AL56" s="45">
        <f>'Population Estimate'!N55*Assumptions!G$41*'Property % affected'!R56</f>
        <v>10983.473542233785</v>
      </c>
      <c r="AM56" s="45">
        <f>'Population Estimate'!O55*Assumptions!H$41*'Property % affected'!S56</f>
        <v>5599.5130202497894</v>
      </c>
    </row>
    <row r="57" spans="1:39" x14ac:dyDescent="0.35">
      <c r="A57">
        <v>2076</v>
      </c>
      <c r="B57" s="43">
        <f>'Property % affected'!B57*'Population Estimate'!B56</f>
        <v>428.71428170901248</v>
      </c>
      <c r="C57" s="43">
        <f>'Property % affected'!C57*'Population Estimate'!C56</f>
        <v>632.03594672464237</v>
      </c>
      <c r="D57" s="43">
        <f>'Property % affected'!D57*'Population Estimate'!D56</f>
        <v>690.41051310588534</v>
      </c>
      <c r="E57" s="43">
        <f>'Property % affected'!E57*'Population Estimate'!E56</f>
        <v>669.93498791170316</v>
      </c>
      <c r="F57" s="43">
        <f>'Property % affected'!F57*'Population Estimate'!F56</f>
        <v>510.86982607137259</v>
      </c>
      <c r="G57" s="43">
        <f>'Property % affected'!G57*'Population Estimate'!G56</f>
        <v>292.63107292620538</v>
      </c>
      <c r="H57" s="44">
        <f>'Property % affected'!H57*'Population Estimate'!B56</f>
        <v>261.01619181178205</v>
      </c>
      <c r="I57" s="44">
        <f>'Property % affected'!I57*'Population Estimate'!C56</f>
        <v>318.92251772188268</v>
      </c>
      <c r="J57" s="44">
        <f>'Property % affected'!J57*'Population Estimate'!D56</f>
        <v>208.47306473373104</v>
      </c>
      <c r="K57" s="44">
        <f>'Property % affected'!K57*'Population Estimate'!E56</f>
        <v>226.36365064301884</v>
      </c>
      <c r="L57" s="44">
        <f>'Property % affected'!L57*'Population Estimate'!F56</f>
        <v>186.13885660870102</v>
      </c>
      <c r="M57" s="44">
        <f>'Property % affected'!M57*'Population Estimate'!G56</f>
        <v>76.225156452340528</v>
      </c>
      <c r="N57" s="45">
        <f>'Property % affected'!N57*'Population Estimate'!B56</f>
        <v>23205.75395929705</v>
      </c>
      <c r="O57" s="45">
        <f>'Property % affected'!O57*'Population Estimate'!C56</f>
        <v>47535.409997459748</v>
      </c>
      <c r="P57" s="45">
        <f>'Property % affected'!P57*'Population Estimate'!D56</f>
        <v>36034.858874703626</v>
      </c>
      <c r="Q57" s="45">
        <f>'Property % affected'!Q57*'Population Estimate'!E56</f>
        <v>17724.319570570977</v>
      </c>
      <c r="R57" s="45">
        <f>'Property % affected'!R57*'Population Estimate'!F56</f>
        <v>11368.273856407439</v>
      </c>
      <c r="S57" s="45">
        <f>'Property % affected'!S57*'Population Estimate'!G56</f>
        <v>6207.1829535256247</v>
      </c>
      <c r="U57">
        <v>2076</v>
      </c>
      <c r="V57" s="43">
        <f>'Population Estimate'!J56*Assumptions!C$41*'Property % affected'!B57</f>
        <v>399.12256622815011</v>
      </c>
      <c r="W57" s="43">
        <f>'Population Estimate'!K56*Assumptions!D$41*'Property % affected'!C57</f>
        <v>577.17015450644647</v>
      </c>
      <c r="X57" s="43">
        <f>'Population Estimate'!L56*Assumptions!E$41*'Property % affected'!D57</f>
        <v>623.85614098431131</v>
      </c>
      <c r="Y57" s="43">
        <f>'Population Estimate'!M56*Assumptions!F$41*'Property % affected'!E57</f>
        <v>668.21112283271248</v>
      </c>
      <c r="Z57" s="43">
        <f>'Population Estimate'!N56*Assumptions!G$41*'Property % affected'!F57</f>
        <v>500.43429741070781</v>
      </c>
      <c r="AA57" s="43">
        <f>'Population Estimate'!O56*Assumptions!H$41*'Property % affected'!G57</f>
        <v>267.65033128742215</v>
      </c>
      <c r="AB57" s="44">
        <f>'Population Estimate'!J56*Assumptions!C$41*'Property % affected'!H57</f>
        <v>242.99972440322719</v>
      </c>
      <c r="AC57" s="44">
        <f>'Population Estimate'!K56*Assumptions!D$41*'Property % affected'!I57</f>
        <v>291.23748385361756</v>
      </c>
      <c r="AD57" s="44">
        <f>'Population Estimate'!L56*Assumptions!E$41*'Property % affected'!J57</f>
        <v>188.37662404484803</v>
      </c>
      <c r="AE57" s="44">
        <f>'Population Estimate'!M56*Assumptions!F$41*'Property % affected'!K57</f>
        <v>225.7811756274763</v>
      </c>
      <c r="AF57" s="44">
        <f>'Population Estimate'!N56*Assumptions!G$41*'Property % affected'!L57</f>
        <v>182.33660156470847</v>
      </c>
      <c r="AG57" s="44">
        <f>'Population Estimate'!O56*Assumptions!H$41*'Property % affected'!M57</f>
        <v>69.718120406336169</v>
      </c>
      <c r="AH57" s="45">
        <f>'Population Estimate'!J56*Assumptions!C$41*'Property % affected'!N57</f>
        <v>21603.992371264612</v>
      </c>
      <c r="AI57" s="45">
        <f>'Population Estimate'!K56*Assumptions!D$41*'Property % affected'!O57</f>
        <v>43408.954941472824</v>
      </c>
      <c r="AJ57" s="45">
        <f>'Population Estimate'!L56*Assumptions!E$41*'Property % affected'!P57</f>
        <v>32561.161181274078</v>
      </c>
      <c r="AK57" s="45">
        <f>'Population Estimate'!M56*Assumptions!F$41*'Property % affected'!Q57</f>
        <v>17678.711659194647</v>
      </c>
      <c r="AL57" s="45">
        <f>'Population Estimate'!N56*Assumptions!G$41*'Property % affected'!R57</f>
        <v>11136.054332770409</v>
      </c>
      <c r="AM57" s="45">
        <f>'Population Estimate'!O56*Assumptions!H$41*'Property % affected'!S57</f>
        <v>5677.3006272362854</v>
      </c>
    </row>
    <row r="58" spans="1:39" x14ac:dyDescent="0.35">
      <c r="A58">
        <v>2077</v>
      </c>
      <c r="B58" s="43">
        <f>'Property % affected'!B58*'Population Estimate'!B57</f>
        <v>441.12341692773697</v>
      </c>
      <c r="C58" s="43">
        <f>'Property % affected'!C58*'Population Estimate'!C57</f>
        <v>650.33022769595846</v>
      </c>
      <c r="D58" s="43">
        <f>'Property % affected'!D58*'Population Estimate'!D57</f>
        <v>710.39444594667407</v>
      </c>
      <c r="E58" s="43">
        <f>'Property % affected'!E58*'Population Estimate'!E57</f>
        <v>689.32625665976286</v>
      </c>
      <c r="F58" s="43">
        <f>'Property % affected'!F58*'Population Estimate'!F57</f>
        <v>525.65695358579671</v>
      </c>
      <c r="G58" s="43">
        <f>'Property % affected'!G58*'Population Estimate'!G57</f>
        <v>301.10127956048404</v>
      </c>
      <c r="H58" s="44">
        <f>'Property % affected'!H58*'Population Estimate'!B57</f>
        <v>262.59099394727048</v>
      </c>
      <c r="I58" s="44">
        <f>'Property % affected'!I58*'Population Estimate'!C57</f>
        <v>320.84668900979221</v>
      </c>
      <c r="J58" s="44">
        <f>'Property % affected'!J58*'Population Estimate'!D57</f>
        <v>209.73085577441572</v>
      </c>
      <c r="K58" s="44">
        <f>'Property % affected'!K58*'Population Estimate'!E57</f>
        <v>227.72938185668474</v>
      </c>
      <c r="L58" s="44">
        <f>'Property % affected'!L58*'Population Estimate'!F57</f>
        <v>187.26189754669815</v>
      </c>
      <c r="M58" s="44">
        <f>'Property % affected'!M58*'Population Estimate'!G57</f>
        <v>76.68504952765457</v>
      </c>
      <c r="N58" s="45">
        <f>'Property % affected'!N58*'Population Estimate'!B57</f>
        <v>23528.12486231721</v>
      </c>
      <c r="O58" s="45">
        <f>'Property % affected'!O58*'Population Estimate'!C57</f>
        <v>48195.764885010176</v>
      </c>
      <c r="P58" s="45">
        <f>'Property % affected'!P58*'Population Estimate'!D57</f>
        <v>36535.449806419012</v>
      </c>
      <c r="Q58" s="45">
        <f>'Property % affected'!Q58*'Population Estimate'!E57</f>
        <v>17970.543197495786</v>
      </c>
      <c r="R58" s="45">
        <f>'Property % affected'!R58*'Population Estimate'!F57</f>
        <v>11526.200236015646</v>
      </c>
      <c r="S58" s="45">
        <f>'Property % affected'!S58*'Population Estimate'!G57</f>
        <v>6293.4122213808805</v>
      </c>
      <c r="U58">
        <v>2077</v>
      </c>
      <c r="V58" s="43">
        <f>'Population Estimate'!J57*Assumptions!C$41*'Property % affected'!B58</f>
        <v>410.67516921918161</v>
      </c>
      <c r="W58" s="43">
        <f>'Population Estimate'!K57*Assumptions!D$41*'Property % affected'!C58</f>
        <v>593.87634507917824</v>
      </c>
      <c r="X58" s="43">
        <f>'Population Estimate'!L57*Assumptions!E$41*'Property % affected'!D58</f>
        <v>641.91365747208829</v>
      </c>
      <c r="Y58" s="43">
        <f>'Population Estimate'!M57*Assumptions!F$41*'Property % affected'!E58</f>
        <v>687.55249430471508</v>
      </c>
      <c r="Z58" s="43">
        <f>'Population Estimate'!N57*Assumptions!G$41*'Property % affected'!F58</f>
        <v>514.91936853990296</v>
      </c>
      <c r="AA58" s="43">
        <f>'Population Estimate'!O57*Assumptions!H$41*'Property % affected'!G58</f>
        <v>275.39747033546604</v>
      </c>
      <c r="AB58" s="44">
        <f>'Population Estimate'!J57*Assumptions!C$41*'Property % affected'!H58</f>
        <v>244.46582687854502</v>
      </c>
      <c r="AC58" s="44">
        <f>'Population Estimate'!K57*Assumptions!D$41*'Property % affected'!I58</f>
        <v>292.99462163240196</v>
      </c>
      <c r="AD58" s="44">
        <f>'Population Estimate'!L57*Assumptions!E$41*'Property % affected'!J58</f>
        <v>189.51316621781726</v>
      </c>
      <c r="AE58" s="44">
        <f>'Population Estimate'!M57*Assumptions!F$41*'Property % affected'!K58</f>
        <v>227.14339256529604</v>
      </c>
      <c r="AF58" s="44">
        <f>'Population Estimate'!N57*Assumptions!G$41*'Property % affected'!L58</f>
        <v>183.43670216585758</v>
      </c>
      <c r="AG58" s="44">
        <f>'Population Estimate'!O57*Assumptions!H$41*'Property % affected'!M58</f>
        <v>70.138754253363174</v>
      </c>
      <c r="AH58" s="45">
        <f>'Population Estimate'!J57*Assumptions!C$41*'Property % affected'!N58</f>
        <v>21904.111839125086</v>
      </c>
      <c r="AI58" s="45">
        <f>'Population Estimate'!K57*Assumptions!D$41*'Property % affected'!O58</f>
        <v>44011.985725483944</v>
      </c>
      <c r="AJ58" s="45">
        <f>'Population Estimate'!L57*Assumptions!E$41*'Property % affected'!P58</f>
        <v>33013.496018220278</v>
      </c>
      <c r="AK58" s="45">
        <f>'Population Estimate'!M57*Assumptions!F$41*'Property % affected'!Q58</f>
        <v>17924.301707757768</v>
      </c>
      <c r="AL58" s="45">
        <f>'Population Estimate'!N57*Assumptions!G$41*'Property % affected'!R58</f>
        <v>11290.754753090025</v>
      </c>
      <c r="AM58" s="45">
        <f>'Population Estimate'!O57*Assumptions!H$41*'Property % affected'!S58</f>
        <v>5756.1688481580977</v>
      </c>
    </row>
    <row r="59" spans="1:39" x14ac:dyDescent="0.35">
      <c r="A59">
        <v>2078</v>
      </c>
      <c r="B59" s="43">
        <f>'Property % affected'!B59*'Population Estimate'!B58</f>
        <v>453.89173457505404</v>
      </c>
      <c r="C59" s="43">
        <f>'Property % affected'!C59*'Population Estimate'!C58</f>
        <v>669.15403664427004</v>
      </c>
      <c r="D59" s="43">
        <f>'Property % affected'!D59*'Population Estimate'!D58</f>
        <v>730.95681373913897</v>
      </c>
      <c r="E59" s="43">
        <f>'Property % affected'!E59*'Population Estimate'!E58</f>
        <v>709.27880569687227</v>
      </c>
      <c r="F59" s="43">
        <f>'Property % affected'!F59*'Population Estimate'!F58</f>
        <v>540.87209451766876</v>
      </c>
      <c r="G59" s="43">
        <f>'Property % affected'!G59*'Population Estimate'!G58</f>
        <v>309.81665633240385</v>
      </c>
      <c r="H59" s="44">
        <f>'Property % affected'!H59*'Population Estimate'!B58</f>
        <v>264.17529741579375</v>
      </c>
      <c r="I59" s="44">
        <f>'Property % affected'!I59*'Population Estimate'!C58</f>
        <v>322.78246949723933</v>
      </c>
      <c r="J59" s="44">
        <f>'Property % affected'!J59*'Population Estimate'!D58</f>
        <v>210.99623550913159</v>
      </c>
      <c r="K59" s="44">
        <f>'Property % affected'!K59*'Population Estimate'!E58</f>
        <v>229.1033530052637</v>
      </c>
      <c r="L59" s="44">
        <f>'Property % affected'!L59*'Population Estimate'!F58</f>
        <v>188.39171418414568</v>
      </c>
      <c r="M59" s="44">
        <f>'Property % affected'!M59*'Population Estimate'!G58</f>
        <v>77.147717299021267</v>
      </c>
      <c r="N59" s="45">
        <f>'Property % affected'!N59*'Population Estimate'!B58</f>
        <v>23854.974094259429</v>
      </c>
      <c r="O59" s="45">
        <f>'Property % affected'!O59*'Population Estimate'!C58</f>
        <v>48865.293325024679</v>
      </c>
      <c r="P59" s="45">
        <f>'Property % affected'!P59*'Population Estimate'!D58</f>
        <v>37042.99487334516</v>
      </c>
      <c r="Q59" s="45">
        <f>'Property % affected'!Q59*'Population Estimate'!E58</f>
        <v>18220.187326641546</v>
      </c>
      <c r="R59" s="45">
        <f>'Property % affected'!R59*'Population Estimate'!F58</f>
        <v>11686.320505539872</v>
      </c>
      <c r="S59" s="45">
        <f>'Property % affected'!S59*'Population Estimate'!G58</f>
        <v>6380.8393734761421</v>
      </c>
      <c r="U59">
        <v>2078</v>
      </c>
      <c r="V59" s="43">
        <f>'Population Estimate'!J58*Assumptions!C$41*'Property % affected'!B59</f>
        <v>422.56216231280638</v>
      </c>
      <c r="W59" s="43">
        <f>'Population Estimate'!K58*Assumptions!D$41*'Property % affected'!C59</f>
        <v>611.06609635107873</v>
      </c>
      <c r="X59" s="43">
        <f>'Population Estimate'!L58*Assumptions!E$41*'Property % affected'!D59</f>
        <v>660.49384878869978</v>
      </c>
      <c r="Y59" s="43">
        <f>'Population Estimate'!M58*Assumptions!F$41*'Property % affected'!E59</f>
        <v>707.45370178907308</v>
      </c>
      <c r="Z59" s="43">
        <f>'Population Estimate'!N58*Assumptions!G$41*'Property % affected'!F59</f>
        <v>529.82371006423989</v>
      </c>
      <c r="AA59" s="43">
        <f>'Population Estimate'!O58*Assumptions!H$41*'Property % affected'!G59</f>
        <v>283.3688503293032</v>
      </c>
      <c r="AB59" s="44">
        <f>'Population Estimate'!J58*Assumptions!C$41*'Property % affected'!H59</f>
        <v>245.94077486376366</v>
      </c>
      <c r="AC59" s="44">
        <f>'Population Estimate'!K58*Assumptions!D$41*'Property % affected'!I59</f>
        <v>294.76236083904098</v>
      </c>
      <c r="AD59" s="44">
        <f>'Population Estimate'!L58*Assumptions!E$41*'Property % affected'!J59</f>
        <v>190.65656554791775</v>
      </c>
      <c r="AE59" s="44">
        <f>'Population Estimate'!M58*Assumptions!F$41*'Property % affected'!K59</f>
        <v>228.51382823517139</v>
      </c>
      <c r="AF59" s="44">
        <f>'Population Estimate'!N58*Assumptions!G$41*'Property % affected'!L59</f>
        <v>184.54344005936747</v>
      </c>
      <c r="AG59" s="44">
        <f>'Population Estimate'!O58*Assumptions!H$41*'Property % affected'!M59</f>
        <v>70.561925931763639</v>
      </c>
      <c r="AH59" s="45">
        <f>'Population Estimate'!J58*Assumptions!C$41*'Property % affected'!N59</f>
        <v>22208.400522260257</v>
      </c>
      <c r="AI59" s="45">
        <f>'Population Estimate'!K58*Assumptions!D$41*'Property % affected'!O59</f>
        <v>44623.393723988149</v>
      </c>
      <c r="AJ59" s="45">
        <f>'Population Estimate'!L58*Assumptions!E$41*'Property % affected'!P59</f>
        <v>33472.114623843408</v>
      </c>
      <c r="AK59" s="45">
        <f>'Population Estimate'!M58*Assumptions!F$41*'Property % affected'!Q59</f>
        <v>18173.303456964921</v>
      </c>
      <c r="AL59" s="45">
        <f>'Population Estimate'!N58*Assumptions!G$41*'Property % affected'!R59</f>
        <v>11447.604248776182</v>
      </c>
      <c r="AM59" s="45">
        <f>'Population Estimate'!O58*Assumptions!H$41*'Property % affected'!S59</f>
        <v>5836.1326947442521</v>
      </c>
    </row>
    <row r="60" spans="1:39" x14ac:dyDescent="0.35">
      <c r="A60">
        <v>2079</v>
      </c>
      <c r="B60" s="43">
        <f>'Property % affected'!B60*'Population Estimate'!B59</f>
        <v>467.02963118663979</v>
      </c>
      <c r="C60" s="43">
        <f>'Property % affected'!C60*'Population Estimate'!C59</f>
        <v>688.52270075728438</v>
      </c>
      <c r="D60" s="43">
        <f>'Property % affected'!D60*'Population Estimate'!D59</f>
        <v>752.11435928340791</v>
      </c>
      <c r="E60" s="43">
        <f>'Property % affected'!E60*'Population Estimate'!E59</f>
        <v>729.80888128143579</v>
      </c>
      <c r="F60" s="43">
        <f>'Property % affected'!F60*'Population Estimate'!F59</f>
        <v>556.52763771569096</v>
      </c>
      <c r="G60" s="43">
        <f>'Property % affected'!G60*'Population Estimate'!G59</f>
        <v>318.78429969179018</v>
      </c>
      <c r="H60" s="44">
        <f>'Property % affected'!H60*'Population Estimate'!B59</f>
        <v>265.76915954222329</v>
      </c>
      <c r="I60" s="44">
        <f>'Property % affected'!I60*'Population Estimate'!C59</f>
        <v>324.72992922659205</v>
      </c>
      <c r="J60" s="44">
        <f>'Property % affected'!J60*'Population Estimate'!D59</f>
        <v>212.26924972312861</v>
      </c>
      <c r="K60" s="44">
        <f>'Property % affected'!K60*'Population Estimate'!E59</f>
        <v>230.48561380317</v>
      </c>
      <c r="L60" s="44">
        <f>'Property % affected'!L60*'Population Estimate'!F59</f>
        <v>189.5283474012123</v>
      </c>
      <c r="M60" s="44">
        <f>'Property % affected'!M60*'Population Estimate'!G59</f>
        <v>77.613176507154066</v>
      </c>
      <c r="N60" s="45">
        <f>'Property % affected'!N60*'Population Estimate'!B59</f>
        <v>24186.363867406966</v>
      </c>
      <c r="O60" s="45">
        <f>'Property % affected'!O60*'Population Estimate'!C59</f>
        <v>49544.122755137731</v>
      </c>
      <c r="P60" s="45">
        <f>'Property % affected'!P60*'Population Estimate'!D59</f>
        <v>37557.590681300244</v>
      </c>
      <c r="Q60" s="45">
        <f>'Property % affected'!Q60*'Population Estimate'!E59</f>
        <v>18473.299475119395</v>
      </c>
      <c r="R60" s="45">
        <f>'Property % affected'!R60*'Population Estimate'!F59</f>
        <v>11848.665142174472</v>
      </c>
      <c r="S60" s="45">
        <f>'Property % affected'!S60*'Population Estimate'!G59</f>
        <v>6469.4810506421636</v>
      </c>
      <c r="U60">
        <v>2079</v>
      </c>
      <c r="V60" s="43">
        <f>'Population Estimate'!J59*Assumptions!C$41*'Property % affected'!B60</f>
        <v>434.79322443080537</v>
      </c>
      <c r="W60" s="43">
        <f>'Population Estimate'!K59*Assumptions!D$41*'Property % affected'!C60</f>
        <v>628.75340498696289</v>
      </c>
      <c r="X60" s="43">
        <f>'Population Estimate'!L59*Assumptions!E$41*'Property % affected'!D60</f>
        <v>679.61184375747439</v>
      </c>
      <c r="Y60" s="43">
        <f>'Population Estimate'!M59*Assumptions!F$41*'Property % affected'!E60</f>
        <v>727.93094973960058</v>
      </c>
      <c r="Z60" s="43">
        <f>'Population Estimate'!N59*Assumptions!G$41*'Property % affected'!F60</f>
        <v>545.15945776563308</v>
      </c>
      <c r="AA60" s="43">
        <f>'Population Estimate'!O59*Assumptions!H$41*'Property % affected'!G60</f>
        <v>291.57096192328441</v>
      </c>
      <c r="AB60" s="44">
        <f>'Population Estimate'!J59*Assumptions!C$41*'Property % affected'!H60</f>
        <v>247.42462172694374</v>
      </c>
      <c r="AC60" s="44">
        <f>'Population Estimate'!K59*Assumptions!D$41*'Property % affected'!I60</f>
        <v>296.54076543566327</v>
      </c>
      <c r="AD60" s="44">
        <f>'Population Estimate'!L59*Assumptions!E$41*'Property % affected'!J60</f>
        <v>191.80686340678099</v>
      </c>
      <c r="AE60" s="44">
        <f>'Population Estimate'!M59*Assumptions!F$41*'Property % affected'!K60</f>
        <v>229.89253222359233</v>
      </c>
      <c r="AF60" s="44">
        <f>'Population Estimate'!N59*Assumptions!G$41*'Property % affected'!L60</f>
        <v>185.65685529034829</v>
      </c>
      <c r="AG60" s="44">
        <f>'Population Estimate'!O59*Assumptions!H$41*'Property % affected'!M60</f>
        <v>70.987650753163393</v>
      </c>
      <c r="AH60" s="45">
        <f>'Population Estimate'!J59*Assumptions!C$41*'Property % affected'!N60</f>
        <v>22516.916338792314</v>
      </c>
      <c r="AI60" s="45">
        <f>'Population Estimate'!K59*Assumptions!D$41*'Property % affected'!O60</f>
        <v>45243.295312010596</v>
      </c>
      <c r="AJ60" s="45">
        <f>'Population Estimate'!L59*Assumptions!E$41*'Property % affected'!P60</f>
        <v>33937.104291328862</v>
      </c>
      <c r="AK60" s="45">
        <f>'Population Estimate'!M59*Assumptions!F$41*'Property % affected'!Q60</f>
        <v>18425.764301657022</v>
      </c>
      <c r="AL60" s="45">
        <f>'Population Estimate'!N59*Assumptions!G$41*'Property % affected'!R60</f>
        <v>11606.632674466136</v>
      </c>
      <c r="AM60" s="45">
        <f>'Population Estimate'!O59*Assumptions!H$41*'Property % affected'!S60</f>
        <v>5917.207387264486</v>
      </c>
    </row>
    <row r="61" spans="1:39" x14ac:dyDescent="0.35">
      <c r="A61">
        <v>2080</v>
      </c>
      <c r="B61" s="43">
        <f>'Property % affected'!B61*'Population Estimate'!B60</f>
        <v>525.87846939141673</v>
      </c>
      <c r="C61" s="43">
        <f>'Property % affected'!C61*'Population Estimate'!C60</f>
        <v>775.28113814857045</v>
      </c>
      <c r="D61" s="43">
        <f>'Property % affected'!D61*'Population Estimate'!D60</f>
        <v>846.88576838757785</v>
      </c>
      <c r="E61" s="43">
        <f>'Property % affected'!E61*'Population Estimate'!E60</f>
        <v>821.76965187711767</v>
      </c>
      <c r="F61" s="43">
        <f>'Property % affected'!F61*'Population Estimate'!F60</f>
        <v>626.65381969948271</v>
      </c>
      <c r="G61" s="43">
        <f>'Property % affected'!G61*'Population Estimate'!G60</f>
        <v>358.95324063697007</v>
      </c>
      <c r="H61" s="44">
        <f>'Property % affected'!H61*'Population Estimate'!B60</f>
        <v>292.59422765162145</v>
      </c>
      <c r="I61" s="44">
        <f>'Property % affected'!I61*'Population Estimate'!C60</f>
        <v>357.5061267495384</v>
      </c>
      <c r="J61" s="44">
        <f>'Property % affected'!J61*'Population Estimate'!D60</f>
        <v>233.69437328209122</v>
      </c>
      <c r="K61" s="44">
        <f>'Property % affected'!K61*'Population Estimate'!E60</f>
        <v>253.7493826285525</v>
      </c>
      <c r="L61" s="44">
        <f>'Property % affected'!L61*'Population Estimate'!F60</f>
        <v>208.65814724878069</v>
      </c>
      <c r="M61" s="44">
        <f>'Property % affected'!M61*'Population Estimate'!G60</f>
        <v>85.446962600232993</v>
      </c>
      <c r="N61" s="45">
        <f>'Property % affected'!N61*'Population Estimate'!B60</f>
        <v>26835.581366625447</v>
      </c>
      <c r="O61" s="45">
        <f>'Property % affected'!O61*'Population Estimate'!C60</f>
        <v>54970.864770013861</v>
      </c>
      <c r="P61" s="45">
        <f>'Property % affected'!P61*'Population Estimate'!D60</f>
        <v>41671.405680811898</v>
      </c>
      <c r="Q61" s="45">
        <f>'Property % affected'!Q61*'Population Estimate'!E60</f>
        <v>20496.744938277257</v>
      </c>
      <c r="R61" s="45">
        <f>'Property % affected'!R61*'Population Estimate'!F60</f>
        <v>13146.491107628037</v>
      </c>
      <c r="S61" s="45">
        <f>'Property % affected'!S61*'Population Estimate'!G60</f>
        <v>7178.1060636528982</v>
      </c>
      <c r="U61">
        <v>2080</v>
      </c>
      <c r="V61" s="43">
        <f>'Population Estimate'!J60*Assumptions!C$41*'Property % affected'!B61</f>
        <v>489.58006108622163</v>
      </c>
      <c r="W61" s="43">
        <f>'Population Estimate'!K60*Assumptions!D$41*'Property % affected'!C61</f>
        <v>707.98051378253626</v>
      </c>
      <c r="X61" s="43">
        <f>'Population Estimate'!L60*Assumptions!E$41*'Property % affected'!D61</f>
        <v>765.24745393003479</v>
      </c>
      <c r="Y61" s="43">
        <f>'Population Estimate'!M60*Assumptions!F$41*'Property % affected'!E61</f>
        <v>819.65508847707611</v>
      </c>
      <c r="Z61" s="43">
        <f>'Population Estimate'!N60*Assumptions!G$41*'Property % affected'!F61</f>
        <v>613.85317350340972</v>
      </c>
      <c r="AA61" s="43">
        <f>'Population Estimate'!O60*Assumptions!H$41*'Property % affected'!G61</f>
        <v>328.31084140338845</v>
      </c>
      <c r="AB61" s="44">
        <f>'Population Estimate'!J60*Assumptions!C$41*'Property % affected'!H61</f>
        <v>272.39810751889803</v>
      </c>
      <c r="AC61" s="44">
        <f>'Population Estimate'!K60*Assumptions!D$41*'Property % affected'!I61</f>
        <v>326.47172598701695</v>
      </c>
      <c r="AD61" s="44">
        <f>'Population Estimate'!L60*Assumptions!E$41*'Property % affected'!J61</f>
        <v>211.16664233522926</v>
      </c>
      <c r="AE61" s="44">
        <f>'Population Estimate'!M60*Assumptions!F$41*'Property % affected'!K61</f>
        <v>253.09643912295599</v>
      </c>
      <c r="AF61" s="44">
        <f>'Population Estimate'!N60*Assumptions!G$41*'Property % affected'!L61</f>
        <v>204.39589106379384</v>
      </c>
      <c r="AG61" s="44">
        <f>'Population Estimate'!O60*Assumptions!H$41*'Property % affected'!M61</f>
        <v>78.152697930419663</v>
      </c>
      <c r="AH61" s="45">
        <f>'Population Estimate'!J60*Assumptions!C$41*'Property % affected'!N61</f>
        <v>24983.273378659447</v>
      </c>
      <c r="AI61" s="45">
        <f>'Population Estimate'!K60*Assumptions!D$41*'Property % affected'!O61</f>
        <v>50198.952570785557</v>
      </c>
      <c r="AJ61" s="45">
        <f>'Population Estimate'!L60*Assumptions!E$41*'Property % affected'!P61</f>
        <v>37654.354683089798</v>
      </c>
      <c r="AK61" s="45">
        <f>'Population Estimate'!M60*Assumptions!F$41*'Property % affected'!Q61</f>
        <v>20444.003070081631</v>
      </c>
      <c r="AL61" s="45">
        <f>'Population Estimate'!N60*Assumptions!G$41*'Property % affected'!R61</f>
        <v>12877.947972489614</v>
      </c>
      <c r="AM61" s="45">
        <f>'Population Estimate'!O60*Assumptions!H$41*'Property % affected'!S61</f>
        <v>6565.3399235474863</v>
      </c>
    </row>
    <row r="62" spans="1:39" x14ac:dyDescent="0.35">
      <c r="A62">
        <v>2081</v>
      </c>
      <c r="B62" s="43">
        <f>'Property % affected'!B62*'Population Estimate'!B61</f>
        <v>541.10002209845538</v>
      </c>
      <c r="C62" s="43">
        <f>'Property % affected'!C62*'Population Estimate'!C61</f>
        <v>797.72165129747009</v>
      </c>
      <c r="D62" s="43">
        <f>'Property % affected'!D62*'Population Estimate'!D61</f>
        <v>871.39887761464081</v>
      </c>
      <c r="E62" s="43">
        <f>'Property % affected'!E62*'Population Estimate'!E61</f>
        <v>845.55577509217949</v>
      </c>
      <c r="F62" s="43">
        <f>'Property % affected'!F62*'Population Estimate'!F61</f>
        <v>644.79231499985417</v>
      </c>
      <c r="G62" s="43">
        <f>'Property % affected'!G62*'Population Estimate'!G61</f>
        <v>369.34314246740831</v>
      </c>
      <c r="H62" s="44">
        <f>'Property % affected'!H62*'Population Estimate'!B61</f>
        <v>294.35955114109134</v>
      </c>
      <c r="I62" s="44">
        <f>'Property % affected'!I62*'Population Estimate'!C61</f>
        <v>359.66308646896198</v>
      </c>
      <c r="J62" s="44">
        <f>'Property % affected'!J62*'Population Estimate'!D61</f>
        <v>235.10433331384905</v>
      </c>
      <c r="K62" s="44">
        <f>'Property % affected'!K62*'Population Estimate'!E61</f>
        <v>255.2803415582209</v>
      </c>
      <c r="L62" s="44">
        <f>'Property % affected'!L62*'Population Estimate'!F61</f>
        <v>209.91705495712458</v>
      </c>
      <c r="M62" s="44">
        <f>'Property % affected'!M62*'Population Estimate'!G61</f>
        <v>85.9624940630124</v>
      </c>
      <c r="N62" s="45">
        <f>'Property % affected'!N62*'Population Estimate'!B61</f>
        <v>27208.377295316408</v>
      </c>
      <c r="O62" s="45">
        <f>'Property % affected'!O62*'Population Estimate'!C61</f>
        <v>55734.511895928903</v>
      </c>
      <c r="P62" s="45">
        <f>'Property % affected'!P62*'Population Estimate'!D61</f>
        <v>42250.298687391449</v>
      </c>
      <c r="Q62" s="45">
        <f>'Property % affected'!Q62*'Population Estimate'!E61</f>
        <v>20781.482688505756</v>
      </c>
      <c r="R62" s="45">
        <f>'Property % affected'!R62*'Population Estimate'!F61</f>
        <v>13329.120218379881</v>
      </c>
      <c r="S62" s="45">
        <f>'Property % affected'!S62*'Population Estimate'!G61</f>
        <v>7277.8232518025707</v>
      </c>
      <c r="U62">
        <v>2081</v>
      </c>
      <c r="V62" s="43">
        <f>'Population Estimate'!J61*Assumptions!C$41*'Property % affected'!B62</f>
        <v>503.75095633653166</v>
      </c>
      <c r="W62" s="43">
        <f>'Population Estimate'!K61*Assumptions!D$41*'Property % affected'!C62</f>
        <v>728.47301030662572</v>
      </c>
      <c r="X62" s="43">
        <f>'Population Estimate'!L61*Assumptions!E$41*'Property % affected'!D62</f>
        <v>787.39754208139675</v>
      </c>
      <c r="Y62" s="43">
        <f>'Population Estimate'!M61*Assumptions!F$41*'Property % affected'!E62</f>
        <v>843.38000565287314</v>
      </c>
      <c r="Z62" s="43">
        <f>'Population Estimate'!N61*Assumptions!G$41*'Property % affected'!F62</f>
        <v>631.62115408964348</v>
      </c>
      <c r="AA62" s="43">
        <f>'Population Estimate'!O61*Assumptions!H$41*'Property % affected'!G62</f>
        <v>337.81379896409101</v>
      </c>
      <c r="AB62" s="44">
        <f>'Population Estimate'!J61*Assumptions!C$41*'Property % affected'!H62</f>
        <v>274.04158073964396</v>
      </c>
      <c r="AC62" s="44">
        <f>'Population Estimate'!K61*Assumptions!D$41*'Property % affected'!I62</f>
        <v>328.44144429334972</v>
      </c>
      <c r="AD62" s="44">
        <f>'Population Estimate'!L61*Assumptions!E$41*'Property % affected'!J62</f>
        <v>212.44068467331232</v>
      </c>
      <c r="AE62" s="44">
        <f>'Population Estimate'!M61*Assumptions!F$41*'Property % affected'!K62</f>
        <v>254.62345861568821</v>
      </c>
      <c r="AF62" s="44">
        <f>'Population Estimate'!N61*Assumptions!G$41*'Property % affected'!L62</f>
        <v>205.62908308723891</v>
      </c>
      <c r="AG62" s="44">
        <f>'Population Estimate'!O61*Assumptions!H$41*'Property % affected'!M62</f>
        <v>78.624220538809212</v>
      </c>
      <c r="AH62" s="45">
        <f>'Population Estimate'!J61*Assumptions!C$41*'Property % affected'!N62</f>
        <v>25330.337318646252</v>
      </c>
      <c r="AI62" s="45">
        <f>'Population Estimate'!K61*Assumptions!D$41*'Property % affected'!O62</f>
        <v>50896.308997958535</v>
      </c>
      <c r="AJ62" s="45">
        <f>'Population Estimate'!L61*Assumptions!E$41*'Property % affected'!P62</f>
        <v>38177.443411132001</v>
      </c>
      <c r="AK62" s="45">
        <f>'Population Estimate'!M61*Assumptions!F$41*'Property % affected'!Q62</f>
        <v>20728.008138075071</v>
      </c>
      <c r="AL62" s="45">
        <f>'Population Estimate'!N61*Assumptions!G$41*'Property % affected'!R62</f>
        <v>13056.846521712354</v>
      </c>
      <c r="AM62" s="45">
        <f>'Population Estimate'!O61*Assumptions!H$41*'Property % affected'!S62</f>
        <v>6656.5446550765973</v>
      </c>
    </row>
    <row r="63" spans="1:39" x14ac:dyDescent="0.35">
      <c r="A63">
        <v>2082</v>
      </c>
      <c r="B63" s="43">
        <f>'Property % affected'!B63*'Population Estimate'!B62</f>
        <v>556.76216266048141</v>
      </c>
      <c r="C63" s="43">
        <f>'Property % affected'!C63*'Population Estimate'!C62</f>
        <v>820.81170511698213</v>
      </c>
      <c r="D63" s="43">
        <f>'Property % affected'!D63*'Population Estimate'!D62</f>
        <v>896.62151880741624</v>
      </c>
      <c r="E63" s="43">
        <f>'Property % affected'!E63*'Population Estimate'!E62</f>
        <v>870.03038766226894</v>
      </c>
      <c r="F63" s="43">
        <f>'Property % affected'!F63*'Population Estimate'!F62</f>
        <v>663.45582906085394</v>
      </c>
      <c r="G63" s="43">
        <f>'Property % affected'!G63*'Population Estimate'!G62</f>
        <v>380.03378001443906</v>
      </c>
      <c r="H63" s="44">
        <f>'Property % affected'!H63*'Population Estimate'!B62</f>
        <v>296.13552544567648</v>
      </c>
      <c r="I63" s="44">
        <f>'Property % affected'!I63*'Population Estimate'!C62</f>
        <v>361.83305988209059</v>
      </c>
      <c r="J63" s="44">
        <f>'Property % affected'!J63*'Population Estimate'!D62</f>
        <v>236.52280012847552</v>
      </c>
      <c r="K63" s="44">
        <f>'Property % affected'!K63*'Population Estimate'!E62</f>
        <v>256.82053729950258</v>
      </c>
      <c r="L63" s="44">
        <f>'Property % affected'!L63*'Population Estimate'!F62</f>
        <v>211.18355809674688</v>
      </c>
      <c r="M63" s="44">
        <f>'Property % affected'!M63*'Population Estimate'!G62</f>
        <v>86.481135907729652</v>
      </c>
      <c r="N63" s="45">
        <f>'Property % affected'!N63*'Population Estimate'!B62</f>
        <v>27586.352049930683</v>
      </c>
      <c r="O63" s="45">
        <f>'Property % affected'!O63*'Population Estimate'!C62</f>
        <v>56508.767494811538</v>
      </c>
      <c r="P63" s="45">
        <f>'Property % affected'!P63*'Population Estimate'!D62</f>
        <v>42837.233590028794</v>
      </c>
      <c r="Q63" s="45">
        <f>'Property % affected'!Q63*'Population Estimate'!E62</f>
        <v>21070.17597346181</v>
      </c>
      <c r="R63" s="45">
        <f>'Property % affected'!R63*'Population Estimate'!F62</f>
        <v>13514.28638573649</v>
      </c>
      <c r="S63" s="45">
        <f>'Property % affected'!S63*'Population Estimate'!G62</f>
        <v>7378.9256963867856</v>
      </c>
      <c r="U63">
        <v>2082</v>
      </c>
      <c r="V63" s="43">
        <f>'Population Estimate'!J62*Assumptions!C$41*'Property % affected'!B63</f>
        <v>518.33202816092387</v>
      </c>
      <c r="W63" s="43">
        <f>'Population Estimate'!K62*Assumptions!D$41*'Property % affected'!C63</f>
        <v>749.55866215860181</v>
      </c>
      <c r="X63" s="43">
        <f>'Population Estimate'!L62*Assumptions!E$41*'Property % affected'!D63</f>
        <v>810.18876455159034</v>
      </c>
      <c r="Y63" s="43">
        <f>'Population Estimate'!M62*Assumptions!F$41*'Property % affected'!E63</f>
        <v>867.79164057484343</v>
      </c>
      <c r="Z63" s="43">
        <f>'Population Estimate'!N62*Assumptions!G$41*'Property % affected'!F63</f>
        <v>649.90342888781572</v>
      </c>
      <c r="AA63" s="43">
        <f>'Population Estimate'!O62*Assumptions!H$41*'Property % affected'!G63</f>
        <v>347.59181963880633</v>
      </c>
      <c r="AB63" s="44">
        <f>'Population Estimate'!J62*Assumptions!C$41*'Property % affected'!H63</f>
        <v>275.69496961014204</v>
      </c>
      <c r="AC63" s="44">
        <f>'Population Estimate'!K62*Assumptions!D$41*'Property % affected'!I63</f>
        <v>330.42304660033994</v>
      </c>
      <c r="AD63" s="44">
        <f>'Population Estimate'!L62*Assumptions!E$41*'Property % affected'!J63</f>
        <v>213.72241375519761</v>
      </c>
      <c r="AE63" s="44">
        <f>'Population Estimate'!M62*Assumptions!F$41*'Property % affected'!K63</f>
        <v>256.15969115203046</v>
      </c>
      <c r="AF63" s="44">
        <f>'Population Estimate'!N62*Assumptions!G$41*'Property % affected'!L63</f>
        <v>206.86971539022562</v>
      </c>
      <c r="AG63" s="44">
        <f>'Population Estimate'!O62*Assumptions!H$41*'Property % affected'!M63</f>
        <v>79.098588008299018</v>
      </c>
      <c r="AH63" s="45">
        <f>'Population Estimate'!J62*Assumptions!C$41*'Property % affected'!N63</f>
        <v>25682.222619573779</v>
      </c>
      <c r="AI63" s="45">
        <f>'Population Estimate'!K62*Assumptions!D$41*'Property % affected'!O63</f>
        <v>51603.352997513299</v>
      </c>
      <c r="AJ63" s="45">
        <f>'Population Estimate'!L62*Assumptions!E$41*'Property % affected'!P63</f>
        <v>38707.798810445245</v>
      </c>
      <c r="AK63" s="45">
        <f>'Population Estimate'!M62*Assumptions!F$41*'Property % affected'!Q63</f>
        <v>21015.958562482781</v>
      </c>
      <c r="AL63" s="45">
        <f>'Population Estimate'!N62*Assumptions!G$41*'Property % affected'!R63</f>
        <v>13238.230303130656</v>
      </c>
      <c r="AM63" s="45">
        <f>'Population Estimate'!O62*Assumptions!H$41*'Property % affected'!S63</f>
        <v>6749.0163892514474</v>
      </c>
    </row>
    <row r="64" spans="1:39" x14ac:dyDescent="0.35">
      <c r="A64">
        <v>2083</v>
      </c>
      <c r="B64" s="43">
        <f>'Property % affected'!B64*'Population Estimate'!B63</f>
        <v>572.87764389330118</v>
      </c>
      <c r="C64" s="43">
        <f>'Property % affected'!C64*'Population Estimate'!C63</f>
        <v>844.57010056232411</v>
      </c>
      <c r="D64" s="43">
        <f>'Property % affected'!D64*'Population Estimate'!D63</f>
        <v>922.57422936920534</v>
      </c>
      <c r="E64" s="43">
        <f>'Property % affected'!E64*'Population Estimate'!E63</f>
        <v>895.21341791230452</v>
      </c>
      <c r="F64" s="43">
        <f>'Property % affected'!F64*'Population Estimate'!F63</f>
        <v>682.65955855091818</v>
      </c>
      <c r="G64" s="43">
        <f>'Property % affected'!G64*'Population Estimate'!G63</f>
        <v>391.03385807361377</v>
      </c>
      <c r="H64" s="44">
        <f>'Property % affected'!H64*'Population Estimate'!B63</f>
        <v>297.92221482547586</v>
      </c>
      <c r="I64" s="44">
        <f>'Property % affected'!I64*'Population Estimate'!C63</f>
        <v>364.01612550509793</v>
      </c>
      <c r="J64" s="44">
        <f>'Property % affected'!J64*'Population Estimate'!D63</f>
        <v>237.94982505037237</v>
      </c>
      <c r="K64" s="44">
        <f>'Property % affected'!K64*'Population Estimate'!E63</f>
        <v>258.37002558131832</v>
      </c>
      <c r="L64" s="44">
        <f>'Property % affected'!L64*'Population Estimate'!F63</f>
        <v>212.45770249354584</v>
      </c>
      <c r="M64" s="44">
        <f>'Property % affected'!M64*'Population Estimate'!G63</f>
        <v>87.002906900408746</v>
      </c>
      <c r="N64" s="45">
        <f>'Property % affected'!N64*'Population Estimate'!B63</f>
        <v>27969.577573952294</v>
      </c>
      <c r="O64" s="45">
        <f>'Property % affected'!O64*'Population Estimate'!C63</f>
        <v>57293.778937999763</v>
      </c>
      <c r="P64" s="45">
        <f>'Property % affected'!P64*'Population Estimate'!D63</f>
        <v>43432.322105554944</v>
      </c>
      <c r="Q64" s="45">
        <f>'Property % affected'!Q64*'Population Estimate'!E63</f>
        <v>21362.879742849032</v>
      </c>
      <c r="R64" s="45">
        <f>'Property % affected'!R64*'Population Estimate'!F63</f>
        <v>13702.0248541131</v>
      </c>
      <c r="S64" s="45">
        <f>'Property % affected'!S64*'Population Estimate'!G63</f>
        <v>7481.4326411831153</v>
      </c>
      <c r="U64">
        <v>2083</v>
      </c>
      <c r="V64" s="43">
        <f>'Population Estimate'!J63*Assumptions!C$41*'Property % affected'!B64</f>
        <v>533.33514912065516</v>
      </c>
      <c r="W64" s="43">
        <f>'Population Estimate'!K63*Assumptions!D$41*'Property % affected'!C64</f>
        <v>771.25463821989274</v>
      </c>
      <c r="X64" s="43">
        <f>'Population Estimate'!L63*Assumptions!E$41*'Property % affected'!D64</f>
        <v>833.63967897397458</v>
      </c>
      <c r="Y64" s="43">
        <f>'Population Estimate'!M63*Assumptions!F$41*'Property % affected'!E64</f>
        <v>892.90987028868597</v>
      </c>
      <c r="Z64" s="43">
        <f>'Population Estimate'!N63*Assumptions!G$41*'Property % affected'!F64</f>
        <v>668.71488414429234</v>
      </c>
      <c r="AA64" s="43">
        <f>'Population Estimate'!O63*Assumptions!H$41*'Property % affected'!G64</f>
        <v>357.65286512958386</v>
      </c>
      <c r="AB64" s="44">
        <f>'Population Estimate'!J63*Assumptions!C$41*'Property % affected'!H64</f>
        <v>277.35833395498122</v>
      </c>
      <c r="AC64" s="44">
        <f>'Population Estimate'!K63*Assumptions!D$41*'Property % affected'!I64</f>
        <v>332.41660460832736</v>
      </c>
      <c r="AD64" s="44">
        <f>'Population Estimate'!L63*Assumptions!E$41*'Property % affected'!J64</f>
        <v>215.01187595770386</v>
      </c>
      <c r="AE64" s="44">
        <f>'Population Estimate'!M63*Assumptions!F$41*'Property % affected'!K64</f>
        <v>257.70519231750274</v>
      </c>
      <c r="AF64" s="44">
        <f>'Population Estimate'!N63*Assumptions!G$41*'Property % affected'!L64</f>
        <v>208.11783286256738</v>
      </c>
      <c r="AG64" s="44">
        <f>'Population Estimate'!O63*Assumptions!H$41*'Property % affected'!M64</f>
        <v>79.575817502932836</v>
      </c>
      <c r="AH64" s="45">
        <f>'Population Estimate'!J63*Assumptions!C$41*'Property % affected'!N64</f>
        <v>26038.996259075368</v>
      </c>
      <c r="AI64" s="45">
        <f>'Population Estimate'!K63*Assumptions!D$41*'Property % affected'!O64</f>
        <v>52320.219147773052</v>
      </c>
      <c r="AJ64" s="45">
        <f>'Population Estimate'!L63*Assumptions!E$41*'Property % affected'!P64</f>
        <v>39245.521828552424</v>
      </c>
      <c r="AK64" s="45">
        <f>'Population Estimate'!M63*Assumptions!F$41*'Property % affected'!Q64</f>
        <v>21307.909151612752</v>
      </c>
      <c r="AL64" s="45">
        <f>'Population Estimate'!N63*Assumptions!G$41*'Property % affected'!R64</f>
        <v>13422.13384122274</v>
      </c>
      <c r="AM64" s="45">
        <f>'Population Estimate'!O63*Assumptions!H$41*'Property % affected'!S64</f>
        <v>6842.7727270854612</v>
      </c>
    </row>
    <row r="65" spans="1:39" x14ac:dyDescent="0.35">
      <c r="A65">
        <v>2084</v>
      </c>
      <c r="B65" s="43">
        <f>'Property % affected'!B65*'Population Estimate'!B64</f>
        <v>589.4595877429847</v>
      </c>
      <c r="C65" s="43">
        <f>'Property % affected'!C65*'Population Estimate'!C64</f>
        <v>869.01618278237731</v>
      </c>
      <c r="D65" s="43">
        <f>'Property % affected'!D65*'Population Estimate'!D64</f>
        <v>949.27814115846434</v>
      </c>
      <c r="E65" s="43">
        <f>'Property % affected'!E65*'Population Estimate'!E64</f>
        <v>921.12537099258554</v>
      </c>
      <c r="F65" s="43">
        <f>'Property % affected'!F65*'Population Estimate'!F64</f>
        <v>702.41914000606312</v>
      </c>
      <c r="G65" s="43">
        <f>'Property % affected'!G65*'Population Estimate'!G64</f>
        <v>402.35233340079805</v>
      </c>
      <c r="H65" s="44">
        <f>'Property % affected'!H65*'Population Estimate'!B64</f>
        <v>299.71968392829268</v>
      </c>
      <c r="I65" s="44">
        <f>'Property % affected'!I65*'Population Estimate'!C64</f>
        <v>366.21236232787322</v>
      </c>
      <c r="J65" s="44">
        <f>'Property % affected'!J65*'Population Estimate'!D64</f>
        <v>239.38545971359895</v>
      </c>
      <c r="K65" s="44">
        <f>'Property % affected'!K65*'Population Estimate'!E64</f>
        <v>259.9288624688208</v>
      </c>
      <c r="L65" s="44">
        <f>'Property % affected'!L65*'Population Estimate'!F64</f>
        <v>213.7395342499031</v>
      </c>
      <c r="M65" s="44">
        <f>'Property % affected'!M65*'Population Estimate'!G64</f>
        <v>87.527825920295655</v>
      </c>
      <c r="N65" s="45">
        <f>'Property % affected'!N65*'Population Estimate'!B64</f>
        <v>28358.126810293532</v>
      </c>
      <c r="O65" s="45">
        <f>'Property % affected'!O65*'Population Estimate'!C64</f>
        <v>58089.695644092433</v>
      </c>
      <c r="P65" s="45">
        <f>'Property % affected'!P65*'Population Estimate'!D64</f>
        <v>44035.677502754646</v>
      </c>
      <c r="Q65" s="45">
        <f>'Property % affected'!Q65*'Population Estimate'!E64</f>
        <v>21659.649709724181</v>
      </c>
      <c r="R65" s="45">
        <f>'Property % affected'!R65*'Population Estimate'!F64</f>
        <v>13892.371357535179</v>
      </c>
      <c r="S65" s="45">
        <f>'Property % affected'!S65*'Population Estimate'!G64</f>
        <v>7585.3635973008531</v>
      </c>
      <c r="U65">
        <v>2084</v>
      </c>
      <c r="V65" s="43">
        <f>'Population Estimate'!J64*Assumptions!C$41*'Property % affected'!B65</f>
        <v>548.77253542827725</v>
      </c>
      <c r="W65" s="43">
        <f>'Population Estimate'!K64*Assumptions!D$41*'Property % affected'!C65</f>
        <v>793.57860432521386</v>
      </c>
      <c r="X65" s="43">
        <f>'Population Estimate'!L64*Assumptions!E$41*'Property % affected'!D65</f>
        <v>857.76938013262065</v>
      </c>
      <c r="Y65" s="43">
        <f>'Population Estimate'!M64*Assumptions!F$41*'Property % affected'!E65</f>
        <v>918.75514718120303</v>
      </c>
      <c r="Z65" s="43">
        <f>'Population Estimate'!N64*Assumptions!G$41*'Property % affected'!F65</f>
        <v>688.07083698785209</v>
      </c>
      <c r="AA65" s="43">
        <f>'Population Estimate'!O64*Assumptions!H$41*'Property % affected'!G65</f>
        <v>368.00512758994586</v>
      </c>
      <c r="AB65" s="44">
        <f>'Population Estimate'!J64*Assumptions!C$41*'Property % affected'!H65</f>
        <v>279.03173395969344</v>
      </c>
      <c r="AC65" s="44">
        <f>'Population Estimate'!K64*Assumptions!D$41*'Property % affected'!I65</f>
        <v>334.42219045024507</v>
      </c>
      <c r="AD65" s="44">
        <f>'Population Estimate'!L64*Assumptions!E$41*'Property % affected'!J65</f>
        <v>216.30911793745699</v>
      </c>
      <c r="AE65" s="44">
        <f>'Population Estimate'!M64*Assumptions!F$41*'Property % affected'!K65</f>
        <v>259.26001803299192</v>
      </c>
      <c r="AF65" s="44">
        <f>'Population Estimate'!N64*Assumptions!G$41*'Property % affected'!L65</f>
        <v>209.37348066491336</v>
      </c>
      <c r="AG65" s="44">
        <f>'Population Estimate'!O64*Assumptions!H$41*'Property % affected'!M65</f>
        <v>80.055926290311106</v>
      </c>
      <c r="AH65" s="45">
        <f>'Population Estimate'!J64*Assumptions!C$41*'Property % affected'!N65</f>
        <v>26400.726145227753</v>
      </c>
      <c r="AI65" s="45">
        <f>'Population Estimate'!K64*Assumptions!D$41*'Property % affected'!O65</f>
        <v>53047.043896603209</v>
      </c>
      <c r="AJ65" s="45">
        <f>'Population Estimate'!L64*Assumptions!E$41*'Property % affected'!P65</f>
        <v>39790.714815324536</v>
      </c>
      <c r="AK65" s="45">
        <f>'Population Estimate'!M64*Assumptions!F$41*'Property % affected'!Q65</f>
        <v>21603.91547516187</v>
      </c>
      <c r="AL65" s="45">
        <f>'Population Estimate'!N64*Assumptions!G$41*'Property % affected'!R65</f>
        <v>13608.592140075774</v>
      </c>
      <c r="AM65" s="45">
        <f>'Population Estimate'!O64*Assumptions!H$41*'Property % affected'!S65</f>
        <v>6937.8315141027451</v>
      </c>
    </row>
    <row r="66" spans="1:39" x14ac:dyDescent="0.35">
      <c r="A66">
        <v>2085</v>
      </c>
      <c r="B66" s="43">
        <f>'Property % affected'!B66*'Population Estimate'!B65</f>
        <v>606.52149597034122</v>
      </c>
      <c r="C66" s="43">
        <f>'Property % affected'!C66*'Population Estimate'!C65</f>
        <v>894.16985687137264</v>
      </c>
      <c r="D66" s="43">
        <f>'Property % affected'!D66*'Population Estimate'!D65</f>
        <v>976.7549976953087</v>
      </c>
      <c r="E66" s="43">
        <f>'Property % affected'!E66*'Population Estimate'!E65</f>
        <v>947.78734557500229</v>
      </c>
      <c r="F66" s="43">
        <f>'Property % affected'!F66*'Population Estimate'!F65</f>
        <v>722.75066256185141</v>
      </c>
      <c r="G66" s="43">
        <f>'Property % affected'!G66*'Population Estimate'!G65</f>
        <v>413.99842200516292</v>
      </c>
      <c r="H66" s="44">
        <f>'Property % affected'!H66*'Population Estimate'!B65</f>
        <v>301.5279977919725</v>
      </c>
      <c r="I66" s="44">
        <f>'Property % affected'!I66*'Population Estimate'!C65</f>
        <v>368.42184981687927</v>
      </c>
      <c r="J66" s="44">
        <f>'Property % affected'!J66*'Population Estimate'!D65</f>
        <v>240.82975606374137</v>
      </c>
      <c r="K66" s="44">
        <f>'Property % affected'!K66*'Population Estimate'!E65</f>
        <v>261.49710436542364</v>
      </c>
      <c r="L66" s="44">
        <f>'Property % affected'!L66*'Population Estimate'!F65</f>
        <v>215.0290997463523</v>
      </c>
      <c r="M66" s="44">
        <f>'Property % affected'!M66*'Population Estimate'!G65</f>
        <v>88.055911960541493</v>
      </c>
      <c r="N66" s="45">
        <f>'Property % affected'!N66*'Population Estimate'!B65</f>
        <v>28752.07371517882</v>
      </c>
      <c r="O66" s="45">
        <f>'Property % affected'!O66*'Population Estimate'!C65</f>
        <v>58896.669107389462</v>
      </c>
      <c r="P66" s="45">
        <f>'Property % affected'!P66*'Population Estimate'!D65</f>
        <v>44647.414623925855</v>
      </c>
      <c r="Q66" s="45">
        <f>'Property % affected'!Q66*'Population Estimate'!E65</f>
        <v>21960.542361101569</v>
      </c>
      <c r="R66" s="45">
        <f>'Property % affected'!R66*'Population Estimate'!F65</f>
        <v>14085.362126439966</v>
      </c>
      <c r="S66" s="45">
        <f>'Property % affected'!S66*'Population Estimate'!G65</f>
        <v>7690.7383468947337</v>
      </c>
      <c r="U66">
        <v>2085</v>
      </c>
      <c r="V66" s="43">
        <f>'Population Estimate'!J65*Assumptions!C$41*'Property % affected'!B66</f>
        <v>564.65675689462398</v>
      </c>
      <c r="W66" s="43">
        <f>'Population Estimate'!K65*Assumptions!D$41*'Property % affected'!C66</f>
        <v>816.54873764687966</v>
      </c>
      <c r="X66" s="43">
        <f>'Population Estimate'!L65*Assumptions!E$41*'Property % affected'!D66</f>
        <v>882.59751551013971</v>
      </c>
      <c r="Y66" s="43">
        <f>'Population Estimate'!M65*Assumptions!F$41*'Property % affected'!E66</f>
        <v>945.34851563354903</v>
      </c>
      <c r="Z66" s="43">
        <f>'Population Estimate'!N65*Assumptions!G$41*'Property % affected'!F66</f>
        <v>707.98704790157797</v>
      </c>
      <c r="AA66" s="43">
        <f>'Population Estimate'!O65*Assumptions!H$41*'Property % affected'!G66</f>
        <v>378.65703629530401</v>
      </c>
      <c r="AB66" s="44">
        <f>'Population Estimate'!J65*Assumptions!C$41*'Property % affected'!H66</f>
        <v>280.7152301729306</v>
      </c>
      <c r="AC66" s="44">
        <f>'Population Estimate'!K65*Assumptions!D$41*'Property % affected'!I66</f>
        <v>336.4398766942291</v>
      </c>
      <c r="AD66" s="44">
        <f>'Population Estimate'!L65*Assumptions!E$41*'Property % affected'!J66</f>
        <v>217.61418663257894</v>
      </c>
      <c r="AE66" s="44">
        <f>'Population Estimate'!M65*Assumptions!F$41*'Property % affected'!K66</f>
        <v>260.82422455677539</v>
      </c>
      <c r="AF66" s="44">
        <f>'Population Estimate'!N65*Assumptions!G$41*'Property % affected'!L66</f>
        <v>210.6367042303828</v>
      </c>
      <c r="AG66" s="44">
        <f>'Population Estimate'!O65*Assumptions!H$41*'Property % affected'!M66</f>
        <v>80.538931742215766</v>
      </c>
      <c r="AH66" s="45">
        <f>'Population Estimate'!J65*Assumptions!C$41*'Property % affected'!N66</f>
        <v>26767.481129476615</v>
      </c>
      <c r="AI66" s="45">
        <f>'Population Estimate'!K65*Assumptions!D$41*'Property % affected'!O66</f>
        <v>53783.965587382721</v>
      </c>
      <c r="AJ66" s="45">
        <f>'Population Estimate'!L65*Assumptions!E$41*'Property % affected'!P66</f>
        <v>40343.481542461835</v>
      </c>
      <c r="AK66" s="45">
        <f>'Population Estimate'!M65*Assumptions!F$41*'Property % affected'!Q66</f>
        <v>21904.033874793055</v>
      </c>
      <c r="AL66" s="45">
        <f>'Population Estimate'!N65*Assumptions!G$41*'Property % affected'!R66</f>
        <v>13797.640690048513</v>
      </c>
      <c r="AM66" s="45">
        <f>'Population Estimate'!O65*Assumptions!H$41*'Property % affected'!S66</f>
        <v>7034.2108437347824</v>
      </c>
    </row>
    <row r="67" spans="1:39" x14ac:dyDescent="0.35">
      <c r="A67">
        <v>2086</v>
      </c>
      <c r="B67" s="43">
        <f>'Property % affected'!B67*'Population Estimate'!B66</f>
        <v>624.07726114465731</v>
      </c>
      <c r="C67" s="43">
        <f>'Property % affected'!C67*'Population Estimate'!C66</f>
        <v>920.05160407650919</v>
      </c>
      <c r="D67" s="43">
        <f>'Property % affected'!D67*'Population Estimate'!D66</f>
        <v>1005.0271718660606</v>
      </c>
      <c r="E67" s="43">
        <f>'Property % affected'!E67*'Population Estimate'!E66</f>
        <v>975.22105103251954</v>
      </c>
      <c r="F67" s="43">
        <f>'Property % affected'!F67*'Population Estimate'!F66</f>
        <v>743.67068105388785</v>
      </c>
      <c r="G67" s="43">
        <f>'Property % affected'!G67*'Population Estimate'!G66</f>
        <v>425.98160665327219</v>
      </c>
      <c r="H67" s="44">
        <f>'Property % affected'!H67*'Population Estimate'!B66</f>
        <v>303.34722184675729</v>
      </c>
      <c r="I67" s="44">
        <f>'Property % affected'!I67*'Population Estimate'!C66</f>
        <v>370.64466791802823</v>
      </c>
      <c r="J67" s="44">
        <f>'Property % affected'!J67*'Population Estimate'!D66</f>
        <v>242.28276635979145</v>
      </c>
      <c r="K67" s="44">
        <f>'Property % affected'!K67*'Population Estimate'!E66</f>
        <v>263.07480801484178</v>
      </c>
      <c r="L67" s="44">
        <f>'Property % affected'!L67*'Population Estimate'!F66</f>
        <v>216.32644564325693</v>
      </c>
      <c r="M67" s="44">
        <f>'Property % affected'!M67*'Population Estimate'!G66</f>
        <v>88.587184128889675</v>
      </c>
      <c r="N67" s="45">
        <f>'Property % affected'!N67*'Population Estimate'!B66</f>
        <v>29151.493272221531</v>
      </c>
      <c r="O67" s="45">
        <f>'Property % affected'!O67*'Population Estimate'!C66</f>
        <v>59714.852926727173</v>
      </c>
      <c r="P67" s="45">
        <f>'Property % affected'!P67*'Population Estimate'!D66</f>
        <v>45267.649906738734</v>
      </c>
      <c r="Q67" s="45">
        <f>'Property % affected'!Q67*'Population Estimate'!E66</f>
        <v>22265.614968704762</v>
      </c>
      <c r="R67" s="45">
        <f>'Property % affected'!R67*'Population Estimate'!F66</f>
        <v>14281.033894572596</v>
      </c>
      <c r="S67" s="45">
        <f>'Property % affected'!S67*'Population Estimate'!G66</f>
        <v>7797.576946930265</v>
      </c>
      <c r="U67">
        <v>2086</v>
      </c>
      <c r="V67" s="43">
        <f>'Population Estimate'!J66*Assumptions!C$41*'Property % affected'!B67</f>
        <v>581.00074716371353</v>
      </c>
      <c r="W67" s="43">
        <f>'Population Estimate'!K66*Assumptions!D$41*'Property % affected'!C67</f>
        <v>840.18374149547174</v>
      </c>
      <c r="X67" s="43">
        <f>'Population Estimate'!L66*Assumptions!E$41*'Property % affected'!D67</f>
        <v>908.14430128554181</v>
      </c>
      <c r="Y67" s="43">
        <f>'Population Estimate'!M66*Assumptions!F$41*'Property % affected'!E67</f>
        <v>972.711629156507</v>
      </c>
      <c r="Z67" s="43">
        <f>'Population Estimate'!N66*Assumptions!G$41*'Property % affected'!F67</f>
        <v>728.47973355574834</v>
      </c>
      <c r="AA67" s="43">
        <f>'Population Estimate'!O66*Assumptions!H$41*'Property % affected'!G67</f>
        <v>389.61726450645364</v>
      </c>
      <c r="AB67" s="44">
        <f>'Population Estimate'!J66*Assumptions!C$41*'Property % affected'!H67</f>
        <v>282.40888350865629</v>
      </c>
      <c r="AC67" s="44">
        <f>'Population Estimate'!K66*Assumptions!D$41*'Property % affected'!I67</f>
        <v>338.4697363462447</v>
      </c>
      <c r="AD67" s="44">
        <f>'Population Estimate'!L66*Assumptions!E$41*'Property % affected'!J67</f>
        <v>218.92712926438566</v>
      </c>
      <c r="AE67" s="44">
        <f>'Population Estimate'!M66*Assumptions!F$41*'Property % affected'!K67</f>
        <v>262.39786848655609</v>
      </c>
      <c r="AF67" s="44">
        <f>'Population Estimate'!N66*Assumptions!G$41*'Property % affected'!L67</f>
        <v>211.90754926620892</v>
      </c>
      <c r="AG67" s="44">
        <f>'Population Estimate'!O66*Assumptions!H$41*'Property % affected'!M67</f>
        <v>81.024851335238736</v>
      </c>
      <c r="AH67" s="45">
        <f>'Population Estimate'!J66*Assumptions!C$41*'Property % affected'!N67</f>
        <v>27139.331019741763</v>
      </c>
      <c r="AI67" s="45">
        <f>'Population Estimate'!K66*Assumptions!D$41*'Property % affected'!O67</f>
        <v>54531.12448533628</v>
      </c>
      <c r="AJ67" s="45">
        <f>'Population Estimate'!L66*Assumptions!E$41*'Property % affected'!P67</f>
        <v>40903.927223245679</v>
      </c>
      <c r="AK67" s="45">
        <f>'Population Estimate'!M66*Assumptions!F$41*'Property % affected'!Q67</f>
        <v>22208.321474859255</v>
      </c>
      <c r="AL67" s="45">
        <f>'Population Estimate'!N66*Assumptions!G$41*'Property % affected'!R67</f>
        <v>13989.315474526556</v>
      </c>
      <c r="AM67" s="45">
        <f>'Population Estimate'!O66*Assumptions!H$41*'Property % affected'!S67</f>
        <v>7131.9290607643361</v>
      </c>
    </row>
    <row r="68" spans="1:39" x14ac:dyDescent="0.35">
      <c r="A68">
        <v>2087</v>
      </c>
      <c r="B68" s="43">
        <f>'Property % affected'!B68*'Population Estimate'!B67</f>
        <v>642.14117795564823</v>
      </c>
      <c r="C68" s="43">
        <f>'Property % affected'!C68*'Population Estimate'!C67</f>
        <v>946.6824984747019</v>
      </c>
      <c r="D68" s="43">
        <f>'Property % affected'!D68*'Population Estimate'!D67</f>
        <v>1034.1176841402541</v>
      </c>
      <c r="E68" s="43">
        <f>'Property % affected'!E68*'Population Estimate'!E67</f>
        <v>1003.4488251159195</v>
      </c>
      <c r="F68" s="43">
        <f>'Property % affected'!F68*'Population Estimate'!F67</f>
        <v>765.19622949750681</v>
      </c>
      <c r="G68" s="43">
        <f>'Property % affected'!G68*'Population Estimate'!G67</f>
        <v>438.31164459037512</v>
      </c>
      <c r="H68" s="44">
        <f>'Property % affected'!H68*'Population Estimate'!B67</f>
        <v>305.17742191765257</v>
      </c>
      <c r="I68" s="44">
        <f>'Property % affected'!I68*'Population Estimate'!C67</f>
        <v>372.88089705957344</v>
      </c>
      <c r="J68" s="44">
        <f>'Property % affected'!J68*'Population Estimate'!D67</f>
        <v>243.74454317603801</v>
      </c>
      <c r="K68" s="44">
        <f>'Property % affected'!K68*'Population Estimate'!E67</f>
        <v>264.6620305031451</v>
      </c>
      <c r="L68" s="44">
        <f>'Property % affected'!L68*'Population Estimate'!F67</f>
        <v>217.63161888249888</v>
      </c>
      <c r="M68" s="44">
        <f>'Property % affected'!M68*'Population Estimate'!G67</f>
        <v>89.121661648367365</v>
      </c>
      <c r="N68" s="45">
        <f>'Property % affected'!N68*'Population Estimate'!B67</f>
        <v>29556.461506696298</v>
      </c>
      <c r="O68" s="45">
        <f>'Property % affected'!O68*'Population Estimate'!C67</f>
        <v>60544.402834714223</v>
      </c>
      <c r="P68" s="45">
        <f>'Property % affected'!P68*'Population Estimate'!D67</f>
        <v>45896.50140639834</v>
      </c>
      <c r="Q68" s="45">
        <f>'Property % affected'!Q68*'Population Estimate'!E67</f>
        <v>22574.925599867634</v>
      </c>
      <c r="R68" s="45">
        <f>'Property % affected'!R68*'Population Estimate'!F67</f>
        <v>14479.423905977957</v>
      </c>
      <c r="S68" s="45">
        <f>'Property % affected'!S68*'Population Estimate'!G67</f>
        <v>7905.8997330013472</v>
      </c>
      <c r="U68">
        <v>2087</v>
      </c>
      <c r="V68" s="43">
        <f>'Population Estimate'!J67*Assumptions!C$41*'Property % affected'!B68</f>
        <v>597.81781424390033</v>
      </c>
      <c r="W68" s="43">
        <f>'Population Estimate'!K67*Assumptions!D$41*'Property % affected'!C68</f>
        <v>864.50286054891092</v>
      </c>
      <c r="X68" s="43">
        <f>'Population Estimate'!L67*Assumptions!E$41*'Property % affected'!D68</f>
        <v>934.43053879515492</v>
      </c>
      <c r="Y68" s="43">
        <f>'Population Estimate'!M67*Assumptions!F$41*'Property % affected'!E68</f>
        <v>1000.866768021747</v>
      </c>
      <c r="Z68" s="43">
        <f>'Population Estimate'!N67*Assumptions!G$41*'Property % affected'!F68</f>
        <v>749.56558001217536</v>
      </c>
      <c r="AA68" s="43">
        <f>'Population Estimate'!O67*Assumptions!H$41*'Property % affected'!G68</f>
        <v>400.8947365317307</v>
      </c>
      <c r="AB68" s="44">
        <f>'Population Estimate'!J67*Assumptions!C$41*'Property % affected'!H68</f>
        <v>284.112755248349</v>
      </c>
      <c r="AC68" s="44">
        <f>'Population Estimate'!K67*Assumptions!D$41*'Property % affected'!I68</f>
        <v>340.51184285272757</v>
      </c>
      <c r="AD68" s="44">
        <f>'Population Estimate'!L67*Assumptions!E$41*'Property % affected'!J68</f>
        <v>220.24799333909601</v>
      </c>
      <c r="AE68" s="44">
        <f>'Population Estimate'!M67*Assumptions!F$41*'Property % affected'!K68</f>
        <v>263.98100676151103</v>
      </c>
      <c r="AF68" s="44">
        <f>'Population Estimate'!N67*Assumptions!G$41*'Property % affected'!L68</f>
        <v>213.18606175539253</v>
      </c>
      <c r="AG68" s="44">
        <f>'Population Estimate'!O67*Assumptions!H$41*'Property % affected'!M68</f>
        <v>81.513702651414434</v>
      </c>
      <c r="AH68" s="45">
        <f>'Population Estimate'!J67*Assumptions!C$41*'Property % affected'!N68</f>
        <v>27516.346593704282</v>
      </c>
      <c r="AI68" s="45">
        <f>'Population Estimate'!K67*Assumptions!D$41*'Property % affected'!O68</f>
        <v>55288.662804232386</v>
      </c>
      <c r="AJ68" s="45">
        <f>'Population Estimate'!L67*Assumptions!E$41*'Property % affected'!P68</f>
        <v>41472.158532564797</v>
      </c>
      <c r="AK68" s="45">
        <f>'Population Estimate'!M67*Assumptions!F$41*'Property % affected'!Q68</f>
        <v>22516.8361932765</v>
      </c>
      <c r="AL68" s="45">
        <f>'Population Estimate'!N67*Assumptions!G$41*'Property % affected'!R68</f>
        <v>14183.652976771351</v>
      </c>
      <c r="AM68" s="45">
        <f>'Population Estimate'!O67*Assumptions!H$41*'Property % affected'!S68</f>
        <v>7231.0047648171758</v>
      </c>
    </row>
    <row r="69" spans="1:39" x14ac:dyDescent="0.35">
      <c r="A69">
        <v>2088</v>
      </c>
      <c r="B69" s="43">
        <f>'Property % affected'!B69*'Population Estimate'!B68</f>
        <v>660.72795485283393</v>
      </c>
      <c r="C69" s="43">
        <f>'Property % affected'!C69*'Population Estimate'!C68</f>
        <v>974.08422413203857</v>
      </c>
      <c r="D69" s="43">
        <f>'Property % affected'!D69*'Population Estimate'!D68</f>
        <v>1064.0502213149327</v>
      </c>
      <c r="E69" s="43">
        <f>'Property % affected'!E69*'Population Estimate'!E68</f>
        <v>1032.4936521421985</v>
      </c>
      <c r="F69" s="43">
        <f>'Property % affected'!F69*'Population Estimate'!F68</f>
        <v>787.34483495762925</v>
      </c>
      <c r="G69" s="43">
        <f>'Property % affected'!G69*'Population Estimate'!G68</f>
        <v>450.99857548519236</v>
      </c>
      <c r="H69" s="44">
        <f>'Property % affected'!H69*'Population Estimate'!B68</f>
        <v>307.01866422680894</v>
      </c>
      <c r="I69" s="44">
        <f>'Property % affected'!I69*'Population Estimate'!C68</f>
        <v>375.13061815502056</v>
      </c>
      <c r="J69" s="44">
        <f>'Property % affected'!J69*'Population Estimate'!D68</f>
        <v>245.21513940396875</v>
      </c>
      <c r="K69" s="44">
        <f>'Property % affected'!K69*'Population Estimate'!E68</f>
        <v>266.25882926082363</v>
      </c>
      <c r="L69" s="44">
        <f>'Property % affected'!L69*'Population Estimate'!F68</f>
        <v>218.94466668917704</v>
      </c>
      <c r="M69" s="44">
        <f>'Property % affected'!M69*'Population Estimate'!G68</f>
        <v>89.659363857980949</v>
      </c>
      <c r="N69" s="45">
        <f>'Property % affected'!N69*'Population Estimate'!B68</f>
        <v>29967.055500009621</v>
      </c>
      <c r="O69" s="45">
        <f>'Property % affected'!O69*'Population Estimate'!C68</f>
        <v>61385.476727373672</v>
      </c>
      <c r="P69" s="45">
        <f>'Property % affected'!P69*'Population Estimate'!D68</f>
        <v>46534.088818115211</v>
      </c>
      <c r="Q69" s="45">
        <f>'Property % affected'!Q69*'Population Estimate'!E68</f>
        <v>22888.533128586896</v>
      </c>
      <c r="R69" s="45">
        <f>'Property % affected'!R69*'Population Estimate'!F68</f>
        <v>14680.569922089697</v>
      </c>
      <c r="S69" s="45">
        <f>'Property % affected'!S69*'Population Estimate'!G68</f>
        <v>8015.7273232009502</v>
      </c>
      <c r="U69">
        <v>2088</v>
      </c>
      <c r="V69" s="43">
        <f>'Population Estimate'!J68*Assumptions!C$41*'Property % affected'!B69</f>
        <v>615.12165134385043</v>
      </c>
      <c r="W69" s="43">
        <f>'Population Estimate'!K68*Assumptions!D$41*'Property % affected'!C69</f>
        <v>889.52589652233553</v>
      </c>
      <c r="X69" s="43">
        <f>'Population Estimate'!L68*Assumptions!E$41*'Property % affected'!D69</f>
        <v>961.4776314700033</v>
      </c>
      <c r="Y69" s="43">
        <f>'Population Estimate'!M68*Assumptions!F$41*'Property % affected'!E69</f>
        <v>1029.8368574034193</v>
      </c>
      <c r="Z69" s="43">
        <f>'Population Estimate'!N68*Assumptions!G$41*'Property % affected'!F69</f>
        <v>771.26175631074364</v>
      </c>
      <c r="AA69" s="43">
        <f>'Population Estimate'!O68*Assumptions!H$41*'Property % affected'!G69</f>
        <v>412.4986349935827</v>
      </c>
      <c r="AB69" s="44">
        <f>'Population Estimate'!J68*Assumptions!C$41*'Property % affected'!H69</f>
        <v>285.82690704322005</v>
      </c>
      <c r="AC69" s="44">
        <f>'Population Estimate'!K68*Assumptions!D$41*'Property % affected'!I69</f>
        <v>342.56627010324172</v>
      </c>
      <c r="AD69" s="44">
        <f>'Population Estimate'!L68*Assumptions!E$41*'Property % affected'!J69</f>
        <v>221.57682664955036</v>
      </c>
      <c r="AE69" s="44">
        <f>'Population Estimate'!M68*Assumptions!F$41*'Property % affected'!K69</f>
        <v>265.57369666435108</v>
      </c>
      <c r="AF69" s="44">
        <f>'Population Estimate'!N68*Assumptions!G$41*'Property % affected'!L69</f>
        <v>214.47228795836628</v>
      </c>
      <c r="AG69" s="44">
        <f>'Population Estimate'!O68*Assumptions!H$41*'Property % affected'!M69</f>
        <v>82.005503378855821</v>
      </c>
      <c r="AH69" s="45">
        <f>'Population Estimate'!J68*Assumptions!C$41*'Property % affected'!N69</f>
        <v>27898.59961227834</v>
      </c>
      <c r="AI69" s="45">
        <f>'Population Estimate'!K68*Assumptions!D$41*'Property % affected'!O69</f>
        <v>56056.724733452189</v>
      </c>
      <c r="AJ69" s="45">
        <f>'Population Estimate'!L68*Assumptions!E$41*'Property % affected'!P69</f>
        <v>42048.283627219695</v>
      </c>
      <c r="AK69" s="45">
        <f>'Population Estimate'!M68*Assumptions!F$41*'Property % affected'!Q69</f>
        <v>22829.63675254794</v>
      </c>
      <c r="AL69" s="45">
        <f>'Population Estimate'!N68*Assumptions!G$41*'Property % affected'!R69</f>
        <v>14380.690186864433</v>
      </c>
      <c r="AM69" s="45">
        <f>'Population Estimate'!O68*Assumptions!H$41*'Property % affected'!S69</f>
        <v>7331.4568139023268</v>
      </c>
    </row>
    <row r="70" spans="1:39" x14ac:dyDescent="0.35">
      <c r="A70">
        <v>2089</v>
      </c>
      <c r="B70" s="43">
        <f>'Property % affected'!B70*'Population Estimate'!B69</f>
        <v>679.85272602181772</v>
      </c>
      <c r="C70" s="43">
        <f>'Property % affected'!C70*'Population Estimate'!C69</f>
        <v>1002.2790927599168</v>
      </c>
      <c r="D70" s="43">
        <f>'Property % affected'!D70*'Population Estimate'!D69</f>
        <v>1094.8491558014978</v>
      </c>
      <c r="E70" s="43">
        <f>'Property % affected'!E70*'Population Estimate'!E69</f>
        <v>1062.3791817094254</v>
      </c>
      <c r="F70" s="43">
        <f>'Property % affected'!F70*'Population Estimate'!F69</f>
        <v>810.13453182008413</v>
      </c>
      <c r="G70" s="43">
        <f>'Property % affected'!G70*'Population Estimate'!G69</f>
        <v>464.05272960466368</v>
      </c>
      <c r="H70" s="44">
        <f>'Property % affected'!H70*'Population Estimate'!B69</f>
        <v>308.87101539591885</v>
      </c>
      <c r="I70" s="44">
        <f>'Property % affected'!I70*'Population Estimate'!C69</f>
        <v>377.3939126060543</v>
      </c>
      <c r="J70" s="44">
        <f>'Property % affected'!J70*'Population Estimate'!D69</f>
        <v>246.69460825418435</v>
      </c>
      <c r="K70" s="44">
        <f>'Property % affected'!K70*'Population Estimate'!E69</f>
        <v>267.86526206486559</v>
      </c>
      <c r="L70" s="44">
        <f>'Property % affected'!L70*'Population Estimate'!F69</f>
        <v>220.26563657331562</v>
      </c>
      <c r="M70" s="44">
        <f>'Property % affected'!M70*'Population Estimate'!G69</f>
        <v>90.200310213415833</v>
      </c>
      <c r="N70" s="45">
        <f>'Property % affected'!N70*'Population Estimate'!B69</f>
        <v>30383.353404371534</v>
      </c>
      <c r="O70" s="45">
        <f>'Property % affected'!O70*'Population Estimate'!C69</f>
        <v>62238.234694196755</v>
      </c>
      <c r="P70" s="45">
        <f>'Property % affected'!P70*'Population Estimate'!D69</f>
        <v>47180.533499888035</v>
      </c>
      <c r="Q70" s="45">
        <f>'Property % affected'!Q70*'Population Estimate'!E69</f>
        <v>23206.49724672809</v>
      </c>
      <c r="R70" s="45">
        <f>'Property % affected'!R70*'Population Estimate'!F69</f>
        <v>14884.510228917723</v>
      </c>
      <c r="S70" s="45">
        <f>'Property % affected'!S70*'Population Estimate'!G69</f>
        <v>8127.0806220455424</v>
      </c>
      <c r="U70">
        <v>2089</v>
      </c>
      <c r="V70" s="43">
        <f>'Population Estimate'!J69*Assumptions!C$41*'Property % affected'!B70</f>
        <v>632.92634802216617</v>
      </c>
      <c r="W70" s="43">
        <f>'Population Estimate'!K69*Assumptions!D$41*'Property % affected'!C70</f>
        <v>915.27322429154412</v>
      </c>
      <c r="X70" s="43">
        <f>'Population Estimate'!L69*Assumptions!E$41*'Property % affected'!D70</f>
        <v>989.30760226343784</v>
      </c>
      <c r="Y70" s="43">
        <f>'Population Estimate'!M69*Assumptions!F$41*'Property % affected'!E70</f>
        <v>1059.6454860448584</v>
      </c>
      <c r="Z70" s="43">
        <f>'Population Estimate'!N69*Assumptions!G$41*'Property % affected'!F70</f>
        <v>793.58592844920975</v>
      </c>
      <c r="AA70" s="43">
        <f>'Population Estimate'!O69*Assumptions!H$41*'Property % affected'!G70</f>
        <v>424.43840830547106</v>
      </c>
      <c r="AB70" s="44">
        <f>'Population Estimate'!J69*Assumptions!C$41*'Property % affected'!H70</f>
        <v>287.55140091644415</v>
      </c>
      <c r="AC70" s="44">
        <f>'Population Estimate'!K69*Assumptions!D$41*'Property % affected'!I70</f>
        <v>344.6330924331524</v>
      </c>
      <c r="AD70" s="44">
        <f>'Population Estimate'!L69*Assumptions!E$41*'Property % affected'!J70</f>
        <v>222.91367727693995</v>
      </c>
      <c r="AE70" s="44">
        <f>'Population Estimate'!M69*Assumptions!F$41*'Property % affected'!K70</f>
        <v>267.17599582339369</v>
      </c>
      <c r="AF70" s="44">
        <f>'Population Estimate'!N69*Assumptions!G$41*'Property % affected'!L70</f>
        <v>215.766274414668</v>
      </c>
      <c r="AG70" s="44">
        <f>'Population Estimate'!O69*Assumptions!H$41*'Property % affected'!M70</f>
        <v>82.500271312394361</v>
      </c>
      <c r="AH70" s="45">
        <f>'Population Estimate'!J69*Assumptions!C$41*'Property % affected'!N70</f>
        <v>28286.162833270137</v>
      </c>
      <c r="AI70" s="45">
        <f>'Population Estimate'!K69*Assumptions!D$41*'Property % affected'!O70</f>
        <v>56835.45646543437</v>
      </c>
      <c r="AJ70" s="45">
        <f>'Population Estimate'!L69*Assumptions!E$41*'Property % affected'!P70</f>
        <v>42632.412166509144</v>
      </c>
      <c r="AK70" s="45">
        <f>'Population Estimate'!M69*Assumptions!F$41*'Property % affected'!Q70</f>
        <v>23146.782690941058</v>
      </c>
      <c r="AL70" s="45">
        <f>'Population Estimate'!N69*Assumptions!G$41*'Property % affected'!R70</f>
        <v>14580.464608748078</v>
      </c>
      <c r="AM70" s="45">
        <f>'Population Estimate'!O69*Assumptions!H$41*'Property % affected'!S70</f>
        <v>7433.3043280014808</v>
      </c>
    </row>
    <row r="71" spans="1:39" x14ac:dyDescent="0.35">
      <c r="A71">
        <v>2090</v>
      </c>
      <c r="B71" s="43">
        <f>'Property % affected'!B71*'Population Estimate'!B70</f>
        <v>754.65540711651522</v>
      </c>
      <c r="C71" s="43">
        <f>'Property % affected'!C71*'Population Estimate'!C70</f>
        <v>1112.5576287927292</v>
      </c>
      <c r="D71" s="43">
        <f>'Property % affected'!D71*'Population Estimate'!D70</f>
        <v>1215.3129696740189</v>
      </c>
      <c r="E71" s="43">
        <f>'Property % affected'!E71*'Population Estimate'!E70</f>
        <v>1179.2703966583899</v>
      </c>
      <c r="F71" s="43">
        <f>'Property % affected'!F71*'Population Estimate'!F70</f>
        <v>899.27182980834743</v>
      </c>
      <c r="G71" s="43">
        <f>'Property % affected'!G71*'Population Estimate'!G70</f>
        <v>515.11141778094304</v>
      </c>
      <c r="H71" s="44">
        <f>'Property % affected'!H71*'Population Estimate'!B70</f>
        <v>335.22099989955456</v>
      </c>
      <c r="I71" s="44">
        <f>'Property % affected'!I71*'Population Estimate'!C70</f>
        <v>409.58962943687811</v>
      </c>
      <c r="J71" s="44">
        <f>'Property % affected'!J71*'Population Estimate'!D70</f>
        <v>267.74028357045148</v>
      </c>
      <c r="K71" s="44">
        <f>'Property % affected'!K71*'Population Estimate'!E70</f>
        <v>290.71701944140057</v>
      </c>
      <c r="L71" s="44">
        <f>'Property % affected'!L71*'Population Estimate'!F70</f>
        <v>239.05663935792663</v>
      </c>
      <c r="M71" s="44">
        <f>'Property % affected'!M71*'Population Estimate'!G70</f>
        <v>97.895356552743024</v>
      </c>
      <c r="N71" s="45">
        <f>'Property % affected'!N71*'Population Estimate'!B70</f>
        <v>33232.959747138382</v>
      </c>
      <c r="O71" s="45">
        <f>'Property % affected'!O71*'Population Estimate'!C70</f>
        <v>68075.459637302498</v>
      </c>
      <c r="P71" s="45">
        <f>'Property % affected'!P71*'Population Estimate'!D70</f>
        <v>51605.520621193114</v>
      </c>
      <c r="Q71" s="45">
        <f>'Property % affected'!Q71*'Population Estimate'!E70</f>
        <v>25382.997676669544</v>
      </c>
      <c r="R71" s="45">
        <f>'Property % affected'!R71*'Population Estimate'!F70</f>
        <v>16280.504745809965</v>
      </c>
      <c r="S71" s="45">
        <f>'Property % affected'!S71*'Population Estimate'!G70</f>
        <v>8889.3065745444655</v>
      </c>
      <c r="U71">
        <v>2090</v>
      </c>
      <c r="V71" s="43">
        <f>'Population Estimate'!J70*Assumptions!C$41*'Property % affected'!B71</f>
        <v>702.56582427251817</v>
      </c>
      <c r="W71" s="43">
        <f>'Population Estimate'!K70*Assumptions!D$41*'Property % affected'!C71</f>
        <v>1015.9786984194787</v>
      </c>
      <c r="X71" s="43">
        <f>'Population Estimate'!L70*Assumptions!E$41*'Property % affected'!D71</f>
        <v>1098.1589140904894</v>
      </c>
      <c r="Y71" s="43">
        <f>'Population Estimate'!M70*Assumptions!F$41*'Property % affected'!E71</f>
        <v>1176.2359185490673</v>
      </c>
      <c r="Z71" s="43">
        <f>'Population Estimate'!N70*Assumptions!G$41*'Property % affected'!F71</f>
        <v>880.9024204700429</v>
      </c>
      <c r="AA71" s="43">
        <f>'Population Estimate'!O70*Assumptions!H$41*'Property % affected'!G71</f>
        <v>471.13842094879203</v>
      </c>
      <c r="AB71" s="44">
        <f>'Population Estimate'!J70*Assumptions!C$41*'Property % affected'!H71</f>
        <v>312.08259542957984</v>
      </c>
      <c r="AC71" s="44">
        <f>'Population Estimate'!K70*Assumptions!D$41*'Property % affected'!I71</f>
        <v>374.03396267477513</v>
      </c>
      <c r="AD71" s="44">
        <f>'Population Estimate'!L70*Assumptions!E$41*'Property % affected'!J71</f>
        <v>241.93058611303348</v>
      </c>
      <c r="AE71" s="44">
        <f>'Population Estimate'!M70*Assumptions!F$41*'Property % affected'!K71</f>
        <v>289.96895145461639</v>
      </c>
      <c r="AF71" s="44">
        <f>'Population Estimate'!N70*Assumptions!G$41*'Property % affected'!L71</f>
        <v>234.17343372660926</v>
      </c>
      <c r="AG71" s="44">
        <f>'Population Estimate'!O70*Assumptions!H$41*'Property % affected'!M71</f>
        <v>89.538422392516921</v>
      </c>
      <c r="AH71" s="45">
        <f>'Population Estimate'!J70*Assumptions!C$41*'Property % affected'!N71</f>
        <v>30939.077011289235</v>
      </c>
      <c r="AI71" s="45">
        <f>'Population Estimate'!K70*Assumptions!D$41*'Property % affected'!O71</f>
        <v>62165.963440172978</v>
      </c>
      <c r="AJ71" s="45">
        <f>'Population Estimate'!L70*Assumptions!E$41*'Property % affected'!P71</f>
        <v>46630.83822897452</v>
      </c>
      <c r="AK71" s="45">
        <f>'Population Estimate'!M70*Assumptions!F$41*'Property % affected'!Q71</f>
        <v>25317.682587766187</v>
      </c>
      <c r="AL71" s="45">
        <f>'Population Estimate'!N70*Assumptions!G$41*'Property % affected'!R71</f>
        <v>15947.943170992561</v>
      </c>
      <c r="AM71" s="45">
        <f>'Population Estimate'!O70*Assumptions!H$41*'Property % affected'!S71</f>
        <v>8130.4621064362218</v>
      </c>
    </row>
    <row r="72" spans="1:39" x14ac:dyDescent="0.35">
      <c r="A72">
        <v>2091</v>
      </c>
      <c r="B72" s="43">
        <f>'Property % affected'!B72*'Population Estimate'!B71</f>
        <v>776.49890846459164</v>
      </c>
      <c r="C72" s="43">
        <f>'Property % affected'!C72*'Population Estimate'!C71</f>
        <v>1144.7606102266045</v>
      </c>
      <c r="D72" s="43">
        <f>'Property % affected'!D72*'Population Estimate'!D71</f>
        <v>1250.4902045299143</v>
      </c>
      <c r="E72" s="43">
        <f>'Property % affected'!E72*'Population Estimate'!E71</f>
        <v>1213.4043792102132</v>
      </c>
      <c r="F72" s="43">
        <f>'Property % affected'!F72*'Population Estimate'!F71</f>
        <v>925.30125362412753</v>
      </c>
      <c r="G72" s="43">
        <f>'Property % affected'!G72*'Population Estimate'!G71</f>
        <v>530.02131817071165</v>
      </c>
      <c r="H72" s="44">
        <f>'Property % affected'!H72*'Population Estimate'!B71</f>
        <v>337.24350564081925</v>
      </c>
      <c r="I72" s="44">
        <f>'Property % affected'!I72*'Population Estimate'!C71</f>
        <v>412.06082717612099</v>
      </c>
      <c r="J72" s="44">
        <f>'Property % affected'!J72*'Population Estimate'!D71</f>
        <v>269.35565450738949</v>
      </c>
      <c r="K72" s="44">
        <f>'Property % affected'!K72*'Population Estimate'!E71</f>
        <v>292.47101707603497</v>
      </c>
      <c r="L72" s="44">
        <f>'Property % affected'!L72*'Population Estimate'!F71</f>
        <v>240.49895181965698</v>
      </c>
      <c r="M72" s="44">
        <f>'Property % affected'!M72*'Population Estimate'!G71</f>
        <v>98.485993537688472</v>
      </c>
      <c r="N72" s="45">
        <f>'Property % affected'!N72*'Population Estimate'!B71</f>
        <v>33694.627110435817</v>
      </c>
      <c r="O72" s="45">
        <f>'Property % affected'!O72*'Population Estimate'!C71</f>
        <v>69021.153857592988</v>
      </c>
      <c r="P72" s="45">
        <f>'Property % affected'!P72*'Population Estimate'!D71</f>
        <v>52322.416883760561</v>
      </c>
      <c r="Q72" s="45">
        <f>'Property % affected'!Q72*'Population Estimate'!E71</f>
        <v>25735.614527504869</v>
      </c>
      <c r="R72" s="45">
        <f>'Property % affected'!R72*'Population Estimate'!F71</f>
        <v>16506.671110657946</v>
      </c>
      <c r="S72" s="45">
        <f>'Property % affected'!S72*'Population Estimate'!G71</f>
        <v>9012.7955071895922</v>
      </c>
      <c r="U72">
        <v>2091</v>
      </c>
      <c r="V72" s="43">
        <f>'Population Estimate'!J71*Assumptions!C$41*'Property % affected'!B72</f>
        <v>722.90159260451367</v>
      </c>
      <c r="W72" s="43">
        <f>'Population Estimate'!K71*Assumptions!D$41*'Property % affected'!C72</f>
        <v>1045.3862026383099</v>
      </c>
      <c r="X72" s="43">
        <f>'Population Estimate'!L71*Assumptions!E$41*'Property % affected'!D72</f>
        <v>1129.9451247160682</v>
      </c>
      <c r="Y72" s="43">
        <f>'Population Estimate'!M71*Assumptions!F$41*'Property % affected'!E72</f>
        <v>1210.2820681296473</v>
      </c>
      <c r="Z72" s="43">
        <f>'Population Estimate'!N71*Assumptions!G$41*'Property % affected'!F72</f>
        <v>906.40014171818655</v>
      </c>
      <c r="AA72" s="43">
        <f>'Population Estimate'!O71*Assumptions!H$41*'Property % affected'!G72</f>
        <v>484.77552291092843</v>
      </c>
      <c r="AB72" s="44">
        <f>'Population Estimate'!J71*Assumptions!C$41*'Property % affected'!H72</f>
        <v>313.96549906984774</v>
      </c>
      <c r="AC72" s="44">
        <f>'Population Estimate'!K71*Assumptions!D$41*'Property % affected'!I72</f>
        <v>376.29064061906956</v>
      </c>
      <c r="AD72" s="44">
        <f>'Population Estimate'!L71*Assumptions!E$41*'Property % affected'!J72</f>
        <v>243.39023810246056</v>
      </c>
      <c r="AE72" s="44">
        <f>'Population Estimate'!M71*Assumptions!F$41*'Property % affected'!K72</f>
        <v>291.71843573299151</v>
      </c>
      <c r="AF72" s="44">
        <f>'Population Estimate'!N71*Assumptions!G$41*'Property % affected'!L72</f>
        <v>235.58628409787372</v>
      </c>
      <c r="AG72" s="44">
        <f>'Population Estimate'!O71*Assumptions!H$41*'Property % affected'!M72</f>
        <v>90.078639065717297</v>
      </c>
      <c r="AH72" s="45">
        <f>'Population Estimate'!J71*Assumptions!C$41*'Property % affected'!N72</f>
        <v>31368.878094771975</v>
      </c>
      <c r="AI72" s="45">
        <f>'Population Estimate'!K71*Assumptions!D$41*'Property % affected'!O72</f>
        <v>63029.563813014909</v>
      </c>
      <c r="AJ72" s="45">
        <f>'Population Estimate'!L71*Assumptions!E$41*'Property % affected'!P72</f>
        <v>47278.626939258553</v>
      </c>
      <c r="AK72" s="45">
        <f>'Population Estimate'!M71*Assumptions!F$41*'Property % affected'!Q72</f>
        <v>25669.392091043333</v>
      </c>
      <c r="AL72" s="45">
        <f>'Population Estimate'!N71*Assumptions!G$41*'Property % affected'!R72</f>
        <v>16169.489639612575</v>
      </c>
      <c r="AM72" s="45">
        <f>'Population Estimate'!O71*Assumptions!H$41*'Property % affected'!S72</f>
        <v>8243.4092839259229</v>
      </c>
    </row>
    <row r="73" spans="1:39" x14ac:dyDescent="0.35">
      <c r="A73">
        <v>2092</v>
      </c>
      <c r="B73" s="43">
        <f>'Property % affected'!B73*'Population Estimate'!B72</f>
        <v>798.97466997623917</v>
      </c>
      <c r="C73" s="43">
        <f>'Property % affected'!C73*'Population Estimate'!C72</f>
        <v>1177.8957069832209</v>
      </c>
      <c r="D73" s="43">
        <f>'Property % affected'!D73*'Population Estimate'!D72</f>
        <v>1286.6856444761734</v>
      </c>
      <c r="E73" s="43">
        <f>'Property % affected'!E73*'Population Estimate'!E72</f>
        <v>1248.5263699136442</v>
      </c>
      <c r="F73" s="43">
        <f>'Property % affected'!F73*'Population Estimate'!F72</f>
        <v>952.0840991325739</v>
      </c>
      <c r="G73" s="43">
        <f>'Property % affected'!G73*'Population Estimate'!G72</f>
        <v>545.36278563890107</v>
      </c>
      <c r="H73" s="44">
        <f>'Property % affected'!H73*'Population Estimate'!B72</f>
        <v>339.27821386783103</v>
      </c>
      <c r="I73" s="44">
        <f>'Property % affected'!I73*'Population Estimate'!C72</f>
        <v>414.54693451713985</v>
      </c>
      <c r="J73" s="44">
        <f>'Property % affected'!J73*'Population Estimate'!D72</f>
        <v>270.98077154315553</v>
      </c>
      <c r="K73" s="44">
        <f>'Property % affected'!K73*'Population Estimate'!E72</f>
        <v>294.23559719293399</v>
      </c>
      <c r="L73" s="44">
        <f>'Property % affected'!L73*'Population Estimate'!F72</f>
        <v>241.94996625780112</v>
      </c>
      <c r="M73" s="44">
        <f>'Property % affected'!M73*'Population Estimate'!G72</f>
        <v>99.080194042501148</v>
      </c>
      <c r="N73" s="45">
        <f>'Property % affected'!N73*'Population Estimate'!B72</f>
        <v>34162.707888486424</v>
      </c>
      <c r="O73" s="45">
        <f>'Property % affected'!O73*'Population Estimate'!C72</f>
        <v>69979.985522170333</v>
      </c>
      <c r="P73" s="45">
        <f>'Property % affected'!P73*'Population Estimate'!D72</f>
        <v>53049.272163214111</v>
      </c>
      <c r="Q73" s="45">
        <f>'Property % affected'!Q73*'Population Estimate'!E72</f>
        <v>26093.129879497417</v>
      </c>
      <c r="R73" s="45">
        <f>'Property % affected'!R73*'Population Estimate'!F72</f>
        <v>16735.979345207583</v>
      </c>
      <c r="S73" s="45">
        <f>'Property % affected'!S73*'Population Estimate'!G72</f>
        <v>9137.9999298291204</v>
      </c>
      <c r="U73">
        <v>2092</v>
      </c>
      <c r="V73" s="43">
        <f>'Population Estimate'!J72*Assumptions!C$41*'Property % affected'!B73</f>
        <v>743.82597976675299</v>
      </c>
      <c r="W73" s="43">
        <f>'Population Estimate'!K72*Assumptions!D$41*'Property % affected'!C73</f>
        <v>1075.6449070897108</v>
      </c>
      <c r="X73" s="43">
        <f>'Population Estimate'!L72*Assumptions!E$41*'Property % affected'!D73</f>
        <v>1162.6513872330174</v>
      </c>
      <c r="Y73" s="43">
        <f>'Population Estimate'!M72*Assumptions!F$41*'Property % affected'!E73</f>
        <v>1245.3136835364141</v>
      </c>
      <c r="Z73" s="43">
        <f>'Population Estimate'!N72*Assumptions!G$41*'Property % affected'!F73</f>
        <v>932.63589452776102</v>
      </c>
      <c r="AA73" s="43">
        <f>'Population Estimate'!O72*Assumptions!H$41*'Property % affected'!G73</f>
        <v>498.80735080000414</v>
      </c>
      <c r="AB73" s="44">
        <f>'Population Estimate'!J72*Assumptions!C$41*'Property % affected'!H73</f>
        <v>315.85976292747608</v>
      </c>
      <c r="AC73" s="44">
        <f>'Population Estimate'!K72*Assumptions!D$41*'Property % affected'!I73</f>
        <v>378.56093389205745</v>
      </c>
      <c r="AD73" s="44">
        <f>'Population Estimate'!L72*Assumptions!E$41*'Property % affected'!J73</f>
        <v>244.85869668374721</v>
      </c>
      <c r="AE73" s="44">
        <f>'Population Estimate'!M72*Assumptions!F$41*'Property % affected'!K73</f>
        <v>293.4784752629717</v>
      </c>
      <c r="AF73" s="44">
        <f>'Population Estimate'!N72*Assumptions!G$41*'Property % affected'!L73</f>
        <v>237.00765869043775</v>
      </c>
      <c r="AG73" s="44">
        <f>'Population Estimate'!O72*Assumptions!H$41*'Property % affected'!M73</f>
        <v>90.622115055378757</v>
      </c>
      <c r="AH73" s="45">
        <f>'Population Estimate'!J72*Assumptions!C$41*'Property % affected'!N73</f>
        <v>31804.649911360146</v>
      </c>
      <c r="AI73" s="45">
        <f>'Population Estimate'!K72*Assumptions!D$41*'Property % affected'!O73</f>
        <v>63905.161194552595</v>
      </c>
      <c r="AJ73" s="45">
        <f>'Population Estimate'!L72*Assumptions!E$41*'Property % affected'!P73</f>
        <v>47935.414634529967</v>
      </c>
      <c r="AK73" s="45">
        <f>'Population Estimate'!M72*Assumptions!F$41*'Property % affected'!Q73</f>
        <v>26025.987490739579</v>
      </c>
      <c r="AL73" s="45">
        <f>'Population Estimate'!N72*Assumptions!G$41*'Property % affected'!R73</f>
        <v>16394.113799018898</v>
      </c>
      <c r="AM73" s="45">
        <f>'Population Estimate'!O72*Assumptions!H$41*'Property % affected'!S73</f>
        <v>8357.9255069060127</v>
      </c>
    </row>
    <row r="74" spans="1:39" x14ac:dyDescent="0.35">
      <c r="A74">
        <v>2093</v>
      </c>
      <c r="B74" s="43">
        <f>'Property % affected'!B74*'Population Estimate'!B73</f>
        <v>822.10099242238618</v>
      </c>
      <c r="C74" s="43">
        <f>'Property % affected'!C74*'Population Estimate'!C73</f>
        <v>1211.9898991413233</v>
      </c>
      <c r="D74" s="43">
        <f>'Property % affected'!D74*'Population Estimate'!D73</f>
        <v>1323.9287614599316</v>
      </c>
      <c r="E74" s="43">
        <f>'Property % affected'!E74*'Population Estimate'!E73</f>
        <v>1284.6649666654025</v>
      </c>
      <c r="F74" s="43">
        <f>'Property % affected'!F74*'Population Estimate'!F73</f>
        <v>979.64217412516928</v>
      </c>
      <c r="G74" s="43">
        <f>'Property % affected'!G74*'Population Estimate'!G73</f>
        <v>561.1483118949327</v>
      </c>
      <c r="H74" s="44">
        <f>'Property % affected'!H74*'Population Estimate'!B73</f>
        <v>341.32519820246188</v>
      </c>
      <c r="I74" s="44">
        <f>'Property % affected'!I74*'Population Estimate'!C73</f>
        <v>417.04804141478576</v>
      </c>
      <c r="J74" s="44">
        <f>'Property % affected'!J74*'Population Estimate'!D73</f>
        <v>272.61569347937836</v>
      </c>
      <c r="K74" s="44">
        <f>'Property % affected'!K74*'Population Estimate'!E73</f>
        <v>296.01082363992106</v>
      </c>
      <c r="L74" s="44">
        <f>'Property % affected'!L74*'Population Estimate'!F73</f>
        <v>243.40973517443163</v>
      </c>
      <c r="M74" s="44">
        <f>'Property % affected'!M74*'Population Estimate'!G73</f>
        <v>99.677979567144916</v>
      </c>
      <c r="N74" s="45">
        <f>'Property % affected'!N74*'Population Estimate'!B73</f>
        <v>34637.291175499748</v>
      </c>
      <c r="O74" s="45">
        <f>'Property % affected'!O74*'Population Estimate'!C73</f>
        <v>70952.137134468285</v>
      </c>
      <c r="P74" s="45">
        <f>'Property % affected'!P74*'Population Estimate'!D73</f>
        <v>53786.224808743922</v>
      </c>
      <c r="Q74" s="45">
        <f>'Property % affected'!Q74*'Population Estimate'!E73</f>
        <v>26455.611781901029</v>
      </c>
      <c r="R74" s="45">
        <f>'Property % affected'!R74*'Population Estimate'!F73</f>
        <v>16968.473095848243</v>
      </c>
      <c r="S74" s="45">
        <f>'Property % affected'!S74*'Population Estimate'!G73</f>
        <v>9264.9436737964224</v>
      </c>
      <c r="U74">
        <v>2093</v>
      </c>
      <c r="V74" s="43">
        <f>'Population Estimate'!J73*Assumptions!C$41*'Property % affected'!B74</f>
        <v>765.35602333173688</v>
      </c>
      <c r="W74" s="43">
        <f>'Population Estimate'!K73*Assumptions!D$41*'Property % affected'!C74</f>
        <v>1106.7794497650782</v>
      </c>
      <c r="X74" s="43">
        <f>'Population Estimate'!L73*Assumptions!E$41*'Property % affected'!D74</f>
        <v>1196.3043325440506</v>
      </c>
      <c r="Y74" s="43">
        <f>'Population Estimate'!M73*Assumptions!F$41*'Property % affected'!E74</f>
        <v>1281.3592890784757</v>
      </c>
      <c r="Z74" s="43">
        <f>'Population Estimate'!N73*Assumptions!G$41*'Property % affected'!F74</f>
        <v>959.63104122288871</v>
      </c>
      <c r="AA74" s="43">
        <f>'Population Estimate'!O73*Assumptions!H$41*'Property % affected'!G74</f>
        <v>513.24532995828247</v>
      </c>
      <c r="AB74" s="44">
        <f>'Population Estimate'!J73*Assumptions!C$41*'Property % affected'!H74</f>
        <v>317.76545554263652</v>
      </c>
      <c r="AC74" s="44">
        <f>'Population Estimate'!K73*Assumptions!D$41*'Property % affected'!I74</f>
        <v>380.84492463978677</v>
      </c>
      <c r="AD74" s="44">
        <f>'Population Estimate'!L73*Assumptions!E$41*'Property % affected'!J74</f>
        <v>246.33601499014759</v>
      </c>
      <c r="AE74" s="44">
        <f>'Population Estimate'!M73*Assumptions!F$41*'Property % affected'!K74</f>
        <v>295.24913372808817</v>
      </c>
      <c r="AF74" s="44">
        <f>'Population Estimate'!N73*Assumptions!G$41*'Property % affected'!L74</f>
        <v>238.43760893391507</v>
      </c>
      <c r="AG74" s="44">
        <f>'Population Estimate'!O73*Assumptions!H$41*'Property % affected'!M74</f>
        <v>91.168870026099441</v>
      </c>
      <c r="AH74" s="45">
        <f>'Population Estimate'!J73*Assumptions!C$41*'Property % affected'!N74</f>
        <v>32246.47540559528</v>
      </c>
      <c r="AI74" s="45">
        <f>'Population Estimate'!K73*Assumptions!D$41*'Property % affected'!O74</f>
        <v>64792.922245457121</v>
      </c>
      <c r="AJ74" s="45">
        <f>'Population Estimate'!L73*Assumptions!E$41*'Property % affected'!P74</f>
        <v>48601.326327357703</v>
      </c>
      <c r="AK74" s="45">
        <f>'Population Estimate'!M73*Assumptions!F$41*'Property % affected'!Q74</f>
        <v>26387.536661005601</v>
      </c>
      <c r="AL74" s="45">
        <f>'Population Estimate'!N73*Assumptions!G$41*'Property % affected'!R74</f>
        <v>16621.858404036902</v>
      </c>
      <c r="AM74" s="45">
        <f>'Population Estimate'!O73*Assumptions!H$41*'Property % affected'!S74</f>
        <v>8474.0325723244623</v>
      </c>
    </row>
    <row r="75" spans="1:39" x14ac:dyDescent="0.35">
      <c r="A75">
        <v>2094</v>
      </c>
      <c r="B75" s="43">
        <f>'Property % affected'!B75*'Population Estimate'!B74</f>
        <v>845.89670628978956</v>
      </c>
      <c r="C75" s="43">
        <f>'Property % affected'!C75*'Population Estimate'!C74</f>
        <v>1247.0709477180558</v>
      </c>
      <c r="D75" s="43">
        <f>'Property % affected'!D75*'Population Estimate'!D74</f>
        <v>1362.2498804938564</v>
      </c>
      <c r="E75" s="43">
        <f>'Property % affected'!E75*'Population Estimate'!E74</f>
        <v>1321.8495951283501</v>
      </c>
      <c r="F75" s="43">
        <f>'Property % affected'!F75*'Population Estimate'!F74</f>
        <v>1007.9979176199372</v>
      </c>
      <c r="G75" s="43">
        <f>'Property % affected'!G75*'Population Estimate'!G74</f>
        <v>577.39075022076747</v>
      </c>
      <c r="H75" s="44">
        <f>'Property % affected'!H75*'Population Estimate'!B74</f>
        <v>343.38453271077009</v>
      </c>
      <c r="I75" s="44">
        <f>'Property % affected'!I75*'Population Estimate'!C74</f>
        <v>419.56423836663936</v>
      </c>
      <c r="J75" s="44">
        <f>'Property % affected'!J75*'Population Estimate'!D74</f>
        <v>274.2604794724578</v>
      </c>
      <c r="K75" s="44">
        <f>'Property % affected'!K75*'Population Estimate'!E74</f>
        <v>297.79676065003554</v>
      </c>
      <c r="L75" s="44">
        <f>'Property % affected'!L75*'Population Estimate'!F74</f>
        <v>244.87831138838453</v>
      </c>
      <c r="M75" s="44">
        <f>'Property % affected'!M75*'Population Estimate'!G74</f>
        <v>100.27937174130052</v>
      </c>
      <c r="N75" s="45">
        <f>'Property % affected'!N75*'Population Estimate'!B74</f>
        <v>35118.467303368867</v>
      </c>
      <c r="O75" s="45">
        <f>'Property % affected'!O75*'Population Estimate'!C74</f>
        <v>71937.79373323117</v>
      </c>
      <c r="P75" s="45">
        <f>'Property % affected'!P75*'Population Estimate'!D74</f>
        <v>54533.415091466602</v>
      </c>
      <c r="Q75" s="45">
        <f>'Property % affected'!Q75*'Population Estimate'!E74</f>
        <v>26823.129229299691</v>
      </c>
      <c r="R75" s="45">
        <f>'Property % affected'!R75*'Population Estimate'!F74</f>
        <v>17204.196615298486</v>
      </c>
      <c r="S75" s="45">
        <f>'Property % affected'!S75*'Population Estimate'!G74</f>
        <v>9393.6509014862204</v>
      </c>
      <c r="U75">
        <v>2094</v>
      </c>
      <c r="V75" s="43">
        <f>'Population Estimate'!J74*Assumptions!C$41*'Property % affected'!B75</f>
        <v>787.50925402451605</v>
      </c>
      <c r="W75" s="43">
        <f>'Population Estimate'!K74*Assumptions!D$41*'Property % affected'!C75</f>
        <v>1138.8151818024871</v>
      </c>
      <c r="X75" s="43">
        <f>'Population Estimate'!L74*Assumptions!E$41*'Property % affected'!D75</f>
        <v>1230.9313623833809</v>
      </c>
      <c r="Y75" s="43">
        <f>'Population Estimate'!M74*Assumptions!F$41*'Property % affected'!E75</f>
        <v>1318.4482347010892</v>
      </c>
      <c r="Z75" s="43">
        <f>'Population Estimate'!N74*Assumptions!G$41*'Property % affected'!F75</f>
        <v>987.40756246017941</v>
      </c>
      <c r="AA75" s="43">
        <f>'Population Estimate'!O74*Assumptions!H$41*'Property % affected'!G75</f>
        <v>528.1012164345675</v>
      </c>
      <c r="AB75" s="44">
        <f>'Population Estimate'!J74*Assumptions!C$41*'Property % affected'!H75</f>
        <v>319.68264586902751</v>
      </c>
      <c r="AC75" s="44">
        <f>'Population Estimate'!K74*Assumptions!D$41*'Property % affected'!I75</f>
        <v>383.14269550392191</v>
      </c>
      <c r="AD75" s="44">
        <f>'Population Estimate'!L74*Assumptions!E$41*'Property % affected'!J75</f>
        <v>247.82224647548742</v>
      </c>
      <c r="AE75" s="44">
        <f>'Population Estimate'!M74*Assumptions!F$41*'Property % affected'!K75</f>
        <v>297.03047519609692</v>
      </c>
      <c r="AF75" s="44">
        <f>'Population Estimate'!N74*Assumptions!G$41*'Property % affected'!L75</f>
        <v>239.87618656821232</v>
      </c>
      <c r="AG75" s="44">
        <f>'Population Estimate'!O74*Assumptions!H$41*'Property % affected'!M75</f>
        <v>91.718923761120948</v>
      </c>
      <c r="AH75" s="45">
        <f>'Population Estimate'!J74*Assumptions!C$41*'Property % affected'!N75</f>
        <v>32694.438674272202</v>
      </c>
      <c r="AI75" s="45">
        <f>'Population Estimate'!K74*Assumptions!D$41*'Property % affected'!O75</f>
        <v>65693.015941624864</v>
      </c>
      <c r="AJ75" s="45">
        <f>'Population Estimate'!L74*Assumptions!E$41*'Property % affected'!P75</f>
        <v>49276.488766966824</v>
      </c>
      <c r="AK75" s="45">
        <f>'Population Estimate'!M74*Assumptions!F$41*'Property % affected'!Q75</f>
        <v>26754.108418889726</v>
      </c>
      <c r="AL75" s="45">
        <f>'Population Estimate'!N74*Assumptions!G$41*'Property % affected'!R75</f>
        <v>16852.766803435657</v>
      </c>
      <c r="AM75" s="45">
        <f>'Population Estimate'!O74*Assumptions!H$41*'Property % affected'!S75</f>
        <v>8591.7525799292162</v>
      </c>
    </row>
    <row r="76" spans="1:39" x14ac:dyDescent="0.35">
      <c r="A76">
        <v>2095</v>
      </c>
      <c r="B76" s="43">
        <f>'Property % affected'!B76*'Population Estimate'!B75</f>
        <v>870.38118711365973</v>
      </c>
      <c r="C76" s="43">
        <f>'Property % affected'!C76*'Population Estimate'!C75</f>
        <v>1283.1674172732266</v>
      </c>
      <c r="D76" s="43">
        <f>'Property % affected'!D76*'Population Estimate'!D75</f>
        <v>1401.6802043481318</v>
      </c>
      <c r="E76" s="43">
        <f>'Property % affected'!E76*'Population Estimate'!E75</f>
        <v>1360.1105326911845</v>
      </c>
      <c r="F76" s="43">
        <f>'Property % affected'!F76*'Population Estimate'!F75</f>
        <v>1037.1744181322958</v>
      </c>
      <c r="G76" s="43">
        <f>'Property % affected'!G76*'Population Estimate'!G75</f>
        <v>594.10332593662258</v>
      </c>
      <c r="H76" s="44">
        <f>'Property % affected'!H76*'Population Estimate'!B75</f>
        <v>345.45629190568059</v>
      </c>
      <c r="I76" s="44">
        <f>'Property % affected'!I76*'Population Estimate'!C75</f>
        <v>422.09561641628454</v>
      </c>
      <c r="J76" s="44">
        <f>'Property % affected'!J76*'Population Estimate'!D75</f>
        <v>275.91518903570488</v>
      </c>
      <c r="K76" s="44">
        <f>'Property % affected'!K76*'Population Estimate'!E75</f>
        <v>299.59347284385746</v>
      </c>
      <c r="L76" s="44">
        <f>'Property % affected'!L76*'Population Estimate'!F75</f>
        <v>246.35574803717023</v>
      </c>
      <c r="M76" s="44">
        <f>'Property % affected'!M76*'Population Estimate'!G75</f>
        <v>100.88439232514807</v>
      </c>
      <c r="N76" s="45">
        <f>'Property % affected'!N76*'Population Estimate'!B75</f>
        <v>35606.327858864213</v>
      </c>
      <c r="O76" s="45">
        <f>'Property % affected'!O76*'Population Estimate'!C75</f>
        <v>72937.142927734254</v>
      </c>
      <c r="P76" s="45">
        <f>'Property % affected'!P76*'Population Estimate'!D75</f>
        <v>55290.98523112441</v>
      </c>
      <c r="Q76" s="45">
        <f>'Property % affected'!Q76*'Population Estimate'!E75</f>
        <v>27195.752174739981</v>
      </c>
      <c r="R76" s="45">
        <f>'Property % affected'!R76*'Population Estimate'!F75</f>
        <v>17443.194771029095</v>
      </c>
      <c r="S76" s="45">
        <f>'Property % affected'!S76*'Population Estimate'!G75</f>
        <v>9524.1461109536594</v>
      </c>
      <c r="U76">
        <v>2095</v>
      </c>
      <c r="V76" s="43">
        <f>'Population Estimate'!J75*Assumptions!C$41*'Property % affected'!B76</f>
        <v>810.30370999699016</v>
      </c>
      <c r="W76" s="43">
        <f>'Population Estimate'!K75*Assumptions!D$41*'Property % affected'!C76</f>
        <v>1171.7781881287267</v>
      </c>
      <c r="X76" s="43">
        <f>'Population Estimate'!L75*Assumptions!E$41*'Property % affected'!D76</f>
        <v>1266.5606716284406</v>
      </c>
      <c r="Y76" s="43">
        <f>'Population Estimate'!M75*Assumptions!F$41*'Property % affected'!E76</f>
        <v>1356.6107198837014</v>
      </c>
      <c r="Z76" s="43">
        <f>'Population Estimate'!N75*Assumptions!G$41*'Property % affected'!F76</f>
        <v>1015.9880751263659</v>
      </c>
      <c r="AA76" s="43">
        <f>'Population Estimate'!O75*Assumptions!H$41*'Property % affected'!G76</f>
        <v>543.38710655650527</v>
      </c>
      <c r="AB76" s="44">
        <f>'Population Estimate'!J75*Assumptions!C$41*'Property % affected'!H76</f>
        <v>321.61140327636923</v>
      </c>
      <c r="AC76" s="44">
        <f>'Population Estimate'!K75*Assumptions!D$41*'Property % affected'!I76</f>
        <v>385.45432962473319</v>
      </c>
      <c r="AD76" s="44">
        <f>'Population Estimate'!L75*Assumptions!E$41*'Property % affected'!J76</f>
        <v>249.31744491609811</v>
      </c>
      <c r="AE76" s="44">
        <f>'Population Estimate'!M75*Assumptions!F$41*'Property % affected'!K76</f>
        <v>298.82256412129755</v>
      </c>
      <c r="AF76" s="44">
        <f>'Population Estimate'!N75*Assumptions!G$41*'Property % affected'!L76</f>
        <v>241.32344364540091</v>
      </c>
      <c r="AG76" s="44">
        <f>'Population Estimate'!O75*Assumptions!H$41*'Property % affected'!M76</f>
        <v>92.272296163044047</v>
      </c>
      <c r="AH76" s="45">
        <f>'Population Estimate'!J75*Assumptions!C$41*'Property % affected'!N76</f>
        <v>33148.624982445988</v>
      </c>
      <c r="AI76" s="45">
        <f>'Population Estimate'!K75*Assumptions!D$41*'Property % affected'!O76</f>
        <v>66605.613606340485</v>
      </c>
      <c r="AJ76" s="45">
        <f>'Population Estimate'!L75*Assumptions!E$41*'Property % affected'!P76</f>
        <v>49961.030463363881</v>
      </c>
      <c r="AK76" s="45">
        <f>'Population Estimate'!M75*Assumptions!F$41*'Property % affected'!Q76</f>
        <v>27125.772537436558</v>
      </c>
      <c r="AL76" s="45">
        <f>'Population Estimate'!N75*Assumptions!G$41*'Property % affected'!R76</f>
        <v>17086.88294817894</v>
      </c>
      <c r="AM76" s="45">
        <f>'Population Estimate'!O75*Assumptions!H$41*'Property % affected'!S76</f>
        <v>8711.1079364746565</v>
      </c>
    </row>
    <row r="77" spans="1:39" x14ac:dyDescent="0.35">
      <c r="A77">
        <v>2096</v>
      </c>
      <c r="B77" s="43">
        <f>'Property % affected'!B77*'Population Estimate'!B76</f>
        <v>895.57437125408967</v>
      </c>
      <c r="C77" s="43">
        <f>'Property % affected'!C77*'Population Estimate'!C76</f>
        <v>1320.3086991678488</v>
      </c>
      <c r="D77" s="43">
        <f>'Property % affected'!D77*'Population Estimate'!D76</f>
        <v>1442.2518389571489</v>
      </c>
      <c r="E77" s="43">
        <f>'Property % affected'!E77*'Population Estimate'!E76</f>
        <v>1399.4789331216414</v>
      </c>
      <c r="F77" s="43">
        <f>'Property % affected'!F77*'Population Estimate'!F76</f>
        <v>1067.1954324747601</v>
      </c>
      <c r="G77" s="43">
        <f>'Property % affected'!G77*'Population Estimate'!G76</f>
        <v>611.29964716961899</v>
      </c>
      <c r="H77" s="44">
        <f>'Property % affected'!H77*'Population Estimate'!B76</f>
        <v>347.54055074968073</v>
      </c>
      <c r="I77" s="44">
        <f>'Property % affected'!I77*'Population Estimate'!C76</f>
        <v>424.64226715660322</v>
      </c>
      <c r="J77" s="44">
        <f>'Property % affected'!J77*'Population Estimate'!D76</f>
        <v>277.57988204149518</v>
      </c>
      <c r="K77" s="44">
        <f>'Property % affected'!K77*'Population Estimate'!E76</f>
        <v>301.40102523184521</v>
      </c>
      <c r="L77" s="44">
        <f>'Property % affected'!L77*'Population Estimate'!F76</f>
        <v>247.84209857889647</v>
      </c>
      <c r="M77" s="44">
        <f>'Property % affected'!M77*'Population Estimate'!G76</f>
        <v>101.4930632101545</v>
      </c>
      <c r="N77" s="45">
        <f>'Property % affected'!N77*'Population Estimate'!B76</f>
        <v>36100.965701066067</v>
      </c>
      <c r="O77" s="45">
        <f>'Property % affected'!O77*'Population Estimate'!C76</f>
        <v>73950.374933493076</v>
      </c>
      <c r="P77" s="45">
        <f>'Property % affected'!P77*'Population Estimate'!D76</f>
        <v>56059.079423155221</v>
      </c>
      <c r="Q77" s="45">
        <f>'Property % affected'!Q77*'Population Estimate'!E76</f>
        <v>27573.551543045825</v>
      </c>
      <c r="R77" s="45">
        <f>'Property % affected'!R77*'Population Estimate'!F76</f>
        <v>17685.513053803112</v>
      </c>
      <c r="S77" s="45">
        <f>'Property % affected'!S77*'Population Estimate'!G76</f>
        <v>9656.4541405772361</v>
      </c>
      <c r="U77">
        <v>2096</v>
      </c>
      <c r="V77" s="43">
        <f>'Population Estimate'!J76*Assumptions!C$41*'Property % affected'!B77</f>
        <v>833.75795151538136</v>
      </c>
      <c r="W77" s="43">
        <f>'Population Estimate'!K76*Assumptions!D$41*'Property % affected'!C77</f>
        <v>1205.6953086988101</v>
      </c>
      <c r="X77" s="43">
        <f>'Population Estimate'!L76*Assumptions!E$41*'Property % affected'!D77</f>
        <v>1303.221271257411</v>
      </c>
      <c r="Y77" s="43">
        <f>'Population Estimate'!M76*Assumptions!F$41*'Property % affected'!E77</f>
        <v>1395.8778182297137</v>
      </c>
      <c r="Z77" s="43">
        <f>'Population Estimate'!N76*Assumptions!G$41*'Property % affected'!F77</f>
        <v>1045.3958507539853</v>
      </c>
      <c r="AA77" s="43">
        <f>'Population Estimate'!O76*Assumptions!H$41*'Property % affected'!G77</f>
        <v>559.11544677995482</v>
      </c>
      <c r="AB77" s="44">
        <f>'Population Estimate'!J76*Assumptions!C$41*'Property % affected'!H77</f>
        <v>323.5517975529138</v>
      </c>
      <c r="AC77" s="44">
        <f>'Population Estimate'!K76*Assumptions!D$41*'Property % affected'!I77</f>
        <v>387.77991064410526</v>
      </c>
      <c r="AD77" s="44">
        <f>'Population Estimate'!L76*Assumptions!E$41*'Property % affected'!J77</f>
        <v>250.82166441276249</v>
      </c>
      <c r="AE77" s="44">
        <f>'Population Estimate'!M76*Assumptions!F$41*'Property % affected'!K77</f>
        <v>300.62546534686459</v>
      </c>
      <c r="AF77" s="44">
        <f>'Population Estimate'!N76*Assumptions!G$41*'Property % affected'!L77</f>
        <v>242.7794325316008</v>
      </c>
      <c r="AG77" s="44">
        <f>'Population Estimate'!O76*Assumptions!H$41*'Property % affected'!M77</f>
        <v>92.82900725454887</v>
      </c>
      <c r="AH77" s="45">
        <f>'Population Estimate'!J76*Assumptions!C$41*'Property % affected'!N77</f>
        <v>33609.120779661258</v>
      </c>
      <c r="AI77" s="45">
        <f>'Population Estimate'!K76*Assumptions!D$41*'Property % affected'!O77</f>
        <v>67530.888942886304</v>
      </c>
      <c r="AJ77" s="45">
        <f>'Population Estimate'!L76*Assumptions!E$41*'Property % affected'!P77</f>
        <v>50655.081711797451</v>
      </c>
      <c r="AK77" s="45">
        <f>'Population Estimate'!M76*Assumptions!F$41*'Property % affected'!Q77</f>
        <v>27502.59975896751</v>
      </c>
      <c r="AL77" s="45">
        <f>'Population Estimate'!N76*Assumptions!G$41*'Property % affected'!R77</f>
        <v>17324.251399790806</v>
      </c>
      <c r="AM77" s="45">
        <f>'Population Estimate'!O76*Assumptions!H$41*'Property % affected'!S77</f>
        <v>8832.1213599864714</v>
      </c>
    </row>
    <row r="78" spans="1:39" x14ac:dyDescent="0.35">
      <c r="A78">
        <v>2097</v>
      </c>
      <c r="B78" s="43">
        <f>'Property % affected'!B78*'Population Estimate'!B77</f>
        <v>921.49677212913025</v>
      </c>
      <c r="C78" s="43">
        <f>'Property % affected'!C78*'Population Estimate'!C77</f>
        <v>1358.5250354959035</v>
      </c>
      <c r="D78" s="43">
        <f>'Property % affected'!D78*'Population Estimate'!D77</f>
        <v>1483.9978195615947</v>
      </c>
      <c r="E78" s="43">
        <f>'Property % affected'!E78*'Population Estimate'!E77</f>
        <v>1439.9868519332895</v>
      </c>
      <c r="F78" s="43">
        <f>'Property % affected'!F78*'Population Estimate'!F77</f>
        <v>1098.0854051008016</v>
      </c>
      <c r="G78" s="43">
        <f>'Property % affected'!G78*'Population Estimate'!G77</f>
        <v>628.99371593412786</v>
      </c>
      <c r="H78" s="44">
        <f>'Property % affected'!H78*'Population Estimate'!B77</f>
        <v>349.63738465753295</v>
      </c>
      <c r="I78" s="44">
        <f>'Property % affected'!I78*'Population Estimate'!C77</f>
        <v>427.20428273308909</v>
      </c>
      <c r="J78" s="44">
        <f>'Property % affected'!J78*'Population Estimate'!D77</f>
        <v>279.25461872343544</v>
      </c>
      <c r="K78" s="44">
        <f>'Property % affected'!K78*'Population Estimate'!E77</f>
        <v>303.21948321668839</v>
      </c>
      <c r="L78" s="44">
        <f>'Property % affected'!L78*'Population Estimate'!F77</f>
        <v>249.33741679420243</v>
      </c>
      <c r="M78" s="44">
        <f>'Property % affected'!M78*'Population Estimate'!G77</f>
        <v>102.10540641986563</v>
      </c>
      <c r="N78" s="45">
        <f>'Property % affected'!N78*'Population Estimate'!B77</f>
        <v>36602.474979039347</v>
      </c>
      <c r="O78" s="45">
        <f>'Property % affected'!O78*'Population Estimate'!C77</f>
        <v>74977.682608469026</v>
      </c>
      <c r="P78" s="45">
        <f>'Property % affected'!P78*'Population Estimate'!D77</f>
        <v>56837.84386613861</v>
      </c>
      <c r="Q78" s="45">
        <f>'Property % affected'!Q78*'Population Estimate'!E77</f>
        <v>27956.599244318353</v>
      </c>
      <c r="R78" s="45">
        <f>'Property % affected'!R78*'Population Estimate'!F77</f>
        <v>17931.197586334543</v>
      </c>
      <c r="S78" s="45">
        <f>'Property % affected'!S78*'Population Estimate'!G77</f>
        <v>9790.6001737865317</v>
      </c>
      <c r="U78">
        <v>2097</v>
      </c>
      <c r="V78" s="43">
        <f>'Population Estimate'!J77*Assumptions!C$41*'Property % affected'!B78</f>
        <v>857.89107607283086</v>
      </c>
      <c r="W78" s="43">
        <f>'Population Estimate'!K77*Assumptions!D$41*'Property % affected'!C78</f>
        <v>1240.5941603502702</v>
      </c>
      <c r="X78" s="43">
        <f>'Population Estimate'!L77*Assumptions!E$41*'Property % affected'!D78</f>
        <v>1340.9430119712599</v>
      </c>
      <c r="Y78" s="43">
        <f>'Population Estimate'!M77*Assumptions!F$41*'Property % affected'!E78</f>
        <v>1436.2815027680037</v>
      </c>
      <c r="Z78" s="43">
        <f>'Population Estimate'!N77*Assumptions!G$41*'Property % affected'!F78</f>
        <v>1075.6548344701021</v>
      </c>
      <c r="AA78" s="43">
        <f>'Population Estimate'!O77*Assumptions!H$41*'Property % affected'!G78</f>
        <v>575.29904382344967</v>
      </c>
      <c r="AB78" s="44">
        <f>'Population Estimate'!J77*Assumptions!C$41*'Property % affected'!H78</f>
        <v>325.5038989079701</v>
      </c>
      <c r="AC78" s="44">
        <f>'Population Estimate'!K77*Assumptions!D$41*'Property % affected'!I78</f>
        <v>390.11952270856347</v>
      </c>
      <c r="AD78" s="44">
        <f>'Population Estimate'!L77*Assumptions!E$41*'Property % affected'!J78</f>
        <v>252.33495939267232</v>
      </c>
      <c r="AE78" s="44">
        <f>'Population Estimate'!M77*Assumptions!F$41*'Property % affected'!K78</f>
        <v>302.4392441071945</v>
      </c>
      <c r="AF78" s="44">
        <f>'Population Estimate'!N77*Assumptions!G$41*'Property % affected'!L78</f>
        <v>244.24420590887505</v>
      </c>
      <c r="AG78" s="44">
        <f>'Population Estimate'!O77*Assumptions!H$41*'Property % affected'!M78</f>
        <v>93.389077179119468</v>
      </c>
      <c r="AH78" s="45">
        <f>'Population Estimate'!J77*Assumptions!C$41*'Property % affected'!N78</f>
        <v>34076.013716406909</v>
      </c>
      <c r="AI78" s="45">
        <f>'Population Estimate'!K77*Assumptions!D$41*'Property % affected'!O78</f>
        <v>68469.018067604964</v>
      </c>
      <c r="AJ78" s="45">
        <f>'Population Estimate'!L77*Assumptions!E$41*'Property % affected'!P78</f>
        <v>51358.77461755844</v>
      </c>
      <c r="AK78" s="45">
        <f>'Population Estimate'!M77*Assumptions!F$41*'Property % affected'!Q78</f>
        <v>27884.661808545879</v>
      </c>
      <c r="AL78" s="45">
        <f>'Population Estimate'!N77*Assumptions!G$41*'Property % affected'!R78</f>
        <v>17564.917338837415</v>
      </c>
      <c r="AM78" s="45">
        <f>'Population Estimate'!O77*Assumptions!H$41*'Property % affected'!S78</f>
        <v>8954.8158840858177</v>
      </c>
    </row>
    <row r="79" spans="1:39" x14ac:dyDescent="0.35">
      <c r="A79">
        <v>2098</v>
      </c>
      <c r="B79" s="43">
        <f>'Property % affected'!B79*'Population Estimate'!B78</f>
        <v>948.16949691773448</v>
      </c>
      <c r="C79" s="43">
        <f>'Property % affected'!C79*'Population Estimate'!C78</f>
        <v>1397.8475437088057</v>
      </c>
      <c r="D79" s="43">
        <f>'Property % affected'!D79*'Population Estimate'!D78</f>
        <v>1526.9521376072232</v>
      </c>
      <c r="E79" s="43">
        <f>'Property % affected'!E79*'Population Estimate'!E78</f>
        <v>1481.6672724865616</v>
      </c>
      <c r="F79" s="43">
        <f>'Property % affected'!F79*'Population Estimate'!F78</f>
        <v>1129.8694880086168</v>
      </c>
      <c r="G79" s="43">
        <f>'Property % affected'!G79*'Population Estimate'!G78</f>
        <v>647.19993953283767</v>
      </c>
      <c r="H79" s="44">
        <f>'Property % affected'!H79*'Population Estimate'!B78</f>
        <v>351.74686949900314</v>
      </c>
      <c r="I79" s="44">
        <f>'Property % affected'!I79*'Population Estimate'!C78</f>
        <v>429.78175584718207</v>
      </c>
      <c r="J79" s="44">
        <f>'Property % affected'!J79*'Population Estimate'!D78</f>
        <v>280.93945967854279</v>
      </c>
      <c r="K79" s="44">
        <f>'Property % affected'!K79*'Population Estimate'!E78</f>
        <v>305.04891259567358</v>
      </c>
      <c r="L79" s="44">
        <f>'Property % affected'!L79*'Population Estimate'!F78</f>
        <v>250.8417567882048</v>
      </c>
      <c r="M79" s="44">
        <f>'Property % affected'!M79*'Population Estimate'!G78</f>
        <v>102.72144411070305</v>
      </c>
      <c r="N79" s="45">
        <f>'Property % affected'!N79*'Population Estimate'!B78</f>
        <v>37110.951149753833</v>
      </c>
      <c r="O79" s="45">
        <f>'Property % affected'!O79*'Population Estimate'!C78</f>
        <v>76019.261489777797</v>
      </c>
      <c r="P79" s="45">
        <f>'Property % affected'!P79*'Population Estimate'!D78</f>
        <v>57627.426789623205</v>
      </c>
      <c r="Q79" s="45">
        <f>'Property % affected'!Q79*'Population Estimate'!E78</f>
        <v>28344.968187623173</v>
      </c>
      <c r="R79" s="45">
        <f>'Property % affected'!R79*'Population Estimate'!F78</f>
        <v>18180.295132067324</v>
      </c>
      <c r="S79" s="45">
        <f>'Property % affected'!S79*'Population Estimate'!G78</f>
        <v>9926.6097438556153</v>
      </c>
      <c r="U79">
        <v>2098</v>
      </c>
      <c r="V79" s="43">
        <f>'Population Estimate'!J78*Assumptions!C$41*'Property % affected'!B79</f>
        <v>882.72273393943431</v>
      </c>
      <c r="W79" s="43">
        <f>'Population Estimate'!K78*Assumptions!D$41*'Property % affected'!C79</f>
        <v>1276.5031592900245</v>
      </c>
      <c r="X79" s="43">
        <f>'Population Estimate'!L78*Assumptions!E$41*'Property % affected'!D79</f>
        <v>1379.7566084995167</v>
      </c>
      <c r="Y79" s="43">
        <f>'Population Estimate'!M78*Assumptions!F$41*'Property % affected'!E79</f>
        <v>1477.8546719867943</v>
      </c>
      <c r="Z79" s="43">
        <f>'Population Estimate'!N78*Assumptions!G$41*'Property % affected'!F79</f>
        <v>1106.7896644935022</v>
      </c>
      <c r="AA79" s="43">
        <f>'Population Estimate'!O78*Assumptions!H$41*'Property % affected'!G79</f>
        <v>591.95107509600143</v>
      </c>
      <c r="AB79" s="44">
        <f>'Population Estimate'!J78*Assumptions!C$41*'Property % affected'!H79</f>
        <v>327.46777797444457</v>
      </c>
      <c r="AC79" s="44">
        <f>'Population Estimate'!K78*Assumptions!D$41*'Property % affected'!I79</f>
        <v>392.47325047231897</v>
      </c>
      <c r="AD79" s="44">
        <f>'Population Estimate'!L78*Assumptions!E$41*'Property % affected'!J79</f>
        <v>253.85738461139778</v>
      </c>
      <c r="AE79" s="44">
        <f>'Population Estimate'!M78*Assumptions!F$41*'Property % affected'!K79</f>
        <v>304.26396603026558</v>
      </c>
      <c r="AF79" s="44">
        <f>'Population Estimate'!N78*Assumptions!G$41*'Property % affected'!L79</f>
        <v>245.71781677713611</v>
      </c>
      <c r="AG79" s="44">
        <f>'Population Estimate'!O78*Assumptions!H$41*'Property % affected'!M79</f>
        <v>93.952526201772471</v>
      </c>
      <c r="AH79" s="45">
        <f>'Population Estimate'!J78*Assumptions!C$41*'Property % affected'!N79</f>
        <v>34549.392660799473</v>
      </c>
      <c r="AI79" s="45">
        <f>'Population Estimate'!K78*Assumptions!D$41*'Property % affected'!O79</f>
        <v>69420.179543421385</v>
      </c>
      <c r="AJ79" s="45">
        <f>'Population Estimate'!L78*Assumptions!E$41*'Property % affected'!P79</f>
        <v>52072.243121124906</v>
      </c>
      <c r="AK79" s="45">
        <f>'Population Estimate'!M78*Assumptions!F$41*'Property % affected'!Q79</f>
        <v>28272.031407628932</v>
      </c>
      <c r="AL79" s="45">
        <f>'Population Estimate'!N78*Assumptions!G$41*'Property % affected'!R79</f>
        <v>17808.926573526685</v>
      </c>
      <c r="AM79" s="45">
        <f>'Population Estimate'!O78*Assumptions!H$41*'Property % affected'!S79</f>
        <v>9079.2148623735065</v>
      </c>
    </row>
    <row r="80" spans="1:39" x14ac:dyDescent="0.35">
      <c r="A80">
        <v>2099</v>
      </c>
      <c r="B80" s="43">
        <f>'Property % affected'!B80*'Population Estimate'!B79</f>
        <v>975.61426374616542</v>
      </c>
      <c r="C80" s="43">
        <f>'Property % affected'!C80*'Population Estimate'!C79</f>
        <v>1438.3082419526258</v>
      </c>
      <c r="D80" s="43">
        <f>'Property % affected'!D80*'Population Estimate'!D79</f>
        <v>1571.1497684222131</v>
      </c>
      <c r="E80" s="43">
        <f>'Property % affected'!E80*'Population Estimate'!E79</f>
        <v>1524.5541328452841</v>
      </c>
      <c r="F80" s="43">
        <f>'Property % affected'!F80*'Population Estimate'!F79</f>
        <v>1162.5735612210094</v>
      </c>
      <c r="G80" s="43">
        <f>'Property % affected'!G80*'Population Estimate'!G79</f>
        <v>665.93314228782413</v>
      </c>
      <c r="H80" s="44">
        <f>'Property % affected'!H80*'Population Estimate'!B79</f>
        <v>353.86908160160635</v>
      </c>
      <c r="I80" s="44">
        <f>'Property % affected'!I80*'Population Estimate'!C79</f>
        <v>432.37477975962241</v>
      </c>
      <c r="J80" s="44">
        <f>'Property % affected'!J80*'Population Estimate'!D79</f>
        <v>282.63446586943741</v>
      </c>
      <c r="K80" s="44">
        <f>'Property % affected'!K80*'Population Estimate'!E79</f>
        <v>306.88937956306563</v>
      </c>
      <c r="L80" s="44">
        <f>'Property % affected'!L80*'Population Estimate'!F79</f>
        <v>252.35517299245527</v>
      </c>
      <c r="M80" s="44">
        <f>'Property % affected'!M80*'Population Estimate'!G79</f>
        <v>103.3411985727658</v>
      </c>
      <c r="N80" s="45">
        <f>'Property % affected'!N80*'Population Estimate'!B79</f>
        <v>37626.490996253422</v>
      </c>
      <c r="O80" s="45">
        <f>'Property % affected'!O80*'Population Estimate'!C79</f>
        <v>77075.309830907747</v>
      </c>
      <c r="P80" s="45">
        <f>'Property % affected'!P80*'Population Estimate'!D79</f>
        <v>58427.97848234063</v>
      </c>
      <c r="Q80" s="45">
        <f>'Property % affected'!Q80*'Population Estimate'!E79</f>
        <v>28738.73229486783</v>
      </c>
      <c r="R80" s="45">
        <f>'Property % affected'!R80*'Population Estimate'!F79</f>
        <v>18432.853104076221</v>
      </c>
      <c r="S80" s="45">
        <f>'Property % affected'!S80*'Population Estimate'!G79</f>
        <v>10064.508738763014</v>
      </c>
      <c r="U80">
        <v>2099</v>
      </c>
      <c r="V80" s="43">
        <f>'Population Estimate'!J79*Assumptions!C$41*'Property % affected'!B80</f>
        <v>908.27314416237016</v>
      </c>
      <c r="W80" s="43">
        <f>'Population Estimate'!K79*Assumptions!D$41*'Property % affected'!C80</f>
        <v>1313.4515442321208</v>
      </c>
      <c r="X80" s="43">
        <f>'Population Estimate'!L79*Assumptions!E$41*'Property % affected'!D80</f>
        <v>1419.6936646095821</v>
      </c>
      <c r="Y80" s="43">
        <f>'Population Estimate'!M79*Assumptions!F$41*'Property % affected'!E80</f>
        <v>1520.6311766210749</v>
      </c>
      <c r="Z80" s="43">
        <f>'Population Estimate'!N79*Assumptions!G$41*'Property % affected'!F80</f>
        <v>1138.8256921962336</v>
      </c>
      <c r="AA80" s="43">
        <f>'Population Estimate'!O79*Assumptions!H$41*'Property % affected'!G80</f>
        <v>609.08509942673595</v>
      </c>
      <c r="AB80" s="44">
        <f>'Population Estimate'!J79*Assumptions!C$41*'Property % affected'!H80</f>
        <v>329.44350581139668</v>
      </c>
      <c r="AC80" s="44">
        <f>'Population Estimate'!K79*Assumptions!D$41*'Property % affected'!I80</f>
        <v>394.8411791003312</v>
      </c>
      <c r="AD80" s="44">
        <f>'Population Estimate'!L79*Assumptions!E$41*'Property % affected'!J80</f>
        <v>255.38899515486855</v>
      </c>
      <c r="AE80" s="44">
        <f>'Population Estimate'!M79*Assumptions!F$41*'Property % affected'!K80</f>
        <v>306.09969714001267</v>
      </c>
      <c r="AF80" s="44">
        <f>'Population Estimate'!N79*Assumptions!G$41*'Property % affected'!L80</f>
        <v>247.20031845606331</v>
      </c>
      <c r="AG80" s="44">
        <f>'Population Estimate'!O79*Assumptions!H$41*'Property % affected'!M80</f>
        <v>94.519374709790569</v>
      </c>
      <c r="AH80" s="45">
        <f>'Population Estimate'!J79*Assumptions!C$41*'Property % affected'!N80</f>
        <v>35029.34771549821</v>
      </c>
      <c r="AI80" s="45">
        <f>'Population Estimate'!K79*Assumptions!D$41*'Property % affected'!O80</f>
        <v>70384.554413830134</v>
      </c>
      <c r="AJ80" s="45">
        <f>'Population Estimate'!L79*Assumptions!E$41*'Property % affected'!P80</f>
        <v>52795.623023656248</v>
      </c>
      <c r="AK80" s="45">
        <f>'Population Estimate'!M79*Assumptions!F$41*'Property % affected'!Q80</f>
        <v>28664.782287909646</v>
      </c>
      <c r="AL80" s="45">
        <f>'Population Estimate'!N79*Assumptions!G$41*'Property % affected'!R80</f>
        <v>18056.325548427365</v>
      </c>
      <c r="AM80" s="45">
        <f>'Population Estimate'!O79*Assumptions!H$41*'Property % affected'!S80</f>
        <v>9205.3419728751142</v>
      </c>
    </row>
    <row r="81" spans="1:39" x14ac:dyDescent="0.35">
      <c r="A81">
        <v>2100</v>
      </c>
      <c r="B81" s="43">
        <f>'Property % affected'!B81*'Population Estimate'!B80</f>
        <v>1075.7545861159606</v>
      </c>
      <c r="C81" s="43">
        <f>'Property % affected'!C81*'Population Estimate'!C80</f>
        <v>1585.9410271306663</v>
      </c>
      <c r="D81" s="43">
        <f>'Property % affected'!D81*'Population Estimate'!D80</f>
        <v>1732.4178537174125</v>
      </c>
      <c r="E81" s="43">
        <f>'Property % affected'!E81*'Population Estimate'!E80</f>
        <v>1681.0394857214408</v>
      </c>
      <c r="F81" s="43">
        <f>'Property % affected'!F81*'Population Estimate'!F80</f>
        <v>1281.9040133530243</v>
      </c>
      <c r="G81" s="43">
        <f>'Property % affected'!G81*'Population Estimate'!G80</f>
        <v>734.28675500497502</v>
      </c>
      <c r="H81" s="44">
        <f>'Property % affected'!H81*'Population Estimate'!B80</f>
        <v>381.50294997639639</v>
      </c>
      <c r="I81" s="44">
        <f>'Property % affected'!I81*'Population Estimate'!C80</f>
        <v>466.13920952663955</v>
      </c>
      <c r="J81" s="44">
        <f>'Property % affected'!J81*'Population Estimate'!D80</f>
        <v>304.70557644136397</v>
      </c>
      <c r="K81" s="44">
        <f>'Property % affected'!K81*'Population Estimate'!E80</f>
        <v>330.85457223286301</v>
      </c>
      <c r="L81" s="44">
        <f>'Property % affected'!L81*'Population Estimate'!F80</f>
        <v>272.06175374997349</v>
      </c>
      <c r="M81" s="44">
        <f>'Property % affected'!M81*'Population Estimate'!G80</f>
        <v>111.41118046021391</v>
      </c>
      <c r="N81" s="45">
        <f>'Property % affected'!N81*'Population Estimate'!B80</f>
        <v>40881.634861908882</v>
      </c>
      <c r="O81" s="45">
        <f>'Property % affected'!O81*'Population Estimate'!C80</f>
        <v>83743.250830629331</v>
      </c>
      <c r="P81" s="45">
        <f>'Property % affected'!P81*'Population Estimate'!D80</f>
        <v>63482.701118006502</v>
      </c>
      <c r="Q81" s="45">
        <f>'Property % affected'!Q81*'Population Estimate'!E80</f>
        <v>31224.978172690149</v>
      </c>
      <c r="R81" s="45">
        <f>'Property % affected'!R81*'Population Estimate'!F80</f>
        <v>20027.516521247824</v>
      </c>
      <c r="S81" s="45">
        <f>'Property % affected'!S81*'Population Estimate'!G80</f>
        <v>10935.209753244604</v>
      </c>
      <c r="U81">
        <v>2100</v>
      </c>
      <c r="V81" s="43">
        <f>'Population Estimate'!J80*Assumptions!C$41*'Property % affected'!B81</f>
        <v>1001.501348009041</v>
      </c>
      <c r="W81" s="43">
        <f>'Population Estimate'!K80*Assumptions!D$41*'Property % affected'!C81</f>
        <v>1448.2686189143456</v>
      </c>
      <c r="X81" s="43">
        <f>'Population Estimate'!L80*Assumptions!E$41*'Property % affected'!D81</f>
        <v>1565.4157870952258</v>
      </c>
      <c r="Y81" s="43">
        <f>'Population Estimate'!M80*Assumptions!F$41*'Property % affected'!E81</f>
        <v>1676.7138641042243</v>
      </c>
      <c r="Z81" s="43">
        <f>'Population Estimate'!N80*Assumptions!G$41*'Property % affected'!F81</f>
        <v>1255.7185833493784</v>
      </c>
      <c r="AA81" s="43">
        <f>'Population Estimate'!O80*Assumptions!H$41*'Property % affected'!G81</f>
        <v>671.60363823225487</v>
      </c>
      <c r="AB81" s="44">
        <f>'Population Estimate'!J80*Assumptions!C$41*'Property % affected'!H81</f>
        <v>355.16996497340614</v>
      </c>
      <c r="AC81" s="44">
        <f>'Population Estimate'!K80*Assumptions!D$41*'Property % affected'!I81</f>
        <v>425.67458540647851</v>
      </c>
      <c r="AD81" s="44">
        <f>'Population Estimate'!L80*Assumptions!E$41*'Property % affected'!J81</f>
        <v>275.33248907227426</v>
      </c>
      <c r="AE81" s="44">
        <f>'Population Estimate'!M80*Assumptions!F$41*'Property % affected'!K81</f>
        <v>330.00322299213343</v>
      </c>
      <c r="AF81" s="44">
        <f>'Population Estimate'!N80*Assumptions!G$41*'Property % affected'!L81</f>
        <v>266.5043532462845</v>
      </c>
      <c r="AG81" s="44">
        <f>'Population Estimate'!O80*Assumptions!H$41*'Property % affected'!M81</f>
        <v>101.9004545932781</v>
      </c>
      <c r="AH81" s="45">
        <f>'Population Estimate'!J80*Assumptions!C$41*'Property % affected'!N81</f>
        <v>38059.807461143108</v>
      </c>
      <c r="AI81" s="45">
        <f>'Population Estimate'!K80*Assumptions!D$41*'Property % affected'!O81</f>
        <v>76473.664625034406</v>
      </c>
      <c r="AJ81" s="45">
        <f>'Population Estimate'!L80*Assumptions!E$41*'Property % affected'!P81</f>
        <v>57363.079192662954</v>
      </c>
      <c r="AK81" s="45">
        <f>'Population Estimate'!M80*Assumptions!F$41*'Property % affected'!Q81</f>
        <v>31144.630601007182</v>
      </c>
      <c r="AL81" s="45">
        <f>'Population Estimate'!N80*Assumptions!G$41*'Property % affected'!R81</f>
        <v>19618.414804932676</v>
      </c>
      <c r="AM81" s="45">
        <f>'Population Estimate'!O80*Assumptions!H$41*'Property % affected'!S81</f>
        <v>10001.714732090129</v>
      </c>
    </row>
    <row r="82" spans="1:39" x14ac:dyDescent="0.35">
      <c r="A82">
        <v>2101</v>
      </c>
      <c r="B82" s="43">
        <f>'Property % affected'!B82*'Population Estimate'!B81</f>
        <v>1106.8923034508282</v>
      </c>
      <c r="C82" s="43">
        <f>'Property % affected'!C82*'Population Estimate'!C81</f>
        <v>1631.8460913989591</v>
      </c>
      <c r="D82" s="43">
        <f>'Property % affected'!D82*'Population Estimate'!D81</f>
        <v>1782.5626898455994</v>
      </c>
      <c r="E82" s="43">
        <f>'Property % affected'!E82*'Population Estimate'!E81</f>
        <v>1729.6971749478782</v>
      </c>
      <c r="F82" s="43">
        <f>'Property % affected'!F82*'Population Estimate'!F81</f>
        <v>1319.0087260201901</v>
      </c>
      <c r="G82" s="43">
        <f>'Property % affected'!G82*'Population Estimate'!G81</f>
        <v>755.54068570178276</v>
      </c>
      <c r="H82" s="44">
        <f>'Property % affected'!H82*'Population Estimate'!B81</f>
        <v>383.80469093793477</v>
      </c>
      <c r="I82" s="44">
        <f>'Property % affected'!I82*'Population Estimate'!C81</f>
        <v>468.95159069541671</v>
      </c>
      <c r="J82" s="44">
        <f>'Property % affected'!J82*'Population Estimate'!D81</f>
        <v>306.54397194144491</v>
      </c>
      <c r="K82" s="44">
        <f>'Property % affected'!K82*'Population Estimate'!E81</f>
        <v>332.85073378618193</v>
      </c>
      <c r="L82" s="44">
        <f>'Property % affected'!L82*'Population Estimate'!F81</f>
        <v>273.70319763058581</v>
      </c>
      <c r="M82" s="44">
        <f>'Property % affected'!M82*'Population Estimate'!G81</f>
        <v>112.08336314623106</v>
      </c>
      <c r="N82" s="45">
        <f>'Property % affected'!N82*'Population Estimate'!B81</f>
        <v>41449.556489040253</v>
      </c>
      <c r="O82" s="45">
        <f>'Property % affected'!O82*'Population Estimate'!C81</f>
        <v>84906.599689686685</v>
      </c>
      <c r="P82" s="45">
        <f>'Property % affected'!P82*'Population Estimate'!D81</f>
        <v>64364.593415988566</v>
      </c>
      <c r="Q82" s="45">
        <f>'Property % affected'!Q82*'Population Estimate'!E81</f>
        <v>31658.750952836428</v>
      </c>
      <c r="R82" s="45">
        <f>'Property % affected'!R82*'Population Estimate'!F81</f>
        <v>20305.73581968261</v>
      </c>
      <c r="S82" s="45">
        <f>'Property % affected'!S82*'Population Estimate'!G81</f>
        <v>11087.120070360415</v>
      </c>
      <c r="U82">
        <v>2101</v>
      </c>
      <c r="V82" s="43">
        <f>'Population Estimate'!J81*Assumptions!C$41*'Property % affected'!B82</f>
        <v>1030.4898053089412</v>
      </c>
      <c r="W82" s="43">
        <f>'Population Estimate'!K81*Assumptions!D$41*'Property % affected'!C82</f>
        <v>1490.1887552193489</v>
      </c>
      <c r="X82" s="43">
        <f>'Population Estimate'!L81*Assumptions!E$41*'Property % affected'!D82</f>
        <v>1610.7267482746709</v>
      </c>
      <c r="Y82" s="43">
        <f>'Population Estimate'!M81*Assumptions!F$41*'Property % affected'!E82</f>
        <v>1725.2463482095745</v>
      </c>
      <c r="Z82" s="43">
        <f>'Population Estimate'!N81*Assumptions!G$41*'Property % affected'!F82</f>
        <v>1292.0653587246481</v>
      </c>
      <c r="AA82" s="43">
        <f>'Population Estimate'!O81*Assumptions!H$41*'Property % affected'!G82</f>
        <v>691.04320606514557</v>
      </c>
      <c r="AB82" s="44">
        <f>'Population Estimate'!J81*Assumptions!C$41*'Property % affected'!H82</f>
        <v>357.31282981033075</v>
      </c>
      <c r="AC82" s="44">
        <f>'Population Estimate'!K81*Assumptions!D$41*'Property % affected'!I82</f>
        <v>428.24282932065142</v>
      </c>
      <c r="AD82" s="44">
        <f>'Population Estimate'!L81*Assumptions!E$41*'Property % affected'!J82</f>
        <v>276.99366644502891</v>
      </c>
      <c r="AE82" s="44">
        <f>'Population Estimate'!M81*Assumptions!F$41*'Property % affected'!K82</f>
        <v>331.99424805720213</v>
      </c>
      <c r="AF82" s="44">
        <f>'Population Estimate'!N81*Assumptions!G$41*'Property % affected'!L82</f>
        <v>268.11226738255323</v>
      </c>
      <c r="AG82" s="44">
        <f>'Population Estimate'!O81*Assumptions!H$41*'Property % affected'!M82</f>
        <v>102.51525573793826</v>
      </c>
      <c r="AH82" s="45">
        <f>'Population Estimate'!J81*Assumptions!C$41*'Property % affected'!N82</f>
        <v>38588.52867923164</v>
      </c>
      <c r="AI82" s="45">
        <f>'Population Estimate'!K81*Assumptions!D$41*'Property % affected'!O82</f>
        <v>77536.02546733561</v>
      </c>
      <c r="AJ82" s="45">
        <f>'Population Estimate'!L81*Assumptions!E$41*'Property % affected'!P82</f>
        <v>58159.958607647342</v>
      </c>
      <c r="AK82" s="45">
        <f>'Population Estimate'!M81*Assumptions!F$41*'Property % affected'!Q82</f>
        <v>31577.28720456707</v>
      </c>
      <c r="AL82" s="45">
        <f>'Population Estimate'!N81*Assumptions!G$41*'Property % affected'!R82</f>
        <v>19890.950922810309</v>
      </c>
      <c r="AM82" s="45">
        <f>'Population Estimate'!O81*Assumptions!H$41*'Property % affected'!S82</f>
        <v>10140.657074389774</v>
      </c>
    </row>
    <row r="83" spans="1:39" x14ac:dyDescent="0.35">
      <c r="A83">
        <v>2102</v>
      </c>
      <c r="B83" s="43">
        <f>'Property % affected'!B83*'Population Estimate'!B82</f>
        <v>1138.9313020382594</v>
      </c>
      <c r="C83" s="43">
        <f>'Property % affected'!C83*'Population Estimate'!C82</f>
        <v>1679.0798777883315</v>
      </c>
      <c r="D83" s="43">
        <f>'Property % affected'!D83*'Population Estimate'!D82</f>
        <v>1834.1589682946603</v>
      </c>
      <c r="E83" s="43">
        <f>'Property % affected'!E83*'Population Estimate'!E82</f>
        <v>1779.7632610269573</v>
      </c>
      <c r="F83" s="43">
        <f>'Property % affected'!F83*'Population Estimate'!F82</f>
        <v>1357.1874346244715</v>
      </c>
      <c r="G83" s="43">
        <f>'Property % affected'!G83*'Population Estimate'!G82</f>
        <v>777.40981143920089</v>
      </c>
      <c r="H83" s="44">
        <f>'Property % affected'!H83*'Population Estimate'!B82</f>
        <v>386.12031910913782</v>
      </c>
      <c r="I83" s="44">
        <f>'Property % affected'!I83*'Population Estimate'!C82</f>
        <v>471.78093994513807</v>
      </c>
      <c r="J83" s="44">
        <f>'Property % affected'!J83*'Population Estimate'!D82</f>
        <v>308.39345912568274</v>
      </c>
      <c r="K83" s="44">
        <f>'Property % affected'!K83*'Population Estimate'!E82</f>
        <v>334.85893888153214</v>
      </c>
      <c r="L83" s="44">
        <f>'Property % affected'!L83*'Population Estimate'!F82</f>
        <v>275.3545449172301</v>
      </c>
      <c r="M83" s="44">
        <f>'Property % affected'!M83*'Population Estimate'!G82</f>
        <v>112.75960134590061</v>
      </c>
      <c r="N83" s="45">
        <f>'Property % affected'!N83*'Population Estimate'!B82</f>
        <v>42025.367599448233</v>
      </c>
      <c r="O83" s="45">
        <f>'Property % affected'!O83*'Population Estimate'!C82</f>
        <v>86086.109619092371</v>
      </c>
      <c r="P83" s="45">
        <f>'Property % affected'!P83*'Population Estimate'!D82</f>
        <v>65258.736831385977</v>
      </c>
      <c r="Q83" s="45">
        <f>'Property % affected'!Q83*'Population Estimate'!E82</f>
        <v>32098.54964031099</v>
      </c>
      <c r="R83" s="45">
        <f>'Property % affected'!R83*'Population Estimate'!F82</f>
        <v>20587.82009947639</v>
      </c>
      <c r="S83" s="45">
        <f>'Property % affected'!S83*'Population Estimate'!G82</f>
        <v>11241.140703141586</v>
      </c>
      <c r="U83">
        <v>2102</v>
      </c>
      <c r="V83" s="43">
        <f>'Population Estimate'!J82*Assumptions!C$41*'Property % affected'!B83</f>
        <v>1060.3173335280155</v>
      </c>
      <c r="W83" s="43">
        <f>'Population Estimate'!K82*Assumptions!D$41*'Property % affected'!C83</f>
        <v>1533.3222699024236</v>
      </c>
      <c r="X83" s="43">
        <f>'Population Estimate'!L82*Assumptions!E$41*'Property % affected'!D83</f>
        <v>1657.349235260825</v>
      </c>
      <c r="Y83" s="43">
        <f>'Population Estimate'!M82*Assumptions!F$41*'Property % affected'!E83</f>
        <v>1775.1836051052389</v>
      </c>
      <c r="Z83" s="43">
        <f>'Population Estimate'!N82*Assumptions!G$41*'Property % affected'!F83</f>
        <v>1329.4641915415282</v>
      </c>
      <c r="AA83" s="43">
        <f>'Population Estimate'!O82*Assumptions!H$41*'Property % affected'!G83</f>
        <v>711.04545220413399</v>
      </c>
      <c r="AB83" s="44">
        <f>'Population Estimate'!J82*Assumptions!C$41*'Property % affected'!H83</f>
        <v>359.46862330159615</v>
      </c>
      <c r="AC83" s="44">
        <f>'Population Estimate'!K82*Assumptions!D$41*'Property % affected'!I83</f>
        <v>430.82656835017502</v>
      </c>
      <c r="AD83" s="44">
        <f>'Population Estimate'!L82*Assumptions!E$41*'Property % affected'!J83</f>
        <v>278.66486628288771</v>
      </c>
      <c r="AE83" s="44">
        <f>'Population Estimate'!M82*Assumptions!F$41*'Property % affected'!K83</f>
        <v>333.99728567406891</v>
      </c>
      <c r="AF83" s="44">
        <f>'Population Estimate'!N82*Assumptions!G$41*'Property % affected'!L83</f>
        <v>269.72988262815886</v>
      </c>
      <c r="AG83" s="44">
        <f>'Population Estimate'!O82*Assumptions!H$41*'Property % affected'!M83</f>
        <v>103.13376619330747</v>
      </c>
      <c r="AH83" s="45">
        <f>'Population Estimate'!J82*Assumptions!C$41*'Property % affected'!N83</f>
        <v>39124.594814310163</v>
      </c>
      <c r="AI83" s="45">
        <f>'Population Estimate'!K82*Assumptions!D$41*'Property % affected'!O83</f>
        <v>78613.14446938748</v>
      </c>
      <c r="AJ83" s="45">
        <f>'Population Estimate'!L82*Assumptions!E$41*'Property % affected'!P83</f>
        <v>58967.908153645643</v>
      </c>
      <c r="AK83" s="45">
        <f>'Population Estimate'!M82*Assumptions!F$41*'Property % affected'!Q83</f>
        <v>32015.954209695123</v>
      </c>
      <c r="AL83" s="45">
        <f>'Population Estimate'!N82*Assumptions!G$41*'Property % affected'!R83</f>
        <v>20167.2730721429</v>
      </c>
      <c r="AM83" s="45">
        <f>'Population Estimate'!O82*Assumptions!H$41*'Property % affected'!S83</f>
        <v>10281.529583165948</v>
      </c>
    </row>
    <row r="84" spans="1:39" x14ac:dyDescent="0.35">
      <c r="A84">
        <v>2103</v>
      </c>
      <c r="B84" s="43">
        <f>'Property % affected'!B84*'Population Estimate'!B83</f>
        <v>1171.897669464814</v>
      </c>
      <c r="C84" s="43">
        <f>'Property % affected'!C84*'Population Estimate'!C83</f>
        <v>1727.6808461616156</v>
      </c>
      <c r="D84" s="43">
        <f>'Property % affected'!D84*'Population Estimate'!D83</f>
        <v>1887.2487010637055</v>
      </c>
      <c r="E84" s="43">
        <f>'Property % affected'!E84*'Population Estimate'!E83</f>
        <v>1831.2785100066769</v>
      </c>
      <c r="F84" s="43">
        <f>'Property % affected'!F84*'Population Estimate'!F83</f>
        <v>1396.4712259791056</v>
      </c>
      <c r="G84" s="43">
        <f>'Property % affected'!G84*'Population Estimate'!G83</f>
        <v>799.91193903815952</v>
      </c>
      <c r="H84" s="44">
        <f>'Property % affected'!H84*'Population Estimate'!B83</f>
        <v>388.44991827640706</v>
      </c>
      <c r="I84" s="44">
        <f>'Property % affected'!I84*'Population Estimate'!C83</f>
        <v>474.62735965018101</v>
      </c>
      <c r="J84" s="44">
        <f>'Property % affected'!J84*'Population Estimate'!D83</f>
        <v>310.25410491409411</v>
      </c>
      <c r="K84" s="44">
        <f>'Property % affected'!K84*'Population Estimate'!E83</f>
        <v>336.87926018182242</v>
      </c>
      <c r="L84" s="44">
        <f>'Property % affected'!L84*'Population Estimate'!F83</f>
        <v>277.01585536062498</v>
      </c>
      <c r="M84" s="44">
        <f>'Property % affected'!M84*'Population Estimate'!G83</f>
        <v>113.43991952755728</v>
      </c>
      <c r="N84" s="45">
        <f>'Property % affected'!N84*'Population Estimate'!B83</f>
        <v>42609.17779266803</v>
      </c>
      <c r="O84" s="45">
        <f>'Property % affected'!O84*'Population Estimate'!C83</f>
        <v>87282.005126046206</v>
      </c>
      <c r="P84" s="45">
        <f>'Property % affected'!P84*'Population Estimate'!D83</f>
        <v>66165.301554910548</v>
      </c>
      <c r="Q84" s="45">
        <f>'Property % affected'!Q84*'Population Estimate'!E83</f>
        <v>32544.457946127481</v>
      </c>
      <c r="R84" s="45">
        <f>'Property % affected'!R84*'Population Estimate'!F83</f>
        <v>20873.823052378757</v>
      </c>
      <c r="S84" s="45">
        <f>'Property % affected'!S84*'Population Estimate'!G83</f>
        <v>11397.300967781324</v>
      </c>
      <c r="U84">
        <v>2103</v>
      </c>
      <c r="V84" s="43">
        <f>'Population Estimate'!J83*Assumptions!C$41*'Property % affected'!B84</f>
        <v>1091.0082195746745</v>
      </c>
      <c r="W84" s="43">
        <f>'Population Estimate'!K83*Assumptions!D$41*'Property % affected'!C84</f>
        <v>1577.7042842016708</v>
      </c>
      <c r="X84" s="43">
        <f>'Population Estimate'!L83*Assumptions!E$41*'Property % affected'!D84</f>
        <v>1705.321210169187</v>
      </c>
      <c r="Y84" s="43">
        <f>'Population Estimate'!M83*Assumptions!F$41*'Property % affected'!E84</f>
        <v>1826.5662959407296</v>
      </c>
      <c r="Z84" s="43">
        <f>'Population Estimate'!N83*Assumptions!G$41*'Property % affected'!F84</f>
        <v>1367.9455336034855</v>
      </c>
      <c r="AA84" s="43">
        <f>'Population Estimate'!O83*Assumptions!H$41*'Property % affected'!G84</f>
        <v>731.62666337322923</v>
      </c>
      <c r="AB84" s="44">
        <f>'Population Estimate'!J83*Assumptions!C$41*'Property % affected'!H84</f>
        <v>361.6374234503034</v>
      </c>
      <c r="AC84" s="44">
        <f>'Population Estimate'!K83*Assumptions!D$41*'Property % affected'!I84</f>
        <v>433.42589598250913</v>
      </c>
      <c r="AD84" s="44">
        <f>'Population Estimate'!L83*Assumptions!E$41*'Property % affected'!J84</f>
        <v>280.34614905489411</v>
      </c>
      <c r="AE84" s="44">
        <f>'Population Estimate'!M83*Assumptions!F$41*'Property % affected'!K84</f>
        <v>336.01240831866755</v>
      </c>
      <c r="AF84" s="44">
        <f>'Population Estimate'!N83*Assumptions!G$41*'Property % affected'!L84</f>
        <v>271.35725751329295</v>
      </c>
      <c r="AG84" s="44">
        <f>'Population Estimate'!O83*Assumptions!H$41*'Property % affected'!M84</f>
        <v>103.75600833895678</v>
      </c>
      <c r="AH84" s="45">
        <f>'Population Estimate'!J83*Assumptions!C$41*'Property % affected'!N84</f>
        <v>39668.107900879542</v>
      </c>
      <c r="AI84" s="45">
        <f>'Population Estimate'!K83*Assumptions!D$41*'Property % affected'!O84</f>
        <v>79705.226649363263</v>
      </c>
      <c r="AJ84" s="45">
        <f>'Population Estimate'!L83*Assumptions!E$41*'Property % affected'!P84</f>
        <v>59787.081615281226</v>
      </c>
      <c r="AK84" s="45">
        <f>'Population Estimate'!M83*Assumptions!F$41*'Property % affected'!Q84</f>
        <v>32460.715112001275</v>
      </c>
      <c r="AL84" s="45">
        <f>'Population Estimate'!N83*Assumptions!G$41*'Property % affected'!R84</f>
        <v>20447.433847919638</v>
      </c>
      <c r="AM84" s="45">
        <f>'Population Estimate'!O83*Assumptions!H$41*'Property % affected'!S84</f>
        <v>10424.359072005973</v>
      </c>
    </row>
    <row r="85" spans="1:39" x14ac:dyDescent="0.35">
      <c r="A85">
        <v>2104</v>
      </c>
      <c r="B85" s="43">
        <f>'Property % affected'!B85*'Population Estimate'!B84</f>
        <v>1205.8182484222639</v>
      </c>
      <c r="C85" s="43">
        <f>'Property % affected'!C85*'Population Estimate'!C84</f>
        <v>1777.6885696024021</v>
      </c>
      <c r="D85" s="43">
        <f>'Property % affected'!D85*'Population Estimate'!D84</f>
        <v>1941.875116189193</v>
      </c>
      <c r="E85" s="43">
        <f>'Property % affected'!E85*'Population Estimate'!E84</f>
        <v>1884.2848679083281</v>
      </c>
      <c r="F85" s="43">
        <f>'Property % affected'!F85*'Population Estimate'!F84</f>
        <v>1436.8920867051652</v>
      </c>
      <c r="G85" s="43">
        <f>'Property % affected'!G85*'Population Estimate'!G84</f>
        <v>823.06539073803538</v>
      </c>
      <c r="H85" s="44">
        <f>'Property % affected'!H85*'Population Estimate'!B84</f>
        <v>390.79357273165658</v>
      </c>
      <c r="I85" s="44">
        <f>'Property % affected'!I85*'Population Estimate'!C84</f>
        <v>477.49095280258302</v>
      </c>
      <c r="J85" s="44">
        <f>'Property % affected'!J85*'Population Estimate'!D84</f>
        <v>312.12597663044744</v>
      </c>
      <c r="K85" s="44">
        <f>'Property % affected'!K85*'Population Estimate'!E84</f>
        <v>338.91177078836211</v>
      </c>
      <c r="L85" s="44">
        <f>'Property % affected'!L85*'Population Estimate'!F84</f>
        <v>278.68718907198576</v>
      </c>
      <c r="M85" s="44">
        <f>'Property % affected'!M85*'Population Estimate'!G84</f>
        <v>114.12434230716184</v>
      </c>
      <c r="N85" s="45">
        <f>'Property % affected'!N85*'Population Estimate'!B84</f>
        <v>43201.098190775418</v>
      </c>
      <c r="O85" s="45">
        <f>'Property % affected'!O85*'Population Estimate'!C84</f>
        <v>88494.513836568876</v>
      </c>
      <c r="P85" s="45">
        <f>'Property % affected'!P85*'Population Estimate'!D84</f>
        <v>67084.460141538249</v>
      </c>
      <c r="Q85" s="45">
        <f>'Property % affected'!Q85*'Population Estimate'!E84</f>
        <v>32996.560744200615</v>
      </c>
      <c r="R85" s="45">
        <f>'Property % affected'!R85*'Population Estimate'!F84</f>
        <v>21163.79911601717</v>
      </c>
      <c r="S85" s="45">
        <f>'Property % affected'!S85*'Population Estimate'!G84</f>
        <v>11555.63058772906</v>
      </c>
      <c r="U85">
        <v>2104</v>
      </c>
      <c r="V85" s="43">
        <f>'Population Estimate'!J84*Assumptions!C$41*'Property % affected'!B85</f>
        <v>1122.5874533419114</v>
      </c>
      <c r="W85" s="43">
        <f>'Population Estimate'!K84*Assumptions!D$41*'Property % affected'!C85</f>
        <v>1623.3709359394541</v>
      </c>
      <c r="X85" s="43">
        <f>'Population Estimate'!L84*Assumptions!E$41*'Property % affected'!D85</f>
        <v>1754.6817339287188</v>
      </c>
      <c r="Y85" s="43">
        <f>'Population Estimate'!M84*Assumptions!F$41*'Property % affected'!E85</f>
        <v>1879.4362588025635</v>
      </c>
      <c r="Z85" s="43">
        <f>'Population Estimate'!N84*Assumptions!G$41*'Property % affected'!F85</f>
        <v>1407.5407181414653</v>
      </c>
      <c r="AA85" s="43">
        <f>'Population Estimate'!O84*Assumptions!H$41*'Property % affected'!G85</f>
        <v>752.80359771567987</v>
      </c>
      <c r="AB85" s="44">
        <f>'Population Estimate'!J84*Assumptions!C$41*'Property % affected'!H85</f>
        <v>363.8193087301741</v>
      </c>
      <c r="AC85" s="44">
        <f>'Population Estimate'!K84*Assumptions!D$41*'Property % affected'!I85</f>
        <v>436.04090626915593</v>
      </c>
      <c r="AD85" s="44">
        <f>'Population Estimate'!L84*Assumptions!E$41*'Property % affected'!J85</f>
        <v>282.03757559492243</v>
      </c>
      <c r="AE85" s="44">
        <f>'Population Estimate'!M84*Assumptions!F$41*'Property % affected'!K85</f>
        <v>338.03968890420447</v>
      </c>
      <c r="AF85" s="44">
        <f>'Population Estimate'!N84*Assumptions!G$41*'Property % affected'!L85</f>
        <v>272.99445092128019</v>
      </c>
      <c r="AG85" s="44">
        <f>'Population Estimate'!O84*Assumptions!H$41*'Property % affected'!M85</f>
        <v>104.38200468948111</v>
      </c>
      <c r="AH85" s="45">
        <f>'Population Estimate'!J84*Assumptions!C$41*'Property % affected'!N85</f>
        <v>40219.171390888856</v>
      </c>
      <c r="AI85" s="45">
        <f>'Population Estimate'!K84*Assumptions!D$41*'Property % affected'!O85</f>
        <v>80812.479873518372</v>
      </c>
      <c r="AJ85" s="45">
        <f>'Population Estimate'!L84*Assumptions!E$41*'Property % affected'!P85</f>
        <v>60617.634913530615</v>
      </c>
      <c r="AK85" s="45">
        <f>'Population Estimate'!M84*Assumptions!F$41*'Property % affected'!Q85</f>
        <v>32911.654567004145</v>
      </c>
      <c r="AL85" s="45">
        <f>'Population Estimate'!N84*Assumptions!G$41*'Property % affected'!R85</f>
        <v>20731.48657577156</v>
      </c>
      <c r="AM85" s="45">
        <f>'Population Estimate'!O84*Assumptions!H$41*'Property % affected'!S85</f>
        <v>10569.172726987546</v>
      </c>
    </row>
    <row r="86" spans="1:39" x14ac:dyDescent="0.35">
      <c r="A86">
        <v>2105</v>
      </c>
      <c r="B86" s="43">
        <f>'Property % affected'!B86*'Population Estimate'!B85</f>
        <v>1240.7206585641161</v>
      </c>
      <c r="C86" s="43">
        <f>'Property % affected'!C86*'Population Estimate'!C85</f>
        <v>1829.1437666372187</v>
      </c>
      <c r="D86" s="43">
        <f>'Property % affected'!D86*'Population Estimate'!D85</f>
        <v>1998.0826929431294</v>
      </c>
      <c r="E86" s="43">
        <f>'Property % affected'!E86*'Population Estimate'!E85</f>
        <v>1938.8254948808194</v>
      </c>
      <c r="F86" s="43">
        <f>'Property % affected'!F86*'Population Estimate'!F85</f>
        <v>1478.4829292764939</v>
      </c>
      <c r="G86" s="43">
        <f>'Property % affected'!G86*'Population Estimate'!G85</f>
        <v>846.88901911543792</v>
      </c>
      <c r="H86" s="44">
        <f>'Property % affected'!H86*'Population Estimate'!B85</f>
        <v>393.15136727536327</v>
      </c>
      <c r="I86" s="44">
        <f>'Property % affected'!I86*'Population Estimate'!C85</f>
        <v>480.37182301576917</v>
      </c>
      <c r="J86" s="44">
        <f>'Property % affected'!J86*'Population Estimate'!D85</f>
        <v>314.00914200469924</v>
      </c>
      <c r="K86" s="44">
        <f>'Property % affected'!K86*'Population Estimate'!E85</f>
        <v>340.95654424350664</v>
      </c>
      <c r="L86" s="44">
        <f>'Property % affected'!L86*'Population Estimate'!F85</f>
        <v>280.36860652519982</v>
      </c>
      <c r="M86" s="44">
        <f>'Property % affected'!M86*'Population Estimate'!G85</f>
        <v>114.81289444919184</v>
      </c>
      <c r="N86" s="45">
        <f>'Property % affected'!N86*'Population Estimate'!B85</f>
        <v>43801.241459537574</v>
      </c>
      <c r="O86" s="45">
        <f>'Property % affected'!O86*'Population Estimate'!C85</f>
        <v>89723.866538828122</v>
      </c>
      <c r="P86" s="45">
        <f>'Property % affected'!P86*'Population Estimate'!D85</f>
        <v>68016.387543353339</v>
      </c>
      <c r="Q86" s="45">
        <f>'Property % affected'!Q86*'Population Estimate'!E85</f>
        <v>33454.944087500946</v>
      </c>
      <c r="R86" s="45">
        <f>'Property % affected'!R86*'Population Estimate'!F85</f>
        <v>21457.80348425854</v>
      </c>
      <c r="S86" s="45">
        <f>'Property % affected'!S86*'Population Estimate'!G85</f>
        <v>11716.159699347998</v>
      </c>
      <c r="U86">
        <v>2105</v>
      </c>
      <c r="V86" s="43">
        <f>'Population Estimate'!J85*Assumptions!C$41*'Property % affected'!B86</f>
        <v>1155.0807480551921</v>
      </c>
      <c r="W86" s="43">
        <f>'Population Estimate'!K85*Assumptions!D$41*'Property % affected'!C86</f>
        <v>1670.3594089474352</v>
      </c>
      <c r="X86" s="43">
        <f>'Population Estimate'!L85*Assumptions!E$41*'Property % affected'!D86</f>
        <v>1805.4709980870014</v>
      </c>
      <c r="Y86" s="43">
        <f>'Population Estimate'!M85*Assumptions!F$41*'Property % affected'!E86</f>
        <v>1933.8365427807034</v>
      </c>
      <c r="Z86" s="43">
        <f>'Population Estimate'!N85*Assumptions!G$41*'Property % affected'!F86</f>
        <v>1448.2819853268056</v>
      </c>
      <c r="AA86" s="43">
        <f>'Population Estimate'!O85*Assumptions!H$41*'Property % affected'!G86</f>
        <v>774.59349843920359</v>
      </c>
      <c r="AB86" s="44">
        <f>'Population Estimate'!J85*Assumptions!C$41*'Property % affected'!H86</f>
        <v>366.01435808838903</v>
      </c>
      <c r="AC86" s="44">
        <f>'Population Estimate'!K85*Assumptions!D$41*'Property % affected'!I86</f>
        <v>438.67169382906354</v>
      </c>
      <c r="AD86" s="44">
        <f>'Population Estimate'!L85*Assumptions!E$41*'Property % affected'!J86</f>
        <v>283.73920710387921</v>
      </c>
      <c r="AE86" s="44">
        <f>'Population Estimate'!M85*Assumptions!F$41*'Property % affected'!K86</f>
        <v>340.07920078379703</v>
      </c>
      <c r="AF86" s="44">
        <f>'Population Estimate'!N85*Assumptions!G$41*'Property % affected'!L86</f>
        <v>274.64152209070903</v>
      </c>
      <c r="AG86" s="44">
        <f>'Population Estimate'!O85*Assumptions!H$41*'Property % affected'!M86</f>
        <v>105.0117778953138</v>
      </c>
      <c r="AH86" s="45">
        <f>'Population Estimate'!J85*Assumptions!C$41*'Property % affected'!N86</f>
        <v>40777.890173426364</v>
      </c>
      <c r="AI86" s="45">
        <f>'Population Estimate'!K85*Assumptions!D$41*'Property % affected'!O86</f>
        <v>81935.114895755498</v>
      </c>
      <c r="AJ86" s="45">
        <f>'Population Estimate'!L85*Assumptions!E$41*'Property % affected'!P86</f>
        <v>61459.726135401594</v>
      </c>
      <c r="AK86" s="45">
        <f>'Population Estimate'!M85*Assumptions!F$41*'Property % affected'!Q86</f>
        <v>33368.858406244282</v>
      </c>
      <c r="AL86" s="45">
        <f>'Population Estimate'!N85*Assumptions!G$41*'Property % affected'!R86</f>
        <v>21019.485322121465</v>
      </c>
      <c r="AM86" s="45">
        <f>'Population Estimate'!O85*Assumptions!H$41*'Property % affected'!S86</f>
        <v>10715.998111853356</v>
      </c>
    </row>
    <row r="87" spans="1:39" x14ac:dyDescent="0.35">
      <c r="A87">
        <v>2106</v>
      </c>
      <c r="B87" s="43">
        <f>'Property % affected'!B87*'Population Estimate'!B86</f>
        <v>1276.6333189947688</v>
      </c>
      <c r="C87" s="43">
        <f>'Property % affected'!C87*'Population Estimate'!C86</f>
        <v>1882.0883343903747</v>
      </c>
      <c r="D87" s="43">
        <f>'Property % affected'!D87*'Population Estimate'!D86</f>
        <v>2055.9171980500851</v>
      </c>
      <c r="E87" s="43">
        <f>'Property % affected'!E87*'Population Estimate'!E86</f>
        <v>1994.9448003436046</v>
      </c>
      <c r="F87" s="43">
        <f>'Property % affected'!F87*'Population Estimate'!F86</f>
        <v>1521.2776188185151</v>
      </c>
      <c r="G87" s="43">
        <f>'Property % affected'!G87*'Population Estimate'!G86</f>
        <v>871.40222243482117</v>
      </c>
      <c r="H87" s="44">
        <f>'Property % affected'!H87*'Population Estimate'!B86</f>
        <v>395.52338721963503</v>
      </c>
      <c r="I87" s="44">
        <f>'Property % affected'!I87*'Population Estimate'!C86</f>
        <v>483.27007452830048</v>
      </c>
      <c r="J87" s="44">
        <f>'Property % affected'!J87*'Population Estimate'!D86</f>
        <v>315.90366917544441</v>
      </c>
      <c r="K87" s="44">
        <f>'Property % affected'!K87*'Population Estimate'!E86</f>
        <v>343.013654533318</v>
      </c>
      <c r="L87" s="44">
        <f>'Property % affected'!L87*'Population Estimate'!F86</f>
        <v>282.06016855901476</v>
      </c>
      <c r="M87" s="44">
        <f>'Property % affected'!M87*'Population Estimate'!G86</f>
        <v>115.50560086753758</v>
      </c>
      <c r="N87" s="45">
        <f>'Property % affected'!N87*'Population Estimate'!B86</f>
        <v>44409.721829857888</v>
      </c>
      <c r="O87" s="45">
        <f>'Property % affected'!O87*'Population Estimate'!C86</f>
        <v>90970.297227066752</v>
      </c>
      <c r="P87" s="45">
        <f>'Property % affected'!P87*'Population Estimate'!D86</f>
        <v>68961.261142848511</v>
      </c>
      <c r="Q87" s="45">
        <f>'Property % affected'!Q87*'Population Estimate'!E86</f>
        <v>33919.695224434203</v>
      </c>
      <c r="R87" s="45">
        <f>'Property % affected'!R87*'Population Estimate'!F86</f>
        <v>21755.892117714826</v>
      </c>
      <c r="S87" s="45">
        <f>'Property % affected'!S87*'Population Estimate'!G86</f>
        <v>11878.918857651239</v>
      </c>
      <c r="U87">
        <v>2106</v>
      </c>
      <c r="V87" s="43">
        <f>'Population Estimate'!J86*Assumptions!C$41*'Property % affected'!B87</f>
        <v>1188.5145612093131</v>
      </c>
      <c r="W87" s="43">
        <f>'Population Estimate'!K86*Assumptions!D$41*'Property % affected'!C87</f>
        <v>1718.7079633433123</v>
      </c>
      <c r="X87" s="43">
        <f>'Population Estimate'!L86*Assumptions!E$41*'Property % affected'!D87</f>
        <v>1857.7303575359922</v>
      </c>
      <c r="Y87" s="43">
        <f>'Population Estimate'!M86*Assumptions!F$41*'Property % affected'!E87</f>
        <v>1989.8114430210564</v>
      </c>
      <c r="Z87" s="43">
        <f>'Population Estimate'!N86*Assumptions!G$41*'Property % affected'!F87</f>
        <v>1490.2025085226282</v>
      </c>
      <c r="AA87" s="43">
        <f>'Population Estimate'!O86*Assumptions!H$41*'Property % affected'!G87</f>
        <v>797.01410785617884</v>
      </c>
      <c r="AB87" s="44">
        <f>'Population Estimate'!J86*Assumptions!C$41*'Property % affected'!H87</f>
        <v>368.22265094844511</v>
      </c>
      <c r="AC87" s="44">
        <f>'Population Estimate'!K86*Assumptions!D$41*'Property % affected'!I87</f>
        <v>441.3183538520496</v>
      </c>
      <c r="AD87" s="44">
        <f>'Population Estimate'!L86*Assumptions!E$41*'Property % affected'!J87</f>
        <v>285.45110515191737</v>
      </c>
      <c r="AE87" s="44">
        <f>'Population Estimate'!M86*Assumptions!F$41*'Property % affected'!K87</f>
        <v>342.13101775312771</v>
      </c>
      <c r="AF87" s="44">
        <f>'Population Estimate'!N86*Assumptions!G$41*'Property % affected'!L87</f>
        <v>276.29853061757507</v>
      </c>
      <c r="AG87" s="44">
        <f>'Population Estimate'!O86*Assumptions!H$41*'Property % affected'!M87</f>
        <v>105.6453507435462</v>
      </c>
      <c r="AH87" s="45">
        <f>'Population Estimate'!J86*Assumptions!C$41*'Property % affected'!N87</f>
        <v>41344.370594684035</v>
      </c>
      <c r="AI87" s="45">
        <f>'Population Estimate'!K86*Assumptions!D$41*'Property % affected'!O87</f>
        <v>83073.345397739409</v>
      </c>
      <c r="AJ87" s="45">
        <f>'Population Estimate'!L86*Assumptions!E$41*'Property % affected'!P87</f>
        <v>62313.515564023175</v>
      </c>
      <c r="AK87" s="45">
        <f>'Population Estimate'!M86*Assumptions!F$41*'Property % affected'!Q87</f>
        <v>33832.413653621334</v>
      </c>
      <c r="AL87" s="45">
        <f>'Population Estimate'!N86*Assumptions!G$41*'Property % affected'!R87</f>
        <v>21311.484904474903</v>
      </c>
      <c r="AM87" s="45">
        <f>'Population Estimate'!O86*Assumptions!H$41*'Property % affected'!S87</f>
        <v>10864.863173257514</v>
      </c>
    </row>
    <row r="88" spans="1:39" x14ac:dyDescent="0.35">
      <c r="A88">
        <v>2107</v>
      </c>
      <c r="B88" s="43">
        <f>'Property % affected'!B88*'Population Estimate'!B87</f>
        <v>1313.5854714096206</v>
      </c>
      <c r="C88" s="43">
        <f>'Property % affected'!C88*'Population Estimate'!C87</f>
        <v>1936.565382698474</v>
      </c>
      <c r="D88" s="43">
        <f>'Property % affected'!D88*'Population Estimate'!D87</f>
        <v>2115.4257229525065</v>
      </c>
      <c r="E88" s="43">
        <f>'Property % affected'!E88*'Population Estimate'!E87</f>
        <v>2052.6884791468169</v>
      </c>
      <c r="F88" s="43">
        <f>'Property % affected'!F88*'Population Estimate'!F87</f>
        <v>1565.3110006827358</v>
      </c>
      <c r="G88" s="43">
        <f>'Property % affected'!G88*'Population Estimate'!G87</f>
        <v>896.62496044341935</v>
      </c>
      <c r="H88" s="44">
        <f>'Property % affected'!H88*'Population Estimate'!B87</f>
        <v>397.90971839129736</v>
      </c>
      <c r="I88" s="44">
        <f>'Property % affected'!I88*'Population Estimate'!C87</f>
        <v>486.1858122076456</v>
      </c>
      <c r="J88" s="44">
        <f>'Property % affected'!J88*'Population Estimate'!D87</f>
        <v>317.8096266923821</v>
      </c>
      <c r="K88" s="44">
        <f>'Property % affected'!K88*'Population Estimate'!E87</f>
        <v>345.08317609024215</v>
      </c>
      <c r="L88" s="44">
        <f>'Property % affected'!L88*'Population Estimate'!F87</f>
        <v>283.76193637923961</v>
      </c>
      <c r="M88" s="44">
        <f>'Property % affected'!M88*'Population Estimate'!G87</f>
        <v>116.20248662640356</v>
      </c>
      <c r="N88" s="45">
        <f>'Property % affected'!N88*'Population Estimate'!B87</f>
        <v>45026.655119518582</v>
      </c>
      <c r="O88" s="45">
        <f>'Property % affected'!O88*'Population Estimate'!C87</f>
        <v>92234.043146140975</v>
      </c>
      <c r="P88" s="45">
        <f>'Property % affected'!P88*'Population Estimate'!D87</f>
        <v>69919.260786687824</v>
      </c>
      <c r="Q88" s="45">
        <f>'Property % affected'!Q88*'Population Estimate'!E87</f>
        <v>34390.902615448045</v>
      </c>
      <c r="R88" s="45">
        <f>'Property % affected'!R88*'Population Estimate'!F87</f>
        <v>22058.121754394524</v>
      </c>
      <c r="S88" s="45">
        <f>'Property % affected'!S88*'Population Estimate'!G87</f>
        <v>12043.939042117603</v>
      </c>
      <c r="U88">
        <v>2107</v>
      </c>
      <c r="V88" s="43">
        <f>'Population Estimate'!J87*Assumptions!C$41*'Property % affected'!B88</f>
        <v>1222.9161161112786</v>
      </c>
      <c r="W88" s="43">
        <f>'Population Estimate'!K87*Assumptions!D$41*'Property % affected'!C88</f>
        <v>1768.4559666839189</v>
      </c>
      <c r="X88" s="43">
        <f>'Population Estimate'!L87*Assumptions!E$41*'Property % affected'!D88</f>
        <v>1911.5023641850273</v>
      </c>
      <c r="Y88" s="43">
        <f>'Population Estimate'!M87*Assumptions!F$41*'Property % affected'!E88</f>
        <v>2047.4065367925602</v>
      </c>
      <c r="Z88" s="43">
        <f>'Population Estimate'!N87*Assumptions!G$41*'Property % affected'!F88</f>
        <v>1533.3364212950773</v>
      </c>
      <c r="AA88" s="43">
        <f>'Population Estimate'!O87*Assumptions!H$41*'Property % affected'!G88</f>
        <v>820.0836818302306</v>
      </c>
      <c r="AB88" s="44">
        <f>'Population Estimate'!J87*Assumptions!C$41*'Property % affected'!H88</f>
        <v>370.44426721302887</v>
      </c>
      <c r="AC88" s="44">
        <f>'Population Estimate'!K87*Assumptions!D$41*'Property % affected'!I88</f>
        <v>443.98098210224481</v>
      </c>
      <c r="AD88" s="44">
        <f>'Population Estimate'!L87*Assumptions!E$41*'Property % affected'!J88</f>
        <v>287.17333168066438</v>
      </c>
      <c r="AE88" s="44">
        <f>'Population Estimate'!M87*Assumptions!F$41*'Property % affected'!K88</f>
        <v>344.19521405311411</v>
      </c>
      <c r="AF88" s="44">
        <f>'Population Estimate'!N87*Assumptions!G$41*'Property % affected'!L88</f>
        <v>277.96553645743728</v>
      </c>
      <c r="AG88" s="44">
        <f>'Population Estimate'!O87*Assumptions!H$41*'Property % affected'!M88</f>
        <v>106.28274615875218</v>
      </c>
      <c r="AH88" s="45">
        <f>'Population Estimate'!J87*Assumptions!C$41*'Property % affected'!N88</f>
        <v>41918.720478199401</v>
      </c>
      <c r="AI88" s="45">
        <f>'Population Estimate'!K87*Assumptions!D$41*'Property % affected'!O88</f>
        <v>84227.388029568916</v>
      </c>
      <c r="AJ88" s="45">
        <f>'Population Estimate'!L87*Assumptions!E$41*'Property % affected'!P88</f>
        <v>63179.165709153967</v>
      </c>
      <c r="AK88" s="45">
        <f>'Population Estimate'!M87*Assumptions!F$41*'Property % affected'!Q88</f>
        <v>34302.408541958066</v>
      </c>
      <c r="AL88" s="45">
        <f>'Population Estimate'!N87*Assumptions!G$41*'Property % affected'!R88</f>
        <v>21607.540901854103</v>
      </c>
      <c r="AM88" s="45">
        <f>'Population Estimate'!O87*Assumptions!H$41*'Property % affected'!S88</f>
        <v>11015.796246084927</v>
      </c>
    </row>
    <row r="89" spans="1:39" x14ac:dyDescent="0.35">
      <c r="A89">
        <v>2108</v>
      </c>
      <c r="B89" s="43">
        <f>'Property % affected'!B89*'Population Estimate'!B88</f>
        <v>1351.6072039049652</v>
      </c>
      <c r="C89" s="43">
        <f>'Property % affected'!C89*'Population Estimate'!C88</f>
        <v>1992.6192692123768</v>
      </c>
      <c r="D89" s="43">
        <f>'Property % affected'!D89*'Population Estimate'!D88</f>
        <v>2176.656722154682</v>
      </c>
      <c r="E89" s="43">
        <f>'Property % affected'!E89*'Population Estimate'!E88</f>
        <v>2112.1035487780632</v>
      </c>
      <c r="F89" s="43">
        <f>'Property % affected'!F89*'Population Estimate'!F88</f>
        <v>1610.6189288193896</v>
      </c>
      <c r="G89" s="43">
        <f>'Property % affected'!G89*'Population Estimate'!G88</f>
        <v>922.57777062336527</v>
      </c>
      <c r="H89" s="44">
        <f>'Property % affected'!H89*'Population Estimate'!B88</f>
        <v>400.31044713499944</v>
      </c>
      <c r="I89" s="44">
        <f>'Property % affected'!I89*'Population Estimate'!C88</f>
        <v>489.1191415539754</v>
      </c>
      <c r="J89" s="44">
        <f>'Property % affected'!J89*'Population Estimate'!D88</f>
        <v>319.72708351879538</v>
      </c>
      <c r="K89" s="44">
        <f>'Property % affected'!K89*'Population Estimate'!E88</f>
        <v>347.16518379580197</v>
      </c>
      <c r="L89" s="44">
        <f>'Property % affected'!L89*'Population Estimate'!F88</f>
        <v>285.47397156095951</v>
      </c>
      <c r="M89" s="44">
        <f>'Property % affected'!M89*'Population Estimate'!G88</f>
        <v>116.90357694121541</v>
      </c>
      <c r="N89" s="45">
        <f>'Property % affected'!N89*'Population Estimate'!B88</f>
        <v>45652.15875522534</v>
      </c>
      <c r="O89" s="45">
        <f>'Property % affected'!O89*'Population Estimate'!C88</f>
        <v>93515.344836677526</v>
      </c>
      <c r="P89" s="45">
        <f>'Property % affected'!P89*'Population Estimate'!D88</f>
        <v>70890.568819938635</v>
      </c>
      <c r="Q89" s="45">
        <f>'Property % affected'!Q89*'Population Estimate'!E88</f>
        <v>34868.655949869608</v>
      </c>
      <c r="R89" s="45">
        <f>'Property % affected'!R89*'Population Estimate'!F88</f>
        <v>22364.549920502181</v>
      </c>
      <c r="S89" s="45">
        <f>'Property % affected'!S89*'Population Estimate'!G88</f>
        <v>12211.251662588256</v>
      </c>
      <c r="U89">
        <v>2108</v>
      </c>
      <c r="V89" s="43">
        <f>'Population Estimate'!J88*Assumptions!C$41*'Property % affected'!B89</f>
        <v>1258.3134240467357</v>
      </c>
      <c r="W89" s="43">
        <f>'Population Estimate'!K88*Assumptions!D$41*'Property % affected'!C89</f>
        <v>1819.643926020053</v>
      </c>
      <c r="X89" s="43">
        <f>'Population Estimate'!L88*Assumptions!E$41*'Property % affected'!D89</f>
        <v>1966.8308016084945</v>
      </c>
      <c r="Y89" s="43">
        <f>'Population Estimate'!M88*Assumptions!F$41*'Property % affected'!E89</f>
        <v>2106.6687205982398</v>
      </c>
      <c r="Z89" s="43">
        <f>'Population Estimate'!N88*Assumptions!G$41*'Property % affected'!F89</f>
        <v>1577.7188452063954</v>
      </c>
      <c r="AA89" s="43">
        <f>'Population Estimate'!O88*Assumptions!H$41*'Property % affected'!G89</f>
        <v>843.82100464096891</v>
      </c>
      <c r="AB89" s="44">
        <f>'Population Estimate'!J88*Assumptions!C$41*'Property % affected'!H89</f>
        <v>372.67928726690803</v>
      </c>
      <c r="AC89" s="44">
        <f>'Population Estimate'!K88*Assumptions!D$41*'Property % affected'!I89</f>
        <v>446.65967492155852</v>
      </c>
      <c r="AD89" s="44">
        <f>'Population Estimate'!L88*Assumptions!E$41*'Property % affected'!J89</f>
        <v>288.90594900546284</v>
      </c>
      <c r="AE89" s="44">
        <f>'Population Estimate'!M88*Assumptions!F$41*'Property % affected'!K89</f>
        <v>346.27186437259536</v>
      </c>
      <c r="AF89" s="44">
        <f>'Population Estimate'!N88*Assumptions!G$41*'Property % affected'!L89</f>
        <v>279.6425999275877</v>
      </c>
      <c r="AG89" s="44">
        <f>'Population Estimate'!O88*Assumptions!H$41*'Property % affected'!M89</f>
        <v>106.92398720381752</v>
      </c>
      <c r="AH89" s="45">
        <f>'Population Estimate'!J88*Assumptions!C$41*'Property % affected'!N89</f>
        <v>42501.049145378653</v>
      </c>
      <c r="AI89" s="45">
        <f>'Population Estimate'!K88*Assumptions!D$41*'Property % affected'!O89</f>
        <v>85397.462451014027</v>
      </c>
      <c r="AJ89" s="45">
        <f>'Population Estimate'!L88*Assumptions!E$41*'Property % affected'!P89</f>
        <v>64056.841338114136</v>
      </c>
      <c r="AK89" s="45">
        <f>'Population Estimate'!M88*Assumptions!F$41*'Property % affected'!Q89</f>
        <v>34778.932529794605</v>
      </c>
      <c r="AL89" s="45">
        <f>'Population Estimate'!N88*Assumptions!G$41*'Property % affected'!R89</f>
        <v>21907.709665376871</v>
      </c>
      <c r="AM89" s="45">
        <f>'Population Estimate'!O88*Assumptions!H$41*'Property % affected'!S89</f>
        <v>11168.826058844521</v>
      </c>
    </row>
    <row r="90" spans="1:39" x14ac:dyDescent="0.35">
      <c r="A90">
        <v>2109</v>
      </c>
      <c r="B90" s="43">
        <f>'Property % affected'!B90*'Population Estimate'!B89</f>
        <v>1390.7294754770678</v>
      </c>
      <c r="C90" s="43">
        <f>'Property % affected'!C90*'Population Estimate'!C89</f>
        <v>2050.2956355151805</v>
      </c>
      <c r="D90" s="43">
        <f>'Property % affected'!D90*'Population Estimate'!D89</f>
        <v>2239.6600526765615</v>
      </c>
      <c r="E90" s="43">
        <f>'Property % affected'!E90*'Population Estimate'!E89</f>
        <v>2173.2383876461658</v>
      </c>
      <c r="F90" s="43">
        <f>'Property % affected'!F90*'Population Estimate'!F89</f>
        <v>1657.2382949713262</v>
      </c>
      <c r="G90" s="43">
        <f>'Property % affected'!G90*'Population Estimate'!G89</f>
        <v>949.28178491422875</v>
      </c>
      <c r="H90" s="44">
        <f>'Property % affected'!H90*'Population Estimate'!B89</f>
        <v>402.72566031633744</v>
      </c>
      <c r="I90" s="44">
        <f>'Property % affected'!I90*'Population Estimate'!C89</f>
        <v>492.07016870398019</v>
      </c>
      <c r="J90" s="44">
        <f>'Property % affected'!J90*'Population Estimate'!D89</f>
        <v>321.65610903404735</v>
      </c>
      <c r="K90" s="44">
        <f>'Property % affected'!K90*'Population Estimate'!E89</f>
        <v>349.25975298330684</v>
      </c>
      <c r="L90" s="44">
        <f>'Property % affected'!L90*'Population Estimate'!F89</f>
        <v>287.19633605076376</v>
      </c>
      <c r="M90" s="44">
        <f>'Property % affected'!M90*'Population Estimate'!G89</f>
        <v>117.60889717953228</v>
      </c>
      <c r="N90" s="45">
        <f>'Property % affected'!N90*'Population Estimate'!B89</f>
        <v>46286.351794958304</v>
      </c>
      <c r="O90" s="45">
        <f>'Property % affected'!O90*'Population Estimate'!C89</f>
        <v>94814.446180857893</v>
      </c>
      <c r="P90" s="45">
        <f>'Property % affected'!P90*'Population Estimate'!D89</f>
        <v>71875.370120778971</v>
      </c>
      <c r="Q90" s="45">
        <f>'Property % affected'!Q90*'Population Estimate'!E89</f>
        <v>35353.046162976883</v>
      </c>
      <c r="R90" s="45">
        <f>'Property % affected'!R90*'Population Estimate'!F89</f>
        <v>22675.234941387855</v>
      </c>
      <c r="S90" s="45">
        <f>'Property % affected'!S90*'Population Estimate'!G89</f>
        <v>12380.888565245235</v>
      </c>
      <c r="U90">
        <v>2109</v>
      </c>
      <c r="V90" s="43">
        <f>'Population Estimate'!J89*Assumptions!C$41*'Property % affected'!B90</f>
        <v>1294.735307088016</v>
      </c>
      <c r="W90" s="43">
        <f>'Population Estimate'!K89*Assumptions!D$41*'Property % affected'!C90</f>
        <v>1872.3135208791293</v>
      </c>
      <c r="X90" s="43">
        <f>'Population Estimate'!L89*Assumptions!E$41*'Property % affected'!D90</f>
        <v>2023.760720696373</v>
      </c>
      <c r="Y90" s="43">
        <f>'Population Estimate'!M89*Assumptions!F$41*'Property % affected'!E90</f>
        <v>2167.6462483604346</v>
      </c>
      <c r="Z90" s="43">
        <f>'Population Estimate'!N89*Assumptions!G$41*'Property % affected'!F90</f>
        <v>1623.3859184124722</v>
      </c>
      <c r="AA90" s="43">
        <f>'Population Estimate'!O89*Assumptions!H$41*'Property % affected'!G90</f>
        <v>868.2454042789941</v>
      </c>
      <c r="AB90" s="44">
        <f>'Population Estimate'!J89*Assumptions!C$41*'Property % affected'!H90</f>
        <v>374.92779197983941</v>
      </c>
      <c r="AC90" s="44">
        <f>'Population Estimate'!K89*Assumptions!D$41*'Property % affected'!I90</f>
        <v>449.35452923316473</v>
      </c>
      <c r="AD90" s="44">
        <f>'Population Estimate'!L89*Assumptions!E$41*'Property % affected'!J90</f>
        <v>290.64901981762586</v>
      </c>
      <c r="AE90" s="44">
        <f>'Population Estimate'!M89*Assumptions!F$41*'Property % affected'!K90</f>
        <v>348.36104385103442</v>
      </c>
      <c r="AF90" s="44">
        <f>'Population Estimate'!N89*Assumptions!G$41*'Property % affected'!L90</f>
        <v>281.32978170923383</v>
      </c>
      <c r="AG90" s="44">
        <f>'Population Estimate'!O89*Assumptions!H$41*'Property % affected'!M90</f>
        <v>107.56909708077458</v>
      </c>
      <c r="AH90" s="45">
        <f>'Population Estimate'!J89*Assumptions!C$41*'Property % affected'!N90</f>
        <v>43091.467436304774</v>
      </c>
      <c r="AI90" s="45">
        <f>'Population Estimate'!K89*Assumptions!D$41*'Property % affected'!O90</f>
        <v>86583.791373325759</v>
      </c>
      <c r="AJ90" s="45">
        <f>'Population Estimate'!L89*Assumptions!E$41*'Property % affected'!P90</f>
        <v>64946.70950714701</v>
      </c>
      <c r="AK90" s="45">
        <f>'Population Estimate'!M89*Assumptions!F$41*'Property % affected'!Q90</f>
        <v>35262.07631841585</v>
      </c>
      <c r="AL90" s="45">
        <f>'Population Estimate'!N89*Assumptions!G$41*'Property % affected'!R90</f>
        <v>22212.048328982404</v>
      </c>
      <c r="AM90" s="45">
        <f>'Population Estimate'!O89*Assumptions!H$41*'Property % affected'!S90</f>
        <v>11323.981739137444</v>
      </c>
    </row>
    <row r="91" spans="1:39" x14ac:dyDescent="0.35">
      <c r="A91">
        <v>2110</v>
      </c>
      <c r="B91" s="43">
        <f>'Property % affected'!B91*'Population Estimate'!B90</f>
        <v>1529.9359218180925</v>
      </c>
      <c r="C91" s="43">
        <f>'Property % affected'!C91*'Population Estimate'!C90</f>
        <v>2255.5220108824496</v>
      </c>
      <c r="D91" s="43">
        <f>'Property % affected'!D91*'Population Estimate'!D90</f>
        <v>2463.8410472140554</v>
      </c>
      <c r="E91" s="43">
        <f>'Property % affected'!E91*'Population Estimate'!E90</f>
        <v>2390.7708397374281</v>
      </c>
      <c r="F91" s="43">
        <f>'Property % affected'!F91*'Population Estimate'!F90</f>
        <v>1823.121205955204</v>
      </c>
      <c r="G91" s="43">
        <f>'Property % affected'!G91*'Population Estimate'!G90</f>
        <v>1044.3010867873295</v>
      </c>
      <c r="H91" s="44">
        <f>'Property % affected'!H91*'Population Estimate'!B90</f>
        <v>433.17172557199893</v>
      </c>
      <c r="I91" s="44">
        <f>'Property % affected'!I91*'Population Estimate'!C90</f>
        <v>529.2706799774802</v>
      </c>
      <c r="J91" s="44">
        <f>'Property % affected'!J91*'Population Estimate'!D90</f>
        <v>345.97331513867039</v>
      </c>
      <c r="K91" s="44">
        <f>'Property % affected'!K91*'Population Estimate'!E90</f>
        <v>375.66379493621685</v>
      </c>
      <c r="L91" s="44">
        <f>'Property % affected'!L91*'Population Estimate'!F90</f>
        <v>308.90838286129008</v>
      </c>
      <c r="M91" s="44">
        <f>'Property % affected'!M91*'Population Estimate'!G90</f>
        <v>126.50013136451513</v>
      </c>
      <c r="N91" s="45">
        <f>'Property % affected'!N91*'Population Estimate'!B90</f>
        <v>50174.494502079528</v>
      </c>
      <c r="O91" s="45">
        <f>'Property % affected'!O91*'Population Estimate'!C90</f>
        <v>102779.04229076333</v>
      </c>
      <c r="P91" s="45">
        <f>'Property % affected'!P91*'Population Estimate'!D90</f>
        <v>77913.039656600668</v>
      </c>
      <c r="Q91" s="45">
        <f>'Property % affected'!Q91*'Population Estimate'!E90</f>
        <v>38322.770137379011</v>
      </c>
      <c r="R91" s="45">
        <f>'Property % affected'!R91*'Population Estimate'!F90</f>
        <v>24579.998353293235</v>
      </c>
      <c r="S91" s="45">
        <f>'Property % affected'!S91*'Population Estimate'!G90</f>
        <v>13420.907052679413</v>
      </c>
      <c r="U91">
        <v>2110</v>
      </c>
      <c r="V91" s="43">
        <f>'Population Estimate'!J90*Assumptions!C$41*'Property % affected'!B91</f>
        <v>1424.3331219255504</v>
      </c>
      <c r="W91" s="43">
        <f>'Population Estimate'!K90*Assumptions!D$41*'Property % affected'!C91</f>
        <v>2059.7245999377851</v>
      </c>
      <c r="X91" s="43">
        <f>'Population Estimate'!L90*Assumptions!E$41*'Property % affected'!D91</f>
        <v>2226.3310574443253</v>
      </c>
      <c r="Y91" s="43">
        <f>'Population Estimate'!M90*Assumptions!F$41*'Property % affected'!E91</f>
        <v>2384.6189497229334</v>
      </c>
      <c r="Z91" s="43">
        <f>'Population Estimate'!N90*Assumptions!G$41*'Property % affected'!F91</f>
        <v>1785.8803421858229</v>
      </c>
      <c r="AA91" s="43">
        <f>'Population Estimate'!O90*Assumptions!H$41*'Property % affected'!G91</f>
        <v>955.1532892507596</v>
      </c>
      <c r="AB91" s="44">
        <f>'Population Estimate'!J90*Assumptions!C$41*'Property % affected'!H91</f>
        <v>403.27233802096526</v>
      </c>
      <c r="AC91" s="44">
        <f>'Population Estimate'!K90*Assumptions!D$41*'Property % affected'!I91</f>
        <v>483.32573759672795</v>
      </c>
      <c r="AD91" s="44">
        <f>'Population Estimate'!L90*Assumptions!E$41*'Property % affected'!J91</f>
        <v>312.62208956667183</v>
      </c>
      <c r="AE91" s="44">
        <f>'Population Estimate'!M90*Assumptions!F$41*'Property % affected'!K91</f>
        <v>374.69714338163749</v>
      </c>
      <c r="AF91" s="44">
        <f>'Population Estimate'!N90*Assumptions!G$41*'Property % affected'!L91</f>
        <v>302.59831693381398</v>
      </c>
      <c r="AG91" s="44">
        <f>'Population Estimate'!O90*Assumptions!H$41*'Property % affected'!M91</f>
        <v>115.70132224527319</v>
      </c>
      <c r="AH91" s="45">
        <f>'Population Estimate'!J90*Assumptions!C$41*'Property % affected'!N91</f>
        <v>46711.233703342259</v>
      </c>
      <c r="AI91" s="45">
        <f>'Population Estimate'!K90*Assumptions!D$41*'Property % affected'!O91</f>
        <v>93856.99662558698</v>
      </c>
      <c r="AJ91" s="45">
        <f>'Population Estimate'!L90*Assumptions!E$41*'Property % affected'!P91</f>
        <v>70402.358205501325</v>
      </c>
      <c r="AK91" s="45">
        <f>'Population Estimate'!M90*Assumptions!F$41*'Property % affected'!Q91</f>
        <v>38224.158650649573</v>
      </c>
      <c r="AL91" s="45">
        <f>'Population Estimate'!N90*Assumptions!G$41*'Property % affected'!R91</f>
        <v>24077.903173259936</v>
      </c>
      <c r="AM91" s="45">
        <f>'Population Estimate'!O90*Assumptions!H$41*'Property % affected'!S91</f>
        <v>12275.218017374367</v>
      </c>
    </row>
    <row r="92" spans="1:39" x14ac:dyDescent="0.35">
      <c r="A92">
        <v>2111</v>
      </c>
      <c r="B92" s="43">
        <f>'Property % affected'!B92*'Population Estimate'!B91</f>
        <v>1574.2199182693948</v>
      </c>
      <c r="C92" s="43">
        <f>'Property % affected'!C92*'Population Estimate'!C91</f>
        <v>2320.8080972481162</v>
      </c>
      <c r="D92" s="43">
        <f>'Property % affected'!D92*'Population Estimate'!D91</f>
        <v>2535.1569282489554</v>
      </c>
      <c r="E92" s="43">
        <f>'Property % affected'!E92*'Population Estimate'!E91</f>
        <v>2459.9717035598787</v>
      </c>
      <c r="F92" s="43">
        <f>'Property % affected'!F92*'Population Estimate'!F91</f>
        <v>1875.8914506847173</v>
      </c>
      <c r="G92" s="43">
        <f>'Property % affected'!G92*'Population Estimate'!G91</f>
        <v>1074.5283825595768</v>
      </c>
      <c r="H92" s="44">
        <f>'Property % affected'!H92*'Population Estimate'!B91</f>
        <v>435.78520235950737</v>
      </c>
      <c r="I92" s="44">
        <f>'Property % affected'!I92*'Population Estimate'!C91</f>
        <v>532.46395542638766</v>
      </c>
      <c r="J92" s="44">
        <f>'Property % affected'!J92*'Population Estimate'!D91</f>
        <v>348.06069336498064</v>
      </c>
      <c r="K92" s="44">
        <f>'Property % affected'!K92*'Population Estimate'!E91</f>
        <v>377.93030622957673</v>
      </c>
      <c r="L92" s="44">
        <f>'Property % affected'!L92*'Population Estimate'!F91</f>
        <v>310.7721353650083</v>
      </c>
      <c r="M92" s="44">
        <f>'Property % affected'!M92*'Population Estimate'!G91</f>
        <v>127.26335097794066</v>
      </c>
      <c r="N92" s="45">
        <f>'Property % affected'!N92*'Population Estimate'!B91</f>
        <v>50871.51116137817</v>
      </c>
      <c r="O92" s="45">
        <f>'Property % affected'!O92*'Population Estimate'!C91</f>
        <v>104206.83355033354</v>
      </c>
      <c r="P92" s="45">
        <f>'Property % affected'!P92*'Population Estimate'!D91</f>
        <v>78995.396084028063</v>
      </c>
      <c r="Q92" s="45">
        <f>'Property % affected'!Q92*'Population Estimate'!E91</f>
        <v>38855.144394086652</v>
      </c>
      <c r="R92" s="45">
        <f>'Property % affected'!R92*'Population Estimate'!F91</f>
        <v>24921.460056252068</v>
      </c>
      <c r="S92" s="45">
        <f>'Property % affected'!S92*'Population Estimate'!G91</f>
        <v>13607.348309167379</v>
      </c>
      <c r="U92">
        <v>2111</v>
      </c>
      <c r="V92" s="43">
        <f>'Population Estimate'!J91*Assumptions!C$41*'Property % affected'!B92</f>
        <v>1465.560445251529</v>
      </c>
      <c r="W92" s="43">
        <f>'Population Estimate'!K91*Assumptions!D$41*'Property % affected'!C92</f>
        <v>2119.3433300908182</v>
      </c>
      <c r="X92" s="43">
        <f>'Population Estimate'!L91*Assumptions!E$41*'Property % affected'!D92</f>
        <v>2290.7722116399391</v>
      </c>
      <c r="Y92" s="43">
        <f>'Population Estimate'!M91*Assumptions!F$41*'Property % affected'!E92</f>
        <v>2453.6417470841125</v>
      </c>
      <c r="Z92" s="43">
        <f>'Population Estimate'!N91*Assumptions!G$41*'Property % affected'!F92</f>
        <v>1837.572650084461</v>
      </c>
      <c r="AA92" s="43">
        <f>'Population Estimate'!O91*Assumptions!H$41*'Property % affected'!G92</f>
        <v>982.80020195372163</v>
      </c>
      <c r="AB92" s="44">
        <f>'Population Estimate'!J91*Assumptions!C$41*'Property % affected'!H92</f>
        <v>405.70542132775398</v>
      </c>
      <c r="AC92" s="44">
        <f>'Population Estimate'!K91*Assumptions!D$41*'Property % affected'!I92</f>
        <v>486.24181111086705</v>
      </c>
      <c r="AD92" s="44">
        <f>'Population Estimate'!L91*Assumptions!E$41*'Property % affected'!J92</f>
        <v>314.50824816408715</v>
      </c>
      <c r="AE92" s="44">
        <f>'Population Estimate'!M91*Assumptions!F$41*'Property % affected'!K92</f>
        <v>376.95782252749012</v>
      </c>
      <c r="AF92" s="44">
        <f>'Population Estimate'!N91*Assumptions!G$41*'Property % affected'!L92</f>
        <v>304.4239985989812</v>
      </c>
      <c r="AG92" s="44">
        <f>'Population Estimate'!O91*Assumptions!H$41*'Property % affected'!M92</f>
        <v>116.39938885978448</v>
      </c>
      <c r="AH92" s="45">
        <f>'Population Estimate'!J91*Assumptions!C$41*'Property % affected'!N92</f>
        <v>47360.139255669703</v>
      </c>
      <c r="AI92" s="45">
        <f>'Population Estimate'!K91*Assumptions!D$41*'Property % affected'!O92</f>
        <v>95160.844145905488</v>
      </c>
      <c r="AJ92" s="45">
        <f>'Population Estimate'!L91*Assumptions!E$41*'Property % affected'!P92</f>
        <v>71380.377356668076</v>
      </c>
      <c r="AK92" s="45">
        <f>'Population Estimate'!M91*Assumptions!F$41*'Property % affected'!Q92</f>
        <v>38755.16301116332</v>
      </c>
      <c r="AL92" s="45">
        <f>'Population Estimate'!N91*Assumptions!G$41*'Property % affected'!R92</f>
        <v>24412.389844212772</v>
      </c>
      <c r="AM92" s="45">
        <f>'Population Estimate'!O91*Assumptions!H$41*'Property % affected'!S92</f>
        <v>12445.743531174574</v>
      </c>
    </row>
    <row r="93" spans="1:39" x14ac:dyDescent="0.35">
      <c r="A93">
        <v>2112</v>
      </c>
      <c r="B93" s="43">
        <f>'Property % affected'!B93*'Population Estimate'!B92</f>
        <v>1619.7857150325485</v>
      </c>
      <c r="C93" s="43">
        <f>'Property % affected'!C93*'Population Estimate'!C92</f>
        <v>2387.9838894346008</v>
      </c>
      <c r="D93" s="43">
        <f>'Property % affected'!D93*'Population Estimate'!D92</f>
        <v>2608.5370475160817</v>
      </c>
      <c r="E93" s="43">
        <f>'Property % affected'!E93*'Population Estimate'!E92</f>
        <v>2531.1755864396887</v>
      </c>
      <c r="F93" s="43">
        <f>'Property % affected'!F93*'Population Estimate'!F92</f>
        <v>1930.1891301891194</v>
      </c>
      <c r="G93" s="43">
        <f>'Property % affected'!G93*'Population Estimate'!G92</f>
        <v>1105.6306074315471</v>
      </c>
      <c r="H93" s="44">
        <f>'Property % affected'!H93*'Population Estimate'!B92</f>
        <v>438.41444716813919</v>
      </c>
      <c r="I93" s="44">
        <f>'Property % affected'!I93*'Population Estimate'!C92</f>
        <v>535.67649702488256</v>
      </c>
      <c r="J93" s="44">
        <f>'Property % affected'!J93*'Population Estimate'!D92</f>
        <v>350.1606654754695</v>
      </c>
      <c r="K93" s="44">
        <f>'Property % affected'!K93*'Population Estimate'!E92</f>
        <v>380.2104921796701</v>
      </c>
      <c r="L93" s="44">
        <f>'Property % affected'!L93*'Population Estimate'!F92</f>
        <v>312.64713254057051</v>
      </c>
      <c r="M93" s="44">
        <f>'Property % affected'!M93*'Population Estimate'!G92</f>
        <v>128.03117536269752</v>
      </c>
      <c r="N93" s="45">
        <f>'Property % affected'!N93*'Population Estimate'!B92</f>
        <v>51578.210673053538</v>
      </c>
      <c r="O93" s="45">
        <f>'Property % affected'!O93*'Population Estimate'!C92</f>
        <v>105654.45947498202</v>
      </c>
      <c r="P93" s="45">
        <f>'Property % affected'!P93*'Population Estimate'!D92</f>
        <v>80092.788446918348</v>
      </c>
      <c r="Q93" s="45">
        <f>'Property % affected'!Q93*'Population Estimate'!E92</f>
        <v>39394.914315256661</v>
      </c>
      <c r="R93" s="45">
        <f>'Property % affected'!R93*'Population Estimate'!F92</f>
        <v>25267.665294703125</v>
      </c>
      <c r="S93" s="45">
        <f>'Property % affected'!S93*'Population Estimate'!G92</f>
        <v>13796.379580025043</v>
      </c>
      <c r="U93">
        <v>2112</v>
      </c>
      <c r="V93" s="43">
        <f>'Population Estimate'!J92*Assumptions!C$41*'Property % affected'!B93</f>
        <v>1507.9810934833599</v>
      </c>
      <c r="W93" s="43">
        <f>'Population Estimate'!K92*Assumptions!D$41*'Property % affected'!C93</f>
        <v>2180.6877244346697</v>
      </c>
      <c r="X93" s="43">
        <f>'Population Estimate'!L92*Assumptions!E$41*'Property % affected'!D93</f>
        <v>2357.0786150940494</v>
      </c>
      <c r="Y93" s="43">
        <f>'Population Estimate'!M92*Assumptions!F$41*'Property % affected'!E93</f>
        <v>2524.6624093687901</v>
      </c>
      <c r="Z93" s="43">
        <f>'Population Estimate'!N92*Assumptions!G$41*'Property % affected'!F93</f>
        <v>1890.761191875577</v>
      </c>
      <c r="AA93" s="43">
        <f>'Population Estimate'!O92*Assumptions!H$41*'Property % affected'!G93</f>
        <v>1011.2473545664521</v>
      </c>
      <c r="AB93" s="44">
        <f>'Population Estimate'!J92*Assumptions!C$41*'Property % affected'!H93</f>
        <v>408.15318427859364</v>
      </c>
      <c r="AC93" s="44">
        <f>'Population Estimate'!K92*Assumptions!D$41*'Property % affected'!I93</f>
        <v>489.17547831819996</v>
      </c>
      <c r="AD93" s="44">
        <f>'Population Estimate'!L92*Assumptions!E$41*'Property % affected'!J93</f>
        <v>316.40578661716017</v>
      </c>
      <c r="AE93" s="44">
        <f>'Population Estimate'!M92*Assumptions!F$41*'Property % affected'!K93</f>
        <v>379.232141142687</v>
      </c>
      <c r="AF93" s="44">
        <f>'Population Estimate'!N92*Assumptions!G$41*'Property % affected'!L93</f>
        <v>306.26069524128485</v>
      </c>
      <c r="AG93" s="44">
        <f>'Population Estimate'!O92*Assumptions!H$41*'Property % affected'!M93</f>
        <v>117.10166715475751</v>
      </c>
      <c r="AH93" s="45">
        <f>'Population Estimate'!J92*Assumptions!C$41*'Property % affected'!N93</f>
        <v>48018.05930798906</v>
      </c>
      <c r="AI93" s="45">
        <f>'Population Estimate'!K92*Assumptions!D$41*'Property % affected'!O93</f>
        <v>96482.804523201747</v>
      </c>
      <c r="AJ93" s="45">
        <f>'Population Estimate'!L92*Assumptions!E$41*'Property % affected'!P93</f>
        <v>72371.983005282236</v>
      </c>
      <c r="AK93" s="45">
        <f>'Population Estimate'!M92*Assumptions!F$41*'Property % affected'!Q93</f>
        <v>39293.544005744065</v>
      </c>
      <c r="AL93" s="45">
        <f>'Population Estimate'!N92*Assumptions!G$41*'Property % affected'!R93</f>
        <v>24751.523154544466</v>
      </c>
      <c r="AM93" s="45">
        <f>'Population Estimate'!O92*Assumptions!H$41*'Property % affected'!S93</f>
        <v>12618.637960200216</v>
      </c>
    </row>
    <row r="94" spans="1:39" x14ac:dyDescent="0.35">
      <c r="A94">
        <v>2113</v>
      </c>
      <c r="B94" s="43">
        <f>'Property % affected'!B94*'Population Estimate'!B93</f>
        <v>1666.6704138185808</v>
      </c>
      <c r="C94" s="43">
        <f>'Property % affected'!C94*'Population Estimate'!C93</f>
        <v>2457.1040849783603</v>
      </c>
      <c r="D94" s="43">
        <f>'Property % affected'!D94*'Population Estimate'!D93</f>
        <v>2684.0411543926748</v>
      </c>
      <c r="E94" s="43">
        <f>'Property % affected'!E94*'Population Estimate'!E93</f>
        <v>2604.4404657650375</v>
      </c>
      <c r="F94" s="43">
        <f>'Property % affected'!F94*'Population Estimate'!F93</f>
        <v>1986.0584560691611</v>
      </c>
      <c r="G94" s="43">
        <f>'Property % affected'!G94*'Population Estimate'!G93</f>
        <v>1137.6330862267157</v>
      </c>
      <c r="H94" s="44">
        <f>'Property % affected'!H94*'Population Estimate'!B93</f>
        <v>441.05955513189014</v>
      </c>
      <c r="I94" s="44">
        <f>'Property % affected'!I94*'Population Estimate'!C93</f>
        <v>538.90842101239502</v>
      </c>
      <c r="J94" s="44">
        <f>'Property % affected'!J94*'Population Estimate'!D93</f>
        <v>352.27330745345222</v>
      </c>
      <c r="K94" s="44">
        <f>'Property % affected'!K94*'Population Estimate'!E93</f>
        <v>382.50443529049198</v>
      </c>
      <c r="L94" s="44">
        <f>'Property % affected'!L94*'Population Estimate'!F93</f>
        <v>314.53344223102147</v>
      </c>
      <c r="M94" s="44">
        <f>'Property % affected'!M94*'Population Estimate'!G93</f>
        <v>128.80363230098448</v>
      </c>
      <c r="N94" s="45">
        <f>'Property % affected'!N94*'Population Estimate'!B93</f>
        <v>52294.727549859206</v>
      </c>
      <c r="O94" s="45">
        <f>'Property % affected'!O94*'Population Estimate'!C93</f>
        <v>107122.19560494352</v>
      </c>
      <c r="P94" s="45">
        <f>'Property % affected'!P94*'Population Estimate'!D93</f>
        <v>81205.425622263894</v>
      </c>
      <c r="Q94" s="45">
        <f>'Property % affected'!Q94*'Population Estimate'!E93</f>
        <v>39942.182640366322</v>
      </c>
      <c r="R94" s="45">
        <f>'Property % affected'!R94*'Population Estimate'!F93</f>
        <v>25618.67996514012</v>
      </c>
      <c r="S94" s="45">
        <f>'Property % affected'!S94*'Population Estimate'!G93</f>
        <v>13988.036845349088</v>
      </c>
      <c r="U94">
        <v>2113</v>
      </c>
      <c r="V94" s="43">
        <f>'Population Estimate'!J93*Assumptions!C$41*'Property % affected'!B94</f>
        <v>1551.6296074113757</v>
      </c>
      <c r="W94" s="43">
        <f>'Population Estimate'!K93*Assumptions!D$41*'Property % affected'!C94</f>
        <v>2243.8077323206899</v>
      </c>
      <c r="X94" s="43">
        <f>'Population Estimate'!L93*Assumptions!E$41*'Property % affected'!D94</f>
        <v>2425.3042574478964</v>
      </c>
      <c r="Y94" s="43">
        <f>'Population Estimate'!M93*Assumptions!F$41*'Property % affected'!E94</f>
        <v>2597.7387647787382</v>
      </c>
      <c r="Z94" s="43">
        <f>'Population Estimate'!N93*Assumptions!G$41*'Property % affected'!F94</f>
        <v>1945.4892760503553</v>
      </c>
      <c r="AA94" s="43">
        <f>'Population Estimate'!O93*Assumptions!H$41*'Property % affected'!G94</f>
        <v>1040.5179100337643</v>
      </c>
      <c r="AB94" s="44">
        <f>'Population Estimate'!J93*Assumptions!C$41*'Property % affected'!H94</f>
        <v>410.61571544091998</v>
      </c>
      <c r="AC94" s="44">
        <f>'Population Estimate'!K93*Assumptions!D$41*'Property % affected'!I94</f>
        <v>492.12684536764147</v>
      </c>
      <c r="AD94" s="44">
        <f>'Population Estimate'!L93*Assumptions!E$41*'Property % affected'!J94</f>
        <v>318.31477358454663</v>
      </c>
      <c r="AE94" s="44">
        <f>'Population Estimate'!M93*Assumptions!F$41*'Property % affected'!K94</f>
        <v>381.52018151892526</v>
      </c>
      <c r="AF94" s="44">
        <f>'Population Estimate'!N93*Assumptions!G$41*'Property % affected'!L94</f>
        <v>308.10847331794099</v>
      </c>
      <c r="AG94" s="44">
        <f>'Population Estimate'!O93*Assumptions!H$41*'Property % affected'!M94</f>
        <v>117.80818254073604</v>
      </c>
      <c r="AH94" s="45">
        <f>'Population Estimate'!J93*Assumptions!C$41*'Property % affected'!N94</f>
        <v>48685.119088401429</v>
      </c>
      <c r="AI94" s="45">
        <f>'Population Estimate'!K93*Assumptions!D$41*'Property % affected'!O94</f>
        <v>97823.1293786069</v>
      </c>
      <c r="AJ94" s="45">
        <f>'Population Estimate'!L93*Assumptions!E$41*'Property % affected'!P94</f>
        <v>73377.363892957539</v>
      </c>
      <c r="AK94" s="45">
        <f>'Population Estimate'!M93*Assumptions!F$41*'Property % affected'!Q94</f>
        <v>39839.404109501622</v>
      </c>
      <c r="AL94" s="45">
        <f>'Population Estimate'!N93*Assumptions!G$41*'Property % affected'!R94</f>
        <v>25095.36765468225</v>
      </c>
      <c r="AM94" s="45">
        <f>'Population Estimate'!O93*Assumptions!H$41*'Property % affected'!S94</f>
        <v>12793.934213071347</v>
      </c>
    </row>
    <row r="95" spans="1:39" x14ac:dyDescent="0.35">
      <c r="A95">
        <v>2114</v>
      </c>
      <c r="B95" s="43">
        <f>'Property % affected'!B95*'Population Estimate'!B94</f>
        <v>1714.9121902475733</v>
      </c>
      <c r="C95" s="43">
        <f>'Property % affected'!C95*'Population Estimate'!C94</f>
        <v>2528.2249646360906</v>
      </c>
      <c r="D95" s="43">
        <f>'Property % affected'!D95*'Population Estimate'!D94</f>
        <v>2761.7307277017508</v>
      </c>
      <c r="E95" s="43">
        <f>'Property % affected'!E95*'Population Estimate'!E94</f>
        <v>2679.8259970796498</v>
      </c>
      <c r="F95" s="43">
        <f>'Property % affected'!F95*'Population Estimate'!F94</f>
        <v>2043.5449196304135</v>
      </c>
      <c r="G95" s="43">
        <f>'Property % affected'!G95*'Population Estimate'!G94</f>
        <v>1170.5618767955918</v>
      </c>
      <c r="H95" s="44">
        <f>'Property % affected'!H95*'Population Estimate'!B94</f>
        <v>443.72062195873326</v>
      </c>
      <c r="I95" s="44">
        <f>'Property % affected'!I95*'Population Estimate'!C94</f>
        <v>542.15984432966945</v>
      </c>
      <c r="J95" s="44">
        <f>'Property % affected'!J95*'Population Estimate'!D94</f>
        <v>354.3986957406787</v>
      </c>
      <c r="K95" s="44">
        <f>'Property % affected'!K95*'Population Estimate'!E94</f>
        <v>384.8122185638133</v>
      </c>
      <c r="L95" s="44">
        <f>'Property % affected'!L95*'Population Estimate'!F94</f>
        <v>316.43113268872725</v>
      </c>
      <c r="M95" s="44">
        <f>'Property % affected'!M95*'Population Estimate'!G94</f>
        <v>129.58074974262013</v>
      </c>
      <c r="N95" s="45">
        <f>'Property % affected'!N95*'Population Estimate'!B94</f>
        <v>53021.198173180084</v>
      </c>
      <c r="O95" s="45">
        <f>'Property % affected'!O95*'Population Estimate'!C94</f>
        <v>108610.32130821691</v>
      </c>
      <c r="P95" s="45">
        <f>'Property % affected'!P95*'Population Estimate'!D94</f>
        <v>82333.519388745364</v>
      </c>
      <c r="Q95" s="45">
        <f>'Property % affected'!Q95*'Population Estimate'!E94</f>
        <v>40497.053536134496</v>
      </c>
      <c r="R95" s="45">
        <f>'Property % affected'!R95*'Population Estimate'!F94</f>
        <v>25974.570879481129</v>
      </c>
      <c r="S95" s="45">
        <f>'Property % affected'!S95*'Population Estimate'!G94</f>
        <v>14182.356585066396</v>
      </c>
      <c r="U95">
        <v>2114</v>
      </c>
      <c r="V95" s="43">
        <f>'Population Estimate'!J94*Assumptions!C$41*'Property % affected'!B95</f>
        <v>1596.5415276091103</v>
      </c>
      <c r="W95" s="43">
        <f>'Population Estimate'!K94*Assumptions!D$41*'Property % affected'!C95</f>
        <v>2308.7547488842433</v>
      </c>
      <c r="X95" s="43">
        <f>'Population Estimate'!L94*Assumptions!E$41*'Property % affected'!D95</f>
        <v>2495.5046910729343</v>
      </c>
      <c r="Y95" s="43">
        <f>'Population Estimate'!M94*Assumptions!F$41*'Property % affected'!E95</f>
        <v>2672.93031535307</v>
      </c>
      <c r="Z95" s="43">
        <f>'Population Estimate'!N94*Assumptions!G$41*'Property % affected'!F95</f>
        <v>2001.8014646642951</v>
      </c>
      <c r="AA95" s="43">
        <f>'Population Estimate'!O94*Assumptions!H$41*'Property % affected'!G95</f>
        <v>1070.6357017519267</v>
      </c>
      <c r="AB95" s="44">
        <f>'Population Estimate'!J94*Assumptions!C$41*'Property % affected'!H95</f>
        <v>413.09310391652741</v>
      </c>
      <c r="AC95" s="44">
        <f>'Population Estimate'!K94*Assumptions!D$41*'Property % affected'!I95</f>
        <v>495.09601904854082</v>
      </c>
      <c r="AD95" s="44">
        <f>'Population Estimate'!L94*Assumptions!E$41*'Property % affected'!J95</f>
        <v>320.2352781391449</v>
      </c>
      <c r="AE95" s="44">
        <f>'Population Estimate'!M94*Assumptions!F$41*'Property % affected'!K95</f>
        <v>383.82202644439701</v>
      </c>
      <c r="AF95" s="44">
        <f>'Population Estimate'!N94*Assumptions!G$41*'Property % affected'!L95</f>
        <v>309.96739968712598</v>
      </c>
      <c r="AG95" s="44">
        <f>'Population Estimate'!O94*Assumptions!H$41*'Property % affected'!M95</f>
        <v>118.51896058157475</v>
      </c>
      <c r="AH95" s="45">
        <f>'Population Estimate'!J94*Assumptions!C$41*'Property % affected'!N95</f>
        <v>49361.445564658163</v>
      </c>
      <c r="AI95" s="45">
        <f>'Population Estimate'!K94*Assumptions!D$41*'Property % affected'!O95</f>
        <v>99182.073828735651</v>
      </c>
      <c r="AJ95" s="45">
        <f>'Population Estimate'!L94*Assumptions!E$41*'Property % affected'!P95</f>
        <v>74396.711383278365</v>
      </c>
      <c r="AK95" s="45">
        <f>'Population Estimate'!M94*Assumptions!F$41*'Property % affected'!Q95</f>
        <v>40392.847221114876</v>
      </c>
      <c r="AL95" s="45">
        <f>'Population Estimate'!N94*Assumptions!G$41*'Property % affected'!R95</f>
        <v>25443.988791778371</v>
      </c>
      <c r="AM95" s="45">
        <f>'Population Estimate'!O94*Assumptions!H$41*'Property % affected'!S95</f>
        <v>12971.665655569726</v>
      </c>
    </row>
    <row r="96" spans="1:39" x14ac:dyDescent="0.35">
      <c r="A96">
        <v>2115</v>
      </c>
      <c r="B96" s="43">
        <f>'Property % affected'!B96*'Population Estimate'!B95</f>
        <v>1764.5503249329606</v>
      </c>
      <c r="C96" s="43">
        <f>'Property % affected'!C96*'Population Estimate'!C95</f>
        <v>2601.404438211031</v>
      </c>
      <c r="D96" s="43">
        <f>'Property % affected'!D96*'Population Estimate'!D95</f>
        <v>2841.6690257709029</v>
      </c>
      <c r="E96" s="43">
        <f>'Property % affected'!E96*'Population Estimate'!E95</f>
        <v>2757.3935626570101</v>
      </c>
      <c r="F96" s="43">
        <f>'Property % affected'!F96*'Population Estimate'!F95</f>
        <v>2102.6953289243197</v>
      </c>
      <c r="G96" s="43">
        <f>'Property % affected'!G96*'Population Estimate'!G95</f>
        <v>1204.4437912331884</v>
      </c>
      <c r="H96" s="44">
        <f>'Property % affected'!H96*'Population Estimate'!B95</f>
        <v>446.39774393408061</v>
      </c>
      <c r="I96" s="44">
        <f>'Property % affected'!I96*'Population Estimate'!C95</f>
        <v>545.43088462299363</v>
      </c>
      <c r="J96" s="44">
        <f>'Property % affected'!J96*'Population Estimate'!D95</f>
        <v>356.53690724009846</v>
      </c>
      <c r="K96" s="44">
        <f>'Property % affected'!K96*'Population Estimate'!E95</f>
        <v>387.13392550218322</v>
      </c>
      <c r="L96" s="44">
        <f>'Property % affected'!L96*'Population Estimate'!F95</f>
        <v>318.3402725778439</v>
      </c>
      <c r="M96" s="44">
        <f>'Property % affected'!M96*'Population Estimate'!G95</f>
        <v>130.36255580605396</v>
      </c>
      <c r="N96" s="45">
        <f>'Property % affected'!N96*'Population Estimate'!B95</f>
        <v>53757.760818991097</v>
      </c>
      <c r="O96" s="45">
        <f>'Property % affected'!O96*'Population Estimate'!C95</f>
        <v>110119.11983374004</v>
      </c>
      <c r="P96" s="45">
        <f>'Property % affected'!P96*'Population Estimate'!D95</f>
        <v>83477.284467041594</v>
      </c>
      <c r="Q96" s="45">
        <f>'Property % affected'!Q96*'Population Estimate'!E95</f>
        <v>41059.632616348761</v>
      </c>
      <c r="R96" s="45">
        <f>'Property % affected'!R96*'Population Estimate'!F95</f>
        <v>26335.40577778552</v>
      </c>
      <c r="S96" s="45">
        <f>'Property % affected'!S96*'Population Estimate'!G95</f>
        <v>14379.375785877592</v>
      </c>
      <c r="U96">
        <v>2115</v>
      </c>
      <c r="V96" s="43">
        <f>'Population Estimate'!J95*Assumptions!C$41*'Property % affected'!B96</f>
        <v>1642.7534233720264</v>
      </c>
      <c r="W96" s="43">
        <f>'Population Estimate'!K95*Assumptions!D$41*'Property % affected'!C96</f>
        <v>2375.5816568929263</v>
      </c>
      <c r="X96" s="43">
        <f>'Population Estimate'!L95*Assumptions!E$41*'Property % affected'!D96</f>
        <v>2567.7370763040476</v>
      </c>
      <c r="Y96" s="43">
        <f>'Population Estimate'!M95*Assumptions!F$41*'Property % affected'!E96</f>
        <v>2750.2982854174716</v>
      </c>
      <c r="Z96" s="43">
        <f>'Population Estimate'!N95*Assumptions!G$41*'Property % affected'!F96</f>
        <v>2059.743609621622</v>
      </c>
      <c r="AA96" s="43">
        <f>'Population Estimate'!O95*Assumptions!H$41*'Property % affected'!G96</f>
        <v>1101.6252529748813</v>
      </c>
      <c r="AB96" s="44">
        <f>'Population Estimate'!J95*Assumptions!C$41*'Property % affected'!H96</f>
        <v>415.58543934479212</v>
      </c>
      <c r="AC96" s="44">
        <f>'Population Estimate'!K95*Assumptions!D$41*'Property % affected'!I96</f>
        <v>498.08310679454399</v>
      </c>
      <c r="AD96" s="44">
        <f>'Population Estimate'!L95*Assumptions!E$41*'Property % affected'!J96</f>
        <v>322.16736977059395</v>
      </c>
      <c r="AE96" s="44">
        <f>'Population Estimate'!M95*Assumptions!F$41*'Property % affected'!K96</f>
        <v>386.13775920678432</v>
      </c>
      <c r="AF96" s="44">
        <f>'Population Estimate'!N95*Assumptions!G$41*'Property % affected'!L96</f>
        <v>311.83754161039428</v>
      </c>
      <c r="AG96" s="44">
        <f>'Population Estimate'!O95*Assumptions!H$41*'Property % affected'!M96</f>
        <v>119.23402699536376</v>
      </c>
      <c r="AH96" s="45">
        <f>'Population Estimate'!J95*Assumptions!C$41*'Property % affected'!N96</f>
        <v>50047.167468327854</v>
      </c>
      <c r="AI96" s="45">
        <f>'Population Estimate'!K95*Assumptions!D$41*'Property % affected'!O96</f>
        <v>100559.89653424494</v>
      </c>
      <c r="AJ96" s="45">
        <f>'Population Estimate'!L95*Assumptions!E$41*'Property % affected'!P96</f>
        <v>75430.219498223683</v>
      </c>
      <c r="AK96" s="45">
        <f>'Population Estimate'!M95*Assumptions!F$41*'Property % affected'!Q96</f>
        <v>40953.978682607849</v>
      </c>
      <c r="AL96" s="45">
        <f>'Population Estimate'!N95*Assumptions!G$41*'Property % affected'!R96</f>
        <v>25797.452922167224</v>
      </c>
      <c r="AM96" s="45">
        <f>'Population Estimate'!O95*Assumptions!H$41*'Property % affected'!S96</f>
        <v>13151.866116989613</v>
      </c>
    </row>
    <row r="97" spans="1:39" x14ac:dyDescent="0.35">
      <c r="A97">
        <v>2116</v>
      </c>
      <c r="B97" s="43">
        <f>'Property % affected'!B97*'Population Estimate'!B96</f>
        <v>1815.6252354655644</v>
      </c>
      <c r="C97" s="43">
        <f>'Property % affected'!C97*'Population Estimate'!C96</f>
        <v>2676.7020917057221</v>
      </c>
      <c r="D97" s="43">
        <f>'Property % affected'!D97*'Population Estimate'!D96</f>
        <v>2923.9211379400663</v>
      </c>
      <c r="E97" s="43">
        <f>'Property % affected'!E97*'Population Estimate'!E96</f>
        <v>2837.2063214805557</v>
      </c>
      <c r="F97" s="43">
        <f>'Property % affected'!F97*'Population Estimate'!F96</f>
        <v>2163.5578468614117</v>
      </c>
      <c r="G97" s="43">
        <f>'Property % affected'!G97*'Population Estimate'!G96</f>
        <v>1239.3064177106298</v>
      </c>
      <c r="H97" s="44">
        <f>'Property % affected'!H97*'Population Estimate'!B96</f>
        <v>449.0910179242685</v>
      </c>
      <c r="I97" s="44">
        <f>'Property % affected'!I97*'Population Estimate'!C96</f>
        <v>548.72166024845728</v>
      </c>
      <c r="J97" s="44">
        <f>'Property % affected'!J97*'Population Estimate'!D96</f>
        <v>358.68801931864328</v>
      </c>
      <c r="K97" s="44">
        <f>'Property % affected'!K97*'Population Estimate'!E96</f>
        <v>389.46964011195126</v>
      </c>
      <c r="L97" s="44">
        <f>'Property % affected'!L97*'Population Estimate'!F96</f>
        <v>320.26093097680263</v>
      </c>
      <c r="M97" s="44">
        <f>'Property % affected'!M97*'Population Estimate'!G96</f>
        <v>131.14907877938401</v>
      </c>
      <c r="N97" s="45">
        <f>'Property % affected'!N97*'Population Estimate'!B96</f>
        <v>54504.555684176543</v>
      </c>
      <c r="O97" s="45">
        <f>'Property % affected'!O97*'Population Estimate'!C96</f>
        <v>111648.87836530311</v>
      </c>
      <c r="P97" s="45">
        <f>'Property % affected'!P97*'Population Estimate'!D96</f>
        <v>84636.938560699229</v>
      </c>
      <c r="Q97" s="45">
        <f>'Property % affected'!Q97*'Population Estimate'!E96</f>
        <v>41630.026961967742</v>
      </c>
      <c r="R97" s="45">
        <f>'Property % affected'!R97*'Population Estimate'!F96</f>
        <v>26701.253341147527</v>
      </c>
      <c r="S97" s="45">
        <f>'Property % affected'!S97*'Population Estimate'!G96</f>
        <v>14579.131948297063</v>
      </c>
      <c r="U97">
        <v>2116</v>
      </c>
      <c r="V97" s="43">
        <f>'Population Estimate'!J96*Assumptions!C$41*'Property % affected'!B97</f>
        <v>1690.3029224938732</v>
      </c>
      <c r="W97" s="43">
        <f>'Population Estimate'!K96*Assumptions!D$41*'Property % affected'!C97</f>
        <v>2444.3428698060866</v>
      </c>
      <c r="X97" s="43">
        <f>'Population Estimate'!L96*Assumptions!E$41*'Property % affected'!D97</f>
        <v>2642.06022798206</v>
      </c>
      <c r="Y97" s="43">
        <f>'Population Estimate'!M96*Assumptions!F$41*'Property % affected'!E97</f>
        <v>2829.9056714357807</v>
      </c>
      <c r="Z97" s="43">
        <f>'Population Estimate'!N96*Assumptions!G$41*'Property % affected'!F97</f>
        <v>2119.3628900099689</v>
      </c>
      <c r="AA97" s="43">
        <f>'Population Estimate'!O96*Assumptions!H$41*'Property % affected'!G97</f>
        <v>1133.5117967821752</v>
      </c>
      <c r="AB97" s="44">
        <f>'Population Estimate'!J96*Assumptions!C$41*'Property % affected'!H97</f>
        <v>418.09281190591651</v>
      </c>
      <c r="AC97" s="44">
        <f>'Population Estimate'!K96*Assumptions!D$41*'Property % affected'!I97</f>
        <v>501.08821668748243</v>
      </c>
      <c r="AD97" s="44">
        <f>'Population Estimate'!L96*Assumptions!E$41*'Property % affected'!J97</f>
        <v>324.11111838778788</v>
      </c>
      <c r="AE97" s="44">
        <f>'Population Estimate'!M96*Assumptions!F$41*'Property % affected'!K97</f>
        <v>388.46746359627298</v>
      </c>
      <c r="AF97" s="44">
        <f>'Population Estimate'!N96*Assumptions!G$41*'Property % affected'!L97</f>
        <v>313.71896675511323</v>
      </c>
      <c r="AG97" s="44">
        <f>'Population Estimate'!O96*Assumptions!H$41*'Property % affected'!M97</f>
        <v>119.95340765535967</v>
      </c>
      <c r="AH97" s="45">
        <f>'Population Estimate'!J96*Assumptions!C$41*'Property % affected'!N97</f>
        <v>50742.415319298976</v>
      </c>
      <c r="AI97" s="45">
        <f>'Population Estimate'!K96*Assumptions!D$41*'Property % affected'!O97</f>
        <v>101956.85974906741</v>
      </c>
      <c r="AJ97" s="45">
        <f>'Population Estimate'!L96*Assumptions!E$41*'Property % affected'!P97</f>
        <v>76478.084955097118</v>
      </c>
      <c r="AK97" s="45">
        <f>'Population Estimate'!M96*Assumptions!F$41*'Property % affected'!Q97</f>
        <v>41522.905299400292</v>
      </c>
      <c r="AL97" s="45">
        <f>'Population Estimate'!N96*Assumptions!G$41*'Property % affected'!R97</f>
        <v>26155.827323995582</v>
      </c>
      <c r="AM97" s="45">
        <f>'Population Estimate'!O96*Assumptions!H$41*'Property % affected'!S97</f>
        <v>13334.569896576817</v>
      </c>
    </row>
    <row r="98" spans="1:39" x14ac:dyDescent="0.35">
      <c r="A98">
        <v>2117</v>
      </c>
      <c r="B98" s="43">
        <f>'Property % affected'!B98*'Population Estimate'!B97</f>
        <v>1868.1785093234043</v>
      </c>
      <c r="C98" s="43">
        <f>'Property % affected'!C98*'Population Estimate'!C97</f>
        <v>2754.1792358395951</v>
      </c>
      <c r="D98" s="43">
        <f>'Property % affected'!D98*'Population Estimate'!D97</f>
        <v>3008.554037560174</v>
      </c>
      <c r="E98" s="43">
        <f>'Property % affected'!E98*'Population Estimate'!E97</f>
        <v>2919.3292606705522</v>
      </c>
      <c r="F98" s="43">
        <f>'Property % affected'!F98*'Population Estimate'!F97</f>
        <v>2226.1820304277026</v>
      </c>
      <c r="G98" s="43">
        <f>'Property % affected'!G98*'Population Estimate'!G97</f>
        <v>1275.1781429386747</v>
      </c>
      <c r="H98" s="44">
        <f>'Property % affected'!H98*'Population Estimate'!B97</f>
        <v>451.80054138006153</v>
      </c>
      <c r="I98" s="44">
        <f>'Property % affected'!I98*'Population Estimate'!C97</f>
        <v>552.03229027623377</v>
      </c>
      <c r="J98" s="44">
        <f>'Property % affected'!J98*'Population Estimate'!D97</f>
        <v>360.85210981002706</v>
      </c>
      <c r="K98" s="44">
        <f>'Property % affected'!K98*'Population Estimate'!E97</f>
        <v>391.81944690630689</v>
      </c>
      <c r="L98" s="44">
        <f>'Property % affected'!L98*'Population Estimate'!F97</f>
        <v>322.19317738080895</v>
      </c>
      <c r="M98" s="44">
        <f>'Property % affected'!M98*'Population Estimate'!G97</f>
        <v>131.94034712138031</v>
      </c>
      <c r="N98" s="45">
        <f>'Property % affected'!N98*'Population Estimate'!B97</f>
        <v>55261.72491321517</v>
      </c>
      <c r="O98" s="45">
        <f>'Property % affected'!O98*'Population Estimate'!C97</f>
        <v>113199.88807621108</v>
      </c>
      <c r="P98" s="45">
        <f>'Property % affected'!P98*'Population Estimate'!D97</f>
        <v>85812.702397570552</v>
      </c>
      <c r="Q98" s="45">
        <f>'Property % affected'!Q98*'Population Estimate'!E97</f>
        <v>42208.345141502978</v>
      </c>
      <c r="R98" s="45">
        <f>'Property % affected'!R98*'Population Estimate'!F97</f>
        <v>27072.183204769015</v>
      </c>
      <c r="S98" s="45">
        <f>'Property % affected'!S98*'Population Estimate'!G97</f>
        <v>14781.663093790814</v>
      </c>
      <c r="U98">
        <v>2117</v>
      </c>
      <c r="V98" s="43">
        <f>'Population Estimate'!J97*Assumptions!C$41*'Property % affected'!B98</f>
        <v>1739.2287419049203</v>
      </c>
      <c r="W98" s="43">
        <f>'Population Estimate'!K97*Assumptions!D$41*'Property % affected'!C98</f>
        <v>2515.0943760806936</v>
      </c>
      <c r="X98" s="43">
        <f>'Population Estimate'!L97*Assumptions!E$41*'Property % affected'!D98</f>
        <v>2718.5346633434101</v>
      </c>
      <c r="Y98" s="43">
        <f>'Population Estimate'!M97*Assumptions!F$41*'Property % affected'!E98</f>
        <v>2911.8172933045321</v>
      </c>
      <c r="Z98" s="43">
        <f>'Population Estimate'!N97*Assumptions!G$41*'Property % affected'!F98</f>
        <v>2180.707850515696</v>
      </c>
      <c r="AA98" s="43">
        <f>'Population Estimate'!O97*Assumptions!H$41*'Property % affected'!G98</f>
        <v>1166.3212966248618</v>
      </c>
      <c r="AB98" s="44">
        <f>'Population Estimate'!J97*Assumptions!C$41*'Property % affected'!H98</f>
        <v>420.61531232419151</v>
      </c>
      <c r="AC98" s="44">
        <f>'Population Estimate'!K97*Assumptions!D$41*'Property % affected'!I98</f>
        <v>504.11145746128278</v>
      </c>
      <c r="AD98" s="44">
        <f>'Population Estimate'!L97*Assumptions!E$41*'Property % affected'!J98</f>
        <v>326.06659432140594</v>
      </c>
      <c r="AE98" s="44">
        <f>'Population Estimate'!M97*Assumptions!F$41*'Property % affected'!K98</f>
        <v>390.8112239085844</v>
      </c>
      <c r="AF98" s="44">
        <f>'Population Estimate'!N97*Assumptions!G$41*'Property % affected'!L98</f>
        <v>315.61174319691116</v>
      </c>
      <c r="AG98" s="44">
        <f>'Population Estimate'!O97*Assumptions!H$41*'Property % affected'!M98</f>
        <v>120.6771285909213</v>
      </c>
      <c r="AH98" s="45">
        <f>'Population Estimate'!J97*Assumptions!C$41*'Property % affected'!N98</f>
        <v>51447.321450623065</v>
      </c>
      <c r="AI98" s="45">
        <f>'Population Estimate'!K97*Assumptions!D$41*'Property % affected'!O98</f>
        <v>103373.22937032847</v>
      </c>
      <c r="AJ98" s="45">
        <f>'Population Estimate'!L97*Assumptions!E$41*'Property % affected'!P98</f>
        <v>77540.507203970003</v>
      </c>
      <c r="AK98" s="45">
        <f>'Population Estimate'!M97*Assumptions!F$41*'Property % affected'!Q98</f>
        <v>42099.735360637133</v>
      </c>
      <c r="AL98" s="45">
        <f>'Population Estimate'!N97*Assumptions!G$41*'Property % affected'!R98</f>
        <v>26519.180210028309</v>
      </c>
      <c r="AM98" s="45">
        <f>'Population Estimate'!O97*Assumptions!H$41*'Property % affected'!S98</f>
        <v>13519.811770057195</v>
      </c>
    </row>
    <row r="99" spans="1:39" x14ac:dyDescent="0.35">
      <c r="A99">
        <v>2118</v>
      </c>
      <c r="B99" s="43">
        <f>'Property % affected'!B99*'Population Estimate'!B98</f>
        <v>1922.2529377340825</v>
      </c>
      <c r="C99" s="43">
        <f>'Property % affected'!C99*'Population Estimate'!C98</f>
        <v>2833.8989559709021</v>
      </c>
      <c r="D99" s="43">
        <f>'Property % affected'!D99*'Population Estimate'!D98</f>
        <v>3095.6366365258491</v>
      </c>
      <c r="E99" s="43">
        <f>'Property % affected'!E99*'Population Estimate'!E98</f>
        <v>3003.8292483995083</v>
      </c>
      <c r="F99" s="43">
        <f>'Property % affected'!F99*'Population Estimate'!F98</f>
        <v>2290.6188710362044</v>
      </c>
      <c r="G99" s="43">
        <f>'Property % affected'!G99*'Population Estimate'!G98</f>
        <v>1312.0881752814466</v>
      </c>
      <c r="H99" s="44">
        <f>'Property % affected'!H99*'Population Estimate'!B98</f>
        <v>454.52641234017852</v>
      </c>
      <c r="I99" s="44">
        <f>'Property % affected'!I99*'Population Estimate'!C98</f>
        <v>555.36289449488856</v>
      </c>
      <c r="J99" s="44">
        <f>'Property % affected'!J99*'Population Estimate'!D98</f>
        <v>363.02925701756152</v>
      </c>
      <c r="K99" s="44">
        <f>'Property % affected'!K99*'Population Estimate'!E98</f>
        <v>394.18343090833713</v>
      </c>
      <c r="L99" s="44">
        <f>'Property % affected'!L99*'Population Estimate'!F98</f>
        <v>324.1370817043574</v>
      </c>
      <c r="M99" s="44">
        <f>'Property % affected'!M99*'Population Estimate'!G98</f>
        <v>132.73638946251464</v>
      </c>
      <c r="N99" s="45">
        <f>'Property % affected'!N99*'Population Estimate'!B98</f>
        <v>56029.412625235738</v>
      </c>
      <c r="O99" s="45">
        <f>'Property % affected'!O99*'Population Estimate'!C98</f>
        <v>114772.44418470543</v>
      </c>
      <c r="P99" s="45">
        <f>'Property % affected'!P99*'Population Estimate'!D98</f>
        <v>87004.799771826394</v>
      </c>
      <c r="Q99" s="45">
        <f>'Property % affected'!Q99*'Population Estimate'!E98</f>
        <v>42794.697231683684</v>
      </c>
      <c r="R99" s="45">
        <f>'Property % affected'!R99*'Population Estimate'!F98</f>
        <v>27448.265971213768</v>
      </c>
      <c r="S99" s="45">
        <f>'Property % affected'!S99*'Population Estimate'!G98</f>
        <v>14987.007772013434</v>
      </c>
      <c r="U99">
        <v>2118</v>
      </c>
      <c r="V99" s="43">
        <f>'Population Estimate'!J98*Assumptions!C$41*'Property % affected'!B99</f>
        <v>1789.5707191970114</v>
      </c>
      <c r="W99" s="43">
        <f>'Population Estimate'!K98*Assumptions!D$41*'Property % affected'!C99</f>
        <v>2587.8937847596476</v>
      </c>
      <c r="X99" s="43">
        <f>'Population Estimate'!L98*Assumptions!E$41*'Property % affected'!D99</f>
        <v>2797.2226512959901</v>
      </c>
      <c r="Y99" s="43">
        <f>'Population Estimate'!M98*Assumptions!F$41*'Property % affected'!E99</f>
        <v>2996.0998471322146</v>
      </c>
      <c r="Z99" s="43">
        <f>'Population Estimate'!N98*Assumptions!G$41*'Property % affected'!F99</f>
        <v>2243.8284409511475</v>
      </c>
      <c r="AA99" s="43">
        <f>'Population Estimate'!O98*Assumptions!H$41*'Property % affected'!G99</f>
        <v>1200.0804674661065</v>
      </c>
      <c r="AB99" s="44">
        <f>'Population Estimate'!J98*Assumptions!C$41*'Property % affected'!H99</f>
        <v>423.15303187127944</v>
      </c>
      <c r="AC99" s="44">
        <f>'Population Estimate'!K98*Assumptions!D$41*'Property % affected'!I99</f>
        <v>507.15293850590172</v>
      </c>
      <c r="AD99" s="44">
        <f>'Population Estimate'!L98*Assumptions!E$41*'Property % affected'!J99</f>
        <v>328.03386832645708</v>
      </c>
      <c r="AE99" s="44">
        <f>'Population Estimate'!M98*Assumptions!F$41*'Property % affected'!K99</f>
        <v>393.1691249480258</v>
      </c>
      <c r="AF99" s="44">
        <f>'Population Estimate'!N98*Assumptions!G$41*'Property % affected'!L99</f>
        <v>317.51593942214032</v>
      </c>
      <c r="AG99" s="44">
        <f>'Population Estimate'!O98*Assumptions!H$41*'Property % affected'!M99</f>
        <v>121.40521598845189</v>
      </c>
      <c r="AH99" s="45">
        <f>'Population Estimate'!J98*Assumptions!C$41*'Property % affected'!N99</f>
        <v>52162.020033702778</v>
      </c>
      <c r="AI99" s="45">
        <f>'Population Estimate'!K98*Assumptions!D$41*'Property % affected'!O99</f>
        <v>104809.27498895713</v>
      </c>
      <c r="AJ99" s="45">
        <f>'Population Estimate'!L98*Assumptions!E$41*'Property % affected'!P99</f>
        <v>78617.688465644562</v>
      </c>
      <c r="AK99" s="45">
        <f>'Population Estimate'!M98*Assumptions!F$41*'Property % affected'!Q99</f>
        <v>42684.578659800056</v>
      </c>
      <c r="AL99" s="45">
        <f>'Population Estimate'!N98*Assumptions!G$41*'Property % affected'!R99</f>
        <v>26887.580740631893</v>
      </c>
      <c r="AM99" s="45">
        <f>'Population Estimate'!O98*Assumptions!H$41*'Property % affected'!S99</f>
        <v>13707.626996255864</v>
      </c>
    </row>
    <row r="100" spans="1:39" x14ac:dyDescent="0.35">
      <c r="A100">
        <v>2119</v>
      </c>
      <c r="B100" s="43">
        <f>'Property % affected'!B100*'Population Estimate'!B99</f>
        <v>1977.8925505173186</v>
      </c>
      <c r="C100" s="43">
        <f>'Property % affected'!C100*'Population Estimate'!C99</f>
        <v>2915.9261634636396</v>
      </c>
      <c r="D100" s="43">
        <f>'Property % affected'!D100*'Population Estimate'!D99</f>
        <v>3185.2398413865635</v>
      </c>
      <c r="E100" s="43">
        <f>'Property % affected'!E100*'Population Estimate'!E99</f>
        <v>3090.7750883392405</v>
      </c>
      <c r="F100" s="43">
        <f>'Property % affected'!F100*'Population Estimate'!F99</f>
        <v>2356.920836046419</v>
      </c>
      <c r="G100" s="43">
        <f>'Property % affected'!G100*'Population Estimate'!G99</f>
        <v>1350.0665685391925</v>
      </c>
      <c r="H100" s="44">
        <f>'Property % affected'!H100*'Population Estimate'!B99</f>
        <v>457.26872943484113</v>
      </c>
      <c r="I100" s="44">
        <f>'Property % affected'!I100*'Population Estimate'!C99</f>
        <v>558.71359341571326</v>
      </c>
      <c r="J100" s="44">
        <f>'Property % affected'!J100*'Population Estimate'!D99</f>
        <v>365.2195397169898</v>
      </c>
      <c r="K100" s="44">
        <f>'Property % affected'!K100*'Population Estimate'!E99</f>
        <v>396.56167765410288</v>
      </c>
      <c r="L100" s="44">
        <f>'Property % affected'!L100*'Population Estimate'!F99</f>
        <v>326.09271428376098</v>
      </c>
      <c r="M100" s="44">
        <f>'Property % affected'!M100*'Population Estimate'!G99</f>
        <v>133.53723460599645</v>
      </c>
      <c r="N100" s="45">
        <f>'Property % affected'!N100*'Population Estimate'!B99</f>
        <v>56807.764941448695</v>
      </c>
      <c r="O100" s="45">
        <f>'Property % affected'!O100*'Population Estimate'!C99</f>
        <v>116366.84601015579</v>
      </c>
      <c r="P100" s="45">
        <f>'Property % affected'!P100*'Population Estimate'!D99</f>
        <v>88213.45758655321</v>
      </c>
      <c r="Q100" s="45">
        <f>'Property % affected'!Q100*'Population Estimate'!E99</f>
        <v>43389.19483840873</v>
      </c>
      <c r="R100" s="45">
        <f>'Property % affected'!R100*'Population Estimate'!F99</f>
        <v>27829.573223845942</v>
      </c>
      <c r="S100" s="45">
        <f>'Property % affected'!S100*'Population Estimate'!G99</f>
        <v>15195.205068145613</v>
      </c>
      <c r="U100">
        <v>2119</v>
      </c>
      <c r="V100" s="43">
        <f>'Population Estimate'!J99*Assumptions!C$41*'Property % affected'!B100</f>
        <v>1841.3698450611193</v>
      </c>
      <c r="W100" s="43">
        <f>'Population Estimate'!K99*Assumptions!D$41*'Property % affected'!C100</f>
        <v>2662.8003723796428</v>
      </c>
      <c r="X100" s="43">
        <f>'Population Estimate'!L99*Assumptions!E$41*'Property % affected'!D100</f>
        <v>2878.188263121282</v>
      </c>
      <c r="Y100" s="43">
        <f>'Population Estimate'!M99*Assumptions!F$41*'Property % affected'!E100</f>
        <v>3082.8219595462306</v>
      </c>
      <c r="Z100" s="43">
        <f>'Population Estimate'!N99*Assumptions!G$41*'Property % affected'!F100</f>
        <v>2308.7760569260249</v>
      </c>
      <c r="AA100" s="43">
        <f>'Population Estimate'!O99*Assumptions!H$41*'Property % affected'!G100</f>
        <v>1234.8167975337033</v>
      </c>
      <c r="AB100" s="44">
        <f>'Population Estimate'!J99*Assumptions!C$41*'Property % affected'!H100</f>
        <v>425.70606236951687</v>
      </c>
      <c r="AC100" s="44">
        <f>'Population Estimate'!K99*Assumptions!D$41*'Property % affected'!I100</f>
        <v>510.21276987128391</v>
      </c>
      <c r="AD100" s="44">
        <f>'Population Estimate'!L99*Assumptions!E$41*'Property % affected'!J100</f>
        <v>330.01301158483972</v>
      </c>
      <c r="AE100" s="44">
        <f>'Population Estimate'!M99*Assumptions!F$41*'Property % affected'!K100</f>
        <v>395.54125203055816</v>
      </c>
      <c r="AF100" s="44">
        <f>'Population Estimate'!N99*Assumptions!G$41*'Property % affected'!L100</f>
        <v>319.43162433035531</v>
      </c>
      <c r="AG100" s="44">
        <f>'Population Estimate'!O99*Assumptions!H$41*'Property % affected'!M100</f>
        <v>122.13769619234628</v>
      </c>
      <c r="AH100" s="45">
        <f>'Population Estimate'!J99*Assumptions!C$41*'Property % affected'!N100</f>
        <v>52886.647103830102</v>
      </c>
      <c r="AI100" s="45">
        <f>'Population Estimate'!K99*Assumptions!D$41*'Property % affected'!O100</f>
        <v>106265.26994099974</v>
      </c>
      <c r="AJ100" s="45">
        <f>'Population Estimate'!L99*Assumptions!E$41*'Property % affected'!P100</f>
        <v>79709.833770144527</v>
      </c>
      <c r="AK100" s="45">
        <f>'Population Estimate'!M99*Assumptions!F$41*'Property % affected'!Q100</f>
        <v>43277.546515605572</v>
      </c>
      <c r="AL100" s="45">
        <f>'Population Estimate'!N99*Assumptions!G$41*'Property % affected'!R100</f>
        <v>27261.09903693842</v>
      </c>
      <c r="AM100" s="45">
        <f>'Population Estimate'!O99*Assumptions!H$41*'Property % affected'!S100</f>
        <v>13898.051323808306</v>
      </c>
    </row>
    <row r="101" spans="1:39" x14ac:dyDescent="0.35">
      <c r="A101">
        <v>2120</v>
      </c>
      <c r="B101" s="43">
        <f>'Property % affected'!B101*'Population Estimate'!B100</f>
        <v>2171.1698355256285</v>
      </c>
      <c r="C101" s="43">
        <f>'Property % affected'!C101*'Population Estimate'!C100</f>
        <v>3200.8669667502199</v>
      </c>
      <c r="D101" s="43">
        <f>'Property % affected'!D101*'Population Estimate'!D100</f>
        <v>3496.4976538913293</v>
      </c>
      <c r="E101" s="43">
        <f>'Property % affected'!E101*'Population Estimate'!E100</f>
        <v>3392.8019186082975</v>
      </c>
      <c r="F101" s="43">
        <f>'Property % affected'!F101*'Population Estimate'!F100</f>
        <v>2587.2363099842837</v>
      </c>
      <c r="G101" s="43">
        <f>'Property % affected'!G101*'Population Estimate'!G100</f>
        <v>1481.9934524740615</v>
      </c>
      <c r="H101" s="44">
        <f>'Property % affected'!H101*'Population Estimate'!B100</f>
        <v>490.77544027171314</v>
      </c>
      <c r="I101" s="44">
        <f>'Property % affected'!I101*'Population Estimate'!C100</f>
        <v>599.6537531295595</v>
      </c>
      <c r="J101" s="44">
        <f>'Property % affected'!J101*'Population Estimate'!D100</f>
        <v>391.98127679093596</v>
      </c>
      <c r="K101" s="44">
        <f>'Property % affected'!K101*'Population Estimate'!E100</f>
        <v>425.62003351098269</v>
      </c>
      <c r="L101" s="44">
        <f>'Property % affected'!L101*'Population Estimate'!F100</f>
        <v>349.98740373042619</v>
      </c>
      <c r="M101" s="44">
        <f>'Property % affected'!M101*'Population Estimate'!G100</f>
        <v>143.32227613164102</v>
      </c>
      <c r="N101" s="45">
        <f>'Property % affected'!N101*'Population Estimate'!B100</f>
        <v>61446.659252144338</v>
      </c>
      <c r="O101" s="45">
        <f>'Property % affected'!O101*'Population Estimate'!C100</f>
        <v>125869.3057613269</v>
      </c>
      <c r="P101" s="45">
        <f>'Property % affected'!P101*'Population Estimate'!D100</f>
        <v>95416.925403793066</v>
      </c>
      <c r="Q101" s="45">
        <f>'Property % affected'!Q101*'Population Estimate'!E100</f>
        <v>46932.335275090474</v>
      </c>
      <c r="R101" s="45">
        <f>'Property % affected'!R101*'Population Estimate'!F100</f>
        <v>30102.122566884649</v>
      </c>
      <c r="S101" s="45">
        <f>'Property % affected'!S101*'Population Estimate'!G100</f>
        <v>16436.038084778578</v>
      </c>
      <c r="U101">
        <v>2120</v>
      </c>
      <c r="V101" s="43">
        <f>'Population Estimate'!J100*Assumptions!C$41*'Property % affected'!B101</f>
        <v>2021.3062952269793</v>
      </c>
      <c r="W101" s="43">
        <f>'Population Estimate'!K100*Assumptions!D$41*'Property % affected'!C101</f>
        <v>2923.0060273117288</v>
      </c>
      <c r="X101" s="43">
        <f>'Population Estimate'!L100*Assumptions!E$41*'Property % affected'!D101</f>
        <v>3159.4413641015981</v>
      </c>
      <c r="Y101" s="43">
        <f>'Population Estimate'!M100*Assumptions!F$41*'Property % affected'!E101</f>
        <v>3384.0716196196513</v>
      </c>
      <c r="Z101" s="43">
        <f>'Population Estimate'!N100*Assumptions!G$41*'Property % affected'!F101</f>
        <v>2534.3868808598841</v>
      </c>
      <c r="AA101" s="43">
        <f>'Population Estimate'!O100*Assumptions!H$41*'Property % affected'!G101</f>
        <v>1355.4816122363768</v>
      </c>
      <c r="AB101" s="44">
        <f>'Population Estimate'!J100*Assumptions!C$41*'Property % affected'!H101</f>
        <v>456.89999498535155</v>
      </c>
      <c r="AC101" s="44">
        <f>'Population Estimate'!K100*Assumptions!D$41*'Property % affected'!I101</f>
        <v>547.59899518016471</v>
      </c>
      <c r="AD101" s="44">
        <f>'Population Estimate'!L100*Assumptions!E$41*'Property % affected'!J101</f>
        <v>354.19496377134749</v>
      </c>
      <c r="AE101" s="44">
        <f>'Population Estimate'!M100*Assumptions!F$41*'Property % affected'!K101</f>
        <v>424.52483543067962</v>
      </c>
      <c r="AF101" s="44">
        <f>'Population Estimate'!N100*Assumptions!G$41*'Property % affected'!L101</f>
        <v>342.83821738957892</v>
      </c>
      <c r="AG101" s="44">
        <f>'Population Estimate'!O100*Assumptions!H$41*'Property % affected'!M101</f>
        <v>131.08742794779934</v>
      </c>
      <c r="AH101" s="45">
        <f>'Population Estimate'!J100*Assumptions!C$41*'Property % affected'!N101</f>
        <v>57205.344849016707</v>
      </c>
      <c r="AI101" s="45">
        <f>'Population Estimate'!K100*Assumptions!D$41*'Property % affected'!O101</f>
        <v>114942.83992922092</v>
      </c>
      <c r="AJ101" s="45">
        <f>'Population Estimate'!L100*Assumptions!E$41*'Property % affected'!P101</f>
        <v>86218.8998241238</v>
      </c>
      <c r="AK101" s="45">
        <f>'Population Estimate'!M100*Assumptions!F$41*'Property % affected'!Q101</f>
        <v>46811.569804834253</v>
      </c>
      <c r="AL101" s="45">
        <f>'Population Estimate'!N100*Assumptions!G$41*'Property % affected'!R101</f>
        <v>29487.227055812367</v>
      </c>
      <c r="AM101" s="45">
        <f>'Population Estimate'!O100*Assumptions!H$41*'Property % affected'!S101</f>
        <v>15032.959399882428</v>
      </c>
    </row>
    <row r="102" spans="1:39" x14ac:dyDescent="0.35">
      <c r="A102">
        <v>2121</v>
      </c>
      <c r="B102" s="43">
        <f>'Property % affected'!B102*'Population Estimate'!B101</f>
        <v>2234.0143481097471</v>
      </c>
      <c r="C102" s="43">
        <f>'Property % affected'!C102*'Population Estimate'!C101</f>
        <v>3293.516063601423</v>
      </c>
      <c r="D102" s="43">
        <f>'Property % affected'!D102*'Population Estimate'!D101</f>
        <v>3597.7037812126032</v>
      </c>
      <c r="E102" s="43">
        <f>'Property % affected'!E102*'Population Estimate'!E101</f>
        <v>3491.0065727908573</v>
      </c>
      <c r="F102" s="43">
        <f>'Property % affected'!F102*'Population Estimate'!F101</f>
        <v>2662.1238669963923</v>
      </c>
      <c r="G102" s="43">
        <f>'Property % affected'!G102*'Population Estimate'!G101</f>
        <v>1524.8897541127767</v>
      </c>
      <c r="H102" s="44">
        <f>'Property % affected'!H102*'Population Estimate'!B101</f>
        <v>493.73646045218703</v>
      </c>
      <c r="I102" s="44">
        <f>'Property % affected'!I102*'Population Estimate'!C101</f>
        <v>603.2716743183837</v>
      </c>
      <c r="J102" s="44">
        <f>'Property % affected'!J102*'Population Estimate'!D101</f>
        <v>394.34623716935931</v>
      </c>
      <c r="K102" s="44">
        <f>'Property % affected'!K102*'Population Estimate'!E101</f>
        <v>428.18794829445727</v>
      </c>
      <c r="L102" s="44">
        <f>'Property % affected'!L102*'Population Estimate'!F101</f>
        <v>352.09900035959674</v>
      </c>
      <c r="M102" s="44">
        <f>'Property % affected'!M102*'Population Estimate'!G101</f>
        <v>144.18698963829547</v>
      </c>
      <c r="N102" s="45">
        <f>'Property % affected'!N102*'Population Estimate'!B101</f>
        <v>62300.26715755566</v>
      </c>
      <c r="O102" s="45">
        <f>'Property % affected'!O102*'Population Estimate'!C101</f>
        <v>127617.86354712314</v>
      </c>
      <c r="P102" s="45">
        <f>'Property % affected'!P102*'Population Estimate'!D101</f>
        <v>96742.443224062168</v>
      </c>
      <c r="Q102" s="45">
        <f>'Property % affected'!Q102*'Population Estimate'!E101</f>
        <v>47584.312337762669</v>
      </c>
      <c r="R102" s="45">
        <f>'Property % affected'!R102*'Population Estimate'!F101</f>
        <v>30520.296802969857</v>
      </c>
      <c r="S102" s="45">
        <f>'Property % affected'!S102*'Population Estimate'!G101</f>
        <v>16664.365095775825</v>
      </c>
      <c r="U102">
        <v>2121</v>
      </c>
      <c r="V102" s="43">
        <f>'Population Estimate'!J101*Assumptions!C$41*'Property % affected'!B102</f>
        <v>2079.8130075201693</v>
      </c>
      <c r="W102" s="43">
        <f>'Population Estimate'!K101*Assumptions!D$41*'Property % affected'!C102</f>
        <v>3007.612439053984</v>
      </c>
      <c r="X102" s="43">
        <f>'Population Estimate'!L101*Assumptions!E$41*'Property % affected'!D102</f>
        <v>3250.8913968517995</v>
      </c>
      <c r="Y102" s="43">
        <f>'Population Estimate'!M101*Assumptions!F$41*'Property % affected'!E102</f>
        <v>3482.0235752911694</v>
      </c>
      <c r="Z102" s="43">
        <f>'Population Estimate'!N101*Assumptions!G$41*'Property % affected'!F102</f>
        <v>2607.7447111047322</v>
      </c>
      <c r="AA102" s="43">
        <f>'Population Estimate'!O101*Assumptions!H$41*'Property % affected'!G102</f>
        <v>1394.7160285606558</v>
      </c>
      <c r="AB102" s="44">
        <f>'Population Estimate'!J101*Assumptions!C$41*'Property % affected'!H102</f>
        <v>459.65663273572687</v>
      </c>
      <c r="AC102" s="44">
        <f>'Population Estimate'!K101*Assumptions!D$41*'Property % affected'!I102</f>
        <v>550.90285177624446</v>
      </c>
      <c r="AD102" s="44">
        <f>'Population Estimate'!L101*Assumptions!E$41*'Property % affected'!J102</f>
        <v>356.33194608441619</v>
      </c>
      <c r="AE102" s="44">
        <f>'Population Estimate'!M101*Assumptions!F$41*'Property % affected'!K102</f>
        <v>427.08614250041933</v>
      </c>
      <c r="AF102" s="44">
        <f>'Population Estimate'!N101*Assumptions!G$41*'Property % affected'!L102</f>
        <v>344.90668047274823</v>
      </c>
      <c r="AG102" s="44">
        <f>'Population Estimate'!O101*Assumptions!H$41*'Property % affected'!M102</f>
        <v>131.87832432872855</v>
      </c>
      <c r="AH102" s="45">
        <f>'Population Estimate'!J101*Assumptions!C$41*'Property % affected'!N102</f>
        <v>58000.03304182025</v>
      </c>
      <c r="AI102" s="45">
        <f>'Population Estimate'!K101*Assumptions!D$41*'Property % affected'!O102</f>
        <v>116539.60886716098</v>
      </c>
      <c r="AJ102" s="45">
        <f>'Population Estimate'!L101*Assumptions!E$41*'Property % affected'!P102</f>
        <v>87416.64003297282</v>
      </c>
      <c r="AK102" s="45">
        <f>'Population Estimate'!M101*Assumptions!F$41*'Property % affected'!Q102</f>
        <v>47461.869211448888</v>
      </c>
      <c r="AL102" s="45">
        <f>'Population Estimate'!N101*Assumptions!G$41*'Property % affected'!R102</f>
        <v>29896.859254370363</v>
      </c>
      <c r="AM102" s="45">
        <f>'Population Estimate'!O101*Assumptions!H$41*'Property % affected'!S102</f>
        <v>15241.795049234986</v>
      </c>
    </row>
    <row r="103" spans="1:39" x14ac:dyDescent="0.35">
      <c r="A103">
        <v>2122</v>
      </c>
      <c r="B103" s="43">
        <f>'Property % affected'!B103*'Population Estimate'!B102</f>
        <v>2298.6778951596693</v>
      </c>
      <c r="C103" s="43">
        <f>'Property % affected'!C103*'Population Estimate'!C102</f>
        <v>3388.8468886333062</v>
      </c>
      <c r="D103" s="43">
        <f>'Property % affected'!D103*'Population Estimate'!D102</f>
        <v>3701.8393199681918</v>
      </c>
      <c r="E103" s="43">
        <f>'Property % affected'!E103*'Population Estimate'!E102</f>
        <v>3592.0537607653919</v>
      </c>
      <c r="F103" s="43">
        <f>'Property % affected'!F103*'Population Estimate'!F102</f>
        <v>2739.1790444046742</v>
      </c>
      <c r="G103" s="43">
        <f>'Property % affected'!G103*'Population Estimate'!G102</f>
        <v>1569.02768923591</v>
      </c>
      <c r="H103" s="44">
        <f>'Property % affected'!H103*'Population Estimate'!B102</f>
        <v>496.71534550484012</v>
      </c>
      <c r="I103" s="44">
        <f>'Property % affected'!I103*'Population Estimate'!C102</f>
        <v>606.91142369332385</v>
      </c>
      <c r="J103" s="44">
        <f>'Property % affected'!J103*'Population Estimate'!D102</f>
        <v>396.72546618233901</v>
      </c>
      <c r="K103" s="44">
        <f>'Property % affected'!K103*'Population Estimate'!E102</f>
        <v>430.77135620752165</v>
      </c>
      <c r="L103" s="44">
        <f>'Property % affected'!L103*'Population Estimate'!F102</f>
        <v>354.22333699105542</v>
      </c>
      <c r="M103" s="44">
        <f>'Property % affected'!M103*'Population Estimate'!G102</f>
        <v>145.05692026449876</v>
      </c>
      <c r="N103" s="45">
        <f>'Property % affected'!N103*'Population Estimate'!B102</f>
        <v>63165.733257782587</v>
      </c>
      <c r="O103" s="45">
        <f>'Property % affected'!O103*'Population Estimate'!C102</f>
        <v>129390.71203915449</v>
      </c>
      <c r="P103" s="45">
        <f>'Property % affected'!P103*'Population Estimate'!D102</f>
        <v>98086.374941911956</v>
      </c>
      <c r="Q103" s="45">
        <f>'Property % affected'!Q103*'Population Estimate'!E102</f>
        <v>48245.346569394358</v>
      </c>
      <c r="R103" s="45">
        <f>'Property % affected'!R103*'Population Estimate'!F102</f>
        <v>30944.280253715489</v>
      </c>
      <c r="S103" s="45">
        <f>'Property % affected'!S103*'Population Estimate'!G102</f>
        <v>16895.863991851584</v>
      </c>
      <c r="U103">
        <v>2122</v>
      </c>
      <c r="V103" s="43">
        <f>'Population Estimate'!J102*Assumptions!C$41*'Property % affected'!B103</f>
        <v>2140.0131966463555</v>
      </c>
      <c r="W103" s="43">
        <f>'Population Estimate'!K102*Assumptions!D$41*'Property % affected'!C103</f>
        <v>3094.6677834501634</v>
      </c>
      <c r="X103" s="43">
        <f>'Population Estimate'!L102*Assumptions!E$41*'Property % affected'!D103</f>
        <v>3344.9884508713417</v>
      </c>
      <c r="Y103" s="43">
        <f>'Population Estimate'!M102*Assumptions!F$41*'Property % affected'!E103</f>
        <v>3582.8107503960632</v>
      </c>
      <c r="Z103" s="43">
        <f>'Population Estimate'!N102*Assumptions!G$41*'Property % affected'!F103</f>
        <v>2683.2258838032808</v>
      </c>
      <c r="AA103" s="43">
        <f>'Population Estimate'!O102*Assumptions!H$41*'Property % affected'!G103</f>
        <v>1435.0860850960685</v>
      </c>
      <c r="AB103" s="44">
        <f>'Population Estimate'!J102*Assumptions!C$41*'Property % affected'!H103</f>
        <v>462.42990224747257</v>
      </c>
      <c r="AC103" s="44">
        <f>'Population Estimate'!K102*Assumptions!D$41*'Property % affected'!I103</f>
        <v>554.22664169671577</v>
      </c>
      <c r="AD103" s="44">
        <f>'Population Estimate'!L102*Assumptions!E$41*'Property % affected'!J103</f>
        <v>358.48182156049808</v>
      </c>
      <c r="AE103" s="44">
        <f>'Population Estimate'!M102*Assumptions!F$41*'Property % affected'!K103</f>
        <v>429.66290283309684</v>
      </c>
      <c r="AF103" s="44">
        <f>'Population Estimate'!N102*Assumptions!G$41*'Property % affected'!L103</f>
        <v>346.98762331841027</v>
      </c>
      <c r="AG103" s="44">
        <f>'Population Estimate'!O102*Assumptions!H$41*'Property % affected'!M103</f>
        <v>132.67399246462438</v>
      </c>
      <c r="AH103" s="45">
        <f>'Population Estimate'!J102*Assumptions!C$41*'Property % affected'!N103</f>
        <v>58805.760925503164</v>
      </c>
      <c r="AI103" s="45">
        <f>'Population Estimate'!K102*Assumptions!D$41*'Property % affected'!O103</f>
        <v>118158.55988310382</v>
      </c>
      <c r="AJ103" s="45">
        <f>'Population Estimate'!L102*Assumptions!E$41*'Property % affected'!P103</f>
        <v>88631.019071716713</v>
      </c>
      <c r="AK103" s="45">
        <f>'Population Estimate'!M102*Assumptions!F$41*'Property % affected'!Q103</f>
        <v>48121.202481273103</v>
      </c>
      <c r="AL103" s="45">
        <f>'Population Estimate'!N102*Assumptions!G$41*'Property % affected'!R103</f>
        <v>30312.182002866404</v>
      </c>
      <c r="AM103" s="45">
        <f>'Population Estimate'!O102*Assumptions!H$41*'Property % affected'!S103</f>
        <v>15453.531812551897</v>
      </c>
    </row>
    <row r="104" spans="1:39" x14ac:dyDescent="0.35">
      <c r="A104">
        <v>2123</v>
      </c>
      <c r="B104" s="43">
        <f>'Property % affected'!B104*'Population Estimate'!B103</f>
        <v>2365.2131286294289</v>
      </c>
      <c r="C104" s="43">
        <f>'Property % affected'!C104*'Population Estimate'!C103</f>
        <v>3486.9370644701521</v>
      </c>
      <c r="D104" s="43">
        <f>'Property % affected'!D104*'Population Estimate'!D103</f>
        <v>3808.9890619743514</v>
      </c>
      <c r="E104" s="43">
        <f>'Property % affected'!E104*'Population Estimate'!E103</f>
        <v>3696.025759674726</v>
      </c>
      <c r="F104" s="43">
        <f>'Property % affected'!F104*'Population Estimate'!F103</f>
        <v>2818.4645839831883</v>
      </c>
      <c r="G104" s="43">
        <f>'Property % affected'!G104*'Population Estimate'!G103</f>
        <v>1614.4431969256364</v>
      </c>
      <c r="H104" s="44">
        <f>'Property % affected'!H104*'Population Estimate'!B103</f>
        <v>499.71220321470554</v>
      </c>
      <c r="I104" s="44">
        <f>'Property % affected'!I104*'Population Estimate'!C103</f>
        <v>610.5731329514748</v>
      </c>
      <c r="J104" s="44">
        <f>'Property % affected'!J104*'Population Estimate'!D103</f>
        <v>399.11904991754682</v>
      </c>
      <c r="K104" s="44">
        <f>'Property % affected'!K104*'Population Estimate'!E103</f>
        <v>433.37035072565476</v>
      </c>
      <c r="L104" s="44">
        <f>'Property % affected'!L104*'Population Estimate'!F103</f>
        <v>356.36049048969954</v>
      </c>
      <c r="M104" s="44">
        <f>'Property % affected'!M104*'Population Estimate'!G103</f>
        <v>145.93209948696099</v>
      </c>
      <c r="N104" s="45">
        <f>'Property % affected'!N104*'Population Estimate'!B103</f>
        <v>64043.222285114287</v>
      </c>
      <c r="O104" s="45">
        <f>'Property % affected'!O104*'Population Estimate'!C103</f>
        <v>131188.18868032054</v>
      </c>
      <c r="P104" s="45">
        <f>'Property % affected'!P104*'Population Estimate'!D103</f>
        <v>99448.976360485147</v>
      </c>
      <c r="Q104" s="45">
        <f>'Property % affected'!Q104*'Population Estimate'!E103</f>
        <v>48915.563790837645</v>
      </c>
      <c r="R104" s="45">
        <f>'Property % affected'!R104*'Population Estimate'!F103</f>
        <v>31374.153619872708</v>
      </c>
      <c r="S104" s="45">
        <f>'Property % affected'!S104*'Population Estimate'!G103</f>
        <v>17130.578836364402</v>
      </c>
      <c r="U104">
        <v>2123</v>
      </c>
      <c r="V104" s="43">
        <f>'Population Estimate'!J103*Assumptions!C$41*'Property % affected'!B104</f>
        <v>2201.9558802937922</v>
      </c>
      <c r="W104" s="43">
        <f>'Population Estimate'!K103*Assumptions!D$41*'Property % affected'!C104</f>
        <v>3184.2429448578459</v>
      </c>
      <c r="X104" s="43">
        <f>'Population Estimate'!L103*Assumptions!E$41*'Property % affected'!D104</f>
        <v>3441.8091441929323</v>
      </c>
      <c r="Y104" s="43">
        <f>'Population Estimate'!M103*Assumptions!F$41*'Property % affected'!E104</f>
        <v>3686.515210363043</v>
      </c>
      <c r="Z104" s="43">
        <f>'Population Estimate'!N103*Assumptions!G$41*'Property % affected'!F104</f>
        <v>2760.8918591045103</v>
      </c>
      <c r="AA104" s="43">
        <f>'Population Estimate'!O103*Assumptions!H$41*'Property % affected'!G104</f>
        <v>1476.6246529494122</v>
      </c>
      <c r="AB104" s="44">
        <f>'Population Estimate'!J103*Assumptions!C$41*'Property % affected'!H104</f>
        <v>465.21990386583235</v>
      </c>
      <c r="AC104" s="44">
        <f>'Population Estimate'!K103*Assumptions!D$41*'Property % affected'!I104</f>
        <v>557.57048520630883</v>
      </c>
      <c r="AD104" s="44">
        <f>'Population Estimate'!L103*Assumptions!E$41*'Property % affected'!J104</f>
        <v>360.64466798856296</v>
      </c>
      <c r="AE104" s="44">
        <f>'Population Estimate'!M103*Assumptions!F$41*'Property % affected'!K104</f>
        <v>432.25520966366156</v>
      </c>
      <c r="AF104" s="44">
        <f>'Population Estimate'!N103*Assumptions!G$41*'Property % affected'!L104</f>
        <v>349.08112122134452</v>
      </c>
      <c r="AG104" s="44">
        <f>'Population Estimate'!O103*Assumptions!H$41*'Property % affected'!M104</f>
        <v>133.47446114515634</v>
      </c>
      <c r="AH104" s="45">
        <f>'Population Estimate'!J103*Assumptions!C$41*'Property % affected'!N104</f>
        <v>59622.681861818935</v>
      </c>
      <c r="AI104" s="45">
        <f>'Population Estimate'!K103*Assumptions!D$41*'Property % affected'!O104</f>
        <v>119800.00112719739</v>
      </c>
      <c r="AJ104" s="45">
        <f>'Population Estimate'!L103*Assumptions!E$41*'Property % affected'!P104</f>
        <v>89862.268084520256</v>
      </c>
      <c r="AK104" s="45">
        <f>'Population Estimate'!M103*Assumptions!F$41*'Property % affected'!Q104</f>
        <v>48789.695111398978</v>
      </c>
      <c r="AL104" s="45">
        <f>'Population Estimate'!N103*Assumptions!G$41*'Property % affected'!R104</f>
        <v>30733.274353578876</v>
      </c>
      <c r="AM104" s="45">
        <f>'Population Estimate'!O103*Assumptions!H$41*'Property % affected'!S104</f>
        <v>15668.209991679423</v>
      </c>
    </row>
    <row r="105" spans="1:39" x14ac:dyDescent="0.35">
      <c r="A105">
        <v>2124</v>
      </c>
      <c r="B105" s="43">
        <f>'Property % affected'!B105*'Population Estimate'!B104</f>
        <v>2433.6742244839083</v>
      </c>
      <c r="C105" s="43">
        <f>'Property % affected'!C105*'Population Estimate'!C104</f>
        <v>3587.8664605231666</v>
      </c>
      <c r="D105" s="43">
        <f>'Property % affected'!D105*'Population Estimate'!D104</f>
        <v>3919.2402533465201</v>
      </c>
      <c r="E105" s="43">
        <f>'Property % affected'!E105*'Population Estimate'!E104</f>
        <v>3803.007228173652</v>
      </c>
      <c r="F105" s="43">
        <f>'Property % affected'!F105*'Population Estimate'!F104</f>
        <v>2900.0450435666935</v>
      </c>
      <c r="G105" s="43">
        <f>'Property % affected'!G105*'Population Estimate'!G104</f>
        <v>1661.1732565208938</v>
      </c>
      <c r="H105" s="44">
        <f>'Property % affected'!H105*'Population Estimate'!B104</f>
        <v>502.72714201712108</v>
      </c>
      <c r="I105" s="44">
        <f>'Property % affected'!I105*'Population Estimate'!C104</f>
        <v>614.25693458450576</v>
      </c>
      <c r="J105" s="44">
        <f>'Property % affected'!J105*'Population Estimate'!D104</f>
        <v>401.52707498205109</v>
      </c>
      <c r="K105" s="44">
        <f>'Property % affected'!K105*'Population Estimate'!E104</f>
        <v>435.98502588830604</v>
      </c>
      <c r="L105" s="44">
        <f>'Property % affected'!L105*'Population Estimate'!F104</f>
        <v>358.51053818417944</v>
      </c>
      <c r="M105" s="44">
        <f>'Property % affected'!M105*'Population Estimate'!G104</f>
        <v>146.81255897230233</v>
      </c>
      <c r="N105" s="45">
        <f>'Property % affected'!N105*'Population Estimate'!B104</f>
        <v>64932.901260276463</v>
      </c>
      <c r="O105" s="45">
        <f>'Property % affected'!O105*'Population Estimate'!C104</f>
        <v>133010.6356012279</v>
      </c>
      <c r="P105" s="45">
        <f>'Property % affected'!P105*'Population Estimate'!D104</f>
        <v>100830.50683650385</v>
      </c>
      <c r="Q105" s="45">
        <f>'Property % affected'!Q105*'Population Estimate'!E104</f>
        <v>49595.091570829245</v>
      </c>
      <c r="R105" s="45">
        <f>'Property % affected'!R105*'Population Estimate'!F104</f>
        <v>31809.998723275596</v>
      </c>
      <c r="S105" s="45">
        <f>'Property % affected'!S105*'Population Estimate'!G104</f>
        <v>17368.554304794478</v>
      </c>
      <c r="U105">
        <v>2124</v>
      </c>
      <c r="V105" s="43">
        <f>'Population Estimate'!J104*Assumptions!C$41*'Property % affected'!B105</f>
        <v>2265.6914949677571</v>
      </c>
      <c r="W105" s="43">
        <f>'Population Estimate'!K104*Assumptions!D$41*'Property % affected'!C105</f>
        <v>3276.4108593823971</v>
      </c>
      <c r="X105" s="43">
        <f>'Population Estimate'!L104*Assumptions!E$41*'Property % affected'!D105</f>
        <v>3541.4323125582946</v>
      </c>
      <c r="Y105" s="43">
        <f>'Population Estimate'!M104*Assumptions!F$41*'Property % affected'!E105</f>
        <v>3793.2213960047188</v>
      </c>
      <c r="Z105" s="43">
        <f>'Population Estimate'!N104*Assumptions!G$41*'Property % affected'!F105</f>
        <v>2840.8058761214606</v>
      </c>
      <c r="AA105" s="43">
        <f>'Population Estimate'!O104*Assumptions!H$41*'Property % affected'!G105</f>
        <v>1519.3655546816956</v>
      </c>
      <c r="AB105" s="44">
        <f>'Population Estimate'!J104*Assumptions!C$41*'Property % affected'!H105</f>
        <v>468.02673854146758</v>
      </c>
      <c r="AC105" s="44">
        <f>'Population Estimate'!K104*Assumptions!D$41*'Property % affected'!I105</f>
        <v>560.93450329535267</v>
      </c>
      <c r="AD105" s="44">
        <f>'Population Estimate'!L104*Assumptions!E$41*'Property % affected'!J105</f>
        <v>362.82056362690872</v>
      </c>
      <c r="AE105" s="44">
        <f>'Population Estimate'!M104*Assumptions!F$41*'Property % affected'!K105</f>
        <v>434.86315678958232</v>
      </c>
      <c r="AF105" s="44">
        <f>'Population Estimate'!N104*Assumptions!G$41*'Property % affected'!L105</f>
        <v>351.18724993061039</v>
      </c>
      <c r="AG105" s="44">
        <f>'Population Estimate'!O104*Assumptions!H$41*'Property % affected'!M105</f>
        <v>134.27975933369214</v>
      </c>
      <c r="AH105" s="45">
        <f>'Population Estimate'!J104*Assumptions!C$41*'Property % affected'!N105</f>
        <v>60450.951342999811</v>
      </c>
      <c r="AI105" s="45">
        <f>'Population Estimate'!K104*Assumptions!D$41*'Property % affected'!O105</f>
        <v>121464.24503036602</v>
      </c>
      <c r="AJ105" s="45">
        <f>'Population Estimate'!L104*Assumptions!E$41*'Property % affected'!P105</f>
        <v>91110.62142656889</v>
      </c>
      <c r="AK105" s="45">
        <f>'Population Estimate'!M104*Assumptions!F$41*'Property % affected'!Q105</f>
        <v>49467.474342305577</v>
      </c>
      <c r="AL105" s="45">
        <f>'Population Estimate'!N104*Assumptions!G$41*'Property % affected'!R105</f>
        <v>31160.21645696873</v>
      </c>
      <c r="AM105" s="45">
        <f>'Population Estimate'!O104*Assumptions!H$41*'Property % affected'!S105</f>
        <v>15885.870448331103</v>
      </c>
    </row>
    <row r="106" spans="1:39" x14ac:dyDescent="0.35">
      <c r="A106">
        <v>2125</v>
      </c>
      <c r="B106" s="43">
        <f>'Property % affected'!B106*'Population Estimate'!B105</f>
        <v>2504.1169268113367</v>
      </c>
      <c r="C106" s="43">
        <f>'Property % affected'!C106*'Population Estimate'!C105</f>
        <v>3691.7172580237211</v>
      </c>
      <c r="D106" s="43">
        <f>'Property % affected'!D106*'Population Estimate'!D105</f>
        <v>4032.68266553902</v>
      </c>
      <c r="E106" s="43">
        <f>'Property % affected'!E106*'Population Estimate'!E105</f>
        <v>3913.085275361791</v>
      </c>
      <c r="F106" s="43">
        <f>'Property % affected'!F106*'Population Estimate'!F105</f>
        <v>2983.986849616525</v>
      </c>
      <c r="G106" s="43">
        <f>'Property % affected'!G106*'Population Estimate'!G105</f>
        <v>1709.2559177276132</v>
      </c>
      <c r="H106" s="44">
        <f>'Property % affected'!H106*'Population Estimate'!B105</f>
        <v>505.76027100165328</v>
      </c>
      <c r="I106" s="44">
        <f>'Property % affected'!I106*'Population Estimate'!C105</f>
        <v>617.96296188345491</v>
      </c>
      <c r="J106" s="44">
        <f>'Property % affected'!J106*'Population Estimate'!D105</f>
        <v>403.9496285054513</v>
      </c>
      <c r="K106" s="44">
        <f>'Property % affected'!K106*'Population Estimate'!E105</f>
        <v>438.61547630229768</v>
      </c>
      <c r="L106" s="44">
        <f>'Property % affected'!L106*'Population Estimate'!F105</f>
        <v>360.67355786969625</v>
      </c>
      <c r="M106" s="44">
        <f>'Property % affected'!M106*'Population Estimate'!G105</f>
        <v>147.69833057819875</v>
      </c>
      <c r="N106" s="45">
        <f>'Property % affected'!N106*'Population Estimate'!B105</f>
        <v>65834.939524222122</v>
      </c>
      <c r="O106" s="45">
        <f>'Property % affected'!O106*'Population Estimate'!C105</f>
        <v>134858.39968531081</v>
      </c>
      <c r="P106" s="45">
        <f>'Property % affected'!P106*'Population Estimate'!D105</f>
        <v>102231.22932963543</v>
      </c>
      <c r="Q106" s="45">
        <f>'Property % affected'!Q106*'Population Estimate'!E105</f>
        <v>50284.059250271974</v>
      </c>
      <c r="R106" s="45">
        <f>'Property % affected'!R106*'Population Estimate'!F105</f>
        <v>32251.898522415031</v>
      </c>
      <c r="S106" s="45">
        <f>'Property % affected'!S106*'Population Estimate'!G105</f>
        <v>17609.835693247194</v>
      </c>
      <c r="U106">
        <v>2125</v>
      </c>
      <c r="V106" s="43">
        <f>'Population Estimate'!J105*Assumptions!C$41*'Property % affected'!B106</f>
        <v>2331.2719370582122</v>
      </c>
      <c r="W106" s="43">
        <f>'Population Estimate'!K105*Assumptions!D$41*'Property % affected'!C106</f>
        <v>3371.2465742648078</v>
      </c>
      <c r="X106" s="43">
        <f>'Population Estimate'!L105*Assumptions!E$41*'Property % affected'!D106</f>
        <v>3643.9390736097598</v>
      </c>
      <c r="Y106" s="43">
        <f>'Population Estimate'!M105*Assumptions!F$41*'Property % affected'!E106</f>
        <v>3903.016192273089</v>
      </c>
      <c r="Z106" s="43">
        <f>'Population Estimate'!N105*Assumptions!G$41*'Property % affected'!F106</f>
        <v>2923.0330044233474</v>
      </c>
      <c r="AA106" s="43">
        <f>'Population Estimate'!O105*Assumptions!H$41*'Property % affected'!G106</f>
        <v>1563.3435918479836</v>
      </c>
      <c r="AB106" s="44">
        <f>'Population Estimate'!J105*Assumptions!C$41*'Property % affected'!H106</f>
        <v>470.85050783411077</v>
      </c>
      <c r="AC106" s="44">
        <f>'Population Estimate'!K105*Assumptions!D$41*'Property % affected'!I106</f>
        <v>564.31881768415349</v>
      </c>
      <c r="AD106" s="44">
        <f>'Population Estimate'!L105*Assumptions!E$41*'Property % affected'!J106</f>
        <v>365.00958720599289</v>
      </c>
      <c r="AE106" s="44">
        <f>'Population Estimate'!M105*Assumptions!F$41*'Property % affected'!K106</f>
        <v>437.48683857424049</v>
      </c>
      <c r="AF106" s="44">
        <f>'Population Estimate'!N105*Assumptions!G$41*'Property % affected'!L106</f>
        <v>353.30608565228778</v>
      </c>
      <c r="AG106" s="44">
        <f>'Population Estimate'!O105*Assumptions!H$41*'Property % affected'!M106</f>
        <v>135.08991616834572</v>
      </c>
      <c r="AH106" s="45">
        <f>'Population Estimate'!J105*Assumptions!C$41*'Property % affected'!N106</f>
        <v>61290.727021353225</v>
      </c>
      <c r="AI106" s="45">
        <f>'Population Estimate'!K105*Assumptions!D$41*'Property % affected'!O106</f>
        <v>123151.60836377817</v>
      </c>
      <c r="AJ106" s="45">
        <f>'Population Estimate'!L105*Assumptions!E$41*'Property % affected'!P106</f>
        <v>92376.3167086756</v>
      </c>
      <c r="AK106" s="45">
        <f>'Population Estimate'!M105*Assumptions!F$41*'Property % affected'!Q106</f>
        <v>50154.669182077923</v>
      </c>
      <c r="AL106" s="45">
        <f>'Population Estimate'!N105*Assumptions!G$41*'Property % affected'!R106</f>
        <v>31593.089576935261</v>
      </c>
      <c r="AM106" s="45">
        <f>'Population Estimate'!O105*Assumptions!H$41*'Property % affected'!S106</f>
        <v>16106.554611865386</v>
      </c>
    </row>
    <row r="107" spans="1:39" x14ac:dyDescent="0.35">
      <c r="A107">
        <v>2126</v>
      </c>
      <c r="B107" s="43">
        <f>'Property % affected'!B107*'Population Estimate'!B106</f>
        <v>2576.5985932126205</v>
      </c>
      <c r="C107" s="43">
        <f>'Property % affected'!C107*'Population Estimate'!C106</f>
        <v>3798.574016938996</v>
      </c>
      <c r="D107" s="43">
        <f>'Property % affected'!D107*'Population Estimate'!D106</f>
        <v>4149.4086684409858</v>
      </c>
      <c r="E107" s="43">
        <f>'Property % affected'!E107*'Population Estimate'!E106</f>
        <v>4026.3495317117167</v>
      </c>
      <c r="F107" s="43">
        <f>'Property % affected'!F107*'Population Estimate'!F106</f>
        <v>3070.3583513079939</v>
      </c>
      <c r="G107" s="43">
        <f>'Property % affected'!G107*'Population Estimate'!G106</f>
        <v>1758.7303316004952</v>
      </c>
      <c r="H107" s="44">
        <f>'Property % affected'!H107*'Population Estimate'!B106</f>
        <v>508.81169991604378</v>
      </c>
      <c r="I107" s="44">
        <f>'Property % affected'!I107*'Population Estimate'!C106</f>
        <v>621.69134894355159</v>
      </c>
      <c r="J107" s="44">
        <f>'Property % affected'!J107*'Population Estimate'!D106</f>
        <v>406.38679814303003</v>
      </c>
      <c r="K107" s="44">
        <f>'Property % affected'!K107*'Population Estimate'!E106</f>
        <v>441.26179714524824</v>
      </c>
      <c r="L107" s="44">
        <f>'Property % affected'!L107*'Population Estimate'!F106</f>
        <v>362.84962781081674</v>
      </c>
      <c r="M107" s="44">
        <f>'Property % affected'!M107*'Population Estimate'!G106</f>
        <v>148.58944635453472</v>
      </c>
      <c r="N107" s="45">
        <f>'Property % affected'!N107*'Population Estimate'!B106</f>
        <v>66749.508770363711</v>
      </c>
      <c r="O107" s="45">
        <f>'Property % affected'!O107*'Population Estimate'!C106</f>
        <v>136731.83263485695</v>
      </c>
      <c r="P107" s="45">
        <f>'Property % affected'!P107*'Population Estimate'!D106</f>
        <v>103651.41045254406</v>
      </c>
      <c r="Q107" s="45">
        <f>'Property % affected'!Q107*'Population Estimate'!E106</f>
        <v>50982.597966853318</v>
      </c>
      <c r="R107" s="45">
        <f>'Property % affected'!R107*'Population Estimate'!F106</f>
        <v>32699.937128229001</v>
      </c>
      <c r="S107" s="45">
        <f>'Property % affected'!S107*'Population Estimate'!G106</f>
        <v>17854.468927074722</v>
      </c>
      <c r="U107">
        <v>2126</v>
      </c>
      <c r="V107" s="43">
        <f>'Population Estimate'!J106*Assumptions!C$41*'Property % affected'!B107</f>
        <v>2398.7506050961679</v>
      </c>
      <c r="W107" s="43">
        <f>'Population Estimate'!K106*Assumptions!D$41*'Property % affected'!C107</f>
        <v>3468.8273089885197</v>
      </c>
      <c r="X107" s="43">
        <f>'Population Estimate'!L106*Assumptions!E$41*'Property % affected'!D107</f>
        <v>3749.4128929398767</v>
      </c>
      <c r="Y107" s="43">
        <f>'Population Estimate'!M106*Assumptions!F$41*'Property % affected'!E107</f>
        <v>4015.9889990051515</v>
      </c>
      <c r="Z107" s="43">
        <f>'Population Estimate'!N106*Assumptions!G$41*'Property % affected'!F107</f>
        <v>3007.6401970181187</v>
      </c>
      <c r="AA107" s="43">
        <f>'Population Estimate'!O106*Assumptions!H$41*'Property % affected'!G107</f>
        <v>1608.5945733343794</v>
      </c>
      <c r="AB107" s="44">
        <f>'Population Estimate'!J106*Assumptions!C$41*'Property % affected'!H107</f>
        <v>473.69131391623921</v>
      </c>
      <c r="AC107" s="44">
        <f>'Population Estimate'!K106*Assumptions!D$41*'Property % affected'!I107</f>
        <v>567.72355082739887</v>
      </c>
      <c r="AD107" s="44">
        <f>'Population Estimate'!L106*Assumptions!E$41*'Property % affected'!J107</f>
        <v>367.21181793128136</v>
      </c>
      <c r="AE107" s="44">
        <f>'Population Estimate'!M106*Assumptions!F$41*'Property % affected'!K107</f>
        <v>440.12634995034529</v>
      </c>
      <c r="AF107" s="44">
        <f>'Population Estimate'!N106*Assumptions!G$41*'Property % affected'!L107</f>
        <v>355.43770505223461</v>
      </c>
      <c r="AG107" s="44">
        <f>'Population Estimate'!O106*Assumptions!H$41*'Property % affected'!M107</f>
        <v>135.90496096303133</v>
      </c>
      <c r="AH107" s="45">
        <f>'Population Estimate'!J106*Assumptions!C$41*'Property % affected'!N107</f>
        <v>62142.168739269044</v>
      </c>
      <c r="AI107" s="45">
        <f>'Population Estimate'!K106*Assumptions!D$41*'Property % affected'!O107</f>
        <v>124862.41229914056</v>
      </c>
      <c r="AJ107" s="45">
        <f>'Population Estimate'!L106*Assumptions!E$41*'Property % affected'!P107</f>
        <v>93659.594842507635</v>
      </c>
      <c r="AK107" s="45">
        <f>'Population Estimate'!M106*Assumptions!F$41*'Property % affected'!Q107</f>
        <v>50851.410430962285</v>
      </c>
      <c r="AL107" s="45">
        <f>'Population Estimate'!N106*Assumptions!G$41*'Property % affected'!R107</f>
        <v>32031.976106283862</v>
      </c>
      <c r="AM107" s="45">
        <f>'Population Estimate'!O106*Assumptions!H$41*'Property % affected'!S107</f>
        <v>16330.304487171223</v>
      </c>
    </row>
    <row r="108" spans="1:39" x14ac:dyDescent="0.35">
      <c r="A108">
        <v>2127</v>
      </c>
      <c r="B108" s="43">
        <f>'Property % affected'!B108*'Population Estimate'!B107</f>
        <v>2651.17824150447</v>
      </c>
      <c r="C108" s="43">
        <f>'Property % affected'!C108*'Population Estimate'!C107</f>
        <v>3908.523744824487</v>
      </c>
      <c r="D108" s="43">
        <f>'Property % affected'!D108*'Population Estimate'!D107</f>
        <v>4269.5133055880651</v>
      </c>
      <c r="E108" s="43">
        <f>'Property % affected'!E108*'Population Estimate'!E107</f>
        <v>4142.8922220501072</v>
      </c>
      <c r="F108" s="43">
        <f>'Property % affected'!F108*'Population Estimate'!F107</f>
        <v>3159.2298761833449</v>
      </c>
      <c r="G108" s="43">
        <f>'Property % affected'!G108*'Population Estimate'!G107</f>
        <v>1809.6367824215479</v>
      </c>
      <c r="H108" s="44">
        <f>'Property % affected'!H108*'Population Estimate'!B107</f>
        <v>511.8815391701811</v>
      </c>
      <c r="I108" s="44">
        <f>'Property % affected'!I108*'Population Estimate'!C107</f>
        <v>625.44223066906909</v>
      </c>
      <c r="J108" s="44">
        <f>'Property % affected'!J108*'Population Estimate'!D107</f>
        <v>408.8386720789253</v>
      </c>
      <c r="K108" s="44">
        <f>'Property % affected'!K108*'Population Estimate'!E107</f>
        <v>443.924084169016</v>
      </c>
      <c r="L108" s="44">
        <f>'Property % affected'!L108*'Population Estimate'!F107</f>
        <v>365.03882674430542</v>
      </c>
      <c r="M108" s="44">
        <f>'Property % affected'!M108*'Population Estimate'!G107</f>
        <v>149.48593854456286</v>
      </c>
      <c r="N108" s="45">
        <f>'Property % affected'!N108*'Population Estimate'!B107</f>
        <v>67676.783077253189</v>
      </c>
      <c r="O108" s="45">
        <f>'Property % affected'!O108*'Population Estimate'!C107</f>
        <v>138631.29103795017</v>
      </c>
      <c r="P108" s="45">
        <f>'Property % affected'!P108*'Population Estimate'!D107</f>
        <v>105091.32052163765</v>
      </c>
      <c r="Q108" s="45">
        <f>'Property % affected'!Q108*'Population Estimate'!E107</f>
        <v>51690.840680006106</v>
      </c>
      <c r="R108" s="45">
        <f>'Property % affected'!R108*'Population Estimate'!F107</f>
        <v>33154.199820112211</v>
      </c>
      <c r="S108" s="45">
        <f>'Property % affected'!S108*'Population Estimate'!G107</f>
        <v>18102.500569617438</v>
      </c>
      <c r="U108">
        <v>2127</v>
      </c>
      <c r="V108" s="43">
        <f>'Population Estimate'!J107*Assumptions!C$41*'Property % affected'!B108</f>
        <v>2468.1824432331573</v>
      </c>
      <c r="W108" s="43">
        <f>'Population Estimate'!K107*Assumptions!D$41*'Property % affected'!C108</f>
        <v>3569.2325181549809</v>
      </c>
      <c r="X108" s="43">
        <f>'Population Estimate'!L107*Assumptions!E$41*'Property % affected'!D108</f>
        <v>3857.9396520528367</v>
      </c>
      <c r="Y108" s="43">
        <f>'Population Estimate'!M107*Assumptions!F$41*'Property % affected'!E108</f>
        <v>4132.2318037162631</v>
      </c>
      <c r="Z108" s="43">
        <f>'Population Estimate'!N107*Assumptions!G$41*'Property % affected'!F108</f>
        <v>3094.6963448685915</v>
      </c>
      <c r="AA108" s="43">
        <f>'Population Estimate'!O107*Assumptions!H$41*'Property % affected'!G108</f>
        <v>1655.1553445152224</v>
      </c>
      <c r="AB108" s="44">
        <f>'Population Estimate'!J107*Assumptions!C$41*'Property % affected'!H108</f>
        <v>476.54925957677312</v>
      </c>
      <c r="AC108" s="44">
        <f>'Population Estimate'!K107*Assumptions!D$41*'Property % affected'!I108</f>
        <v>571.14882591858827</v>
      </c>
      <c r="AD108" s="44">
        <f>'Population Estimate'!L107*Assumptions!E$41*'Property % affected'!J108</f>
        <v>369.42733548611477</v>
      </c>
      <c r="AE108" s="44">
        <f>'Population Estimate'!M107*Assumptions!F$41*'Property % affected'!K108</f>
        <v>442.78178642336798</v>
      </c>
      <c r="AF108" s="44">
        <f>'Population Estimate'!N107*Assumptions!G$41*'Property % affected'!L108</f>
        <v>357.58218525886087</v>
      </c>
      <c r="AG108" s="44">
        <f>'Population Estimate'!O107*Assumptions!H$41*'Property % affected'!M108</f>
        <v>136.72492320852442</v>
      </c>
      <c r="AH108" s="45">
        <f>'Population Estimate'!J107*Assumptions!C$41*'Property % affected'!N108</f>
        <v>63005.438559644099</v>
      </c>
      <c r="AI108" s="45">
        <f>'Population Estimate'!K107*Assumptions!D$41*'Property % affected'!O108</f>
        <v>126596.98246982975</v>
      </c>
      <c r="AJ108" s="45">
        <f>'Population Estimate'!L107*Assumptions!E$41*'Property % affected'!P108</f>
        <v>94960.70008644156</v>
      </c>
      <c r="AK108" s="45">
        <f>'Population Estimate'!M107*Assumptions!F$41*'Property % affected'!Q108</f>
        <v>51557.830706262619</v>
      </c>
      <c r="AL108" s="45">
        <f>'Population Estimate'!N107*Assumptions!G$41*'Property % affected'!R108</f>
        <v>32476.959582408585</v>
      </c>
      <c r="AM108" s="45">
        <f>'Population Estimate'!O107*Assumptions!H$41*'Property % affected'!S108</f>
        <v>16557.162662663275</v>
      </c>
    </row>
    <row r="109" spans="1:39" x14ac:dyDescent="0.35">
      <c r="A109">
        <v>2128</v>
      </c>
      <c r="B109" s="43">
        <f>'Property % affected'!B109*'Population Estimate'!B108</f>
        <v>2727.9165977743432</v>
      </c>
      <c r="C109" s="43">
        <f>'Property % affected'!C109*'Population Estimate'!C108</f>
        <v>4021.655967669451</v>
      </c>
      <c r="D109" s="43">
        <f>'Property % affected'!D109*'Population Estimate'!D108</f>
        <v>4393.0943715511212</v>
      </c>
      <c r="E109" s="43">
        <f>'Property % affected'!E109*'Population Estimate'!E108</f>
        <v>4262.8082406513167</v>
      </c>
      <c r="F109" s="43">
        <f>'Property % affected'!F109*'Population Estimate'!F108</f>
        <v>3250.6737874155883</v>
      </c>
      <c r="G109" s="43">
        <f>'Property % affected'!G109*'Population Estimate'!G108</f>
        <v>1862.0167205013536</v>
      </c>
      <c r="H109" s="44">
        <f>'Property % affected'!H109*'Population Estimate'!B108</f>
        <v>514.9698998400952</v>
      </c>
      <c r="I109" s="44">
        <f>'Property % affected'!I109*'Population Estimate'!C108</f>
        <v>629.21574277820469</v>
      </c>
      <c r="J109" s="44">
        <f>'Property % affected'!J109*'Population Estimate'!D108</f>
        <v>411.30533902932029</v>
      </c>
      <c r="K109" s="44">
        <f>'Property % affected'!K109*'Population Estimate'!E108</f>
        <v>446.60243370316357</v>
      </c>
      <c r="L109" s="44">
        <f>'Property % affected'!L109*'Population Estimate'!F108</f>
        <v>367.24123388197307</v>
      </c>
      <c r="M109" s="44">
        <f>'Property % affected'!M109*'Population Estimate'!G108</f>
        <v>150.38783958607073</v>
      </c>
      <c r="N109" s="45">
        <f>'Property % affected'!N109*'Population Estimate'!B108</f>
        <v>68616.938941715984</v>
      </c>
      <c r="O109" s="45">
        <f>'Property % affected'!O109*'Population Estimate'!C108</f>
        <v>140557.13643634331</v>
      </c>
      <c r="P109" s="45">
        <f>'Property % affected'!P109*'Population Estimate'!D108</f>
        <v>106551.23360851967</v>
      </c>
      <c r="Q109" s="45">
        <f>'Property % affected'!Q109*'Population Estimate'!E108</f>
        <v>52408.922196215965</v>
      </c>
      <c r="R109" s="45">
        <f>'Property % affected'!R109*'Population Estimate'!F108</f>
        <v>33614.773062148102</v>
      </c>
      <c r="S109" s="45">
        <f>'Property % affected'!S109*'Population Estimate'!G108</f>
        <v>18353.977831066753</v>
      </c>
      <c r="U109">
        <v>2128</v>
      </c>
      <c r="V109" s="43">
        <f>'Population Estimate'!J108*Assumptions!C$41*'Property % affected'!B109</f>
        <v>2539.6239859792195</v>
      </c>
      <c r="W109" s="43">
        <f>'Population Estimate'!K108*Assumptions!D$41*'Property % affected'!C109</f>
        <v>3672.5439561791427</v>
      </c>
      <c r="X109" s="43">
        <f>'Population Estimate'!L108*Assumptions!E$41*'Property % affected'!D109</f>
        <v>3969.6077182930389</v>
      </c>
      <c r="Y109" s="43">
        <f>'Population Estimate'!M108*Assumptions!F$41*'Property % affected'!E109</f>
        <v>4251.8392565004769</v>
      </c>
      <c r="Z109" s="43">
        <f>'Population Estimate'!N108*Assumptions!G$41*'Property % affected'!F109</f>
        <v>3184.2723329865539</v>
      </c>
      <c r="AA109" s="43">
        <f>'Population Estimate'!O108*Assumptions!H$41*'Property % affected'!G109</f>
        <v>1703.0638172542406</v>
      </c>
      <c r="AB109" s="44">
        <f>'Population Estimate'!J108*Assumptions!C$41*'Property % affected'!H109</f>
        <v>479.42444822479405</v>
      </c>
      <c r="AC109" s="44">
        <f>'Population Estimate'!K108*Assumptions!D$41*'Property % affected'!I109</f>
        <v>574.59476689449082</v>
      </c>
      <c r="AD109" s="44">
        <f>'Population Estimate'!L108*Assumptions!E$41*'Property % affected'!J109</f>
        <v>371.6562200345906</v>
      </c>
      <c r="AE109" s="44">
        <f>'Population Estimate'!M108*Assumptions!F$41*'Property % affected'!K109</f>
        <v>445.45324407499771</v>
      </c>
      <c r="AF109" s="44">
        <f>'Population Estimate'!N108*Assumptions!G$41*'Property % affected'!L109</f>
        <v>359.73960386591921</v>
      </c>
      <c r="AG109" s="44">
        <f>'Population Estimate'!O108*Assumptions!H$41*'Property % affected'!M109</f>
        <v>137.54983257352862</v>
      </c>
      <c r="AH109" s="45">
        <f>'Population Estimate'!J108*Assumptions!C$41*'Property % affected'!N109</f>
        <v>63880.700796728896</v>
      </c>
      <c r="AI109" s="45">
        <f>'Population Estimate'!K108*Assumptions!D$41*'Property % affected'!O109</f>
        <v>128355.64903287313</v>
      </c>
      <c r="AJ109" s="45">
        <f>'Population Estimate'!L108*Assumptions!E$41*'Property % affected'!P109</f>
        <v>96279.880092055158</v>
      </c>
      <c r="AK109" s="45">
        <f>'Population Estimate'!M108*Assumptions!F$41*'Property % affected'!Q109</f>
        <v>52274.064467582823</v>
      </c>
      <c r="AL109" s="45">
        <f>'Population Estimate'!N108*Assumptions!G$41*'Property % affected'!R109</f>
        <v>32928.12470319261</v>
      </c>
      <c r="AM109" s="45">
        <f>'Population Estimate'!O108*Assumptions!H$41*'Property % affected'!S109</f>
        <v>16787.172318388173</v>
      </c>
    </row>
    <row r="110" spans="1:39" x14ac:dyDescent="0.35">
      <c r="A110">
        <v>2129</v>
      </c>
      <c r="B110" s="43">
        <f>'Property % affected'!B110*'Population Estimate'!B109</f>
        <v>2806.8761458263502</v>
      </c>
      <c r="C110" s="43">
        <f>'Property % affected'!C110*'Population Estimate'!C109</f>
        <v>4138.0628027929733</v>
      </c>
      <c r="D110" s="43">
        <f>'Property % affected'!D110*'Population Estimate'!D109</f>
        <v>4520.2524915649456</v>
      </c>
      <c r="E110" s="43">
        <f>'Property % affected'!E110*'Population Estimate'!E109</f>
        <v>4386.1952285045427</v>
      </c>
      <c r="F110" s="43">
        <f>'Property % affected'!F110*'Population Estimate'!F109</f>
        <v>3344.7645427298285</v>
      </c>
      <c r="G110" s="43">
        <f>'Property % affected'!G110*'Population Estimate'!G109</f>
        <v>1915.9127959297673</v>
      </c>
      <c r="H110" s="44">
        <f>'Property % affected'!H110*'Population Estimate'!B109</f>
        <v>518.07689367197656</v>
      </c>
      <c r="I110" s="44">
        <f>'Property % affected'!I110*'Population Estimate'!C109</f>
        <v>633.01202180799191</v>
      </c>
      <c r="J110" s="44">
        <f>'Property % affected'!J110*'Population Estimate'!D109</f>
        <v>413.78688824565472</v>
      </c>
      <c r="K110" s="44">
        <f>'Property % affected'!K110*'Population Estimate'!E109</f>
        <v>449.29694265844392</v>
      </c>
      <c r="L110" s="44">
        <f>'Property % affected'!L110*'Population Estimate'!F109</f>
        <v>369.45692891354309</v>
      </c>
      <c r="M110" s="44">
        <f>'Property % affected'!M110*'Population Estimate'!G109</f>
        <v>151.2951821125543</v>
      </c>
      <c r="N110" s="45">
        <f>'Property % affected'!N110*'Population Estimate'!B109</f>
        <v>69570.155312445364</v>
      </c>
      <c r="O110" s="45">
        <f>'Property % affected'!O110*'Population Estimate'!C109</f>
        <v>142509.73539427365</v>
      </c>
      <c r="P110" s="45">
        <f>'Property % affected'!P110*'Population Estimate'!D109</f>
        <v>108031.42759215577</v>
      </c>
      <c r="Q110" s="45">
        <f>'Property % affected'!Q110*'Population Estimate'!E109</f>
        <v>53136.979194680287</v>
      </c>
      <c r="R110" s="45">
        <f>'Property % affected'!R110*'Population Estimate'!F109</f>
        <v>34081.74451956636</v>
      </c>
      <c r="S110" s="45">
        <f>'Property % affected'!S110*'Population Estimate'!G109</f>
        <v>18608.948577451079</v>
      </c>
      <c r="U110">
        <v>2129</v>
      </c>
      <c r="V110" s="43">
        <f>'Population Estimate'!J109*Assumptions!C$41*'Property % affected'!B110</f>
        <v>2613.1334042358344</v>
      </c>
      <c r="W110" s="43">
        <f>'Population Estimate'!K109*Assumptions!D$41*'Property % affected'!C110</f>
        <v>3778.8457438575588</v>
      </c>
      <c r="X110" s="43">
        <f>'Population Estimate'!L109*Assumptions!E$41*'Property % affected'!D110</f>
        <v>4084.5080167977317</v>
      </c>
      <c r="Y110" s="43">
        <f>'Population Estimate'!M109*Assumptions!F$41*'Property % affected'!E110</f>
        <v>4374.9087470988952</v>
      </c>
      <c r="Z110" s="43">
        <f>'Population Estimate'!N109*Assumptions!G$41*'Property % affected'!F110</f>
        <v>3276.441098150513</v>
      </c>
      <c r="AA110" s="43">
        <f>'Population Estimate'!O109*Assumptions!H$41*'Property % affected'!G110</f>
        <v>1752.359000774087</v>
      </c>
      <c r="AB110" s="44">
        <f>'Population Estimate'!J109*Assumptions!C$41*'Property % affected'!H110</f>
        <v>482.3169838932867</v>
      </c>
      <c r="AC110" s="44">
        <f>'Population Estimate'!K109*Assumptions!D$41*'Property % affected'!I110</f>
        <v>578.0614984396293</v>
      </c>
      <c r="AD110" s="44">
        <f>'Population Estimate'!L109*Assumptions!E$41*'Property % affected'!J110</f>
        <v>373.89855222446505</v>
      </c>
      <c r="AE110" s="44">
        <f>'Population Estimate'!M109*Assumptions!F$41*'Property % affected'!K110</f>
        <v>448.14081956661846</v>
      </c>
      <c r="AF110" s="44">
        <f>'Population Estimate'!N109*Assumptions!G$41*'Property % affected'!L110</f>
        <v>361.91003893531251</v>
      </c>
      <c r="AG110" s="44">
        <f>'Population Estimate'!O109*Assumptions!H$41*'Property % affected'!M110</f>
        <v>138.37971890574914</v>
      </c>
      <c r="AH110" s="45">
        <f>'Population Estimate'!J109*Assumptions!C$41*'Property % affected'!N110</f>
        <v>64768.122047403318</v>
      </c>
      <c r="AI110" s="45">
        <f>'Population Estimate'!K109*Assumptions!D$41*'Property % affected'!O110</f>
        <v>130138.74673179052</v>
      </c>
      <c r="AJ110" s="45">
        <f>'Population Estimate'!L109*Assumptions!E$41*'Property % affected'!P110</f>
        <v>97617.385951265314</v>
      </c>
      <c r="AK110" s="45">
        <f>'Population Estimate'!M109*Assumptions!F$41*'Property % affected'!Q110</f>
        <v>53000.248042419764</v>
      </c>
      <c r="AL110" s="45">
        <f>'Population Estimate'!N109*Assumptions!G$41*'Property % affected'!R110</f>
        <v>33385.557343129563</v>
      </c>
      <c r="AM110" s="45">
        <f>'Population Estimate'!O109*Assumptions!H$41*'Property % affected'!S110</f>
        <v>17020.377234243351</v>
      </c>
    </row>
    <row r="111" spans="1:39" x14ac:dyDescent="0.35">
      <c r="A111">
        <v>2130</v>
      </c>
      <c r="B111" s="43">
        <f>'Property % affected'!B111*'Population Estimate'!B110</f>
        <v>3074.919572217877</v>
      </c>
      <c r="C111" s="43">
        <f>'Property % affected'!C111*'Population Estimate'!C110</f>
        <v>4533.2282731088735</v>
      </c>
      <c r="D111" s="43">
        <f>'Property % affected'!D111*'Population Estimate'!D110</f>
        <v>4951.9152736209016</v>
      </c>
      <c r="E111" s="43">
        <f>'Property % affected'!E111*'Population Estimate'!E110</f>
        <v>4805.0561745490286</v>
      </c>
      <c r="F111" s="43">
        <f>'Property % affected'!F111*'Population Estimate'!F110</f>
        <v>3664.1737727520695</v>
      </c>
      <c r="G111" s="43">
        <f>'Property % affected'!G111*'Population Estimate'!G110</f>
        <v>2098.8734268261455</v>
      </c>
      <c r="H111" s="44">
        <f>'Property % affected'!H111*'Population Estimate'!B110</f>
        <v>554.91306588657471</v>
      </c>
      <c r="I111" s="44">
        <f>'Property % affected'!I111*'Population Estimate'!C110</f>
        <v>678.02028242343999</v>
      </c>
      <c r="J111" s="44">
        <f>'Property % affected'!J111*'Population Estimate'!D110</f>
        <v>443.20785888097197</v>
      </c>
      <c r="K111" s="44">
        <f>'Property % affected'!K111*'Population Estimate'!E110</f>
        <v>481.2427401981771</v>
      </c>
      <c r="L111" s="44">
        <f>'Property % affected'!L111*'Population Estimate'!F110</f>
        <v>395.7259619964056</v>
      </c>
      <c r="M111" s="44">
        <f>'Property % affected'!M111*'Population Estimate'!G110</f>
        <v>162.05253387174255</v>
      </c>
      <c r="N111" s="45">
        <f>'Property % affected'!N111*'Population Estimate'!B110</f>
        <v>75098.792750939057</v>
      </c>
      <c r="O111" s="45">
        <f>'Property % affected'!O111*'Population Estimate'!C110</f>
        <v>153834.77347866714</v>
      </c>
      <c r="P111" s="45">
        <f>'Property % affected'!P111*'Population Estimate'!D110</f>
        <v>116616.52550429266</v>
      </c>
      <c r="Q111" s="45">
        <f>'Property % affected'!Q111*'Population Estimate'!E110</f>
        <v>57359.696410486438</v>
      </c>
      <c r="R111" s="45">
        <f>'Property % affected'!R111*'Population Estimate'!F110</f>
        <v>36790.17039376223</v>
      </c>
      <c r="S111" s="45">
        <f>'Property % affected'!S111*'Population Estimate'!G110</f>
        <v>20087.774222359414</v>
      </c>
      <c r="U111">
        <v>2130</v>
      </c>
      <c r="V111" s="43">
        <f>'Population Estimate'!J110*Assumptions!C$41*'Property % affected'!B111</f>
        <v>2862.6753130696202</v>
      </c>
      <c r="W111" s="43">
        <f>'Population Estimate'!K110*Assumptions!D$41*'Property % affected'!C111</f>
        <v>4139.7076801758849</v>
      </c>
      <c r="X111" s="43">
        <f>'Population Estimate'!L110*Assumptions!E$41*'Property % affected'!D111</f>
        <v>4474.5592577739535</v>
      </c>
      <c r="Y111" s="43">
        <f>'Population Estimate'!M110*Assumptions!F$41*'Property % affected'!E111</f>
        <v>4792.6918874295907</v>
      </c>
      <c r="Z111" s="43">
        <f>'Population Estimate'!N110*Assumptions!G$41*'Property % affected'!F111</f>
        <v>3589.3257616309984</v>
      </c>
      <c r="AA111" s="43">
        <f>'Population Estimate'!O110*Assumptions!H$41*'Property % affected'!G111</f>
        <v>1919.7010160368357</v>
      </c>
      <c r="AB111" s="44">
        <f>'Population Estimate'!J110*Assumptions!C$41*'Property % affected'!H111</f>
        <v>516.61056405045883</v>
      </c>
      <c r="AC111" s="44">
        <f>'Population Estimate'!K110*Assumptions!D$41*'Property % affected'!I111</f>
        <v>619.1626808456391</v>
      </c>
      <c r="AD111" s="44">
        <f>'Population Estimate'!L110*Assumptions!E$41*'Property % affected'!J111</f>
        <v>400.48339248420018</v>
      </c>
      <c r="AE111" s="44">
        <f>'Population Estimate'!M110*Assumptions!F$41*'Property % affected'!K111</f>
        <v>480.00441473478878</v>
      </c>
      <c r="AF111" s="44">
        <f>'Population Estimate'!N110*Assumptions!G$41*'Property % affected'!L111</f>
        <v>387.64247495639074</v>
      </c>
      <c r="AG111" s="44">
        <f>'Population Estimate'!O110*Assumptions!H$41*'Property % affected'!M111</f>
        <v>148.21875866776429</v>
      </c>
      <c r="AH111" s="45">
        <f>'Population Estimate'!J110*Assumptions!C$41*'Property % affected'!N111</f>
        <v>69915.148998314049</v>
      </c>
      <c r="AI111" s="45">
        <f>'Population Estimate'!K110*Assumptions!D$41*'Property % affected'!O111</f>
        <v>140480.68062785183</v>
      </c>
      <c r="AJ111" s="45">
        <f>'Population Estimate'!L110*Assumptions!E$41*'Property % affected'!P111</f>
        <v>105374.89536308503</v>
      </c>
      <c r="AK111" s="45">
        <f>'Population Estimate'!M110*Assumptions!F$41*'Property % affected'!Q111</f>
        <v>57212.099435604112</v>
      </c>
      <c r="AL111" s="45">
        <f>'Population Estimate'!N110*Assumptions!G$41*'Property % affected'!R111</f>
        <v>36038.658251173481</v>
      </c>
      <c r="AM111" s="45">
        <f>'Population Estimate'!O110*Assumptions!H$41*'Property % affected'!S111</f>
        <v>18372.961461947245</v>
      </c>
    </row>
    <row r="112" spans="1:39" x14ac:dyDescent="0.35">
      <c r="A112">
        <v>2131</v>
      </c>
      <c r="B112" s="43">
        <f>'Property % affected'!B112*'Population Estimate'!B111</f>
        <v>3163.9231216360254</v>
      </c>
      <c r="C112" s="43">
        <f>'Property % affected'!C112*'Population Estimate'!C111</f>
        <v>4664.4425690126773</v>
      </c>
      <c r="D112" s="43">
        <f>'Property % affected'!D112*'Population Estimate'!D111</f>
        <v>5095.2484650813558</v>
      </c>
      <c r="E112" s="43">
        <f>'Property % affected'!E112*'Population Estimate'!E111</f>
        <v>4944.138529272208</v>
      </c>
      <c r="F112" s="43">
        <f>'Property % affected'!F112*'Population Estimate'!F111</f>
        <v>3770.2332854646561</v>
      </c>
      <c r="G112" s="43">
        <f>'Property % affected'!G112*'Population Estimate'!G111</f>
        <v>2159.6253198040226</v>
      </c>
      <c r="H112" s="44">
        <f>'Property % affected'!H112*'Population Estimate'!B111</f>
        <v>558.26105083380253</v>
      </c>
      <c r="I112" s="44">
        <f>'Property % affected'!I112*'Population Estimate'!C111</f>
        <v>682.11101634018814</v>
      </c>
      <c r="J112" s="44">
        <f>'Property % affected'!J112*'Population Estimate'!D111</f>
        <v>445.88188717701831</v>
      </c>
      <c r="K112" s="44">
        <f>'Property % affected'!K112*'Population Estimate'!E111</f>
        <v>484.14624625920663</v>
      </c>
      <c r="L112" s="44">
        <f>'Property % affected'!L112*'Population Estimate'!F111</f>
        <v>398.11351537267086</v>
      </c>
      <c r="M112" s="44">
        <f>'Property % affected'!M112*'Population Estimate'!G111</f>
        <v>163.03025358572316</v>
      </c>
      <c r="N112" s="45">
        <f>'Property % affected'!N112*'Population Estimate'!B111</f>
        <v>76142.054076440836</v>
      </c>
      <c r="O112" s="45">
        <f>'Property % affected'!O112*'Population Estimate'!C111</f>
        <v>155971.82340728419</v>
      </c>
      <c r="P112" s="45">
        <f>'Property % affected'!P112*'Population Estimate'!D111</f>
        <v>118236.54503478634</v>
      </c>
      <c r="Q112" s="45">
        <f>'Property % affected'!Q112*'Population Estimate'!E111</f>
        <v>58156.528832360957</v>
      </c>
      <c r="R112" s="45">
        <f>'Property % affected'!R112*'Population Estimate'!F111</f>
        <v>37301.254001427187</v>
      </c>
      <c r="S112" s="45">
        <f>'Property % affected'!S112*'Population Estimate'!G111</f>
        <v>20366.830611868914</v>
      </c>
      <c r="U112">
        <v>2131</v>
      </c>
      <c r="V112" s="43">
        <f>'Population Estimate'!J111*Assumptions!C$41*'Property % affected'!B112</f>
        <v>2945.5354522410435</v>
      </c>
      <c r="W112" s="43">
        <f>'Population Estimate'!K111*Assumptions!D$41*'Property % affected'!C112</f>
        <v>4259.531522210058</v>
      </c>
      <c r="X112" s="43">
        <f>'Population Estimate'!L111*Assumptions!E$41*'Property % affected'!D112</f>
        <v>4604.0753789830906</v>
      </c>
      <c r="Y112" s="43">
        <f>'Population Estimate'!M111*Assumptions!F$41*'Property % affected'!E112</f>
        <v>4931.4163578524458</v>
      </c>
      <c r="Z112" s="43">
        <f>'Population Estimate'!N111*Assumptions!G$41*'Property % affected'!F112</f>
        <v>3693.2187986032582</v>
      </c>
      <c r="AA112" s="43">
        <f>'Population Estimate'!O111*Assumptions!H$41*'Property % affected'!G112</f>
        <v>1975.2667634445531</v>
      </c>
      <c r="AB112" s="44">
        <f>'Population Estimate'!J111*Assumptions!C$41*'Property % affected'!H112</f>
        <v>519.72745658434872</v>
      </c>
      <c r="AC112" s="44">
        <f>'Population Estimate'!K111*Assumptions!D$41*'Property % affected'!I112</f>
        <v>622.89830623057139</v>
      </c>
      <c r="AD112" s="44">
        <f>'Population Estimate'!L111*Assumptions!E$41*'Property % affected'!J112</f>
        <v>402.89964910542358</v>
      </c>
      <c r="AE112" s="44">
        <f>'Population Estimate'!M111*Assumptions!F$41*'Property % affected'!K112</f>
        <v>482.90044954443482</v>
      </c>
      <c r="AF112" s="44">
        <f>'Population Estimate'!N111*Assumptions!G$41*'Property % affected'!L112</f>
        <v>389.98125782319278</v>
      </c>
      <c r="AG112" s="44">
        <f>'Population Estimate'!O111*Assumptions!H$41*'Property % affected'!M112</f>
        <v>149.1130143691031</v>
      </c>
      <c r="AH112" s="45">
        <f>'Population Estimate'!J111*Assumptions!C$41*'Property % affected'!N112</f>
        <v>70886.399911208704</v>
      </c>
      <c r="AI112" s="45">
        <f>'Population Estimate'!K111*Assumptions!D$41*'Property % affected'!O112</f>
        <v>142432.21747299467</v>
      </c>
      <c r="AJ112" s="45">
        <f>'Population Estimate'!L111*Assumptions!E$41*'Property % affected'!P112</f>
        <v>106838.74782973772</v>
      </c>
      <c r="AK112" s="45">
        <f>'Population Estimate'!M111*Assumptions!F$41*'Property % affected'!Q112</f>
        <v>58006.88146212585</v>
      </c>
      <c r="AL112" s="45">
        <f>'Population Estimate'!N111*Assumptions!G$41*'Property % affected'!R112</f>
        <v>36539.301963265039</v>
      </c>
      <c r="AM112" s="45">
        <f>'Population Estimate'!O111*Assumptions!H$41*'Property % affected'!S112</f>
        <v>18628.195926125027</v>
      </c>
    </row>
    <row r="113" spans="1:39" x14ac:dyDescent="0.35">
      <c r="A113">
        <v>2132</v>
      </c>
      <c r="B113" s="43">
        <f>'Property % affected'!B113*'Population Estimate'!B112</f>
        <v>3255.5028788615591</v>
      </c>
      <c r="C113" s="43">
        <f>'Property % affected'!C113*'Population Estimate'!C112</f>
        <v>4799.4548628138427</v>
      </c>
      <c r="D113" s="43">
        <f>'Property % affected'!D113*'Population Estimate'!D112</f>
        <v>5242.7304358805186</v>
      </c>
      <c r="E113" s="43">
        <f>'Property % affected'!E113*'Population Estimate'!E112</f>
        <v>5087.2466228614185</v>
      </c>
      <c r="F113" s="43">
        <f>'Property % affected'!F113*'Population Estimate'!F112</f>
        <v>3879.3626908554993</v>
      </c>
      <c r="G113" s="43">
        <f>'Property % affected'!G113*'Population Estimate'!G112</f>
        <v>2222.1356763715676</v>
      </c>
      <c r="H113" s="44">
        <f>'Property % affected'!H113*'Population Estimate'!B112</f>
        <v>561.62923534722529</v>
      </c>
      <c r="I113" s="44">
        <f>'Property % affected'!I113*'Population Estimate'!C112</f>
        <v>686.22643108789555</v>
      </c>
      <c r="J113" s="44">
        <f>'Property % affected'!J113*'Population Estimate'!D112</f>
        <v>448.57204882265404</v>
      </c>
      <c r="K113" s="44">
        <f>'Property % affected'!K113*'Population Estimate'!E112</f>
        <v>487.0672701895819</v>
      </c>
      <c r="L113" s="44">
        <f>'Property % affected'!L113*'Population Estimate'!F112</f>
        <v>400.51547369496427</v>
      </c>
      <c r="M113" s="44">
        <f>'Property % affected'!M113*'Population Estimate'!G112</f>
        <v>164.01387222529451</v>
      </c>
      <c r="N113" s="45">
        <f>'Property % affected'!N113*'Population Estimate'!B112</f>
        <v>77199.80823402977</v>
      </c>
      <c r="O113" s="45">
        <f>'Property % affected'!O113*'Population Estimate'!C112</f>
        <v>158138.56091754563</v>
      </c>
      <c r="P113" s="45">
        <f>'Property % affected'!P113*'Population Estimate'!D112</f>
        <v>119879.06963707694</v>
      </c>
      <c r="Q113" s="45">
        <f>'Property % affected'!Q113*'Population Estimate'!E112</f>
        <v>58964.430732428074</v>
      </c>
      <c r="R113" s="45">
        <f>'Property % affected'!R113*'Population Estimate'!F112</f>
        <v>37819.437507005845</v>
      </c>
      <c r="S113" s="45">
        <f>'Property % affected'!S113*'Population Estimate'!G112</f>
        <v>20649.763611482846</v>
      </c>
      <c r="U113">
        <v>2132</v>
      </c>
      <c r="V113" s="43">
        <f>'Population Estimate'!J112*Assumptions!C$41*'Property % affected'!B113</f>
        <v>3030.7939782054641</v>
      </c>
      <c r="W113" s="43">
        <f>'Population Estimate'!K112*Assumptions!D$41*'Property % affected'!C113</f>
        <v>4382.8236654454458</v>
      </c>
      <c r="X113" s="43">
        <f>'Population Estimate'!L112*Assumptions!E$41*'Property % affected'!D113</f>
        <v>4737.3403444217265</v>
      </c>
      <c r="Y113" s="43">
        <f>'Population Estimate'!M112*Assumptions!F$41*'Property % affected'!E113</f>
        <v>5074.1562081799811</v>
      </c>
      <c r="Z113" s="43">
        <f>'Population Estimate'!N112*Assumptions!G$41*'Property % affected'!F113</f>
        <v>3800.1190196117809</v>
      </c>
      <c r="AA113" s="43">
        <f>'Population Estimate'!O112*Assumptions!H$41*'Property % affected'!G113</f>
        <v>2032.4408614543613</v>
      </c>
      <c r="AB113" s="44">
        <f>'Population Estimate'!J112*Assumptions!C$41*'Property % affected'!H113</f>
        <v>522.86315442293778</v>
      </c>
      <c r="AC113" s="44">
        <f>'Population Estimate'!K112*Assumptions!D$41*'Property % affected'!I113</f>
        <v>626.65646995227371</v>
      </c>
      <c r="AD113" s="44">
        <f>'Population Estimate'!L112*Assumptions!E$41*'Property % affected'!J113</f>
        <v>405.33048384940855</v>
      </c>
      <c r="AE113" s="44">
        <f>'Population Estimate'!M112*Assumptions!F$41*'Property % affected'!K113</f>
        <v>485.81395714674949</v>
      </c>
      <c r="AF113" s="44">
        <f>'Population Estimate'!N112*Assumptions!G$41*'Property % affected'!L113</f>
        <v>392.33415138645211</v>
      </c>
      <c r="AG113" s="44">
        <f>'Population Estimate'!O112*Assumptions!H$41*'Property % affected'!M113</f>
        <v>150.0126654284017</v>
      </c>
      <c r="AH113" s="45">
        <f>'Population Estimate'!J112*Assumptions!C$41*'Property % affected'!N113</f>
        <v>71871.143298185343</v>
      </c>
      <c r="AI113" s="45">
        <f>'Population Estimate'!K112*Assumptions!D$41*'Property % affected'!O113</f>
        <v>144410.86477945451</v>
      </c>
      <c r="AJ113" s="45">
        <f>'Population Estimate'!L112*Assumptions!E$41*'Property % affected'!P113</f>
        <v>108322.93591842584</v>
      </c>
      <c r="AK113" s="45">
        <f>'Population Estimate'!M112*Assumptions!F$41*'Property % affected'!Q113</f>
        <v>58812.704483051115</v>
      </c>
      <c r="AL113" s="45">
        <f>'Population Estimate'!N112*Assumptions!G$41*'Property % affected'!R113</f>
        <v>37046.900543784548</v>
      </c>
      <c r="AM113" s="45">
        <f>'Population Estimate'!O112*Assumptions!H$41*'Property % affected'!S113</f>
        <v>18886.976069742617</v>
      </c>
    </row>
    <row r="114" spans="1:39" x14ac:dyDescent="0.35">
      <c r="A114">
        <v>2133</v>
      </c>
      <c r="B114" s="43">
        <f>'Property % affected'!B114*'Population Estimate'!B113</f>
        <v>3349.7334122314737</v>
      </c>
      <c r="C114" s="43">
        <f>'Property % affected'!C114*'Population Estimate'!C113</f>
        <v>4938.3750875644746</v>
      </c>
      <c r="D114" s="43">
        <f>'Property % affected'!D114*'Population Estimate'!D113</f>
        <v>5394.4812724395897</v>
      </c>
      <c r="E114" s="43">
        <f>'Property % affected'!E114*'Population Estimate'!E113</f>
        <v>5234.4969803312797</v>
      </c>
      <c r="F114" s="43">
        <f>'Property % affected'!F114*'Population Estimate'!F113</f>
        <v>3991.6508469705664</v>
      </c>
      <c r="G114" s="43">
        <f>'Property % affected'!G114*'Population Estimate'!G113</f>
        <v>2286.4553952587557</v>
      </c>
      <c r="H114" s="44">
        <f>'Property % affected'!H114*'Population Estimate'!B113</f>
        <v>565.01774129790317</v>
      </c>
      <c r="I114" s="44">
        <f>'Property % affected'!I114*'Population Estimate'!C113</f>
        <v>690.36667557466285</v>
      </c>
      <c r="J114" s="44">
        <f>'Property % affected'!J114*'Population Estimate'!D113</f>
        <v>451.27844115602966</v>
      </c>
      <c r="K114" s="44">
        <f>'Property % affected'!K114*'Population Estimate'!E113</f>
        <v>490.00591768074651</v>
      </c>
      <c r="L114" s="44">
        <f>'Property % affected'!L114*'Population Estimate'!F113</f>
        <v>402.93192387337228</v>
      </c>
      <c r="M114" s="44">
        <f>'Property % affected'!M114*'Population Estimate'!G113</f>
        <v>165.0034253807415</v>
      </c>
      <c r="N114" s="45">
        <f>'Property % affected'!N114*'Population Estimate'!B113</f>
        <v>78272.256555986445</v>
      </c>
      <c r="O114" s="45">
        <f>'Property % affected'!O114*'Population Estimate'!C113</f>
        <v>160335.39842494644</v>
      </c>
      <c r="P114" s="45">
        <f>'Property % affected'!P114*'Population Estimate'!D113</f>
        <v>121544.4119482945</v>
      </c>
      <c r="Q114" s="45">
        <f>'Property % affected'!Q114*'Population Estimate'!E113</f>
        <v>59783.55588624224</v>
      </c>
      <c r="R114" s="45">
        <f>'Property % affected'!R114*'Population Estimate'!F113</f>
        <v>38344.81954123031</v>
      </c>
      <c r="S114" s="45">
        <f>'Property % affected'!S114*'Population Estimate'!G113</f>
        <v>20936.627074495635</v>
      </c>
      <c r="U114">
        <v>2133</v>
      </c>
      <c r="V114" s="43">
        <f>'Population Estimate'!J113*Assumptions!C$41*'Property % affected'!B114</f>
        <v>3118.5203122704788</v>
      </c>
      <c r="W114" s="43">
        <f>'Population Estimate'!K113*Assumptions!D$41*'Property % affected'!C114</f>
        <v>4509.6844998630249</v>
      </c>
      <c r="X114" s="43">
        <f>'Population Estimate'!L113*Assumptions!E$41*'Property % affected'!D114</f>
        <v>4874.4626643890124</v>
      </c>
      <c r="Y114" s="43">
        <f>'Population Estimate'!M113*Assumptions!F$41*'Property % affected'!E114</f>
        <v>5221.0276635866694</v>
      </c>
      <c r="Z114" s="43">
        <f>'Population Estimate'!N113*Assumptions!G$41*'Property % affected'!F114</f>
        <v>3910.1134676008405</v>
      </c>
      <c r="AA114" s="43">
        <f>'Population Estimate'!O113*Assumptions!H$41*'Property % affected'!G114</f>
        <v>2091.2698637756939</v>
      </c>
      <c r="AB114" s="44">
        <f>'Population Estimate'!J113*Assumptions!C$41*'Property % affected'!H114</f>
        <v>526.01777102521805</v>
      </c>
      <c r="AC114" s="44">
        <f>'Population Estimate'!K113*Assumptions!D$41*'Property % affected'!I114</f>
        <v>630.43730799242894</v>
      </c>
      <c r="AD114" s="44">
        <f>'Population Estimate'!L113*Assumptions!E$41*'Property % affected'!J114</f>
        <v>407.77598467107737</v>
      </c>
      <c r="AE114" s="44">
        <f>'Population Estimate'!M113*Assumptions!F$41*'Property % affected'!K114</f>
        <v>488.74504296121279</v>
      </c>
      <c r="AF114" s="44">
        <f>'Population Estimate'!N113*Assumptions!G$41*'Property % affected'!L114</f>
        <v>394.70124078094426</v>
      </c>
      <c r="AG114" s="44">
        <f>'Population Estimate'!O113*Assumptions!H$41*'Property % affected'!M114</f>
        <v>150.91774439774511</v>
      </c>
      <c r="AH114" s="45">
        <f>'Population Estimate'!J113*Assumptions!C$41*'Property % affected'!N114</f>
        <v>72869.566594699063</v>
      </c>
      <c r="AI114" s="45">
        <f>'Population Estimate'!K113*Assumptions!D$41*'Property % affected'!O114</f>
        <v>146416.99916175177</v>
      </c>
      <c r="AJ114" s="45">
        <f>'Population Estimate'!L113*Assumptions!E$41*'Property % affected'!P114</f>
        <v>109827.74212860408</v>
      </c>
      <c r="AK114" s="45">
        <f>'Population Estimate'!M113*Assumptions!F$41*'Property % affected'!Q114</f>
        <v>59629.721878241733</v>
      </c>
      <c r="AL114" s="45">
        <f>'Population Estimate'!N113*Assumptions!G$41*'Property % affected'!R114</f>
        <v>37561.550608735924</v>
      </c>
      <c r="AM114" s="45">
        <f>'Population Estimate'!O113*Assumptions!H$41*'Property % affected'!S114</f>
        <v>19149.351148854574</v>
      </c>
    </row>
    <row r="115" spans="1:39" x14ac:dyDescent="0.35">
      <c r="A115">
        <v>2134</v>
      </c>
      <c r="B115" s="43">
        <f>'Property % affected'!B115*'Population Estimate'!B114</f>
        <v>3446.6914484633367</v>
      </c>
      <c r="C115" s="43">
        <f>'Property % affected'!C115*'Population Estimate'!C114</f>
        <v>5081.3163583289552</v>
      </c>
      <c r="D115" s="43">
        <f>'Property % affected'!D115*'Population Estimate'!D114</f>
        <v>5550.6245370813203</v>
      </c>
      <c r="E115" s="43">
        <f>'Property % affected'!E115*'Population Estimate'!E114</f>
        <v>5386.0094995130494</v>
      </c>
      <c r="F115" s="43">
        <f>'Property % affected'!F115*'Population Estimate'!F114</f>
        <v>4107.1891838520378</v>
      </c>
      <c r="G115" s="43">
        <f>'Property % affected'!G115*'Population Estimate'!G114</f>
        <v>2352.6368484593427</v>
      </c>
      <c r="H115" s="44">
        <f>'Property % affected'!H115*'Population Estimate'!B114</f>
        <v>568.42669129218677</v>
      </c>
      <c r="I115" s="44">
        <f>'Property % affected'!I115*'Population Estimate'!C114</f>
        <v>694.53189960700547</v>
      </c>
      <c r="J115" s="44">
        <f>'Property % affected'!J115*'Population Estimate'!D114</f>
        <v>454.00116210257085</v>
      </c>
      <c r="K115" s="44">
        <f>'Property % affected'!K115*'Population Estimate'!E114</f>
        <v>492.96229506181709</v>
      </c>
      <c r="L115" s="44">
        <f>'Property % affected'!L115*'Population Estimate'!F114</f>
        <v>405.36295334234006</v>
      </c>
      <c r="M115" s="44">
        <f>'Property % affected'!M115*'Population Estimate'!G114</f>
        <v>165.99894885707761</v>
      </c>
      <c r="N115" s="45">
        <f>'Property % affected'!N115*'Population Estimate'!B114</f>
        <v>79359.603171469716</v>
      </c>
      <c r="O115" s="45">
        <f>'Property % affected'!O115*'Population Estimate'!C114</f>
        <v>162562.75407419653</v>
      </c>
      <c r="P115" s="45">
        <f>'Property % affected'!P115*'Population Estimate'!D114</f>
        <v>123232.88894867776</v>
      </c>
      <c r="Q115" s="45">
        <f>'Property % affected'!Q115*'Population Estimate'!E114</f>
        <v>60614.060205585112</v>
      </c>
      <c r="R115" s="45">
        <f>'Property % affected'!R115*'Population Estimate'!F114</f>
        <v>38877.500104996237</v>
      </c>
      <c r="S115" s="45">
        <f>'Property % affected'!S115*'Population Estimate'!G114</f>
        <v>21227.475602323684</v>
      </c>
      <c r="U115">
        <v>2134</v>
      </c>
      <c r="V115" s="43">
        <f>'Population Estimate'!J114*Assumptions!C$41*'Property % affected'!B115</f>
        <v>3208.7858851434844</v>
      </c>
      <c r="W115" s="43">
        <f>'Population Estimate'!K114*Assumptions!D$41*'Property % affected'!C115</f>
        <v>4640.2173212318485</v>
      </c>
      <c r="X115" s="43">
        <f>'Population Estimate'!L114*Assumptions!E$41*'Property % affected'!D115</f>
        <v>5015.5539900147887</v>
      </c>
      <c r="Y115" s="43">
        <f>'Population Estimate'!M114*Assumptions!F$41*'Property % affected'!E115</f>
        <v>5372.1503133847518</v>
      </c>
      <c r="Z115" s="43">
        <f>'Population Estimate'!N114*Assumptions!G$41*'Property % affected'!F115</f>
        <v>4023.2917049728071</v>
      </c>
      <c r="AA115" s="43">
        <f>'Population Estimate'!O114*Assumptions!H$41*'Property % affected'!G115</f>
        <v>2151.801671615141</v>
      </c>
      <c r="AB115" s="44">
        <f>'Population Estimate'!J114*Assumptions!C$41*'Property % affected'!H115</f>
        <v>529.1914205347191</v>
      </c>
      <c r="AC115" s="44">
        <f>'Population Estimate'!K114*Assumptions!D$41*'Property % affected'!I115</f>
        <v>634.24095715314411</v>
      </c>
      <c r="AD115" s="44">
        <f>'Population Estimate'!L114*Assumptions!E$41*'Property % affected'!J115</f>
        <v>410.23624005601511</v>
      </c>
      <c r="AE115" s="44">
        <f>'Population Estimate'!M114*Assumptions!F$41*'Property % affected'!K115</f>
        <v>491.69381304333712</v>
      </c>
      <c r="AF115" s="44">
        <f>'Population Estimate'!N114*Assumptions!G$41*'Property % affected'!L115</f>
        <v>397.08261165509271</v>
      </c>
      <c r="AG115" s="44">
        <f>'Population Estimate'!O114*Assumptions!H$41*'Property % affected'!M115</f>
        <v>151.82828402561628</v>
      </c>
      <c r="AH115" s="45">
        <f>'Population Estimate'!J114*Assumptions!C$41*'Property % affected'!N115</f>
        <v>73881.859840030549</v>
      </c>
      <c r="AI115" s="45">
        <f>'Population Estimate'!K114*Assumptions!D$41*'Property % affected'!O115</f>
        <v>148451.00246627984</v>
      </c>
      <c r="AJ115" s="45">
        <f>'Population Estimate'!L114*Assumptions!E$41*'Property % affected'!P115</f>
        <v>111353.45288416772</v>
      </c>
      <c r="AK115" s="45">
        <f>'Population Estimate'!M114*Assumptions!F$41*'Property % affected'!Q115</f>
        <v>60458.089158289891</v>
      </c>
      <c r="AL115" s="45">
        <f>'Population Estimate'!N114*Assumptions!G$41*'Property % affected'!R115</f>
        <v>38083.350116298345</v>
      </c>
      <c r="AM115" s="45">
        <f>'Population Estimate'!O114*Assumptions!H$41*'Property % affected'!S115</f>
        <v>19415.371103773265</v>
      </c>
    </row>
    <row r="116" spans="1:39" x14ac:dyDescent="0.35">
      <c r="A116">
        <v>2135</v>
      </c>
      <c r="B116" s="43">
        <f>'Property % affected'!B116*'Population Estimate'!B115</f>
        <v>3546.4559351296175</v>
      </c>
      <c r="C116" s="43">
        <f>'Property % affected'!C116*'Population Estimate'!C115</f>
        <v>5228.395064287296</v>
      </c>
      <c r="D116" s="43">
        <f>'Property % affected'!D116*'Population Estimate'!D115</f>
        <v>5711.2873686399935</v>
      </c>
      <c r="E116" s="43">
        <f>'Property % affected'!E116*'Population Estimate'!E115</f>
        <v>5541.9075486808088</v>
      </c>
      <c r="F116" s="43">
        <f>'Property % affected'!F116*'Population Estimate'!F115</f>
        <v>4226.0717779847328</v>
      </c>
      <c r="G116" s="43">
        <f>'Property % affected'!G116*'Population Estimate'!G115</f>
        <v>2420.7339238744817</v>
      </c>
      <c r="H116" s="44">
        <f>'Property % affected'!H116*'Population Estimate'!B115</f>
        <v>571.85620867615432</v>
      </c>
      <c r="I116" s="44">
        <f>'Property % affected'!I116*'Population Estimate'!C115</f>
        <v>698.72225389527352</v>
      </c>
      <c r="J116" s="44">
        <f>'Property % affected'!J116*'Population Estimate'!D115</f>
        <v>456.7403101785219</v>
      </c>
      <c r="K116" s="44">
        <f>'Property % affected'!K116*'Population Estimate'!E115</f>
        <v>495.93650930343159</v>
      </c>
      <c r="L116" s="44">
        <f>'Property % affected'!L116*'Population Estimate'!F115</f>
        <v>407.80865006383578</v>
      </c>
      <c r="M116" s="44">
        <f>'Property % affected'!M116*'Population Estimate'!G115</f>
        <v>167.00047867534056</v>
      </c>
      <c r="N116" s="45">
        <f>'Property % affected'!N116*'Population Estimate'!B115</f>
        <v>80462.055045370536</v>
      </c>
      <c r="O116" s="45">
        <f>'Property % affected'!O116*'Population Estimate'!C115</f>
        <v>164821.05181881037</v>
      </c>
      <c r="P116" s="45">
        <f>'Property % affected'!P116*'Population Estimate'!D115</f>
        <v>124944.82202190821</v>
      </c>
      <c r="Q116" s="45">
        <f>'Property % affected'!Q116*'Population Estimate'!E115</f>
        <v>61456.101768141809</v>
      </c>
      <c r="R116" s="45">
        <f>'Property % affected'!R116*'Population Estimate'!F115</f>
        <v>39417.580588396908</v>
      </c>
      <c r="S116" s="45">
        <f>'Property % affected'!S116*'Population Estimate'!G115</f>
        <v>21522.364554898224</v>
      </c>
      <c r="U116">
        <v>2135</v>
      </c>
      <c r="V116" s="43">
        <f>'Population Estimate'!J115*Assumptions!C$41*'Property % affected'!B116</f>
        <v>3301.664195093761</v>
      </c>
      <c r="W116" s="43">
        <f>'Population Estimate'!K115*Assumptions!D$41*'Property % affected'!C116</f>
        <v>4774.528415217088</v>
      </c>
      <c r="X116" s="43">
        <f>'Population Estimate'!L115*Assumptions!E$41*'Property % affected'!D116</f>
        <v>5160.7292041709416</v>
      </c>
      <c r="Y116" s="43">
        <f>'Population Estimate'!M115*Assumptions!F$41*'Property % affected'!E116</f>
        <v>5527.6472083992103</v>
      </c>
      <c r="Z116" s="43">
        <f>'Population Estimate'!N115*Assumptions!G$41*'Property % affected'!F116</f>
        <v>4139.7458865138515</v>
      </c>
      <c r="AA116" s="43">
        <f>'Population Estimate'!O115*Assumptions!H$41*'Property % affected'!G116</f>
        <v>2214.0855726797513</v>
      </c>
      <c r="AB116" s="44">
        <f>'Population Estimate'!J115*Assumptions!C$41*'Property % affected'!H116</f>
        <v>532.38421778363875</v>
      </c>
      <c r="AC116" s="44">
        <f>'Population Estimate'!K115*Assumptions!D$41*'Property % affected'!I116</f>
        <v>638.06755506190223</v>
      </c>
      <c r="AD116" s="44">
        <f>'Population Estimate'!L115*Assumptions!E$41*'Property % affected'!J116</f>
        <v>412.71133902367131</v>
      </c>
      <c r="AE116" s="44">
        <f>'Population Estimate'!M115*Assumptions!F$41*'Property % affected'!K116</f>
        <v>494.66037408850571</v>
      </c>
      <c r="AF116" s="44">
        <f>'Population Estimate'!N115*Assumptions!G$41*'Property % affected'!L116</f>
        <v>399.47835017406794</v>
      </c>
      <c r="AG116" s="44">
        <f>'Population Estimate'!O115*Assumptions!H$41*'Property % affected'!M116</f>
        <v>152.74431725808137</v>
      </c>
      <c r="AH116" s="45">
        <f>'Population Estimate'!J115*Assumptions!C$41*'Property % affected'!N116</f>
        <v>74908.215713458107</v>
      </c>
      <c r="AI116" s="45">
        <f>'Population Estimate'!K115*Assumptions!D$41*'Property % affected'!O116</f>
        <v>150513.26184398608</v>
      </c>
      <c r="AJ116" s="45">
        <f>'Population Estimate'!L115*Assumptions!E$41*'Property % affected'!P116</f>
        <v>112900.35858797059</v>
      </c>
      <c r="AK116" s="45">
        <f>'Population Estimate'!M115*Assumptions!F$41*'Property % affected'!Q116</f>
        <v>61297.96399411797</v>
      </c>
      <c r="AL116" s="45">
        <f>'Population Estimate'!N115*Assumptions!G$41*'Property % affected'!R116</f>
        <v>38612.398385471497</v>
      </c>
      <c r="AM116" s="45">
        <f>'Population Estimate'!O115*Assumptions!H$41*'Property % affected'!S116</f>
        <v>19685.086568574505</v>
      </c>
    </row>
    <row r="117" spans="1:39" x14ac:dyDescent="0.35">
      <c r="A117">
        <v>2136</v>
      </c>
      <c r="B117" s="43">
        <f>'Property % affected'!B117*'Population Estimate'!B116</f>
        <v>3649.1081049403306</v>
      </c>
      <c r="C117" s="43">
        <f>'Property % affected'!C117*'Population Estimate'!C116</f>
        <v>5379.7309635044112</v>
      </c>
      <c r="D117" s="43">
        <f>'Property % affected'!D117*'Population Estimate'!D116</f>
        <v>5876.600585983545</v>
      </c>
      <c r="E117" s="43">
        <f>'Property % affected'!E117*'Population Estimate'!E116</f>
        <v>5702.3180670034235</v>
      </c>
      <c r="F117" s="43">
        <f>'Property % affected'!F117*'Population Estimate'!F116</f>
        <v>4348.3954288974001</v>
      </c>
      <c r="G117" s="43">
        <f>'Property % affected'!G117*'Population Estimate'!G116</f>
        <v>2490.802069190669</v>
      </c>
      <c r="H117" s="44">
        <f>'Property % affected'!H117*'Population Estimate'!B116</f>
        <v>575.30641754007354</v>
      </c>
      <c r="I117" s="44">
        <f>'Property % affected'!I117*'Population Estimate'!C116</f>
        <v>702.93789005910571</v>
      </c>
      <c r="J117" s="44">
        <f>'Property % affected'!J117*'Population Estimate'!D116</f>
        <v>459.49598449450986</v>
      </c>
      <c r="K117" s="44">
        <f>'Property % affected'!K117*'Population Estimate'!E116</f>
        <v>498.92866802161893</v>
      </c>
      <c r="L117" s="44">
        <f>'Property % affected'!L117*'Population Estimate'!F116</f>
        <v>410.26910253053273</v>
      </c>
      <c r="M117" s="44">
        <f>'Property % affected'!M117*'Population Estimate'!G116</f>
        <v>168.00805107389559</v>
      </c>
      <c r="N117" s="45">
        <f>'Property % affected'!N117*'Population Estimate'!B116</f>
        <v>81579.822017705519</v>
      </c>
      <c r="O117" s="45">
        <f>'Property % affected'!O117*'Population Estimate'!C116</f>
        <v>167110.72150180189</v>
      </c>
      <c r="P117" s="45">
        <f>'Property % affected'!P117*'Population Estimate'!D116</f>
        <v>126680.53701628179</v>
      </c>
      <c r="Q117" s="45">
        <f>'Property % affected'!Q117*'Population Estimate'!E116</f>
        <v>62309.840847589301</v>
      </c>
      <c r="R117" s="45">
        <f>'Property % affected'!R117*'Population Estimate'!F116</f>
        <v>39965.163790021805</v>
      </c>
      <c r="S117" s="45">
        <f>'Property % affected'!S117*'Population Estimate'!G116</f>
        <v>21821.350061202447</v>
      </c>
      <c r="U117">
        <v>2136</v>
      </c>
      <c r="V117" s="43">
        <f>'Population Estimate'!J116*Assumptions!C$41*'Property % affected'!B117</f>
        <v>3397.23086779805</v>
      </c>
      <c r="W117" s="43">
        <f>'Population Estimate'!K116*Assumptions!D$41*'Property % affected'!C117</f>
        <v>4912.7271439225742</v>
      </c>
      <c r="X117" s="43">
        <f>'Population Estimate'!L116*Assumptions!E$41*'Property % affected'!D117</f>
        <v>5310.1065150141667</v>
      </c>
      <c r="Y117" s="43">
        <f>'Population Estimate'!M116*Assumptions!F$41*'Property % affected'!E117</f>
        <v>5687.6449611612416</v>
      </c>
      <c r="Z117" s="43">
        <f>'Population Estimate'!N116*Assumptions!G$41*'Property % affected'!F117</f>
        <v>4259.5708344305076</v>
      </c>
      <c r="AA117" s="43">
        <f>'Population Estimate'!O116*Assumptions!H$41*'Property % affected'!G117</f>
        <v>2278.1722813092961</v>
      </c>
      <c r="AB117" s="44">
        <f>'Population Estimate'!J116*Assumptions!C$41*'Property % affected'!H117</f>
        <v>535.59627829699775</v>
      </c>
      <c r="AC117" s="44">
        <f>'Population Estimate'!K116*Assumptions!D$41*'Property % affected'!I117</f>
        <v>641.91724017654019</v>
      </c>
      <c r="AD117" s="44">
        <f>'Population Estimate'!L116*Assumptions!E$41*'Property % affected'!J117</f>
        <v>415.20137113058132</v>
      </c>
      <c r="AE117" s="44">
        <f>'Population Estimate'!M116*Assumptions!F$41*'Property % affected'!K117</f>
        <v>497.64483343583146</v>
      </c>
      <c r="AF117" s="44">
        <f>'Population Estimate'!N116*Assumptions!G$41*'Property % affected'!L117</f>
        <v>401.88854302290514</v>
      </c>
      <c r="AG117" s="44">
        <f>'Population Estimate'!O116*Assumptions!H$41*'Property % affected'!M117</f>
        <v>153.6658772399816</v>
      </c>
      <c r="AH117" s="45">
        <f>'Population Estimate'!J116*Assumptions!C$41*'Property % affected'!N117</f>
        <v>75948.82957093211</v>
      </c>
      <c r="AI117" s="45">
        <f>'Population Estimate'!K116*Assumptions!D$41*'Property % affected'!O117</f>
        <v>152604.16982406127</v>
      </c>
      <c r="AJ117" s="45">
        <f>'Population Estimate'!L116*Assumptions!E$41*'Property % affected'!P117</f>
        <v>114468.75367709988</v>
      </c>
      <c r="AK117" s="45">
        <f>'Population Estimate'!M116*Assumptions!F$41*'Property % affected'!Q117</f>
        <v>62149.506246989476</v>
      </c>
      <c r="AL117" s="45">
        <f>'Population Estimate'!N116*Assumptions!G$41*'Property % affected'!R117</f>
        <v>39148.796114979945</v>
      </c>
      <c r="AM117" s="45">
        <f>'Population Estimate'!O116*Assumptions!H$41*'Property % affected'!S117</f>
        <v>19958.548880735194</v>
      </c>
    </row>
    <row r="118" spans="1:39" x14ac:dyDescent="0.35">
      <c r="A118">
        <v>2137</v>
      </c>
      <c r="B118" s="43">
        <f>'Property % affected'!B118*'Population Estimate'!B117</f>
        <v>3754.7315418863454</v>
      </c>
      <c r="C118" s="43">
        <f>'Property % affected'!C118*'Population Estimate'!C117</f>
        <v>5535.4472804424977</v>
      </c>
      <c r="D118" s="43">
        <f>'Property % affected'!D118*'Population Estimate'!D117</f>
        <v>6046.6987945321498</v>
      </c>
      <c r="E118" s="43">
        <f>'Property % affected'!E118*'Population Estimate'!E117</f>
        <v>5867.3716679041027</v>
      </c>
      <c r="F118" s="43">
        <f>'Property % affected'!F118*'Population Estimate'!F117</f>
        <v>4474.2597379812205</v>
      </c>
      <c r="G118" s="43">
        <f>'Property % affected'!G118*'Population Estimate'!G117</f>
        <v>2562.8983370277288</v>
      </c>
      <c r="H118" s="44">
        <f>'Property % affected'!H118*'Population Estimate'!B117</f>
        <v>578.7774427228926</v>
      </c>
      <c r="I118" s="44">
        <f>'Property % affected'!I118*'Population Estimate'!C117</f>
        <v>707.17896063291505</v>
      </c>
      <c r="J118" s="44">
        <f>'Property % affected'!J118*'Population Estimate'!D117</f>
        <v>462.26828475913123</v>
      </c>
      <c r="K118" s="44">
        <f>'Property % affected'!K118*'Population Estimate'!E117</f>
        <v>501.93887948169322</v>
      </c>
      <c r="L118" s="44">
        <f>'Property % affected'!L118*'Population Estimate'!F117</f>
        <v>412.74439976901158</v>
      </c>
      <c r="M118" s="44">
        <f>'Property % affected'!M118*'Population Estimate'!G117</f>
        <v>169.02170250974672</v>
      </c>
      <c r="N118" s="45">
        <f>'Property % affected'!N118*'Population Estimate'!B117</f>
        <v>82713.1168435578</v>
      </c>
      <c r="O118" s="45">
        <f>'Property % affected'!O118*'Population Estimate'!C117</f>
        <v>169432.19893750074</v>
      </c>
      <c r="P118" s="45">
        <f>'Property % affected'!P118*'Population Estimate'!D117</f>
        <v>128440.3643067309</v>
      </c>
      <c r="Q118" s="45">
        <f>'Property % affected'!Q118*'Population Estimate'!E117</f>
        <v>63175.439944102698</v>
      </c>
      <c r="R118" s="45">
        <f>'Property % affected'!R118*'Population Estimate'!F117</f>
        <v>40520.353936523235</v>
      </c>
      <c r="S118" s="45">
        <f>'Property % affected'!S118*'Population Estimate'!G117</f>
        <v>22124.489029955097</v>
      </c>
      <c r="U118">
        <v>2137</v>
      </c>
      <c r="V118" s="43">
        <f>'Population Estimate'!J117*Assumptions!C$41*'Property % affected'!B118</f>
        <v>3495.563717918365</v>
      </c>
      <c r="W118" s="43">
        <f>'Population Estimate'!K117*Assumptions!D$41*'Property % affected'!C118</f>
        <v>5054.9260349383194</v>
      </c>
      <c r="X118" s="43">
        <f>'Population Estimate'!L117*Assumptions!E$41*'Property % affected'!D118</f>
        <v>5463.8075522363551</v>
      </c>
      <c r="Y118" s="43">
        <f>'Population Estimate'!M117*Assumptions!F$41*'Property % affected'!E118</f>
        <v>5852.2738490018664</v>
      </c>
      <c r="Z118" s="43">
        <f>'Population Estimate'!N117*Assumptions!G$41*'Property % affected'!F118</f>
        <v>4382.8641155581472</v>
      </c>
      <c r="AA118" s="43">
        <f>'Population Estimate'!O117*Assumptions!H$41*'Property % affected'!G118</f>
        <v>2344.1139797701494</v>
      </c>
      <c r="AB118" s="44">
        <f>'Population Estimate'!J117*Assumptions!C$41*'Property % affected'!H118</f>
        <v>538.8277182968194</v>
      </c>
      <c r="AC118" s="44">
        <f>'Population Estimate'!K117*Assumptions!D$41*'Property % affected'!I118</f>
        <v>645.79015179025998</v>
      </c>
      <c r="AD118" s="44">
        <f>'Population Estimate'!L117*Assumptions!E$41*'Property % affected'!J118</f>
        <v>417.70642647360626</v>
      </c>
      <c r="AE118" s="44">
        <f>'Population Estimate'!M117*Assumptions!F$41*'Property % affected'!K118</f>
        <v>500.64729907204219</v>
      </c>
      <c r="AF118" s="44">
        <f>'Population Estimate'!N117*Assumptions!G$41*'Property % affected'!L118</f>
        <v>404.31327740964065</v>
      </c>
      <c r="AG118" s="44">
        <f>'Population Estimate'!O117*Assumptions!H$41*'Property % affected'!M118</f>
        <v>154.59299731613268</v>
      </c>
      <c r="AH118" s="45">
        <f>'Population Estimate'!J117*Assumptions!C$41*'Property % affected'!N118</f>
        <v>77003.899482258872</v>
      </c>
      <c r="AI118" s="45">
        <f>'Population Estimate'!K117*Assumptions!D$41*'Property % affected'!O118</f>
        <v>154724.1243886539</v>
      </c>
      <c r="AJ118" s="45">
        <f>'Population Estimate'!L117*Assumptions!E$41*'Property % affected'!P118</f>
        <v>116058.9366789194</v>
      </c>
      <c r="AK118" s="45">
        <f>'Population Estimate'!M117*Assumptions!F$41*'Property % affected'!Q118</f>
        <v>63012.8779989369</v>
      </c>
      <c r="AL118" s="45">
        <f>'Population Estimate'!N117*Assumptions!G$41*'Property % affected'!R118</f>
        <v>39692.645402440066</v>
      </c>
      <c r="AM118" s="45">
        <f>'Population Estimate'!O117*Assumptions!H$41*'Property % affected'!S118</f>
        <v>20235.810090904881</v>
      </c>
    </row>
    <row r="119" spans="1:39" x14ac:dyDescent="0.35">
      <c r="A119">
        <v>2138</v>
      </c>
      <c r="B119" s="43">
        <f>'Property % affected'!B119*'Population Estimate'!B118</f>
        <v>3863.4122492972128</v>
      </c>
      <c r="C119" s="43">
        <f>'Property % affected'!C119*'Population Estimate'!C118</f>
        <v>5695.6708062959115</v>
      </c>
      <c r="D119" s="43">
        <f>'Property % affected'!D119*'Population Estimate'!D118</f>
        <v>6221.720495859975</v>
      </c>
      <c r="E119" s="43">
        <f>'Property % affected'!E119*'Population Estimate'!E118</f>
        <v>6037.2027454116951</v>
      </c>
      <c r="F119" s="43">
        <f>'Property % affected'!F119*'Population Estimate'!F118</f>
        <v>4603.7671895897229</v>
      </c>
      <c r="G119" s="43">
        <f>'Property % affected'!G119*'Population Estimate'!G118</f>
        <v>2637.0814313936112</v>
      </c>
      <c r="H119" s="44">
        <f>'Property % affected'!H119*'Population Estimate'!B118</f>
        <v>582.26940981675682</v>
      </c>
      <c r="I119" s="44">
        <f>'Property % affected'!I119*'Population Estimate'!C118</f>
        <v>711.44561907140837</v>
      </c>
      <c r="J119" s="44">
        <f>'Property % affected'!J119*'Population Estimate'!D118</f>
        <v>465.05731128255917</v>
      </c>
      <c r="K119" s="44">
        <f>'Property % affected'!K119*'Population Estimate'!E118</f>
        <v>504.96725260217147</v>
      </c>
      <c r="L119" s="44">
        <f>'Property % affected'!L119*'Population Estimate'!F118</f>
        <v>415.23463134298146</v>
      </c>
      <c r="M119" s="44">
        <f>'Property % affected'!M119*'Population Estimate'!G118</f>
        <v>170.04146965985581</v>
      </c>
      <c r="N119" s="45">
        <f>'Property % affected'!N119*'Population Estimate'!B118</f>
        <v>83862.155233572572</v>
      </c>
      <c r="O119" s="45">
        <f>'Property % affected'!O119*'Population Estimate'!C118</f>
        <v>171785.92599450465</v>
      </c>
      <c r="P119" s="45">
        <f>'Property % affected'!P119*'Population Estimate'!D118</f>
        <v>130224.63885770757</v>
      </c>
      <c r="Q119" s="45">
        <f>'Property % affected'!Q119*'Population Estimate'!E118</f>
        <v>64053.063815285619</v>
      </c>
      <c r="R119" s="45">
        <f>'Property % affected'!R119*'Population Estimate'!F118</f>
        <v>41083.25670245471</v>
      </c>
      <c r="S119" s="45">
        <f>'Property % affected'!S119*'Population Estimate'!G118</f>
        <v>22431.839160442403</v>
      </c>
      <c r="U119">
        <v>2138</v>
      </c>
      <c r="V119" s="43">
        <f>'Population Estimate'!J118*Assumptions!C$41*'Property % affected'!B119</f>
        <v>3596.7428124621715</v>
      </c>
      <c r="W119" s="43">
        <f>'Population Estimate'!K118*Assumptions!D$41*'Property % affected'!C119</f>
        <v>5201.2408729655162</v>
      </c>
      <c r="X119" s="43">
        <f>'Population Estimate'!L118*Assumptions!E$41*'Property % affected'!D119</f>
        <v>5621.9574661009192</v>
      </c>
      <c r="Y119" s="43">
        <f>'Population Estimate'!M118*Assumptions!F$41*'Property % affected'!E119</f>
        <v>6021.6679201295474</v>
      </c>
      <c r="Z119" s="43">
        <f>'Population Estimate'!N118*Assumptions!G$41*'Property % affected'!F119</f>
        <v>4509.7261208042692</v>
      </c>
      <c r="AA119" s="43">
        <f>'Population Estimate'!O118*Assumptions!H$41*'Property % affected'!G119</f>
        <v>2411.9643607444268</v>
      </c>
      <c r="AB119" s="44">
        <f>'Population Estimate'!J118*Assumptions!C$41*'Property % affected'!H119</f>
        <v>542.07865470633544</v>
      </c>
      <c r="AC119" s="44">
        <f>'Population Estimate'!K118*Assumptions!D$41*'Property % affected'!I119</f>
        <v>649.68643003666853</v>
      </c>
      <c r="AD119" s="44">
        <f>'Population Estimate'!L118*Assumptions!E$41*'Property % affected'!J119</f>
        <v>420.22659569319313</v>
      </c>
      <c r="AE119" s="44">
        <f>'Population Estimate'!M118*Assumptions!F$41*'Property % affected'!K119</f>
        <v>503.66787963538769</v>
      </c>
      <c r="AF119" s="44">
        <f>'Population Estimate'!N118*Assumptions!G$41*'Property % affected'!L119</f>
        <v>406.75264106846726</v>
      </c>
      <c r="AG119" s="44">
        <f>'Population Estimate'!O118*Assumptions!H$41*'Property % affected'!M119</f>
        <v>155.52571103253135</v>
      </c>
      <c r="AH119" s="45">
        <f>'Population Estimate'!J118*Assumptions!C$41*'Property % affected'!N119</f>
        <v>78073.626268801148</v>
      </c>
      <c r="AI119" s="45">
        <f>'Population Estimate'!K118*Assumptions!D$41*'Property % affected'!O119</f>
        <v>156873.52904862148</v>
      </c>
      <c r="AJ119" s="45">
        <f>'Population Estimate'!L118*Assumptions!E$41*'Property % affected'!P119</f>
        <v>117671.2102678908</v>
      </c>
      <c r="AK119" s="45">
        <f>'Population Estimate'!M118*Assumptions!F$41*'Property % affected'!Q119</f>
        <v>63888.243583612435</v>
      </c>
      <c r="AL119" s="45">
        <f>'Population Estimate'!N118*Assumptions!G$41*'Property % affected'!R119</f>
        <v>40244.049763793177</v>
      </c>
      <c r="AM119" s="45">
        <f>'Population Estimate'!O118*Assumptions!H$41*'Property % affected'!S119</f>
        <v>20516.922972813034</v>
      </c>
    </row>
    <row r="120" spans="1:39" x14ac:dyDescent="0.35">
      <c r="A120">
        <v>2139</v>
      </c>
      <c r="B120" s="43">
        <f>'Property % affected'!B120*'Population Estimate'!B119</f>
        <v>3975.2387198689244</v>
      </c>
      <c r="C120" s="43">
        <f>'Property % affected'!C120*'Population Estimate'!C119</f>
        <v>5860.532002230224</v>
      </c>
      <c r="D120" s="43">
        <f>'Property % affected'!D120*'Population Estimate'!D119</f>
        <v>6401.8082004693561</v>
      </c>
      <c r="E120" s="43">
        <f>'Property % affected'!E120*'Population Estimate'!E119</f>
        <v>6211.9495835903153</v>
      </c>
      <c r="F120" s="43">
        <f>'Property % affected'!F120*'Population Estimate'!F119</f>
        <v>4737.023234486127</v>
      </c>
      <c r="G120" s="43">
        <f>'Property % affected'!G120*'Population Estimate'!G119</f>
        <v>2713.4117554838222</v>
      </c>
      <c r="H120" s="44">
        <f>'Property % affected'!H120*'Population Estimate'!B119</f>
        <v>585.78244517155258</v>
      </c>
      <c r="I120" s="44">
        <f>'Property % affected'!I120*'Population Estimate'!C119</f>
        <v>715.73801975513834</v>
      </c>
      <c r="J120" s="44">
        <f>'Property % affected'!J120*'Population Estimate'!D119</f>
        <v>467.86316498017328</v>
      </c>
      <c r="K120" s="44">
        <f>'Property % affected'!K120*'Population Estimate'!E119</f>
        <v>508.01389695871393</v>
      </c>
      <c r="L120" s="44">
        <f>'Property % affected'!L120*'Population Estimate'!F119</f>
        <v>417.73988735652091</v>
      </c>
      <c r="M120" s="44">
        <f>'Property % affected'!M120*'Population Estimate'!G119</f>
        <v>171.06738942246966</v>
      </c>
      <c r="N120" s="45">
        <f>'Property % affected'!N120*'Population Estimate'!B119</f>
        <v>85027.15589501553</v>
      </c>
      <c r="O120" s="45">
        <f>'Property % affected'!O120*'Population Estimate'!C119</f>
        <v>174172.35067978475</v>
      </c>
      <c r="P120" s="45">
        <f>'Property % affected'!P120*'Population Estimate'!D119</f>
        <v>132033.70028694053</v>
      </c>
      <c r="Q120" s="45">
        <f>'Property % affected'!Q120*'Population Estimate'!E119</f>
        <v>64942.879507529862</v>
      </c>
      <c r="R120" s="45">
        <f>'Property % affected'!R120*'Population Estimate'!F119</f>
        <v>41653.979230385041</v>
      </c>
      <c r="S120" s="45">
        <f>'Property % affected'!S120*'Population Estimate'!G119</f>
        <v>22743.458953500573</v>
      </c>
      <c r="U120">
        <v>2139</v>
      </c>
      <c r="V120" s="43">
        <f>'Population Estimate'!J119*Assumptions!C$41*'Property % affected'!B120</f>
        <v>3700.8505359765295</v>
      </c>
      <c r="W120" s="43">
        <f>'Population Estimate'!K119*Assumptions!D$41*'Property % affected'!C120</f>
        <v>5351.7907940936257</v>
      </c>
      <c r="X120" s="43">
        <f>'Population Estimate'!L119*Assumptions!E$41*'Property % affected'!D120</f>
        <v>5784.6850293457464</v>
      </c>
      <c r="Y120" s="43">
        <f>'Population Estimate'!M119*Assumptions!F$41*'Property % affected'!E120</f>
        <v>6195.9651027782493</v>
      </c>
      <c r="Z120" s="43">
        <f>'Population Estimate'!N119*Assumptions!G$41*'Property % affected'!F120</f>
        <v>4640.260146891269</v>
      </c>
      <c r="AA120" s="43">
        <f>'Population Estimate'!O119*Assumptions!H$41*'Property % affected'!G120</f>
        <v>2481.7786710489686</v>
      </c>
      <c r="AB120" s="44">
        <f>'Population Estimate'!J119*Assumptions!C$41*'Property % affected'!H120</f>
        <v>545.34920515421641</v>
      </c>
      <c r="AC120" s="44">
        <f>'Population Estimate'!K119*Assumptions!D$41*'Property % affected'!I120</f>
        <v>653.60621589484754</v>
      </c>
      <c r="AD120" s="44">
        <f>'Population Estimate'!L119*Assumptions!E$41*'Property % affected'!J120</f>
        <v>422.7619699766546</v>
      </c>
      <c r="AE120" s="44">
        <f>'Population Estimate'!M119*Assumptions!F$41*'Property % affected'!K120</f>
        <v>506.70668441956997</v>
      </c>
      <c r="AF120" s="44">
        <f>'Population Estimate'!N119*Assumptions!G$41*'Property % affected'!L120</f>
        <v>409.20672226290912</v>
      </c>
      <c r="AG120" s="44">
        <f>'Population Estimate'!O119*Assumptions!H$41*'Property % affected'!M120</f>
        <v>156.46405213756893</v>
      </c>
      <c r="AH120" s="45">
        <f>'Population Estimate'!J119*Assumptions!C$41*'Property % affected'!N120</f>
        <v>79158.21354170244</v>
      </c>
      <c r="AI120" s="45">
        <f>'Population Estimate'!K119*Assumptions!D$41*'Property % affected'!O120</f>
        <v>159052.79292033476</v>
      </c>
      <c r="AJ120" s="45">
        <f>'Population Estimate'!L119*Assumptions!E$41*'Property % affected'!P120</f>
        <v>119305.88132318475</v>
      </c>
      <c r="AK120" s="45">
        <f>'Population Estimate'!M119*Assumptions!F$41*'Property % affected'!Q120</f>
        <v>64775.769617567035</v>
      </c>
      <c r="AL120" s="45">
        <f>'Population Estimate'!N119*Assumptions!G$41*'Property % affected'!R120</f>
        <v>40803.114153008792</v>
      </c>
      <c r="AM120" s="45">
        <f>'Population Estimate'!O119*Assumptions!H$41*'Property % affected'!S120</f>
        <v>20801.941033313971</v>
      </c>
    </row>
    <row r="121" spans="1:39" x14ac:dyDescent="0.35">
      <c r="A121">
        <v>2140</v>
      </c>
      <c r="B121" s="43">
        <f>'Property % affected'!B121*'Population Estimate'!B120</f>
        <v>4346.5697660938104</v>
      </c>
      <c r="C121" s="43">
        <f>'Property % affected'!C121*'Population Estimate'!C120</f>
        <v>6407.9701897648656</v>
      </c>
      <c r="D121" s="43">
        <f>'Property % affected'!D121*'Population Estimate'!D120</f>
        <v>6999.8075419755014</v>
      </c>
      <c r="E121" s="43">
        <f>'Property % affected'!E121*'Population Estimate'!E120</f>
        <v>6792.2140407766483</v>
      </c>
      <c r="F121" s="43">
        <f>'Property % affected'!F121*'Population Estimate'!F120</f>
        <v>5179.5133382531103</v>
      </c>
      <c r="G121" s="43">
        <f>'Property % affected'!G121*'Population Estimate'!G120</f>
        <v>2966.8742761034482</v>
      </c>
      <c r="H121" s="44">
        <f>'Property % affected'!H121*'Population Estimate'!B120</f>
        <v>626.23885504930433</v>
      </c>
      <c r="I121" s="44">
        <f>'Property % affected'!I121*'Population Estimate'!C120</f>
        <v>765.16966614704086</v>
      </c>
      <c r="J121" s="44">
        <f>'Property % affected'!J121*'Population Estimate'!D120</f>
        <v>500.17561156364297</v>
      </c>
      <c r="K121" s="44">
        <f>'Property % affected'!K121*'Population Estimate'!E120</f>
        <v>543.09930897193453</v>
      </c>
      <c r="L121" s="44">
        <f>'Property % affected'!L121*'Population Estimate'!F120</f>
        <v>446.59062579104648</v>
      </c>
      <c r="M121" s="44">
        <f>'Property % affected'!M121*'Population Estimate'!G120</f>
        <v>182.88196747996943</v>
      </c>
      <c r="N121" s="45">
        <f>'Property % affected'!N121*'Population Estimate'!B120</f>
        <v>91609.510988275433</v>
      </c>
      <c r="O121" s="45">
        <f>'Property % affected'!O121*'Population Estimate'!C120</f>
        <v>187655.85777271507</v>
      </c>
      <c r="P121" s="45">
        <f>'Property % affected'!P121*'Population Estimate'!D120</f>
        <v>142255.05475208076</v>
      </c>
      <c r="Q121" s="45">
        <f>'Property % affected'!Q121*'Population Estimate'!E120</f>
        <v>69970.415583476773</v>
      </c>
      <c r="R121" s="45">
        <f>'Property % affected'!R121*'Population Estimate'!F120</f>
        <v>44878.611166565555</v>
      </c>
      <c r="S121" s="45">
        <f>'Property % affected'!S121*'Population Estimate'!G120</f>
        <v>24504.137895481948</v>
      </c>
      <c r="U121">
        <v>2140</v>
      </c>
      <c r="V121" s="43">
        <f>'Population Estimate'!J120*Assumptions!C$41*'Property % affected'!B121</f>
        <v>4046.5507060260411</v>
      </c>
      <c r="W121" s="43">
        <f>'Population Estimate'!K120*Assumptions!D$41*'Property % affected'!C121</f>
        <v>5851.7069537986281</v>
      </c>
      <c r="X121" s="43">
        <f>'Population Estimate'!L120*Assumptions!E$41*'Property % affected'!D121</f>
        <v>6325.0382748734073</v>
      </c>
      <c r="Y121" s="43">
        <f>'Population Estimate'!M120*Assumptions!F$41*'Property % affected'!E121</f>
        <v>6774.736433538329</v>
      </c>
      <c r="Z121" s="43">
        <f>'Population Estimate'!N120*Assumptions!G$41*'Property % affected'!F121</f>
        <v>5073.7115133434445</v>
      </c>
      <c r="AA121" s="43">
        <f>'Population Estimate'!O120*Assumptions!H$41*'Property % affected'!G121</f>
        <v>2713.6041123270234</v>
      </c>
      <c r="AB121" s="44">
        <f>'Population Estimate'!J120*Assumptions!C$41*'Property % affected'!H121</f>
        <v>583.01313850026202</v>
      </c>
      <c r="AC121" s="44">
        <f>'Population Estimate'!K120*Assumptions!D$41*'Property % affected'!I121</f>
        <v>698.74679869456645</v>
      </c>
      <c r="AD121" s="44">
        <f>'Population Estimate'!L120*Assumptions!E$41*'Property % affected'!J121</f>
        <v>451.95955293442381</v>
      </c>
      <c r="AE121" s="44">
        <f>'Population Estimate'!M120*Assumptions!F$41*'Property % affected'!K121</f>
        <v>541.70181525977682</v>
      </c>
      <c r="AF121" s="44">
        <f>'Population Estimate'!N120*Assumptions!G$41*'Property % affected'!L121</f>
        <v>437.46812718731115</v>
      </c>
      <c r="AG121" s="44">
        <f>'Population Estimate'!O120*Assumptions!H$41*'Property % affected'!M121</f>
        <v>167.27006702686387</v>
      </c>
      <c r="AH121" s="45">
        <f>'Population Estimate'!J120*Assumptions!C$41*'Property % affected'!N121</f>
        <v>85286.225993664542</v>
      </c>
      <c r="AI121" s="45">
        <f>'Population Estimate'!K120*Assumptions!D$41*'Property % affected'!O121</f>
        <v>171365.82339343513</v>
      </c>
      <c r="AJ121" s="45">
        <f>'Population Estimate'!L120*Assumptions!E$41*'Property % affected'!P121</f>
        <v>128541.91500344996</v>
      </c>
      <c r="AK121" s="45">
        <f>'Population Estimate'!M120*Assumptions!F$41*'Property % affected'!Q121</f>
        <v>69790.368924975104</v>
      </c>
      <c r="AL121" s="45">
        <f>'Population Estimate'!N120*Assumptions!G$41*'Property % affected'!R121</f>
        <v>43961.876591182583</v>
      </c>
      <c r="AM121" s="45">
        <f>'Population Estimate'!O120*Assumptions!H$41*'Property % affected'!S121</f>
        <v>22412.317871972326</v>
      </c>
    </row>
    <row r="122" spans="1:39" x14ac:dyDescent="0.35">
      <c r="A122">
        <v>2141</v>
      </c>
      <c r="B122" s="43">
        <f>'Property % affected'!B122*'Population Estimate'!B121</f>
        <v>4472.3812313663557</v>
      </c>
      <c r="C122" s="43">
        <f>'Property % affected'!C122*'Population Estimate'!C121</f>
        <v>6593.4488919097121</v>
      </c>
      <c r="D122" s="43">
        <f>'Property % affected'!D122*'Population Estimate'!D121</f>
        <v>7202.4169767420763</v>
      </c>
      <c r="E122" s="43">
        <f>'Property % affected'!E122*'Population Estimate'!E121</f>
        <v>6988.8146814889733</v>
      </c>
      <c r="F122" s="43">
        <f>'Property % affected'!F122*'Population Estimate'!F121</f>
        <v>5329.4343558720075</v>
      </c>
      <c r="G122" s="43">
        <f>'Property % affected'!G122*'Population Estimate'!G121</f>
        <v>3052.7504543412233</v>
      </c>
      <c r="H122" s="44">
        <f>'Property % affected'!H122*'Population Estimate'!B121</f>
        <v>630.01717347243323</v>
      </c>
      <c r="I122" s="44">
        <f>'Property % affected'!I122*'Population Estimate'!C121</f>
        <v>769.78620282967006</v>
      </c>
      <c r="J122" s="44">
        <f>'Property % affected'!J122*'Population Estimate'!D121</f>
        <v>503.19334627098868</v>
      </c>
      <c r="K122" s="44">
        <f>'Property % affected'!K122*'Population Estimate'!E121</f>
        <v>546.37601738459864</v>
      </c>
      <c r="L122" s="44">
        <f>'Property % affected'!L122*'Population Estimate'!F121</f>
        <v>449.28506350505603</v>
      </c>
      <c r="M122" s="44">
        <f>'Property % affected'!M122*'Population Estimate'!G121</f>
        <v>183.98535846476105</v>
      </c>
      <c r="N122" s="45">
        <f>'Property % affected'!N122*'Population Estimate'!B121</f>
        <v>92882.136770412297</v>
      </c>
      <c r="O122" s="45">
        <f>'Property % affected'!O122*'Population Estimate'!C121</f>
        <v>190262.74520388068</v>
      </c>
      <c r="P122" s="45">
        <f>'Property % affected'!P122*'Population Estimate'!D121</f>
        <v>144231.24094021527</v>
      </c>
      <c r="Q122" s="45">
        <f>'Property % affected'!Q122*'Population Estimate'!E121</f>
        <v>70942.434251601298</v>
      </c>
      <c r="R122" s="45">
        <f>'Property % affected'!R122*'Population Estimate'!F121</f>
        <v>45502.058197566257</v>
      </c>
      <c r="S122" s="45">
        <f>'Property % affected'!S122*'Population Estimate'!G121</f>
        <v>24844.545756176874</v>
      </c>
      <c r="U122">
        <v>2141</v>
      </c>
      <c r="V122" s="43">
        <f>'Population Estimate'!J121*Assumptions!C$41*'Property % affected'!B122</f>
        <v>4163.6781193707293</v>
      </c>
      <c r="W122" s="43">
        <f>'Population Estimate'!K121*Assumptions!D$41*'Property % affected'!C122</f>
        <v>6021.0846161442087</v>
      </c>
      <c r="X122" s="43">
        <f>'Population Estimate'!L121*Assumptions!E$41*'Property % affected'!D122</f>
        <v>6508.1165126769829</v>
      </c>
      <c r="Y122" s="43">
        <f>'Population Estimate'!M121*Assumptions!F$41*'Property % affected'!E122</f>
        <v>6970.8311848954982</v>
      </c>
      <c r="Z122" s="43">
        <f>'Population Estimate'!N121*Assumptions!G$41*'Property % affected'!F122</f>
        <v>5220.5700970577418</v>
      </c>
      <c r="AA122" s="43">
        <f>'Population Estimate'!O121*Assumptions!H$41*'Property % affected'!G122</f>
        <v>2792.1493854765854</v>
      </c>
      <c r="AB122" s="44">
        <f>'Population Estimate'!J121*Assumptions!C$41*'Property % affected'!H122</f>
        <v>586.53066103078015</v>
      </c>
      <c r="AC122" s="44">
        <f>'Population Estimate'!K121*Assumptions!D$41*'Property % affected'!I122</f>
        <v>702.96258294577228</v>
      </c>
      <c r="AD122" s="44">
        <f>'Population Estimate'!L121*Assumptions!E$41*'Property % affected'!J122</f>
        <v>454.68638326696015</v>
      </c>
      <c r="AE122" s="44">
        <f>'Population Estimate'!M121*Assumptions!F$41*'Property % affected'!K122</f>
        <v>544.9700921032462</v>
      </c>
      <c r="AF122" s="44">
        <f>'Population Estimate'!N121*Assumptions!G$41*'Property % affected'!L122</f>
        <v>440.10752567106289</v>
      </c>
      <c r="AG122" s="44">
        <f>'Population Estimate'!O121*Assumptions!H$41*'Property % affected'!M122</f>
        <v>168.27926594639729</v>
      </c>
      <c r="AH122" s="45">
        <f>'Population Estimate'!J121*Assumptions!C$41*'Property % affected'!N122</f>
        <v>86471.009635557144</v>
      </c>
      <c r="AI122" s="45">
        <f>'Population Estimate'!K121*Assumptions!D$41*'Property % affected'!O122</f>
        <v>173746.41207549357</v>
      </c>
      <c r="AJ122" s="45">
        <f>'Population Estimate'!L121*Assumptions!E$41*'Property % affected'!P122</f>
        <v>130327.60028169112</v>
      </c>
      <c r="AK122" s="45">
        <f>'Population Estimate'!M121*Assumptions!F$41*'Property % affected'!Q122</f>
        <v>70759.886411539715</v>
      </c>
      <c r="AL122" s="45">
        <f>'Population Estimate'!N121*Assumptions!G$41*'Property % affected'!R122</f>
        <v>44572.588481001731</v>
      </c>
      <c r="AM122" s="45">
        <f>'Population Estimate'!O121*Assumptions!H$41*'Property % affected'!S122</f>
        <v>22723.666478177296</v>
      </c>
    </row>
    <row r="123" spans="1:39" x14ac:dyDescent="0.35">
      <c r="A123">
        <v>2142</v>
      </c>
      <c r="B123" s="43">
        <f>'Property % affected'!B123*'Population Estimate'!B122</f>
        <v>4601.8343095994242</v>
      </c>
      <c r="C123" s="43">
        <f>'Property % affected'!C123*'Population Estimate'!C122</f>
        <v>6784.2962752329267</v>
      </c>
      <c r="D123" s="43">
        <f>'Property % affected'!D123*'Population Estimate'!D122</f>
        <v>7410.8909417561272</v>
      </c>
      <c r="E123" s="43">
        <f>'Property % affected'!E123*'Population Estimate'!E122</f>
        <v>7191.1059279001865</v>
      </c>
      <c r="F123" s="43">
        <f>'Property % affected'!F123*'Population Estimate'!F122</f>
        <v>5483.6948374629128</v>
      </c>
      <c r="G123" s="43">
        <f>'Property % affected'!G123*'Population Estimate'!G122</f>
        <v>3141.1123186251266</v>
      </c>
      <c r="H123" s="44">
        <f>'Property % affected'!H123*'Population Estimate'!B122</f>
        <v>633.81828781439003</v>
      </c>
      <c r="I123" s="44">
        <f>'Property % affected'!I123*'Population Estimate'!C122</f>
        <v>774.43059269556682</v>
      </c>
      <c r="J123" s="44">
        <f>'Property % affected'!J123*'Population Estimate'!D122</f>
        <v>506.22928802912475</v>
      </c>
      <c r="K123" s="44">
        <f>'Property % affected'!K123*'Population Estimate'!E122</f>
        <v>549.67249532715232</v>
      </c>
      <c r="L123" s="44">
        <f>'Property % affected'!L123*'Population Estimate'!F122</f>
        <v>451.99575770582408</v>
      </c>
      <c r="M123" s="44">
        <f>'Property % affected'!M123*'Population Estimate'!G122</f>
        <v>185.09540659395077</v>
      </c>
      <c r="N123" s="45">
        <f>'Property % affected'!N123*'Population Estimate'!B122</f>
        <v>94172.441681756216</v>
      </c>
      <c r="O123" s="45">
        <f>'Property % affected'!O123*'Population Estimate'!C122</f>
        <v>192905.84712981043</v>
      </c>
      <c r="P123" s="45">
        <f>'Property % affected'!P123*'Population Estimate'!D122</f>
        <v>146234.88001469523</v>
      </c>
      <c r="Q123" s="45">
        <f>'Property % affected'!Q123*'Population Estimate'!E122</f>
        <v>71927.956059349977</v>
      </c>
      <c r="R123" s="45">
        <f>'Property % affected'!R123*'Population Estimate'!F122</f>
        <v>46134.16606254466</v>
      </c>
      <c r="S123" s="45">
        <f>'Property % affected'!S123*'Population Estimate'!G122</f>
        <v>25189.682512543099</v>
      </c>
      <c r="U123">
        <v>2142</v>
      </c>
      <c r="V123" s="43">
        <f>'Population Estimate'!J122*Assumptions!C$41*'Property % affected'!B123</f>
        <v>4284.195785786108</v>
      </c>
      <c r="W123" s="43">
        <f>'Population Estimate'!K122*Assumptions!D$41*'Property % affected'!C123</f>
        <v>6195.3649150585979</v>
      </c>
      <c r="X123" s="43">
        <f>'Population Estimate'!L122*Assumptions!E$41*'Property % affected'!D123</f>
        <v>6696.4939502166944</v>
      </c>
      <c r="Y123" s="43">
        <f>'Population Estimate'!M122*Assumptions!F$41*'Property % affected'!E123</f>
        <v>7172.6018989837739</v>
      </c>
      <c r="Z123" s="43">
        <f>'Population Estimate'!N122*Assumptions!G$41*'Property % affected'!F123</f>
        <v>5371.6795025922884</v>
      </c>
      <c r="AA123" s="43">
        <f>'Population Estimate'!O122*Assumptions!H$41*'Property % affected'!G123</f>
        <v>2872.9681516187752</v>
      </c>
      <c r="AB123" s="44">
        <f>'Population Estimate'!J122*Assumptions!C$41*'Property % affected'!H123</f>
        <v>590.06940600713278</v>
      </c>
      <c r="AC123" s="44">
        <f>'Population Estimate'!K122*Assumptions!D$41*'Property % affected'!I123</f>
        <v>707.20380250041831</v>
      </c>
      <c r="AD123" s="44">
        <f>'Population Estimate'!L122*Assumptions!E$41*'Property % affected'!J123</f>
        <v>457.4296655222717</v>
      </c>
      <c r="AE123" s="44">
        <f>'Population Estimate'!M122*Assumptions!F$41*'Property % affected'!K123</f>
        <v>548.25808760599375</v>
      </c>
      <c r="AF123" s="44">
        <f>'Population Estimate'!N122*Assumptions!G$41*'Property % affected'!L123</f>
        <v>442.7628485706133</v>
      </c>
      <c r="AG123" s="44">
        <f>'Population Estimate'!O122*Assumptions!H$41*'Property % affected'!M123</f>
        <v>169.29455371659776</v>
      </c>
      <c r="AH123" s="45">
        <f>'Population Estimate'!J122*Assumptions!C$41*'Property % affected'!N123</f>
        <v>87672.252116632037</v>
      </c>
      <c r="AI123" s="45">
        <f>'Population Estimate'!K122*Assumptions!D$41*'Property % affected'!O123</f>
        <v>176160.07154355187</v>
      </c>
      <c r="AJ123" s="45">
        <f>'Population Estimate'!L122*Assumptions!E$41*'Property % affected'!P123</f>
        <v>132138.09203580313</v>
      </c>
      <c r="AK123" s="45">
        <f>'Population Estimate'!M122*Assumptions!F$41*'Property % affected'!Q123</f>
        <v>71742.872291684034</v>
      </c>
      <c r="AL123" s="45">
        <f>'Population Estimate'!N122*Assumptions!G$41*'Property % affected'!R123</f>
        <v>45191.784290100186</v>
      </c>
      <c r="AM123" s="45">
        <f>'Population Estimate'!O122*Assumptions!H$41*'Property % affected'!S123</f>
        <v>23039.340293186619</v>
      </c>
    </row>
    <row r="124" spans="1:39" x14ac:dyDescent="0.35">
      <c r="A124">
        <v>2143</v>
      </c>
      <c r="B124" s="43">
        <f>'Property % affected'!B124*'Population Estimate'!B123</f>
        <v>4735.0344072830003</v>
      </c>
      <c r="C124" s="43">
        <f>'Property % affected'!C124*'Population Estimate'!C123</f>
        <v>6980.6677362154096</v>
      </c>
      <c r="D124" s="43">
        <f>'Property % affected'!D124*'Population Estimate'!D123</f>
        <v>7625.3991858502477</v>
      </c>
      <c r="E124" s="43">
        <f>'Property % affected'!E124*'Population Estimate'!E123</f>
        <v>7399.2524945966807</v>
      </c>
      <c r="F124" s="43">
        <f>'Property % affected'!F124*'Population Estimate'!F123</f>
        <v>5642.4203888138836</v>
      </c>
      <c r="G124" s="43">
        <f>'Property % affected'!G124*'Population Estimate'!G123</f>
        <v>3232.0318171397034</v>
      </c>
      <c r="H124" s="44">
        <f>'Property % affected'!H124*'Population Estimate'!B123</f>
        <v>637.64233561093988</v>
      </c>
      <c r="I124" s="44">
        <f>'Property % affected'!I124*'Population Estimate'!C123</f>
        <v>779.10300379274474</v>
      </c>
      <c r="J124" s="44">
        <f>'Property % affected'!J124*'Population Estimate'!D123</f>
        <v>509.28354668756805</v>
      </c>
      <c r="K124" s="44">
        <f>'Property % affected'!K124*'Population Estimate'!E123</f>
        <v>552.98886207609564</v>
      </c>
      <c r="L124" s="44">
        <f>'Property % affected'!L124*'Population Estimate'!F123</f>
        <v>454.72280647443108</v>
      </c>
      <c r="M124" s="44">
        <f>'Property % affected'!M124*'Population Estimate'!G123</f>
        <v>186.21215203242315</v>
      </c>
      <c r="N124" s="45">
        <f>'Property % affected'!N124*'Population Estimate'!B123</f>
        <v>95480.67131815631</v>
      </c>
      <c r="O124" s="45">
        <f>'Property % affected'!O124*'Population Estimate'!C123</f>
        <v>195585.66663691128</v>
      </c>
      <c r="P124" s="45">
        <f>'Property % affected'!P124*'Population Estimate'!D123</f>
        <v>148266.35334695884</v>
      </c>
      <c r="Q124" s="45">
        <f>'Property % affected'!Q124*'Population Estimate'!E123</f>
        <v>72927.168590342</v>
      </c>
      <c r="R124" s="45">
        <f>'Property % affected'!R124*'Population Estimate'!F123</f>
        <v>46775.055076525881</v>
      </c>
      <c r="S124" s="45">
        <f>'Property % affected'!S124*'Population Estimate'!G123</f>
        <v>25539.613857700126</v>
      </c>
      <c r="U124">
        <v>2143</v>
      </c>
      <c r="V124" s="43">
        <f>'Population Estimate'!J123*Assumptions!C$41*'Property % affected'!B124</f>
        <v>4408.2018361499568</v>
      </c>
      <c r="W124" s="43">
        <f>'Population Estimate'!K123*Assumptions!D$41*'Property % affected'!C124</f>
        <v>6374.6897573611122</v>
      </c>
      <c r="X124" s="43">
        <f>'Population Estimate'!L123*Assumptions!E$41*'Property % affected'!D124</f>
        <v>6890.3239728330436</v>
      </c>
      <c r="Y124" s="43">
        <f>'Population Estimate'!M123*Assumptions!F$41*'Property % affected'!E124</f>
        <v>7380.2128665488372</v>
      </c>
      <c r="Z124" s="43">
        <f>'Population Estimate'!N123*Assumptions!G$41*'Property % affected'!F124</f>
        <v>5527.1627699879891</v>
      </c>
      <c r="AA124" s="43">
        <f>'Population Estimate'!O123*Assumptions!H$41*'Property % affected'!G124</f>
        <v>2956.1262170100381</v>
      </c>
      <c r="AB124" s="44">
        <f>'Population Estimate'!J123*Assumptions!C$41*'Property % affected'!H124</f>
        <v>593.62950147177128</v>
      </c>
      <c r="AC124" s="44">
        <f>'Population Estimate'!K123*Assumptions!D$41*'Property % affected'!I124</f>
        <v>711.47061081860204</v>
      </c>
      <c r="AD124" s="44">
        <f>'Population Estimate'!L123*Assumptions!E$41*'Property % affected'!J124</f>
        <v>460.18949896057296</v>
      </c>
      <c r="AE124" s="44">
        <f>'Population Estimate'!M123*Assumptions!F$41*'Property % affected'!K124</f>
        <v>551.56592073759998</v>
      </c>
      <c r="AF124" s="44">
        <f>'Population Estimate'!N123*Assumptions!G$41*'Property % affected'!L124</f>
        <v>445.43419196354233</v>
      </c>
      <c r="AG124" s="44">
        <f>'Population Estimate'!O123*Assumptions!H$41*'Property % affected'!M124</f>
        <v>170.3159670736346</v>
      </c>
      <c r="AH124" s="45">
        <f>'Population Estimate'!J123*Assumptions!C$41*'Property % affected'!N124</f>
        <v>88890.182080649698</v>
      </c>
      <c r="AI124" s="45">
        <f>'Population Estimate'!K123*Assumptions!D$41*'Property % affected'!O124</f>
        <v>178607.26121207976</v>
      </c>
      <c r="AJ124" s="45">
        <f>'Population Estimate'!L123*Assumptions!E$41*'Property % affected'!P124</f>
        <v>133973.73487368115</v>
      </c>
      <c r="AK124" s="45">
        <f>'Population Estimate'!M123*Assumptions!F$41*'Property % affected'!Q124</f>
        <v>72739.513666340354</v>
      </c>
      <c r="AL124" s="45">
        <f>'Population Estimate'!N123*Assumptions!G$41*'Property % affected'!R124</f>
        <v>45819.581875830219</v>
      </c>
      <c r="AM124" s="45">
        <f>'Population Estimate'!O123*Assumptions!H$41*'Property % affected'!S124</f>
        <v>23359.399402161525</v>
      </c>
    </row>
    <row r="125" spans="1:39" x14ac:dyDescent="0.35">
      <c r="A125">
        <v>2144</v>
      </c>
      <c r="B125" s="43">
        <f>'Property % affected'!B125*'Population Estimate'!B124</f>
        <v>4872.0899818980042</v>
      </c>
      <c r="C125" s="43">
        <f>'Property % affected'!C125*'Population Estimate'!C124</f>
        <v>7182.7231692893174</v>
      </c>
      <c r="D125" s="43">
        <f>'Property % affected'!D125*'Population Estimate'!D124</f>
        <v>7846.116371237119</v>
      </c>
      <c r="E125" s="43">
        <f>'Property % affected'!E125*'Population Estimate'!E124</f>
        <v>7613.4238638286834</v>
      </c>
      <c r="F125" s="43">
        <f>'Property % affected'!F125*'Population Estimate'!F124</f>
        <v>5805.7402513726111</v>
      </c>
      <c r="G125" s="43">
        <f>'Property % affected'!G125*'Population Estimate'!G124</f>
        <v>3325.5829806097563</v>
      </c>
      <c r="H125" s="44">
        <f>'Property % affected'!H125*'Population Estimate'!B124</f>
        <v>641.48945522764927</v>
      </c>
      <c r="I125" s="44">
        <f>'Property % affected'!I125*'Population Estimate'!C124</f>
        <v>783.80360518310954</v>
      </c>
      <c r="J125" s="44">
        <f>'Property % affected'!J125*'Population Estimate'!D124</f>
        <v>512.35623275859541</v>
      </c>
      <c r="K125" s="44">
        <f>'Property % affected'!K125*'Population Estimate'!E124</f>
        <v>556.3252376275658</v>
      </c>
      <c r="L125" s="44">
        <f>'Property % affected'!L125*'Population Estimate'!F124</f>
        <v>457.46630848371473</v>
      </c>
      <c r="M125" s="44">
        <f>'Property % affected'!M125*'Population Estimate'!G124</f>
        <v>187.33563518739152</v>
      </c>
      <c r="N125" s="45">
        <f>'Property % affected'!N125*'Population Estimate'!B124</f>
        <v>96807.074687242886</v>
      </c>
      <c r="O125" s="45">
        <f>'Property % affected'!O125*'Population Estimate'!C124</f>
        <v>198302.71380039208</v>
      </c>
      <c r="P125" s="45">
        <f>'Property % affected'!P125*'Population Estimate'!D124</f>
        <v>150326.04760639989</v>
      </c>
      <c r="Q125" s="45">
        <f>'Property % affected'!Q125*'Population Estimate'!E124</f>
        <v>73940.262034080471</v>
      </c>
      <c r="R125" s="45">
        <f>'Property % affected'!R125*'Population Estimate'!F124</f>
        <v>47424.847225933569</v>
      </c>
      <c r="S125" s="45">
        <f>'Property % affected'!S125*'Population Estimate'!G124</f>
        <v>25894.406397366536</v>
      </c>
      <c r="U125">
        <v>2144</v>
      </c>
      <c r="V125" s="43">
        <f>'Population Estimate'!J124*Assumptions!C$41*'Property % affected'!B125</f>
        <v>4535.7972417383871</v>
      </c>
      <c r="W125" s="43">
        <f>'Population Estimate'!K124*Assumptions!D$41*'Property % affected'!C125</f>
        <v>6559.2051573640529</v>
      </c>
      <c r="X125" s="43">
        <f>'Population Estimate'!L124*Assumptions!E$41*'Property % affected'!D125</f>
        <v>7089.7644056053268</v>
      </c>
      <c r="Y125" s="43">
        <f>'Population Estimate'!M124*Assumptions!F$41*'Property % affected'!E125</f>
        <v>7593.8331337321333</v>
      </c>
      <c r="Z125" s="43">
        <f>'Population Estimate'!N124*Assumptions!G$41*'Property % affected'!F125</f>
        <v>5687.1465006798289</v>
      </c>
      <c r="AA125" s="43">
        <f>'Population Estimate'!O124*Assumptions!H$41*'Property % affected'!G125</f>
        <v>3041.6912926689647</v>
      </c>
      <c r="AB125" s="44">
        <f>'Population Estimate'!J124*Assumptions!C$41*'Property % affected'!H125</f>
        <v>597.21107623967214</v>
      </c>
      <c r="AC125" s="44">
        <f>'Population Estimate'!K124*Assumptions!D$41*'Property % affected'!I125</f>
        <v>715.76316228629901</v>
      </c>
      <c r="AD125" s="44">
        <f>'Population Estimate'!L124*Assumptions!E$41*'Property % affected'!J125</f>
        <v>462.96598344094963</v>
      </c>
      <c r="AE125" s="44">
        <f>'Population Estimate'!M124*Assumptions!F$41*'Property % affected'!K125</f>
        <v>554.89371118542977</v>
      </c>
      <c r="AF125" s="44">
        <f>'Population Estimate'!N124*Assumptions!G$41*'Property % affected'!L125</f>
        <v>448.1216525070995</v>
      </c>
      <c r="AG125" s="44">
        <f>'Population Estimate'!O124*Assumptions!H$41*'Property % affected'!M125</f>
        <v>171.34354297531939</v>
      </c>
      <c r="AH125" s="45">
        <f>'Population Estimate'!J124*Assumptions!C$41*'Property % affected'!N125</f>
        <v>90125.031347655982</v>
      </c>
      <c r="AI125" s="45">
        <f>'Population Estimate'!K124*Assumptions!D$41*'Property % affected'!O125</f>
        <v>181088.44687766462</v>
      </c>
      <c r="AJ125" s="45">
        <f>'Population Estimate'!L124*Assumptions!E$41*'Property % affected'!P125</f>
        <v>135834.87819046227</v>
      </c>
      <c r="AK125" s="45">
        <f>'Population Estimate'!M124*Assumptions!F$41*'Property % affected'!Q125</f>
        <v>73750.000235619489</v>
      </c>
      <c r="AL125" s="45">
        <f>'Population Estimate'!N124*Assumptions!G$41*'Property % affected'!R125</f>
        <v>46456.100732801031</v>
      </c>
      <c r="AM125" s="45">
        <f>'Population Estimate'!O124*Assumptions!H$41*'Property % affected'!S125</f>
        <v>23683.904724957403</v>
      </c>
    </row>
    <row r="126" spans="1:39" x14ac:dyDescent="0.35">
      <c r="A126">
        <v>2145</v>
      </c>
      <c r="B126" s="43">
        <f>'Property % affected'!B126*'Population Estimate'!B125</f>
        <v>5013.1126302272269</v>
      </c>
      <c r="C126" s="43">
        <f>'Property % affected'!C126*'Population Estimate'!C125</f>
        <v>7390.627097031278</v>
      </c>
      <c r="D126" s="43">
        <f>'Property % affected'!D126*'Population Estimate'!D125</f>
        <v>8073.2222157273054</v>
      </c>
      <c r="E126" s="43">
        <f>'Property % affected'!E126*'Population Estimate'!E125</f>
        <v>7833.7944235102932</v>
      </c>
      <c r="F126" s="43">
        <f>'Property % affected'!F126*'Population Estimate'!F125</f>
        <v>5973.7874074805914</v>
      </c>
      <c r="G126" s="43">
        <f>'Property % affected'!G126*'Population Estimate'!G125</f>
        <v>3421.8419825794772</v>
      </c>
      <c r="H126" s="44">
        <f>'Property % affected'!H126*'Population Estimate'!B125</f>
        <v>645.35978586489261</v>
      </c>
      <c r="I126" s="44">
        <f>'Property % affected'!I126*'Population Estimate'!C125</f>
        <v>788.5325669485768</v>
      </c>
      <c r="J126" s="44">
        <f>'Property % affected'!J126*'Population Estimate'!D125</f>
        <v>515.44745742124314</v>
      </c>
      <c r="K126" s="44">
        <f>'Property % affected'!K126*'Population Estimate'!E125</f>
        <v>559.68174270167901</v>
      </c>
      <c r="L126" s="44">
        <f>'Property % affected'!L126*'Population Estimate'!F125</f>
        <v>460.2263630018407</v>
      </c>
      <c r="M126" s="44">
        <f>'Property % affected'!M126*'Population Estimate'!G125</f>
        <v>188.46589670986023</v>
      </c>
      <c r="N126" s="45">
        <f>'Property % affected'!N126*'Population Estimate'!B125</f>
        <v>98151.904255823363</v>
      </c>
      <c r="O126" s="45">
        <f>'Property % affected'!O126*'Population Estimate'!C125</f>
        <v>201057.50578135118</v>
      </c>
      <c r="P126" s="45">
        <f>'Property % affected'!P126*'Population Estimate'!D125</f>
        <v>152414.35483396627</v>
      </c>
      <c r="Q126" s="45">
        <f>'Property % affected'!Q126*'Population Estimate'!E125</f>
        <v>74967.429222152976</v>
      </c>
      <c r="R126" s="45">
        <f>'Property % affected'!R126*'Population Estimate'!F125</f>
        <v>48083.666191808734</v>
      </c>
      <c r="S126" s="45">
        <f>'Property % affected'!S126*'Population Estimate'!G125</f>
        <v>26254.127662537747</v>
      </c>
      <c r="U126">
        <v>2145</v>
      </c>
      <c r="V126" s="43">
        <f>'Population Estimate'!J125*Assumptions!C$41*'Property % affected'!B126</f>
        <v>4667.0858964411773</v>
      </c>
      <c r="W126" s="43">
        <f>'Population Estimate'!K125*Assumptions!D$41*'Property % affected'!C126</f>
        <v>6749.0613557641145</v>
      </c>
      <c r="X126" s="43">
        <f>'Population Estimate'!L125*Assumptions!E$41*'Property % affected'!D126</f>
        <v>7294.9776418598867</v>
      </c>
      <c r="Y126" s="43">
        <f>'Population Estimate'!M125*Assumptions!F$41*'Property % affected'!E126</f>
        <v>7813.6366397158063</v>
      </c>
      <c r="Z126" s="43">
        <f>'Population Estimate'!N125*Assumptions!G$41*'Property % affected'!F126</f>
        <v>5851.7609605814305</v>
      </c>
      <c r="AA126" s="43">
        <f>'Population Estimate'!O125*Assumptions!H$41*'Property % affected'!G126</f>
        <v>3129.7330495096321</v>
      </c>
      <c r="AB126" s="44">
        <f>'Population Estimate'!J125*Assumptions!C$41*'Property % affected'!H126</f>
        <v>600.81425990299715</v>
      </c>
      <c r="AC126" s="44">
        <f>'Population Estimate'!K125*Assumptions!D$41*'Property % affected'!I126</f>
        <v>720.08161222094952</v>
      </c>
      <c r="AD126" s="44">
        <f>'Population Estimate'!L125*Assumptions!E$41*'Property % affected'!J126</f>
        <v>465.75921942497229</v>
      </c>
      <c r="AE126" s="44">
        <f>'Population Estimate'!M125*Assumptions!F$41*'Property % affected'!K126</f>
        <v>558.24157935896437</v>
      </c>
      <c r="AF126" s="44">
        <f>'Population Estimate'!N125*Assumptions!G$41*'Property % affected'!L126</f>
        <v>450.82532744170135</v>
      </c>
      <c r="AG126" s="44">
        <f>'Population Estimate'!O125*Assumptions!H$41*'Property % affected'!M126</f>
        <v>172.37731860244313</v>
      </c>
      <c r="AH126" s="45">
        <f>'Population Estimate'!J125*Assumptions!C$41*'Property % affected'!N126</f>
        <v>91377.034958106393</v>
      </c>
      <c r="AI126" s="45">
        <f>'Population Estimate'!K125*Assumptions!D$41*'Property % affected'!O126</f>
        <v>183604.1008076712</v>
      </c>
      <c r="AJ126" s="45">
        <f>'Population Estimate'!L125*Assumptions!E$41*'Property % affected'!P126</f>
        <v>137721.87623502911</v>
      </c>
      <c r="AK126" s="45">
        <f>'Population Estimate'!M125*Assumptions!F$41*'Property % affected'!Q126</f>
        <v>74774.524334918082</v>
      </c>
      <c r="AL126" s="45">
        <f>'Population Estimate'!N125*Assumptions!G$41*'Property % affected'!R126</f>
        <v>47101.462015623249</v>
      </c>
      <c r="AM126" s="45">
        <f>'Population Estimate'!O125*Assumptions!H$41*'Property % affected'!S126</f>
        <v>24012.918027719294</v>
      </c>
    </row>
    <row r="127" spans="1:39" x14ac:dyDescent="0.35">
      <c r="A127">
        <v>2146</v>
      </c>
      <c r="B127" s="43">
        <f>'Property % affected'!B127*'Population Estimate'!B126</f>
        <v>5158.2171792224217</v>
      </c>
      <c r="C127" s="43">
        <f>'Property % affected'!C127*'Population Estimate'!C126</f>
        <v>7604.5488041240187</v>
      </c>
      <c r="D127" s="43">
        <f>'Property % affected'!D127*'Population Estimate'!D126</f>
        <v>8306.9016390635406</v>
      </c>
      <c r="E127" s="43">
        <f>'Property % affected'!E127*'Population Estimate'!E126</f>
        <v>8060.5436092139062</v>
      </c>
      <c r="F127" s="43">
        <f>'Property % affected'!F127*'Population Estimate'!F126</f>
        <v>6146.6986886532932</v>
      </c>
      <c r="G127" s="43">
        <f>'Property % affected'!G127*'Population Estimate'!G126</f>
        <v>3520.8872014363519</v>
      </c>
      <c r="H127" s="44">
        <f>'Property % affected'!H127*'Population Estimate'!B126</f>
        <v>649.25346756288923</v>
      </c>
      <c r="I127" s="44">
        <f>'Property % affected'!I127*'Population Estimate'!C126</f>
        <v>793.29006019722635</v>
      </c>
      <c r="J127" s="44">
        <f>'Property % affected'!J127*'Population Estimate'!D126</f>
        <v>518.55733252532991</v>
      </c>
      <c r="K127" s="44">
        <f>'Property % affected'!K127*'Population Estimate'!E126</f>
        <v>563.05849874689784</v>
      </c>
      <c r="L127" s="44">
        <f>'Property % affected'!L127*'Population Estimate'!F126</f>
        <v>463.00306989589404</v>
      </c>
      <c r="M127" s="44">
        <f>'Property % affected'!M127*'Population Estimate'!G126</f>
        <v>189.60297749609526</v>
      </c>
      <c r="N127" s="45">
        <f>'Property % affected'!N127*'Population Estimate'!B126</f>
        <v>99515.415997936871</v>
      </c>
      <c r="O127" s="45">
        <f>'Property % affected'!O127*'Population Estimate'!C126</f>
        <v>203850.56692521239</v>
      </c>
      <c r="P127" s="45">
        <f>'Property % affected'!P127*'Population Estimate'!D126</f>
        <v>154531.6725167807</v>
      </c>
      <c r="Q127" s="45">
        <f>'Property % affected'!Q127*'Population Estimate'!E126</f>
        <v>76008.865664935031</v>
      </c>
      <c r="R127" s="45">
        <f>'Property % affected'!R127*'Population Estimate'!F126</f>
        <v>48751.637373351121</v>
      </c>
      <c r="S127" s="45">
        <f>'Property % affected'!S127*'Population Estimate'!G126</f>
        <v>26618.84612233975</v>
      </c>
      <c r="U127">
        <v>2146</v>
      </c>
      <c r="V127" s="43">
        <f>'Population Estimate'!J126*Assumptions!C$41*'Property % affected'!B127</f>
        <v>4802.1747013568229</v>
      </c>
      <c r="W127" s="43">
        <f>'Population Estimate'!K126*Assumptions!D$41*'Property % affected'!C127</f>
        <v>6944.4129419750661</v>
      </c>
      <c r="X127" s="43">
        <f>'Population Estimate'!L126*Assumptions!E$41*'Property % affected'!D127</f>
        <v>7506.1307753980273</v>
      </c>
      <c r="Y127" s="43">
        <f>'Population Estimate'!M126*Assumptions!F$41*'Property % affected'!E127</f>
        <v>8039.8023583517534</v>
      </c>
      <c r="Z127" s="43">
        <f>'Population Estimate'!N126*Assumptions!G$41*'Property % affected'!F127</f>
        <v>6021.1401861533823</v>
      </c>
      <c r="AA127" s="43">
        <f>'Population Estimate'!O126*Assumptions!H$41*'Property % affected'!G127</f>
        <v>3220.3231750707773</v>
      </c>
      <c r="AB127" s="44">
        <f>'Population Estimate'!J126*Assumptions!C$41*'Property % affected'!H127</f>
        <v>604.4391828357833</v>
      </c>
      <c r="AC127" s="44">
        <f>'Population Estimate'!K126*Assumptions!D$41*'Property % affected'!I127</f>
        <v>724.42611687707915</v>
      </c>
      <c r="AD127" s="44">
        <f>'Population Estimate'!L126*Assumptions!E$41*'Property % affected'!J127</f>
        <v>468.56930798033181</v>
      </c>
      <c r="AE127" s="44">
        <f>'Population Estimate'!M126*Assumptions!F$41*'Property % affected'!K127</f>
        <v>561.60964639415727</v>
      </c>
      <c r="AF127" s="44">
        <f>'Population Estimate'!N126*Assumptions!G$41*'Property % affected'!L127</f>
        <v>453.54531459444996</v>
      </c>
      <c r="AG127" s="44">
        <f>'Population Estimate'!O126*Assumptions!H$41*'Property % affected'!M127</f>
        <v>173.41733136012149</v>
      </c>
      <c r="AH127" s="45">
        <f>'Population Estimate'!J126*Assumptions!C$41*'Property % affected'!N127</f>
        <v>92646.431217603822</v>
      </c>
      <c r="AI127" s="45">
        <f>'Population Estimate'!K126*Assumptions!D$41*'Property % affected'!O127</f>
        <v>186154.70183013275</v>
      </c>
      <c r="AJ127" s="45">
        <f>'Population Estimate'!L126*Assumptions!E$41*'Property % affected'!P127</f>
        <v>139635.08817743746</v>
      </c>
      <c r="AK127" s="45">
        <f>'Population Estimate'!M126*Assumptions!F$41*'Property % affected'!Q127</f>
        <v>75813.28097152774</v>
      </c>
      <c r="AL127" s="45">
        <f>'Population Estimate'!N126*Assumptions!G$41*'Property % affected'!R127</f>
        <v>47755.78856196945</v>
      </c>
      <c r="AM127" s="45">
        <f>'Population Estimate'!O126*Assumptions!H$41*'Property % affected'!S127</f>
        <v>24346.501934638363</v>
      </c>
    </row>
    <row r="128" spans="1:39" x14ac:dyDescent="0.35">
      <c r="A128">
        <v>2147</v>
      </c>
      <c r="B128" s="43">
        <f>'Property % affected'!B128*'Population Estimate'!B127</f>
        <v>5307.5217795015515</v>
      </c>
      <c r="C128" s="43">
        <f>'Property % affected'!C128*'Population Estimate'!C127</f>
        <v>7824.6624751955487</v>
      </c>
      <c r="D128" s="43">
        <f>'Property % affected'!D128*'Population Estimate'!D127</f>
        <v>8547.344913490655</v>
      </c>
      <c r="E128" s="43">
        <f>'Property % affected'!E128*'Population Estimate'!E127</f>
        <v>8293.856050274715</v>
      </c>
      <c r="F128" s="43">
        <f>'Property % affected'!F128*'Population Estimate'!F127</f>
        <v>6324.6148869945146</v>
      </c>
      <c r="G128" s="43">
        <f>'Property % affected'!G128*'Population Estimate'!G127</f>
        <v>3622.7992842303547</v>
      </c>
      <c r="H128" s="44">
        <f>'Property % affected'!H128*'Population Estimate'!B127</f>
        <v>653.17064120677003</v>
      </c>
      <c r="I128" s="44">
        <f>'Property % affected'!I128*'Population Estimate'!C127</f>
        <v>798.07625706949204</v>
      </c>
      <c r="J128" s="44">
        <f>'Property % affected'!J128*'Population Estimate'!D127</f>
        <v>521.68597059550325</v>
      </c>
      <c r="K128" s="44">
        <f>'Property % affected'!K128*'Population Estimate'!E127</f>
        <v>566.45562794442628</v>
      </c>
      <c r="L128" s="44">
        <f>'Property % affected'!L128*'Population Estimate'!F127</f>
        <v>465.7965296354933</v>
      </c>
      <c r="M128" s="44">
        <f>'Property % affected'!M128*'Population Estimate'!G127</f>
        <v>190.74691868910415</v>
      </c>
      <c r="N128" s="45">
        <f>'Property % affected'!N128*'Population Estimate'!B127</f>
        <v>100897.86944357591</v>
      </c>
      <c r="O128" s="45">
        <f>'Property % affected'!O128*'Population Estimate'!C127</f>
        <v>206682.42886152861</v>
      </c>
      <c r="P128" s="45">
        <f>'Property % affected'!P128*'Population Estimate'!D127</f>
        <v>156678.40366379832</v>
      </c>
      <c r="Q128" s="45">
        <f>'Property % affected'!Q128*'Population Estimate'!E127</f>
        <v>77064.769588803276</v>
      </c>
      <c r="R128" s="45">
        <f>'Property % affected'!R128*'Population Estimate'!F127</f>
        <v>49428.887911787606</v>
      </c>
      <c r="S128" s="45">
        <f>'Property % affected'!S128*'Population Estimate'!G127</f>
        <v>26988.631197061506</v>
      </c>
      <c r="U128">
        <v>2147</v>
      </c>
      <c r="V128" s="43">
        <f>'Population Estimate'!J127*Assumptions!C$41*'Property % affected'!B128</f>
        <v>4941.173651836204</v>
      </c>
      <c r="W128" s="43">
        <f>'Population Estimate'!K127*Assumptions!D$41*'Property % affected'!C128</f>
        <v>7145.4189800013874</v>
      </c>
      <c r="X128" s="43">
        <f>'Population Estimate'!L127*Assumptions!E$41*'Property % affected'!D128</f>
        <v>7723.395736551257</v>
      </c>
      <c r="Y128" s="43">
        <f>'Population Estimate'!M127*Assumptions!F$41*'Property % affected'!E128</f>
        <v>8272.514443890168</v>
      </c>
      <c r="Z128" s="43">
        <f>'Population Estimate'!N127*Assumptions!G$41*'Property % affected'!F128</f>
        <v>6195.4220935417306</v>
      </c>
      <c r="AA128" s="43">
        <f>'Population Estimate'!O127*Assumptions!H$41*'Property % affected'!G128</f>
        <v>3313.5354318870063</v>
      </c>
      <c r="AB128" s="44">
        <f>'Population Estimate'!J127*Assumptions!C$41*'Property % affected'!H128</f>
        <v>608.08597619866021</v>
      </c>
      <c r="AC128" s="44">
        <f>'Population Estimate'!K127*Assumptions!D$41*'Property % affected'!I128</f>
        <v>728.79683345195019</v>
      </c>
      <c r="AD128" s="44">
        <f>'Population Estimate'!L127*Assumptions!E$41*'Property % affected'!J128</f>
        <v>471.3963507844955</v>
      </c>
      <c r="AE128" s="44">
        <f>'Population Estimate'!M127*Assumptions!F$41*'Property % affected'!K128</f>
        <v>564.99803415781821</v>
      </c>
      <c r="AF128" s="44">
        <f>'Population Estimate'!N127*Assumptions!G$41*'Property % affected'!L128</f>
        <v>456.28171238267259</v>
      </c>
      <c r="AG128" s="44">
        <f>'Population Estimate'!O127*Assumptions!H$41*'Property % affected'!M128</f>
        <v>174.46361887914844</v>
      </c>
      <c r="AH128" s="45">
        <f>'Population Estimate'!J127*Assumptions!C$41*'Property % affected'!N128</f>
        <v>93933.461742257336</v>
      </c>
      <c r="AI128" s="45">
        <f>'Population Estimate'!K127*Assumptions!D$41*'Property % affected'!O128</f>
        <v>188740.73542489065</v>
      </c>
      <c r="AJ128" s="45">
        <f>'Population Estimate'!L127*Assumptions!E$41*'Property % affected'!P128</f>
        <v>141574.87817728039</v>
      </c>
      <c r="AK128" s="45">
        <f>'Population Estimate'!M127*Assumptions!F$41*'Property % affected'!Q128</f>
        <v>76866.467861752491</v>
      </c>
      <c r="AL128" s="45">
        <f>'Population Estimate'!N127*Assumptions!G$41*'Property % affected'!R128</f>
        <v>48419.204915954957</v>
      </c>
      <c r="AM128" s="45">
        <f>'Population Estimate'!O127*Assumptions!H$41*'Property % affected'!S128</f>
        <v>24684.719939871804</v>
      </c>
    </row>
    <row r="129" spans="1:39" x14ac:dyDescent="0.35">
      <c r="A129">
        <v>2148</v>
      </c>
      <c r="B129" s="43">
        <f>'Property % affected'!B129*'Population Estimate'!B128</f>
        <v>5461.1480015523102</v>
      </c>
      <c r="C129" s="43">
        <f>'Property % affected'!C129*'Population Estimate'!C128</f>
        <v>8051.147336648065</v>
      </c>
      <c r="D129" s="43">
        <f>'Property % affected'!D129*'Population Estimate'!D128</f>
        <v>8794.7478186837543</v>
      </c>
      <c r="E129" s="43">
        <f>'Property % affected'!E129*'Population Estimate'!E128</f>
        <v>8533.9217201241554</v>
      </c>
      <c r="F129" s="43">
        <f>'Property % affected'!F129*'Population Estimate'!F128</f>
        <v>6507.6808698356081</v>
      </c>
      <c r="G129" s="43">
        <f>'Property % affected'!G129*'Population Estimate'!G128</f>
        <v>3727.6612123403834</v>
      </c>
      <c r="H129" s="44">
        <f>'Property % affected'!H129*'Population Estimate'!B128</f>
        <v>657.11144853167502</v>
      </c>
      <c r="I129" s="44">
        <f>'Property % affected'!I129*'Population Estimate'!C128</f>
        <v>802.89133074439201</v>
      </c>
      <c r="J129" s="44">
        <f>'Property % affected'!J129*'Population Estimate'!D128</f>
        <v>524.83348483531142</v>
      </c>
      <c r="K129" s="44">
        <f>'Property % affected'!K129*'Population Estimate'!E128</f>
        <v>569.87325321262995</v>
      </c>
      <c r="L129" s="44">
        <f>'Property % affected'!L129*'Population Estimate'!F128</f>
        <v>468.60684329642498</v>
      </c>
      <c r="M129" s="44">
        <f>'Property % affected'!M129*'Population Estimate'!G128</f>
        <v>191.89776168012455</v>
      </c>
      <c r="N129" s="45">
        <f>'Property % affected'!N129*'Population Estimate'!B128</f>
        <v>102299.52772808533</v>
      </c>
      <c r="O129" s="45">
        <f>'Property % affected'!O129*'Population Estimate'!C128</f>
        <v>209553.63060517193</v>
      </c>
      <c r="P129" s="45">
        <f>'Property % affected'!P129*'Population Estimate'!D128</f>
        <v>158854.95688251505</v>
      </c>
      <c r="Q129" s="45">
        <f>'Property % affected'!Q129*'Population Estimate'!E128</f>
        <v>78135.341973866016</v>
      </c>
      <c r="R129" s="45">
        <f>'Property % affected'!R129*'Population Estimate'!F128</f>
        <v>50115.546714572236</v>
      </c>
      <c r="S129" s="45">
        <f>'Property % affected'!S129*'Population Estimate'!G128</f>
        <v>27363.553271368393</v>
      </c>
      <c r="U129">
        <v>2148</v>
      </c>
      <c r="V129" s="43">
        <f>'Population Estimate'!J128*Assumptions!C$41*'Property % affected'!B129</f>
        <v>5084.1959270457164</v>
      </c>
      <c r="W129" s="43">
        <f>'Population Estimate'!K128*Assumptions!D$41*'Property % affected'!C129</f>
        <v>7352.2431379552881</v>
      </c>
      <c r="X129" s="43">
        <f>'Population Estimate'!L128*Assumptions!E$41*'Property % affected'!D129</f>
        <v>7946.9494321746652</v>
      </c>
      <c r="Y129" s="43">
        <f>'Population Estimate'!M128*Assumptions!F$41*'Property % affected'!E129</f>
        <v>8511.9623809261466</v>
      </c>
      <c r="Z129" s="43">
        <f>'Population Estimate'!N128*Assumptions!G$41*'Property % affected'!F129</f>
        <v>6374.7485908754852</v>
      </c>
      <c r="AA129" s="43">
        <f>'Population Estimate'!O128*Assumptions!H$41*'Property % affected'!G129</f>
        <v>3409.4457175495431</v>
      </c>
      <c r="AB129" s="44">
        <f>'Population Estimate'!J128*Assumptions!C$41*'Property % affected'!H129</f>
        <v>611.75477194359496</v>
      </c>
      <c r="AC129" s="44">
        <f>'Population Estimate'!K128*Assumptions!D$41*'Property % affected'!I129</f>
        <v>733.19392009125295</v>
      </c>
      <c r="AD129" s="44">
        <f>'Population Estimate'!L128*Assumptions!E$41*'Property % affected'!J129</f>
        <v>474.2404501283865</v>
      </c>
      <c r="AE129" s="44">
        <f>'Population Estimate'!M128*Assumptions!F$41*'Property % affected'!K129</f>
        <v>568.40686525202102</v>
      </c>
      <c r="AF129" s="44">
        <f>'Population Estimate'!N128*Assumptions!G$41*'Property % affected'!L129</f>
        <v>459.03461981748285</v>
      </c>
      <c r="AG129" s="44">
        <f>'Population Estimate'!O128*Assumptions!H$41*'Property % affected'!M129</f>
        <v>175.5162190173576</v>
      </c>
      <c r="AH129" s="45">
        <f>'Population Estimate'!J128*Assumptions!C$41*'Property % affected'!N129</f>
        <v>95238.371504671231</v>
      </c>
      <c r="AI129" s="45">
        <f>'Population Estimate'!K128*Assumptions!D$41*'Property % affected'!O129</f>
        <v>191362.69381600062</v>
      </c>
      <c r="AJ129" s="45">
        <f>'Population Estimate'!L128*Assumptions!E$41*'Property % affected'!P129</f>
        <v>143541.61545300228</v>
      </c>
      <c r="AK129" s="45">
        <f>'Population Estimate'!M128*Assumptions!F$41*'Property % affected'!Q129</f>
        <v>77934.285468542032</v>
      </c>
      <c r="AL129" s="45">
        <f>'Population Estimate'!N128*Assumptions!G$41*'Property % affected'!R129</f>
        <v>49091.83735184362</v>
      </c>
      <c r="AM129" s="45">
        <f>'Population Estimate'!O128*Assumptions!H$41*'Property % affected'!S129</f>
        <v>25027.636419628245</v>
      </c>
    </row>
    <row r="130" spans="1:39" x14ac:dyDescent="0.35">
      <c r="A130">
        <v>2149</v>
      </c>
      <c r="B130" s="43">
        <f>'Property % affected'!B130*'Population Estimate'!B129</f>
        <v>5619.2209347202479</v>
      </c>
      <c r="C130" s="43">
        <f>'Property % affected'!C130*'Population Estimate'!C129</f>
        <v>8284.1878025921196</v>
      </c>
      <c r="D130" s="43">
        <f>'Property % affected'!D130*'Population Estimate'!D129</f>
        <v>9049.3118011607912</v>
      </c>
      <c r="E130" s="43">
        <f>'Property % affected'!E130*'Population Estimate'!E129</f>
        <v>8780.9360909747829</v>
      </c>
      <c r="F130" s="43">
        <f>'Property % affected'!F130*'Population Estimate'!F129</f>
        <v>6696.0456976929363</v>
      </c>
      <c r="G130" s="43">
        <f>'Property % affected'!G130*'Population Estimate'!G129</f>
        <v>3835.5583690414123</v>
      </c>
      <c r="H130" s="44">
        <f>'Property % affected'!H130*'Population Estimate'!B129</f>
        <v>661.0760321278824</v>
      </c>
      <c r="I130" s="44">
        <f>'Property % affected'!I130*'Population Estimate'!C129</f>
        <v>807.73545544579406</v>
      </c>
      <c r="J130" s="44">
        <f>'Property % affected'!J130*'Population Estimate'!D129</f>
        <v>527.99998913129946</v>
      </c>
      <c r="K130" s="44">
        <f>'Property % affected'!K130*'Population Estimate'!E129</f>
        <v>573.3114982114846</v>
      </c>
      <c r="L130" s="44">
        <f>'Property % affected'!L130*'Population Estimate'!F129</f>
        <v>471.43411256430164</v>
      </c>
      <c r="M130" s="44">
        <f>'Property % affected'!M130*'Population Estimate'!G129</f>
        <v>193.05554811012198</v>
      </c>
      <c r="N130" s="45">
        <f>'Property % affected'!N130*'Population Estimate'!B129</f>
        <v>103720.65764224727</v>
      </c>
      <c r="O130" s="45">
        <f>'Property % affected'!O130*'Population Estimate'!C129</f>
        <v>212464.71865892931</v>
      </c>
      <c r="P130" s="45">
        <f>'Property % affected'!P130*'Population Estimate'!D129</f>
        <v>161061.74645674168</v>
      </c>
      <c r="Q130" s="45">
        <f>'Property % affected'!Q130*'Population Estimate'!E129</f>
        <v>79220.786592217351</v>
      </c>
      <c r="R130" s="45">
        <f>'Property % affected'!R130*'Population Estimate'!F129</f>
        <v>50811.744479922287</v>
      </c>
      <c r="S130" s="45">
        <f>'Property % affected'!S130*'Population Estimate'!G129</f>
        <v>27743.683707699132</v>
      </c>
      <c r="U130">
        <v>2149</v>
      </c>
      <c r="V130" s="43">
        <f>'Population Estimate'!J129*Assumptions!C$41*'Property % affected'!B130</f>
        <v>5231.3579821228095</v>
      </c>
      <c r="W130" s="43">
        <f>'Population Estimate'!K129*Assumptions!D$41*'Property % affected'!C130</f>
        <v>7565.0538213226109</v>
      </c>
      <c r="X130" s="43">
        <f>'Population Estimate'!L129*Assumptions!E$41*'Property % affected'!D130</f>
        <v>8176.9738896923991</v>
      </c>
      <c r="Y130" s="43">
        <f>'Population Estimate'!M129*Assumptions!F$41*'Property % affected'!E130</f>
        <v>8758.3411386865464</v>
      </c>
      <c r="Z130" s="43">
        <f>'Population Estimate'!N129*Assumptions!G$41*'Property % affected'!F130</f>
        <v>6559.2656938145437</v>
      </c>
      <c r="AA130" s="43">
        <f>'Population Estimate'!O129*Assumptions!H$41*'Property % affected'!G130</f>
        <v>3508.1321265054498</v>
      </c>
      <c r="AB130" s="44">
        <f>'Population Estimate'!J129*Assumptions!C$41*'Property % affected'!H130</f>
        <v>615.44570281866743</v>
      </c>
      <c r="AC130" s="44">
        <f>'Population Estimate'!K129*Assumptions!D$41*'Property % affected'!I130</f>
        <v>737.61753589482498</v>
      </c>
      <c r="AD130" s="44">
        <f>'Population Estimate'!L129*Assumptions!E$41*'Property % affected'!J130</f>
        <v>477.10170892008506</v>
      </c>
      <c r="AE130" s="44">
        <f>'Population Estimate'!M129*Assumptions!F$41*'Property % affected'!K130</f>
        <v>571.8362630185419</v>
      </c>
      <c r="AF130" s="44">
        <f>'Population Estimate'!N129*Assumptions!G$41*'Property % affected'!L130</f>
        <v>461.80413650736278</v>
      </c>
      <c r="AG130" s="44">
        <f>'Population Estimate'!O129*Assumptions!H$41*'Property % affected'!M130</f>
        <v>176.57516986099213</v>
      </c>
      <c r="AH130" s="45">
        <f>'Population Estimate'!J129*Assumptions!C$41*'Property % affected'!N130</f>
        <v>96561.408880572999</v>
      </c>
      <c r="AI130" s="45">
        <f>'Population Estimate'!K129*Assumptions!D$41*'Property % affected'!O130</f>
        <v>194021.07606542201</v>
      </c>
      <c r="AJ130" s="45">
        <f>'Population Estimate'!L129*Assumptions!E$41*'Property % affected'!P130</f>
        <v>145535.67435217532</v>
      </c>
      <c r="AK130" s="45">
        <f>'Population Estimate'!M129*Assumptions!F$41*'Property % affected'!Q130</f>
        <v>79016.937039647717</v>
      </c>
      <c r="AL130" s="45">
        <f>'Population Estimate'!N129*Assumptions!G$41*'Property % affected'!R130</f>
        <v>49773.81389808259</v>
      </c>
      <c r="AM130" s="45">
        <f>'Population Estimate'!O129*Assumptions!H$41*'Property % affected'!S130</f>
        <v>25375.316644421087</v>
      </c>
    </row>
    <row r="131" spans="1:39" x14ac:dyDescent="0.35">
      <c r="A131">
        <v>2150</v>
      </c>
      <c r="B131" s="43">
        <f>'Property % affected'!B131*'Population Estimate'!B130</f>
        <v>6133.1171926193465</v>
      </c>
      <c r="C131" s="43">
        <f>'Property % affected'!C131*'Population Estimate'!C130</f>
        <v>9041.8040559735891</v>
      </c>
      <c r="D131" s="43">
        <f>'Property % affected'!D131*'Population Estimate'!D130</f>
        <v>9876.9011636726973</v>
      </c>
      <c r="E131" s="43">
        <f>'Property % affected'!E131*'Population Estimate'!E130</f>
        <v>9583.9816110612337</v>
      </c>
      <c r="F131" s="43">
        <f>'Property % affected'!F131*'Population Estimate'!F130</f>
        <v>7308.4211260203647</v>
      </c>
      <c r="G131" s="43">
        <f>'Property % affected'!G131*'Population Estimate'!G130</f>
        <v>4186.3328119228054</v>
      </c>
      <c r="H131" s="44">
        <f>'Property % affected'!H131*'Population Estimate'!B130</f>
        <v>705.46713054571671</v>
      </c>
      <c r="I131" s="44">
        <f>'Property % affected'!I131*'Population Estimate'!C130</f>
        <v>861.97469927808629</v>
      </c>
      <c r="J131" s="44">
        <f>'Property % affected'!J131*'Population Estimate'!D130</f>
        <v>563.45506289444688</v>
      </c>
      <c r="K131" s="44">
        <f>'Property % affected'!K131*'Population Estimate'!E130</f>
        <v>611.80922903869873</v>
      </c>
      <c r="L131" s="44">
        <f>'Property % affected'!L131*'Population Estimate'!F130</f>
        <v>503.09080116183657</v>
      </c>
      <c r="M131" s="44">
        <f>'Property % affected'!M131*'Population Estimate'!G130</f>
        <v>206.01918227589303</v>
      </c>
      <c r="N131" s="45">
        <f>'Property % affected'!N131*'Population Estimate'!B130</f>
        <v>111550.08068436588</v>
      </c>
      <c r="O131" s="45">
        <f>'Property % affected'!O131*'Population Estimate'!C130</f>
        <v>228502.75969838281</v>
      </c>
      <c r="P131" s="45">
        <f>'Property % affected'!P131*'Population Estimate'!D130</f>
        <v>173219.59984465389</v>
      </c>
      <c r="Q131" s="45">
        <f>'Property % affected'!Q131*'Population Estimate'!E130</f>
        <v>85200.820522384325</v>
      </c>
      <c r="R131" s="45">
        <f>'Property % affected'!R131*'Population Estimate'!F130</f>
        <v>54647.302912395098</v>
      </c>
      <c r="S131" s="45">
        <f>'Property % affected'!S131*'Population Estimate'!G130</f>
        <v>29837.934182310804</v>
      </c>
      <c r="U131">
        <v>2150</v>
      </c>
      <c r="V131" s="43">
        <f>'Population Estimate'!J130*Assumptions!C$41*'Property % affected'!B131</f>
        <v>5709.7828958208029</v>
      </c>
      <c r="W131" s="43">
        <f>'Population Estimate'!K130*Assumptions!D$41*'Property % affected'!C131</f>
        <v>8256.9029040952446</v>
      </c>
      <c r="X131" s="43">
        <f>'Population Estimate'!L130*Assumptions!E$41*'Property % affected'!D131</f>
        <v>8924.7850776966625</v>
      </c>
      <c r="Y131" s="43">
        <f>'Population Estimate'!M130*Assumptions!F$41*'Property % affected'!E131</f>
        <v>9559.320275983775</v>
      </c>
      <c r="Z131" s="43">
        <f>'Population Estimate'!N130*Assumptions!G$41*'Property % affected'!F131</f>
        <v>7159.1321403871862</v>
      </c>
      <c r="AA131" s="43">
        <f>'Population Estimate'!O130*Assumptions!H$41*'Property % affected'!G131</f>
        <v>3828.9623613316785</v>
      </c>
      <c r="AB131" s="44">
        <f>'Population Estimate'!J130*Assumptions!C$41*'Property % affected'!H131</f>
        <v>656.77273546984009</v>
      </c>
      <c r="AC131" s="44">
        <f>'Population Estimate'!K130*Assumptions!D$41*'Property % affected'!I131</f>
        <v>787.14837809648782</v>
      </c>
      <c r="AD131" s="44">
        <f>'Population Estimate'!L130*Assumptions!E$41*'Property % affected'!J131</f>
        <v>509.13897526570776</v>
      </c>
      <c r="AE131" s="44">
        <f>'Population Estimate'!M130*Assumptions!F$41*'Property % affected'!K131</f>
        <v>610.2349321532173</v>
      </c>
      <c r="AF131" s="44">
        <f>'Population Estimate'!N130*Assumptions!G$41*'Property % affected'!L131</f>
        <v>492.81417450174547</v>
      </c>
      <c r="AG131" s="44">
        <f>'Population Estimate'!O130*Assumptions!H$41*'Property % affected'!M131</f>
        <v>188.4321505447644</v>
      </c>
      <c r="AH131" s="45">
        <f>'Population Estimate'!J130*Assumptions!C$41*'Property % affected'!N131</f>
        <v>103850.41125343351</v>
      </c>
      <c r="AI131" s="45">
        <f>'Population Estimate'!K130*Assumptions!D$41*'Property % affected'!O131</f>
        <v>208666.88643853817</v>
      </c>
      <c r="AJ131" s="45">
        <f>'Population Estimate'!L130*Assumptions!E$41*'Property % affected'!P131</f>
        <v>156521.53182864268</v>
      </c>
      <c r="AK131" s="45">
        <f>'Population Estimate'!M130*Assumptions!F$41*'Property % affected'!Q131</f>
        <v>84981.583250335301</v>
      </c>
      <c r="AL131" s="45">
        <f>'Population Estimate'!N130*Assumptions!G$41*'Property % affected'!R131</f>
        <v>53531.023448102256</v>
      </c>
      <c r="AM131" s="45">
        <f>'Population Estimate'!O130*Assumptions!H$41*'Property % affected'!S131</f>
        <v>27290.789351142179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AM131"/>
  <sheetViews>
    <sheetView zoomScale="85" zoomScaleNormal="85" workbookViewId="0">
      <selection activeCell="H4" sqref="H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C2" s="46">
        <f>Assumptions!$C$36</f>
        <v>0</v>
      </c>
      <c r="H2" s="32" t="s">
        <v>127</v>
      </c>
      <c r="I2" s="46">
        <f>Assumptions!$D$36</f>
        <v>3</v>
      </c>
      <c r="N2" s="34" t="s">
        <v>128</v>
      </c>
      <c r="O2" s="46">
        <f>Assumptions!E36</f>
        <v>12</v>
      </c>
      <c r="V2" s="30" t="s">
        <v>126</v>
      </c>
      <c r="W2" s="46">
        <f>Assumptions!$C$36</f>
        <v>0</v>
      </c>
      <c r="AB2" s="32" t="s">
        <v>127</v>
      </c>
      <c r="AC2" s="46">
        <f>Assumptions!$D$36</f>
        <v>3</v>
      </c>
      <c r="AH2" s="34" t="s">
        <v>128</v>
      </c>
      <c r="AI2" s="46">
        <f>Assumptions!Y36</f>
        <v>0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Displacement_Number!B4*'Temporary Relocation Numbers'!$C$2</f>
        <v>0</v>
      </c>
      <c r="C4" s="43">
        <f>Displacement_Number!C4*'Temporary Relocation Numbers'!$C$2</f>
        <v>0</v>
      </c>
      <c r="D4" s="43">
        <f>Displacement_Number!D4*'Temporary Relocation Numbers'!$C$2</f>
        <v>0</v>
      </c>
      <c r="E4" s="43">
        <f>Displacement_Number!E4*'Temporary Relocation Numbers'!$C$2</f>
        <v>0</v>
      </c>
      <c r="F4" s="43">
        <f>Displacement_Number!F4*'Temporary Relocation Numbers'!$C$2</f>
        <v>0</v>
      </c>
      <c r="G4" s="43">
        <f>Displacement_Number!G4*'Temporary Relocation Numbers'!$C$2</f>
        <v>0</v>
      </c>
      <c r="H4" s="44">
        <f>Displacement_Number!H4*'Temporary Relocation Numbers'!$I$2</f>
        <v>301.08126404301629</v>
      </c>
      <c r="I4" s="44">
        <f>Displacement_Number!I4*'Temporary Relocation Numbers'!$I$2</f>
        <v>367.87600838466943</v>
      </c>
      <c r="J4" s="44">
        <f>Displacement_Number!J4*'Temporary Relocation Numbers'!$I$2</f>
        <v>240.47295079002086</v>
      </c>
      <c r="K4" s="44">
        <f>Displacement_Number!K4*'Temporary Relocation Numbers'!$I$2</f>
        <v>261.1096790429666</v>
      </c>
      <c r="L4" s="44">
        <f>Displacement_Number!L4*'Temporary Relocation Numbers'!$I$2</f>
        <v>214.71051985802421</v>
      </c>
      <c r="M4" s="44">
        <f>Displacement_Number!M4*'Temporary Relocation Numbers'!$I$2</f>
        <v>87.925451280419054</v>
      </c>
      <c r="N4" s="45">
        <f>Displacement_Number!N4*'Temporary Relocation Numbers'!$O$2</f>
        <v>70887.790594182792</v>
      </c>
      <c r="O4" s="45">
        <f>Displacement_Number!O4*'Temporary Relocation Numbers'!$O$2</f>
        <v>145208.82172667066</v>
      </c>
      <c r="P4" s="45">
        <f>Displacement_Number!P4*'Temporary Relocation Numbers'!$O$2</f>
        <v>110077.50640127443</v>
      </c>
      <c r="Q4" s="45">
        <f>Displacement_Number!Q4*'Temporary Relocation Numbers'!$O$2</f>
        <v>54143.375662208884</v>
      </c>
      <c r="R4" s="45">
        <f>Displacement_Number!R4*'Temporary Relocation Numbers'!$O$2</f>
        <v>34727.241267999081</v>
      </c>
      <c r="S4" s="45">
        <f>Displacement_Number!S4*'Temporary Relocation Numbers'!$O$2</f>
        <v>18961.395788350172</v>
      </c>
      <c r="U4">
        <v>2023</v>
      </c>
      <c r="V4" s="43">
        <f>Displacement_Number!V4*'Temporary Relocation Numbers'!$C$2</f>
        <v>0</v>
      </c>
      <c r="W4" s="43">
        <f>Displacement_Number!W4*'Temporary Relocation Numbers'!$C$2</f>
        <v>0</v>
      </c>
      <c r="X4" s="43">
        <f>Displacement_Number!X4*'Temporary Relocation Numbers'!$C$2</f>
        <v>0</v>
      </c>
      <c r="Y4" s="43">
        <f>Displacement_Number!Y4*'Temporary Relocation Numbers'!$C$2</f>
        <v>0</v>
      </c>
      <c r="Z4" s="43">
        <f>Displacement_Number!Z4*'Temporary Relocation Numbers'!$C$2</f>
        <v>0</v>
      </c>
      <c r="AA4" s="43">
        <f>Displacement_Number!AA4*'Temporary Relocation Numbers'!$C$2</f>
        <v>0</v>
      </c>
      <c r="AB4" s="44">
        <f>Displacement_Number!AB4*'Temporary Relocation Numbers'!$I$2</f>
        <v>280.29933192108479</v>
      </c>
      <c r="AC4" s="44">
        <f>Displacement_Number!AC4*'Temporary Relocation Numbers'!$I$2</f>
        <v>335.94141867867302</v>
      </c>
      <c r="AD4" s="44">
        <f>Displacement_Number!AD4*'Temporary Relocation Numbers'!$I$2</f>
        <v>217.29177676638963</v>
      </c>
      <c r="AE4" s="44">
        <f>Displacement_Number!AE4*'Temporary Relocation Numbers'!$I$2</f>
        <v>260.4377961504315</v>
      </c>
      <c r="AF4" s="44">
        <f>Displacement_Number!AF4*'Temporary Relocation Numbers'!$I$2</f>
        <v>210.3246319676486</v>
      </c>
      <c r="AG4" s="44">
        <f>Displacement_Number!AG4*'Temporary Relocation Numbers'!$I$2</f>
        <v>80.419607967383484</v>
      </c>
      <c r="AH4" s="45">
        <f>Displacement_Number!AH4*'Temporary Relocation Numbers'!$O$2</f>
        <v>65994.808438403343</v>
      </c>
      <c r="AI4" s="45">
        <f>Displacement_Number!AI4*'Temporary Relocation Numbers'!$O$2</f>
        <v>132603.53071056417</v>
      </c>
      <c r="AJ4" s="45">
        <f>Displacement_Number!AJ4*'Temporary Relocation Numbers'!$O$2</f>
        <v>99466.226323443669</v>
      </c>
      <c r="AK4" s="45">
        <f>Displacement_Number!AK4*'Temporary Relocation Numbers'!$O$2</f>
        <v>54004.054868031984</v>
      </c>
      <c r="AL4" s="45">
        <f>Displacement_Number!AL4*'Temporary Relocation Numbers'!$O$2</f>
        <v>34017.868541203105</v>
      </c>
      <c r="AM4" s="45">
        <f>Displacement_Number!AM4*'Temporary Relocation Numbers'!$O$2</f>
        <v>17342.737439587127</v>
      </c>
    </row>
    <row r="5" spans="1:39" x14ac:dyDescent="0.35">
      <c r="A5">
        <v>2024</v>
      </c>
      <c r="B5" s="43">
        <f>Displacement_Number!B5*'Temporary Relocation Numbers'!$C$2</f>
        <v>0</v>
      </c>
      <c r="C5" s="43">
        <f>Displacement_Number!C5*'Temporary Relocation Numbers'!$C$2</f>
        <v>0</v>
      </c>
      <c r="D5" s="43">
        <f>Displacement_Number!D5*'Temporary Relocation Numbers'!$C$2</f>
        <v>0</v>
      </c>
      <c r="E5" s="43">
        <f>Displacement_Number!E5*'Temporary Relocation Numbers'!$C$2</f>
        <v>0</v>
      </c>
      <c r="F5" s="43">
        <f>Displacement_Number!F5*'Temporary Relocation Numbers'!$C$2</f>
        <v>0</v>
      </c>
      <c r="G5" s="43">
        <f>Displacement_Number!G5*'Temporary Relocation Numbers'!$C$2</f>
        <v>0</v>
      </c>
      <c r="H5" s="44">
        <f>Displacement_Number!H5*'Temporary Relocation Numbers'!$I$2</f>
        <v>302.89779279657489</v>
      </c>
      <c r="I5" s="44">
        <f>Displacement_Number!I5*'Temporary Relocation Numbers'!$I$2</f>
        <v>370.09553323321541</v>
      </c>
      <c r="J5" s="44">
        <f>Displacement_Number!J5*'Temporary Relocation Numbers'!$I$2</f>
        <v>241.9238083548434</v>
      </c>
      <c r="K5" s="44">
        <f>Displacement_Number!K5*'Temporary Relocation Numbers'!$I$2</f>
        <v>262.68504521967509</v>
      </c>
      <c r="L5" s="44">
        <f>Displacement_Number!L5*'Temporary Relocation Numbers'!$I$2</f>
        <v>216.00594365084407</v>
      </c>
      <c r="M5" s="44">
        <f>Displacement_Number!M5*'Temporary Relocation Numbers'!$I$2</f>
        <v>88.455936333775526</v>
      </c>
      <c r="N5" s="45">
        <f>Displacement_Number!N5*'Temporary Relocation Numbers'!$O$2</f>
        <v>71872.553300321684</v>
      </c>
      <c r="O5" s="45">
        <f>Displacement_Number!O5*'Temporary Relocation Numbers'!$O$2</f>
        <v>147226.04120890028</v>
      </c>
      <c r="P5" s="45">
        <f>Displacement_Number!P5*'Temporary Relocation Numbers'!$O$2</f>
        <v>111606.68684518625</v>
      </c>
      <c r="Q5" s="45">
        <f>Displacement_Number!Q5*'Temporary Relocation Numbers'!$O$2</f>
        <v>54895.527431782953</v>
      </c>
      <c r="R5" s="45">
        <f>Displacement_Number!R5*'Temporary Relocation Numbers'!$O$2</f>
        <v>35209.666969254038</v>
      </c>
      <c r="S5" s="45">
        <f>Displacement_Number!S5*'Temporary Relocation Numbers'!$O$2</f>
        <v>19224.804695190025</v>
      </c>
      <c r="U5">
        <v>2024</v>
      </c>
      <c r="V5" s="43">
        <f>Displacement_Number!V5*'Temporary Relocation Numbers'!$C$2</f>
        <v>0</v>
      </c>
      <c r="W5" s="43">
        <f>Displacement_Number!W5*'Temporary Relocation Numbers'!$C$2</f>
        <v>0</v>
      </c>
      <c r="X5" s="43">
        <f>Displacement_Number!X5*'Temporary Relocation Numbers'!$C$2</f>
        <v>0</v>
      </c>
      <c r="Y5" s="43">
        <f>Displacement_Number!Y5*'Temporary Relocation Numbers'!$C$2</f>
        <v>0</v>
      </c>
      <c r="Z5" s="43">
        <f>Displacement_Number!Z5*'Temporary Relocation Numbers'!$C$2</f>
        <v>0</v>
      </c>
      <c r="AA5" s="43">
        <f>Displacement_Number!AA5*'Temporary Relocation Numbers'!$C$2</f>
        <v>0</v>
      </c>
      <c r="AB5" s="44">
        <f>Displacement_Number!AB5*'Temporary Relocation Numbers'!$I$2</f>
        <v>281.99047599694188</v>
      </c>
      <c r="AC5" s="44">
        <f>Displacement_Number!AC5*'Temporary Relocation Numbers'!$I$2</f>
        <v>337.96827095883981</v>
      </c>
      <c r="AD5" s="44">
        <f>Displacement_Number!AD5*'Temporary Relocation Numbers'!$I$2</f>
        <v>218.6027741865133</v>
      </c>
      <c r="AE5" s="44">
        <f>Displacement_Number!AE5*'Temporary Relocation Numbers'!$I$2</f>
        <v>262.00910862224669</v>
      </c>
      <c r="AF5" s="44">
        <f>Displacement_Number!AF5*'Temporary Relocation Numbers'!$I$2</f>
        <v>211.59359416217512</v>
      </c>
      <c r="AG5" s="44">
        <f>Displacement_Number!AG5*'Temporary Relocation Numbers'!$I$2</f>
        <v>80.904807638266334</v>
      </c>
      <c r="AH5" s="45">
        <f>Displacement_Number!AH5*'Temporary Relocation Numbers'!$O$2</f>
        <v>66911.598559864025</v>
      </c>
      <c r="AI5" s="45">
        <f>Displacement_Number!AI5*'Temporary Relocation Numbers'!$O$2</f>
        <v>134445.63935369661</v>
      </c>
      <c r="AJ5" s="45">
        <f>Displacement_Number!AJ5*'Temporary Relocation Numbers'!$O$2</f>
        <v>100847.99643339738</v>
      </c>
      <c r="AK5" s="45">
        <f>Displacement_Number!AK5*'Temporary Relocation Numbers'!$O$2</f>
        <v>54754.271213732005</v>
      </c>
      <c r="AL5" s="45">
        <f>Displacement_Number!AL5*'Temporary Relocation Numbers'!$O$2</f>
        <v>34490.439741418522</v>
      </c>
      <c r="AM5" s="45">
        <f>Displacement_Number!AM5*'Temporary Relocation Numbers'!$O$2</f>
        <v>17583.660183965418</v>
      </c>
    </row>
    <row r="6" spans="1:39" x14ac:dyDescent="0.35">
      <c r="A6">
        <v>2025</v>
      </c>
      <c r="B6" s="43">
        <f>Displacement_Number!B6*'Temporary Relocation Numbers'!$C$2</f>
        <v>0</v>
      </c>
      <c r="C6" s="43">
        <f>Displacement_Number!C6*'Temporary Relocation Numbers'!$C$2</f>
        <v>0</v>
      </c>
      <c r="D6" s="43">
        <f>Displacement_Number!D6*'Temporary Relocation Numbers'!$C$2</f>
        <v>0</v>
      </c>
      <c r="E6" s="43">
        <f>Displacement_Number!E6*'Temporary Relocation Numbers'!$C$2</f>
        <v>0</v>
      </c>
      <c r="F6" s="43">
        <f>Displacement_Number!F6*'Temporary Relocation Numbers'!$C$2</f>
        <v>0</v>
      </c>
      <c r="G6" s="43">
        <f>Displacement_Number!G6*'Temporary Relocation Numbers'!$C$2</f>
        <v>0</v>
      </c>
      <c r="H6" s="44">
        <f>Displacement_Number!H6*'Temporary Relocation Numbers'!$I$2</f>
        <v>304.72528130454725</v>
      </c>
      <c r="I6" s="44">
        <f>Displacement_Number!I6*'Temporary Relocation Numbers'!$I$2</f>
        <v>372.32844925281103</v>
      </c>
      <c r="J6" s="44">
        <f>Displacement_Number!J6*'Temporary Relocation Numbers'!$I$2</f>
        <v>243.38341945168071</v>
      </c>
      <c r="K6" s="44">
        <f>Displacement_Number!K6*'Temporary Relocation Numbers'!$I$2</f>
        <v>264.26991613247691</v>
      </c>
      <c r="L6" s="44">
        <f>Displacement_Number!L6*'Temporary Relocation Numbers'!$I$2</f>
        <v>217.30918318927399</v>
      </c>
      <c r="M6" s="44">
        <f>Displacement_Number!M6*'Temporary Relocation Numbers'!$I$2</f>
        <v>88.989621989320995</v>
      </c>
      <c r="N6" s="45">
        <f>Displacement_Number!N6*'Temporary Relocation Numbers'!$O$2</f>
        <v>72870.996184376607</v>
      </c>
      <c r="O6" s="45">
        <f>Displacement_Number!O6*'Temporary Relocation Numbers'!$O$2</f>
        <v>149271.28360593008</v>
      </c>
      <c r="P6" s="45">
        <f>Displacement_Number!P6*'Temporary Relocation Numbers'!$O$2</f>
        <v>113157.11043773481</v>
      </c>
      <c r="Q6" s="45">
        <f>Displacement_Number!Q6*'Temporary Relocation Numbers'!$O$2</f>
        <v>55658.127982533944</v>
      </c>
      <c r="R6" s="45">
        <f>Displacement_Number!R6*'Temporary Relocation Numbers'!$O$2</f>
        <v>35698.794457023949</v>
      </c>
      <c r="S6" s="45">
        <f>Displacement_Number!S6*'Temporary Relocation Numbers'!$O$2</f>
        <v>19491.872839618569</v>
      </c>
      <c r="U6">
        <v>2025</v>
      </c>
      <c r="V6" s="43">
        <f>Displacement_Number!V6*'Temporary Relocation Numbers'!$C$2</f>
        <v>0</v>
      </c>
      <c r="W6" s="43">
        <f>Displacement_Number!W6*'Temporary Relocation Numbers'!$C$2</f>
        <v>0</v>
      </c>
      <c r="X6" s="43">
        <f>Displacement_Number!X6*'Temporary Relocation Numbers'!$C$2</f>
        <v>0</v>
      </c>
      <c r="Y6" s="43">
        <f>Displacement_Number!Y6*'Temporary Relocation Numbers'!$C$2</f>
        <v>0</v>
      </c>
      <c r="Z6" s="43">
        <f>Displacement_Number!Z6*'Temporary Relocation Numbers'!$C$2</f>
        <v>0</v>
      </c>
      <c r="AA6" s="43">
        <f>Displacement_Number!AA6*'Temporary Relocation Numbers'!$C$2</f>
        <v>0</v>
      </c>
      <c r="AB6" s="44">
        <f>Displacement_Number!AB6*'Temporary Relocation Numbers'!$I$2</f>
        <v>283.69182333752218</v>
      </c>
      <c r="AC6" s="44">
        <f>Displacement_Number!AC6*'Temporary Relocation Numbers'!$I$2</f>
        <v>340.00735194894582</v>
      </c>
      <c r="AD6" s="44">
        <f>Displacement_Number!AD6*'Temporary Relocation Numbers'!$I$2</f>
        <v>219.92168131339704</v>
      </c>
      <c r="AE6" s="44">
        <f>Displacement_Number!AE6*'Temporary Relocation Numbers'!$I$2</f>
        <v>263.58990137273338</v>
      </c>
      <c r="AF6" s="44">
        <f>Displacement_Number!AF6*'Temporary Relocation Numbers'!$I$2</f>
        <v>212.87021245021811</v>
      </c>
      <c r="AG6" s="44">
        <f>Displacement_Number!AG6*'Temporary Relocation Numbers'!$I$2</f>
        <v>81.392934688759382</v>
      </c>
      <c r="AH6" s="45">
        <f>Displacement_Number!AH6*'Temporary Relocation Numbers'!$O$2</f>
        <v>67841.124594144159</v>
      </c>
      <c r="AI6" s="45">
        <f>Displacement_Number!AI6*'Temporary Relocation Numbers'!$O$2</f>
        <v>136313.33829774277</v>
      </c>
      <c r="AJ6" s="45">
        <f>Displacement_Number!AJ6*'Temporary Relocation Numbers'!$O$2</f>
        <v>102248.96188942315</v>
      </c>
      <c r="AK6" s="45">
        <f>Displacement_Number!AK6*'Temporary Relocation Numbers'!$O$2</f>
        <v>55514.90945398662</v>
      </c>
      <c r="AL6" s="45">
        <f>Displacement_Number!AL6*'Temporary Relocation Numbers'!$O$2</f>
        <v>34969.575830877453</v>
      </c>
      <c r="AM6" s="45">
        <f>Displacement_Number!AM6*'Temporary Relocation Numbers'!$O$2</f>
        <v>17827.929791488066</v>
      </c>
    </row>
    <row r="7" spans="1:39" x14ac:dyDescent="0.35">
      <c r="A7">
        <v>2026</v>
      </c>
      <c r="B7" s="43">
        <f>Displacement_Number!B7*'Temporary Relocation Numbers'!$C$2</f>
        <v>0</v>
      </c>
      <c r="C7" s="43">
        <f>Displacement_Number!C7*'Temporary Relocation Numbers'!$C$2</f>
        <v>0</v>
      </c>
      <c r="D7" s="43">
        <f>Displacement_Number!D7*'Temporary Relocation Numbers'!$C$2</f>
        <v>0</v>
      </c>
      <c r="E7" s="43">
        <f>Displacement_Number!E7*'Temporary Relocation Numbers'!$C$2</f>
        <v>0</v>
      </c>
      <c r="F7" s="43">
        <f>Displacement_Number!F7*'Temporary Relocation Numbers'!$C$2</f>
        <v>0</v>
      </c>
      <c r="G7" s="43">
        <f>Displacement_Number!G7*'Temporary Relocation Numbers'!$C$2</f>
        <v>0</v>
      </c>
      <c r="H7" s="44">
        <f>Displacement_Number!H7*'Temporary Relocation Numbers'!$I$2</f>
        <v>306.56379569097174</v>
      </c>
      <c r="I7" s="44">
        <f>Displacement_Number!I7*'Temporary Relocation Numbers'!$I$2</f>
        <v>374.57483723708293</v>
      </c>
      <c r="J7" s="44">
        <f>Displacement_Number!J7*'Temporary Relocation Numbers'!$I$2</f>
        <v>244.85183689365817</v>
      </c>
      <c r="K7" s="44">
        <f>Displacement_Number!K7*'Temporary Relocation Numbers'!$I$2</f>
        <v>265.86434912677498</v>
      </c>
      <c r="L7" s="44">
        <f>Displacement_Number!L7*'Temporary Relocation Numbers'!$I$2</f>
        <v>218.62028562844552</v>
      </c>
      <c r="M7" s="44">
        <f>Displacement_Number!M7*'Temporary Relocation Numbers'!$I$2</f>
        <v>89.526527557409793</v>
      </c>
      <c r="N7" s="45">
        <f>Displacement_Number!N7*'Temporary Relocation Numbers'!$O$2</f>
        <v>73883.309289356548</v>
      </c>
      <c r="O7" s="45">
        <f>Displacement_Number!O7*'Temporary Relocation Numbers'!$O$2</f>
        <v>151344.93820794931</v>
      </c>
      <c r="P7" s="45">
        <f>Displacement_Number!P7*'Temporary Relocation Numbers'!$O$2</f>
        <v>114729.07228560015</v>
      </c>
      <c r="Q7" s="45">
        <f>Displacement_Number!Q7*'Temporary Relocation Numbers'!$O$2</f>
        <v>56431.3224673851</v>
      </c>
      <c r="R7" s="45">
        <f>Displacement_Number!R7*'Temporary Relocation Numbers'!$O$2</f>
        <v>36194.716831536214</v>
      </c>
      <c r="S7" s="45">
        <f>Displacement_Number!S7*'Temporary Relocation Numbers'!$O$2</f>
        <v>19762.651055223345</v>
      </c>
      <c r="U7">
        <v>2026</v>
      </c>
      <c r="V7" s="43">
        <f>Displacement_Number!V7*'Temporary Relocation Numbers'!$C$2</f>
        <v>0</v>
      </c>
      <c r="W7" s="43">
        <f>Displacement_Number!W7*'Temporary Relocation Numbers'!$C$2</f>
        <v>0</v>
      </c>
      <c r="X7" s="43">
        <f>Displacement_Number!X7*'Temporary Relocation Numbers'!$C$2</f>
        <v>0</v>
      </c>
      <c r="Y7" s="43">
        <f>Displacement_Number!Y7*'Temporary Relocation Numbers'!$C$2</f>
        <v>0</v>
      </c>
      <c r="Z7" s="43">
        <f>Displacement_Number!Z7*'Temporary Relocation Numbers'!$C$2</f>
        <v>0</v>
      </c>
      <c r="AA7" s="43">
        <f>Displacement_Number!AA7*'Temporary Relocation Numbers'!$C$2</f>
        <v>0</v>
      </c>
      <c r="AB7" s="44">
        <f>Displacement_Number!AB7*'Temporary Relocation Numbers'!$I$2</f>
        <v>285.40343550269642</v>
      </c>
      <c r="AC7" s="44">
        <f>Displacement_Number!AC7*'Temporary Relocation Numbers'!$I$2</f>
        <v>342.05873542908279</v>
      </c>
      <c r="AD7" s="44">
        <f>Displacement_Number!AD7*'Temporary Relocation Numbers'!$I$2</f>
        <v>221.24854586907281</v>
      </c>
      <c r="AE7" s="44">
        <f>Displacement_Number!AE7*'Temporary Relocation Numbers'!$I$2</f>
        <v>265.18023159973421</v>
      </c>
      <c r="AF7" s="44">
        <f>Displacement_Number!AF7*'Temporary Relocation Numbers'!$I$2</f>
        <v>214.154533023672</v>
      </c>
      <c r="AG7" s="44">
        <f>Displacement_Number!AG7*'Temporary Relocation Numbers'!$I$2</f>
        <v>81.884006780769482</v>
      </c>
      <c r="AH7" s="45">
        <f>Displacement_Number!AH7*'Temporary Relocation Numbers'!$O$2</f>
        <v>68783.563466661639</v>
      </c>
      <c r="AI7" s="45">
        <f>Displacement_Number!AI7*'Temporary Relocation Numbers'!$O$2</f>
        <v>138206.98303937941</v>
      </c>
      <c r="AJ7" s="45">
        <f>Displacement_Number!AJ7*'Temporary Relocation Numbers'!$O$2</f>
        <v>103669.38935043057</v>
      </c>
      <c r="AK7" s="45">
        <f>Displacement_Number!AK7*'Temporary Relocation Numbers'!$O$2</f>
        <v>56286.114368214126</v>
      </c>
      <c r="AL7" s="45">
        <f>Displacement_Number!AL7*'Temporary Relocation Numbers'!$O$2</f>
        <v>35455.368008050631</v>
      </c>
      <c r="AM7" s="45">
        <f>Displacement_Number!AM7*'Temporary Relocation Numbers'!$O$2</f>
        <v>18075.592756283033</v>
      </c>
    </row>
    <row r="8" spans="1:39" x14ac:dyDescent="0.35">
      <c r="A8">
        <v>2027</v>
      </c>
      <c r="B8" s="43">
        <f>Displacement_Number!B8*'Temporary Relocation Numbers'!$C$2</f>
        <v>0</v>
      </c>
      <c r="C8" s="43">
        <f>Displacement_Number!C8*'Temporary Relocation Numbers'!$C$2</f>
        <v>0</v>
      </c>
      <c r="D8" s="43">
        <f>Displacement_Number!D8*'Temporary Relocation Numbers'!$C$2</f>
        <v>0</v>
      </c>
      <c r="E8" s="43">
        <f>Displacement_Number!E8*'Temporary Relocation Numbers'!$C$2</f>
        <v>0</v>
      </c>
      <c r="F8" s="43">
        <f>Displacement_Number!F8*'Temporary Relocation Numbers'!$C$2</f>
        <v>0</v>
      </c>
      <c r="G8" s="43">
        <f>Displacement_Number!G8*'Temporary Relocation Numbers'!$C$2</f>
        <v>0</v>
      </c>
      <c r="H8" s="44">
        <f>Displacement_Number!H8*'Temporary Relocation Numbers'!$I$2</f>
        <v>308.41340247883602</v>
      </c>
      <c r="I8" s="44">
        <f>Displacement_Number!I8*'Temporary Relocation Numbers'!$I$2</f>
        <v>376.83477846711389</v>
      </c>
      <c r="J8" s="44">
        <f>Displacement_Number!J8*'Temporary Relocation Numbers'!$I$2</f>
        <v>246.32911381254152</v>
      </c>
      <c r="K8" s="44">
        <f>Displacement_Number!K8*'Temporary Relocation Numbers'!$I$2</f>
        <v>267.46840189395721</v>
      </c>
      <c r="L8" s="44">
        <f>Displacement_Number!L8*'Temporary Relocation Numbers'!$I$2</f>
        <v>219.93929840799376</v>
      </c>
      <c r="M8" s="44">
        <f>Displacement_Number!M8*'Temporary Relocation Numbers'!$I$2</f>
        <v>90.066672464902453</v>
      </c>
      <c r="N8" s="45">
        <f>Displacement_Number!N8*'Temporary Relocation Numbers'!$O$2</f>
        <v>74909.685298319862</v>
      </c>
      <c r="O8" s="45">
        <f>Displacement_Number!O8*'Temporary Relocation Numbers'!$O$2</f>
        <v>153447.3997131089</v>
      </c>
      <c r="P8" s="45">
        <f>Displacement_Number!P8*'Temporary Relocation Numbers'!$O$2</f>
        <v>116322.87159504066</v>
      </c>
      <c r="Q8" s="45">
        <f>Displacement_Number!Q8*'Temporary Relocation Numbers'!$O$2</f>
        <v>57215.258055702609</v>
      </c>
      <c r="R8" s="45">
        <f>Displacement_Number!R8*'Temporary Relocation Numbers'!$O$2</f>
        <v>36697.528486352829</v>
      </c>
      <c r="S8" s="45">
        <f>Displacement_Number!S8*'Temporary Relocation Numbers'!$O$2</f>
        <v>20037.190881764611</v>
      </c>
      <c r="U8">
        <v>2027</v>
      </c>
      <c r="V8" s="43">
        <f>Displacement_Number!V8*'Temporary Relocation Numbers'!$C$2</f>
        <v>0</v>
      </c>
      <c r="W8" s="43">
        <f>Displacement_Number!W8*'Temporary Relocation Numbers'!$C$2</f>
        <v>0</v>
      </c>
      <c r="X8" s="43">
        <f>Displacement_Number!X8*'Temporary Relocation Numbers'!$C$2</f>
        <v>0</v>
      </c>
      <c r="Y8" s="43">
        <f>Displacement_Number!Y8*'Temporary Relocation Numbers'!$C$2</f>
        <v>0</v>
      </c>
      <c r="Z8" s="43">
        <f>Displacement_Number!Z8*'Temporary Relocation Numbers'!$C$2</f>
        <v>0</v>
      </c>
      <c r="AA8" s="43">
        <f>Displacement_Number!AA8*'Temporary Relocation Numbers'!$C$2</f>
        <v>0</v>
      </c>
      <c r="AB8" s="44">
        <f>Displacement_Number!AB8*'Temporary Relocation Numbers'!$I$2</f>
        <v>287.12537442374793</v>
      </c>
      <c r="AC8" s="44">
        <f>Displacement_Number!AC8*'Temporary Relocation Numbers'!$I$2</f>
        <v>344.12249562448312</v>
      </c>
      <c r="AD8" s="44">
        <f>Displacement_Number!AD8*'Temporary Relocation Numbers'!$I$2</f>
        <v>222.58341586349655</v>
      </c>
      <c r="AE8" s="44">
        <f>Displacement_Number!AE8*'Temporary Relocation Numbers'!$I$2</f>
        <v>266.7801568461868</v>
      </c>
      <c r="AF8" s="44">
        <f>Displacement_Number!AF8*'Temporary Relocation Numbers'!$I$2</f>
        <v>215.4466023531233</v>
      </c>
      <c r="AG8" s="44">
        <f>Displacement_Number!AG8*'Temporary Relocation Numbers'!$I$2</f>
        <v>82.378041682763921</v>
      </c>
      <c r="AH8" s="45">
        <f>Displacement_Number!AH8*'Temporary Relocation Numbers'!$O$2</f>
        <v>69739.094560656056</v>
      </c>
      <c r="AI8" s="45">
        <f>Displacement_Number!AI8*'Temporary Relocation Numbers'!$O$2</f>
        <v>140126.93401379051</v>
      </c>
      <c r="AJ8" s="45">
        <f>Displacement_Number!AJ8*'Temporary Relocation Numbers'!$O$2</f>
        <v>105109.5491797154</v>
      </c>
      <c r="AK8" s="45">
        <f>Displacement_Number!AK8*'Temporary Relocation Numbers'!$O$2</f>
        <v>57068.032747087054</v>
      </c>
      <c r="AL8" s="45">
        <f>Displacement_Number!AL8*'Temporary Relocation Numbers'!$O$2</f>
        <v>35947.908738324477</v>
      </c>
      <c r="AM8" s="45">
        <f>Displacement_Number!AM8*'Temporary Relocation Numbers'!$O$2</f>
        <v>18326.696218367837</v>
      </c>
    </row>
    <row r="9" spans="1:39" x14ac:dyDescent="0.35">
      <c r="A9">
        <v>2028</v>
      </c>
      <c r="B9" s="43">
        <f>Displacement_Number!B9*'Temporary Relocation Numbers'!$C$2</f>
        <v>0</v>
      </c>
      <c r="C9" s="43">
        <f>Displacement_Number!C9*'Temporary Relocation Numbers'!$C$2</f>
        <v>0</v>
      </c>
      <c r="D9" s="43">
        <f>Displacement_Number!D9*'Temporary Relocation Numbers'!$C$2</f>
        <v>0</v>
      </c>
      <c r="E9" s="43">
        <f>Displacement_Number!E9*'Temporary Relocation Numbers'!$C$2</f>
        <v>0</v>
      </c>
      <c r="F9" s="43">
        <f>Displacement_Number!F9*'Temporary Relocation Numbers'!$C$2</f>
        <v>0</v>
      </c>
      <c r="G9" s="43">
        <f>Displacement_Number!G9*'Temporary Relocation Numbers'!$C$2</f>
        <v>0</v>
      </c>
      <c r="H9" s="44">
        <f>Displacement_Number!H9*'Temporary Relocation Numbers'!$I$2</f>
        <v>310.27416859248433</v>
      </c>
      <c r="I9" s="44">
        <f>Displacement_Number!I9*'Temporary Relocation Numbers'!$I$2</f>
        <v>379.10835471438452</v>
      </c>
      <c r="J9" s="44">
        <f>Displacement_Number!J9*'Temporary Relocation Numbers'!$I$2</f>
        <v>247.81530366065897</v>
      </c>
      <c r="K9" s="44">
        <f>Displacement_Number!K9*'Temporary Relocation Numbers'!$I$2</f>
        <v>269.0821324734838</v>
      </c>
      <c r="L9" s="44">
        <f>Displacement_Number!L9*'Temporary Relocation Numbers'!$I$2</f>
        <v>221.2662692537736</v>
      </c>
      <c r="M9" s="44">
        <f>Displacement_Number!M9*'Temporary Relocation Numbers'!$I$2</f>
        <v>90.610076255868535</v>
      </c>
      <c r="N9" s="45">
        <f>Displacement_Number!N9*'Temporary Relocation Numbers'!$O$2</f>
        <v>75950.319571049477</v>
      </c>
      <c r="O9" s="45">
        <f>Displacement_Number!O9*'Temporary Relocation Numbers'!$O$2</f>
        <v>155579.06830264826</v>
      </c>
      <c r="P9" s="45">
        <f>Displacement_Number!P9*'Temporary Relocation Numbers'!$O$2</f>
        <v>117938.81172884392</v>
      </c>
      <c r="Q9" s="45">
        <f>Displacement_Number!Q9*'Temporary Relocation Numbers'!$O$2</f>
        <v>58010.083961307748</v>
      </c>
      <c r="R9" s="45">
        <f>Displacement_Number!R9*'Temporary Relocation Numbers'!$O$2</f>
        <v>37207.325126337208</v>
      </c>
      <c r="S9" s="45">
        <f>Displacement_Number!S9*'Temporary Relocation Numbers'!$O$2</f>
        <v>20315.544574985335</v>
      </c>
      <c r="U9">
        <v>2028</v>
      </c>
      <c r="V9" s="43">
        <f>Displacement_Number!V9*'Temporary Relocation Numbers'!$C$2</f>
        <v>0</v>
      </c>
      <c r="W9" s="43">
        <f>Displacement_Number!W9*'Temporary Relocation Numbers'!$C$2</f>
        <v>0</v>
      </c>
      <c r="X9" s="43">
        <f>Displacement_Number!X9*'Temporary Relocation Numbers'!$C$2</f>
        <v>0</v>
      </c>
      <c r="Y9" s="43">
        <f>Displacement_Number!Y9*'Temporary Relocation Numbers'!$C$2</f>
        <v>0</v>
      </c>
      <c r="Z9" s="43">
        <f>Displacement_Number!Z9*'Temporary Relocation Numbers'!$C$2</f>
        <v>0</v>
      </c>
      <c r="AA9" s="43">
        <f>Displacement_Number!AA9*'Temporary Relocation Numbers'!$C$2</f>
        <v>0</v>
      </c>
      <c r="AB9" s="44">
        <f>Displacement_Number!AB9*'Temporary Relocation Numbers'!$I$2</f>
        <v>288.85770240561305</v>
      </c>
      <c r="AC9" s="44">
        <f>Displacement_Number!AC9*'Temporary Relocation Numbers'!$I$2</f>
        <v>346.1987072082066</v>
      </c>
      <c r="AD9" s="44">
        <f>Displacement_Number!AD9*'Temporary Relocation Numbers'!$I$2</f>
        <v>223.92633959628506</v>
      </c>
      <c r="AE9" s="44">
        <f>Displacement_Number!AE9*'Temporary Relocation Numbers'!$I$2</f>
        <v>268.38973500220487</v>
      </c>
      <c r="AF9" s="44">
        <f>Displacement_Number!AF9*'Temporary Relocation Numbers'!$I$2</f>
        <v>216.7464671895319</v>
      </c>
      <c r="AG9" s="44">
        <f>Displacement_Number!AG9*'Temporary Relocation Numbers'!$I$2</f>
        <v>82.875057270413407</v>
      </c>
      <c r="AH9" s="45">
        <f>Displacement_Number!AH9*'Temporary Relocation Numbers'!$O$2</f>
        <v>70707.899751332501</v>
      </c>
      <c r="AI9" s="45">
        <f>Displacement_Number!AI9*'Temporary Relocation Numbers'!$O$2</f>
        <v>142073.55666327247</v>
      </c>
      <c r="AJ9" s="45">
        <f>Displacement_Number!AJ9*'Temporary Relocation Numbers'!$O$2</f>
        <v>106569.71549642031</v>
      </c>
      <c r="AK9" s="45">
        <f>Displacement_Number!AK9*'Temporary Relocation Numbers'!$O$2</f>
        <v>57860.813420472245</v>
      </c>
      <c r="AL9" s="45">
        <f>Displacement_Number!AL9*'Temporary Relocation Numbers'!$O$2</f>
        <v>36447.291771600896</v>
      </c>
      <c r="AM9" s="45">
        <f>Displacement_Number!AM9*'Temporary Relocation Numbers'!$O$2</f>
        <v>18581.287972622151</v>
      </c>
    </row>
    <row r="10" spans="1:39" x14ac:dyDescent="0.35">
      <c r="A10">
        <v>2029</v>
      </c>
      <c r="B10" s="43">
        <f>Displacement_Number!B10*'Temporary Relocation Numbers'!$C$2</f>
        <v>0</v>
      </c>
      <c r="C10" s="43">
        <f>Displacement_Number!C10*'Temporary Relocation Numbers'!$C$2</f>
        <v>0</v>
      </c>
      <c r="D10" s="43">
        <f>Displacement_Number!D10*'Temporary Relocation Numbers'!$C$2</f>
        <v>0</v>
      </c>
      <c r="E10" s="43">
        <f>Displacement_Number!E10*'Temporary Relocation Numbers'!$C$2</f>
        <v>0</v>
      </c>
      <c r="F10" s="43">
        <f>Displacement_Number!F10*'Temporary Relocation Numbers'!$C$2</f>
        <v>0</v>
      </c>
      <c r="G10" s="43">
        <f>Displacement_Number!G10*'Temporary Relocation Numbers'!$C$2</f>
        <v>0</v>
      </c>
      <c r="H10" s="44">
        <f>Displacement_Number!H10*'Temporary Relocation Numbers'!$I$2</f>
        <v>312.14616136003895</v>
      </c>
      <c r="I10" s="44">
        <f>Displacement_Number!I10*'Temporary Relocation Numbers'!$I$2</f>
        <v>381.39564824373076</v>
      </c>
      <c r="J10" s="44">
        <f>Displacement_Number!J10*'Temporary Relocation Numbers'!$I$2</f>
        <v>249.31046021283527</v>
      </c>
      <c r="K10" s="44">
        <f>Displacement_Number!K10*'Temporary Relocation Numbers'!$I$2</f>
        <v>270.70559925498742</v>
      </c>
      <c r="L10" s="44">
        <f>Displacement_Number!L10*'Temporary Relocation Numbers'!$I$2</f>
        <v>222.60124617958684</v>
      </c>
      <c r="M10" s="44">
        <f>Displacement_Number!M10*'Temporary Relocation Numbers'!$I$2</f>
        <v>91.156758592293855</v>
      </c>
      <c r="N10" s="45">
        <f>Displacement_Number!N10*'Temporary Relocation Numbers'!$O$2</f>
        <v>77005.410181237559</v>
      </c>
      <c r="O10" s="45">
        <f>Displacement_Number!O10*'Temporary Relocation Numbers'!$O$2</f>
        <v>157740.34971706517</v>
      </c>
      <c r="P10" s="45">
        <f>Displacement_Number!P10*'Temporary Relocation Numbers'!$O$2</f>
        <v>119577.20026406841</v>
      </c>
      <c r="Q10" s="45">
        <f>Displacement_Number!Q10*'Temporary Relocation Numbers'!$O$2</f>
        <v>58815.95147087815</v>
      </c>
      <c r="R10" s="45">
        <f>Displacement_Number!R10*'Temporary Relocation Numbers'!$O$2</f>
        <v>37724.203785870552</v>
      </c>
      <c r="S10" s="45">
        <f>Displacement_Number!S10*'Temporary Relocation Numbers'!$O$2</f>
        <v>20597.765116557552</v>
      </c>
      <c r="U10">
        <v>2029</v>
      </c>
      <c r="V10" s="43">
        <f>Displacement_Number!V10*'Temporary Relocation Numbers'!$C$2</f>
        <v>0</v>
      </c>
      <c r="W10" s="43">
        <f>Displacement_Number!W10*'Temporary Relocation Numbers'!$C$2</f>
        <v>0</v>
      </c>
      <c r="X10" s="43">
        <f>Displacement_Number!X10*'Temporary Relocation Numbers'!$C$2</f>
        <v>0</v>
      </c>
      <c r="Y10" s="43">
        <f>Displacement_Number!Y10*'Temporary Relocation Numbers'!$C$2</f>
        <v>0</v>
      </c>
      <c r="Z10" s="43">
        <f>Displacement_Number!Z10*'Temporary Relocation Numbers'!$C$2</f>
        <v>0</v>
      </c>
      <c r="AA10" s="43">
        <f>Displacement_Number!AA10*'Temporary Relocation Numbers'!$C$2</f>
        <v>0</v>
      </c>
      <c r="AB10" s="44">
        <f>Displacement_Number!AB10*'Temporary Relocation Numbers'!$I$2</f>
        <v>290.6004821291354</v>
      </c>
      <c r="AC10" s="44">
        <f>Displacement_Number!AC10*'Temporary Relocation Numbers'!$I$2</f>
        <v>348.28744530384137</v>
      </c>
      <c r="AD10" s="44">
        <f>Displacement_Number!AD10*'Temporary Relocation Numbers'!$I$2</f>
        <v>225.27736565846368</v>
      </c>
      <c r="AE10" s="44">
        <f>Displacement_Number!AE10*'Temporary Relocation Numbers'!$I$2</f>
        <v>270.00902430717417</v>
      </c>
      <c r="AF10" s="44">
        <f>Displacement_Number!AF10*'Temporary Relocation Numbers'!$I$2</f>
        <v>218.05417456592235</v>
      </c>
      <c r="AG10" s="44">
        <f>Displacement_Number!AG10*'Temporary Relocation Numbers'!$I$2</f>
        <v>83.375071527238816</v>
      </c>
      <c r="AH10" s="45">
        <f>Displacement_Number!AH10*'Temporary Relocation Numbers'!$O$2</f>
        <v>71690.16344047946</v>
      </c>
      <c r="AI10" s="45">
        <f>Displacement_Number!AI10*'Temporary Relocation Numbers'!$O$2</f>
        <v>144047.22150679183</v>
      </c>
      <c r="AJ10" s="45">
        <f>Displacement_Number!AJ10*'Temporary Relocation Numbers'!$O$2</f>
        <v>108050.16622771058</v>
      </c>
      <c r="AK10" s="45">
        <f>Displacement_Number!AK10*'Temporary Relocation Numbers'!$O$2</f>
        <v>58664.607285759077</v>
      </c>
      <c r="AL10" s="45">
        <f>Displacement_Number!AL10*'Temporary Relocation Numbers'!$O$2</f>
        <v>36953.612160141565</v>
      </c>
      <c r="AM10" s="45">
        <f>Displacement_Number!AM10*'Temporary Relocation Numbers'!$O$2</f>
        <v>18839.41647788505</v>
      </c>
    </row>
    <row r="11" spans="1:39" x14ac:dyDescent="0.35">
      <c r="A11">
        <v>2030</v>
      </c>
      <c r="B11" s="43">
        <f>Displacement_Number!B11*'Temporary Relocation Numbers'!$C$2</f>
        <v>0</v>
      </c>
      <c r="C11" s="43">
        <f>Displacement_Number!C11*'Temporary Relocation Numbers'!$C$2</f>
        <v>0</v>
      </c>
      <c r="D11" s="43">
        <f>Displacement_Number!D11*'Temporary Relocation Numbers'!$C$2</f>
        <v>0</v>
      </c>
      <c r="E11" s="43">
        <f>Displacement_Number!E11*'Temporary Relocation Numbers'!$C$2</f>
        <v>0</v>
      </c>
      <c r="F11" s="43">
        <f>Displacement_Number!F11*'Temporary Relocation Numbers'!$C$2</f>
        <v>0</v>
      </c>
      <c r="G11" s="43">
        <f>Displacement_Number!G11*'Temporary Relocation Numbers'!$C$2</f>
        <v>0</v>
      </c>
      <c r="H11" s="44">
        <f>Displacement_Number!H11*'Temporary Relocation Numbers'!$I$2</f>
        <v>363.22371375333734</v>
      </c>
      <c r="I11" s="44">
        <f>Displacement_Number!I11*'Temporary Relocation Numbers'!$I$2</f>
        <v>443.80473288813698</v>
      </c>
      <c r="J11" s="44">
        <f>Displacement_Number!J11*'Temporary Relocation Numbers'!$I$2</f>
        <v>290.10599022427266</v>
      </c>
      <c r="K11" s="44">
        <f>Displacement_Number!K11*'Temporary Relocation Numbers'!$I$2</f>
        <v>315.00208961982446</v>
      </c>
      <c r="L11" s="44">
        <f>Displacement_Number!L11*'Temporary Relocation Numbers'!$I$2</f>
        <v>259.02625542849745</v>
      </c>
      <c r="M11" s="44">
        <f>Displacement_Number!M11*'Temporary Relocation Numbers'!$I$2</f>
        <v>106.07305323040315</v>
      </c>
      <c r="N11" s="45">
        <f>Displacement_Number!N11*'Temporary Relocation Numbers'!$O$2</f>
        <v>90306.01734336387</v>
      </c>
      <c r="O11" s="45">
        <f>Displacement_Number!O11*'Temporary Relocation Numbers'!$O$2</f>
        <v>184985.73962233565</v>
      </c>
      <c r="P11" s="45">
        <f>Displacement_Number!P11*'Temporary Relocation Numbers'!$O$2</f>
        <v>140230.93566416626</v>
      </c>
      <c r="Q11" s="45">
        <f>Displacement_Number!Q11*'Temporary Relocation Numbers'!$O$2</f>
        <v>68974.820354761338</v>
      </c>
      <c r="R11" s="45">
        <f>Displacement_Number!R11*'Temporary Relocation Numbers'!$O$2</f>
        <v>44240.042268893339</v>
      </c>
      <c r="S11" s="45">
        <f>Displacement_Number!S11*'Temporary Relocation Numbers'!$O$2</f>
        <v>24155.473355346105</v>
      </c>
      <c r="U11">
        <v>2030</v>
      </c>
      <c r="V11" s="43">
        <f>Displacement_Number!V11*'Temporary Relocation Numbers'!$C$2</f>
        <v>0</v>
      </c>
      <c r="W11" s="43">
        <f>Displacement_Number!W11*'Temporary Relocation Numbers'!$C$2</f>
        <v>0</v>
      </c>
      <c r="X11" s="43">
        <f>Displacement_Number!X11*'Temporary Relocation Numbers'!$C$2</f>
        <v>0</v>
      </c>
      <c r="Y11" s="43">
        <f>Displacement_Number!Y11*'Temporary Relocation Numbers'!$C$2</f>
        <v>0</v>
      </c>
      <c r="Z11" s="43">
        <f>Displacement_Number!Z11*'Temporary Relocation Numbers'!$C$2</f>
        <v>0</v>
      </c>
      <c r="AA11" s="43">
        <f>Displacement_Number!AA11*'Temporary Relocation Numbers'!$C$2</f>
        <v>0</v>
      </c>
      <c r="AB11" s="44">
        <f>Displacement_Number!AB11*'Temporary Relocation Numbers'!$I$2</f>
        <v>338.1524407590162</v>
      </c>
      <c r="AC11" s="44">
        <f>Displacement_Number!AC11*'Temporary Relocation Numbers'!$I$2</f>
        <v>405.2789205727488</v>
      </c>
      <c r="AD11" s="44">
        <f>Displacement_Number!AD11*'Temporary Relocation Numbers'!$I$2</f>
        <v>262.14027756264795</v>
      </c>
      <c r="AE11" s="44">
        <f>Displacement_Number!AE11*'Temporary Relocation Numbers'!$I$2</f>
        <v>314.19153171211269</v>
      </c>
      <c r="AF11" s="44">
        <f>Displacement_Number!AF11*'Temporary Relocation Numbers'!$I$2</f>
        <v>253.7351308123194</v>
      </c>
      <c r="AG11" s="44">
        <f>Displacement_Number!AG11*'Temporary Relocation Numbers'!$I$2</f>
        <v>97.018021886367364</v>
      </c>
      <c r="AH11" s="45">
        <f>Displacement_Number!AH11*'Temporary Relocation Numbers'!$O$2</f>
        <v>84072.705122502375</v>
      </c>
      <c r="AI11" s="45">
        <f>Displacement_Number!AI11*'Temporary Relocation Numbers'!$O$2</f>
        <v>168927.49292601275</v>
      </c>
      <c r="AJ11" s="45">
        <f>Displacement_Number!AJ11*'Temporary Relocation Numbers'!$O$2</f>
        <v>126712.91747356245</v>
      </c>
      <c r="AK11" s="45">
        <f>Displacement_Number!AK11*'Temporary Relocation Numbers'!$O$2</f>
        <v>68797.335544616013</v>
      </c>
      <c r="AL11" s="45">
        <f>Displacement_Number!AL11*'Temporary Relocation Numbers'!$O$2</f>
        <v>43336.351728787784</v>
      </c>
      <c r="AM11" s="45">
        <f>Displacement_Number!AM11*'Temporary Relocation Numbers'!$O$2</f>
        <v>22093.417425952088</v>
      </c>
    </row>
    <row r="12" spans="1:39" x14ac:dyDescent="0.35">
      <c r="A12">
        <v>2031</v>
      </c>
      <c r="B12" s="43">
        <f>Displacement_Number!B12*'Temporary Relocation Numbers'!$C$2</f>
        <v>0</v>
      </c>
      <c r="C12" s="43">
        <f>Displacement_Number!C12*'Temporary Relocation Numbers'!$C$2</f>
        <v>0</v>
      </c>
      <c r="D12" s="43">
        <f>Displacement_Number!D12*'Temporary Relocation Numbers'!$C$2</f>
        <v>0</v>
      </c>
      <c r="E12" s="43">
        <f>Displacement_Number!E12*'Temporary Relocation Numbers'!$C$2</f>
        <v>0</v>
      </c>
      <c r="F12" s="43">
        <f>Displacement_Number!F12*'Temporary Relocation Numbers'!$C$2</f>
        <v>0</v>
      </c>
      <c r="G12" s="43">
        <f>Displacement_Number!G12*'Temporary Relocation Numbers'!$C$2</f>
        <v>0</v>
      </c>
      <c r="H12" s="44">
        <f>Displacement_Number!H12*'Temporary Relocation Numbers'!$I$2</f>
        <v>365.41516967838288</v>
      </c>
      <c r="I12" s="44">
        <f>Displacement_Number!I12*'Temporary Relocation Numbers'!$I$2</f>
        <v>446.48236233419095</v>
      </c>
      <c r="J12" s="44">
        <f>Displacement_Number!J12*'Temporary Relocation Numbers'!$I$2</f>
        <v>291.85630130555819</v>
      </c>
      <c r="K12" s="44">
        <f>Displacement_Number!K12*'Temporary Relocation Numbers'!$I$2</f>
        <v>316.90260759142336</v>
      </c>
      <c r="L12" s="44">
        <f>Displacement_Number!L12*'Temporary Relocation Numbers'!$I$2</f>
        <v>260.58905158058627</v>
      </c>
      <c r="M12" s="44">
        <f>Displacement_Number!M12*'Temporary Relocation Numbers'!$I$2</f>
        <v>106.71302912456321</v>
      </c>
      <c r="N12" s="45">
        <f>Displacement_Number!N12*'Temporary Relocation Numbers'!$O$2</f>
        <v>91560.535184507811</v>
      </c>
      <c r="O12" s="45">
        <f>Displacement_Number!O12*'Temporary Relocation Numbers'!$O$2</f>
        <v>187555.53416693455</v>
      </c>
      <c r="P12" s="45">
        <f>Displacement_Number!P12*'Temporary Relocation Numbers'!$O$2</f>
        <v>142179.00308919849</v>
      </c>
      <c r="Q12" s="45">
        <f>Displacement_Number!Q12*'Temporary Relocation Numbers'!$O$2</f>
        <v>69933.008361167813</v>
      </c>
      <c r="R12" s="45">
        <f>Displacement_Number!R12*'Temporary Relocation Numbers'!$O$2</f>
        <v>44854.61839518031</v>
      </c>
      <c r="S12" s="45">
        <f>Displacement_Number!S12*'Temporary Relocation Numbers'!$O$2</f>
        <v>24491.037619799685</v>
      </c>
      <c r="U12">
        <v>2031</v>
      </c>
      <c r="V12" s="43">
        <f>Displacement_Number!V12*'Temporary Relocation Numbers'!$C$2</f>
        <v>0</v>
      </c>
      <c r="W12" s="43">
        <f>Displacement_Number!W12*'Temporary Relocation Numbers'!$C$2</f>
        <v>0</v>
      </c>
      <c r="X12" s="43">
        <f>Displacement_Number!X12*'Temporary Relocation Numbers'!$C$2</f>
        <v>0</v>
      </c>
      <c r="Y12" s="43">
        <f>Displacement_Number!Y12*'Temporary Relocation Numbers'!$C$2</f>
        <v>0</v>
      </c>
      <c r="Z12" s="43">
        <f>Displacement_Number!Z12*'Temporary Relocation Numbers'!$C$2</f>
        <v>0</v>
      </c>
      <c r="AA12" s="43">
        <f>Displacement_Number!AA12*'Temporary Relocation Numbers'!$C$2</f>
        <v>0</v>
      </c>
      <c r="AB12" s="44">
        <f>Displacement_Number!AB12*'Temporary Relocation Numbers'!$I$2</f>
        <v>340.19263291005302</v>
      </c>
      <c r="AC12" s="44">
        <f>Displacement_Number!AC12*'Temporary Relocation Numbers'!$I$2</f>
        <v>407.72411029510357</v>
      </c>
      <c r="AD12" s="44">
        <f>Displacement_Number!AD12*'Temporary Relocation Numbers'!$I$2</f>
        <v>263.72186170130868</v>
      </c>
      <c r="AE12" s="44">
        <f>Displacement_Number!AE12*'Temporary Relocation Numbers'!$I$2</f>
        <v>316.08715930386523</v>
      </c>
      <c r="AF12" s="44">
        <f>Displacement_Number!AF12*'Temporary Relocation Numbers'!$I$2</f>
        <v>255.26600375578715</v>
      </c>
      <c r="AG12" s="44">
        <f>Displacement_Number!AG12*'Temporary Relocation Numbers'!$I$2</f>
        <v>97.603365603885393</v>
      </c>
      <c r="AH12" s="45">
        <f>Displacement_Number!AH12*'Temporary Relocation Numbers'!$O$2</f>
        <v>85240.63071187248</v>
      </c>
      <c r="AI12" s="45">
        <f>Displacement_Number!AI12*'Temporary Relocation Numbers'!$O$2</f>
        <v>171274.20868172613</v>
      </c>
      <c r="AJ12" s="45">
        <f>Displacement_Number!AJ12*'Temporary Relocation Numbers'!$O$2</f>
        <v>128473.1945885366</v>
      </c>
      <c r="AK12" s="45">
        <f>Displacement_Number!AK12*'Temporary Relocation Numbers'!$O$2</f>
        <v>69753.057958281177</v>
      </c>
      <c r="AL12" s="45">
        <f>Displacement_Number!AL12*'Temporary Relocation Numbers'!$O$2</f>
        <v>43938.37391970271</v>
      </c>
      <c r="AM12" s="45">
        <f>Displacement_Number!AM12*'Temporary Relocation Numbers'!$O$2</f>
        <v>22400.335914310541</v>
      </c>
    </row>
    <row r="13" spans="1:39" x14ac:dyDescent="0.35">
      <c r="A13">
        <v>2032</v>
      </c>
      <c r="B13" s="43">
        <f>Displacement_Number!B13*'Temporary Relocation Numbers'!$C$2</f>
        <v>0</v>
      </c>
      <c r="C13" s="43">
        <f>Displacement_Number!C13*'Temporary Relocation Numbers'!$C$2</f>
        <v>0</v>
      </c>
      <c r="D13" s="43">
        <f>Displacement_Number!D13*'Temporary Relocation Numbers'!$C$2</f>
        <v>0</v>
      </c>
      <c r="E13" s="43">
        <f>Displacement_Number!E13*'Temporary Relocation Numbers'!$C$2</f>
        <v>0</v>
      </c>
      <c r="F13" s="43">
        <f>Displacement_Number!F13*'Temporary Relocation Numbers'!$C$2</f>
        <v>0</v>
      </c>
      <c r="G13" s="43">
        <f>Displacement_Number!G13*'Temporary Relocation Numbers'!$C$2</f>
        <v>0</v>
      </c>
      <c r="H13" s="44">
        <f>Displacement_Number!H13*'Temporary Relocation Numbers'!$I$2</f>
        <v>367.61984742482821</v>
      </c>
      <c r="I13" s="44">
        <f>Displacement_Number!I13*'Temporary Relocation Numbers'!$I$2</f>
        <v>449.17614685683378</v>
      </c>
      <c r="J13" s="44">
        <f>Displacement_Number!J13*'Temporary Relocation Numbers'!$I$2</f>
        <v>293.61717262684067</v>
      </c>
      <c r="K13" s="44">
        <f>Displacement_Number!K13*'Temporary Relocation Numbers'!$I$2</f>
        <v>318.81459205381509</v>
      </c>
      <c r="L13" s="44">
        <f>Displacement_Number!L13*'Temporary Relocation Numbers'!$I$2</f>
        <v>262.1612766294059</v>
      </c>
      <c r="M13" s="44">
        <f>Displacement_Number!M13*'Temporary Relocation Numbers'!$I$2</f>
        <v>107.35686621751631</v>
      </c>
      <c r="N13" s="45">
        <f>Displacement_Number!N13*'Temporary Relocation Numbers'!$O$2</f>
        <v>92832.480602019816</v>
      </c>
      <c r="O13" s="45">
        <f>Displacement_Number!O13*'Temporary Relocation Numbers'!$O$2</f>
        <v>190161.02791740157</v>
      </c>
      <c r="P13" s="45">
        <f>Displacement_Number!P13*'Temporary Relocation Numbers'!$O$2</f>
        <v>144154.13277887652</v>
      </c>
      <c r="Q13" s="45">
        <f>Displacement_Number!Q13*'Temporary Relocation Numbers'!$O$2</f>
        <v>70904.507373690707</v>
      </c>
      <c r="R13" s="45">
        <f>Displacement_Number!R13*'Temporary Relocation Numbers'!$O$2</f>
        <v>45477.732122148271</v>
      </c>
      <c r="S13" s="45">
        <f>Displacement_Number!S13*'Temporary Relocation Numbers'!$O$2</f>
        <v>24831.263493401719</v>
      </c>
      <c r="U13">
        <v>2032</v>
      </c>
      <c r="V13" s="43">
        <f>Displacement_Number!V13*'Temporary Relocation Numbers'!$C$2</f>
        <v>0</v>
      </c>
      <c r="W13" s="43">
        <f>Displacement_Number!W13*'Temporary Relocation Numbers'!$C$2</f>
        <v>0</v>
      </c>
      <c r="X13" s="43">
        <f>Displacement_Number!X13*'Temporary Relocation Numbers'!$C$2</f>
        <v>0</v>
      </c>
      <c r="Y13" s="43">
        <f>Displacement_Number!Y13*'Temporary Relocation Numbers'!$C$2</f>
        <v>0</v>
      </c>
      <c r="Z13" s="43">
        <f>Displacement_Number!Z13*'Temporary Relocation Numbers'!$C$2</f>
        <v>0</v>
      </c>
      <c r="AA13" s="43">
        <f>Displacement_Number!AA13*'Temporary Relocation Numbers'!$C$2</f>
        <v>0</v>
      </c>
      <c r="AB13" s="44">
        <f>Displacement_Number!AB13*'Temporary Relocation Numbers'!$I$2</f>
        <v>342.24513425514374</v>
      </c>
      <c r="AC13" s="44">
        <f>Displacement_Number!AC13*'Temporary Relocation Numbers'!$I$2</f>
        <v>410.18405270375615</v>
      </c>
      <c r="AD13" s="44">
        <f>Displacement_Number!AD13*'Temporary Relocation Numbers'!$I$2</f>
        <v>265.31298809120585</v>
      </c>
      <c r="AE13" s="44">
        <f>Displacement_Number!AE13*'Temporary Relocation Numbers'!$I$2</f>
        <v>317.99422388103557</v>
      </c>
      <c r="AF13" s="44">
        <f>Displacement_Number!AF13*'Temporary Relocation Numbers'!$I$2</f>
        <v>256.80611299208334</v>
      </c>
      <c r="AG13" s="44">
        <f>Displacement_Number!AG13*'Temporary Relocation Numbers'!$I$2</f>
        <v>98.192240905133659</v>
      </c>
      <c r="AH13" s="45">
        <f>Displacement_Number!AH13*'Temporary Relocation Numbers'!$O$2</f>
        <v>86424.78095085168</v>
      </c>
      <c r="AI13" s="45">
        <f>Displacement_Number!AI13*'Temporary Relocation Numbers'!$O$2</f>
        <v>173653.52466575484</v>
      </c>
      <c r="AJ13" s="45">
        <f>Displacement_Number!AJ13*'Temporary Relocation Numbers'!$O$2</f>
        <v>130257.92521293413</v>
      </c>
      <c r="AK13" s="45">
        <f>Displacement_Number!AK13*'Temporary Relocation Numbers'!$O$2</f>
        <v>70722.057126412925</v>
      </c>
      <c r="AL13" s="45">
        <f>Displacement_Number!AL13*'Temporary Relocation Numbers'!$O$2</f>
        <v>44548.75931388454</v>
      </c>
      <c r="AM13" s="45">
        <f>Displacement_Number!AM13*'Temporary Relocation Numbers'!$O$2</f>
        <v>22711.518068931211</v>
      </c>
    </row>
    <row r="14" spans="1:39" x14ac:dyDescent="0.35">
      <c r="A14">
        <v>2033</v>
      </c>
      <c r="B14" s="43">
        <f>Displacement_Number!B14*'Temporary Relocation Numbers'!$C$2</f>
        <v>0</v>
      </c>
      <c r="C14" s="43">
        <f>Displacement_Number!C14*'Temporary Relocation Numbers'!$C$2</f>
        <v>0</v>
      </c>
      <c r="D14" s="43">
        <f>Displacement_Number!D14*'Temporary Relocation Numbers'!$C$2</f>
        <v>0</v>
      </c>
      <c r="E14" s="43">
        <f>Displacement_Number!E14*'Temporary Relocation Numbers'!$C$2</f>
        <v>0</v>
      </c>
      <c r="F14" s="43">
        <f>Displacement_Number!F14*'Temporary Relocation Numbers'!$C$2</f>
        <v>0</v>
      </c>
      <c r="G14" s="43">
        <f>Displacement_Number!G14*'Temporary Relocation Numbers'!$C$2</f>
        <v>0</v>
      </c>
      <c r="H14" s="44">
        <f>Displacement_Number!H14*'Temporary Relocation Numbers'!$I$2</f>
        <v>369.83782676455434</v>
      </c>
      <c r="I14" s="44">
        <f>Displacement_Number!I14*'Temporary Relocation Numbers'!$I$2</f>
        <v>451.88618392530287</v>
      </c>
      <c r="J14" s="44">
        <f>Displacement_Number!J14*'Temporary Relocation Numbers'!$I$2</f>
        <v>295.38866790174762</v>
      </c>
      <c r="K14" s="44">
        <f>Displacement_Number!K14*'Temporary Relocation Numbers'!$I$2</f>
        <v>320.73811218835618</v>
      </c>
      <c r="L14" s="44">
        <f>Displacement_Number!L14*'Temporary Relocation Numbers'!$I$2</f>
        <v>263.74298746279379</v>
      </c>
      <c r="M14" s="44">
        <f>Displacement_Number!M14*'Temporary Relocation Numbers'!$I$2</f>
        <v>108.0045878052276</v>
      </c>
      <c r="N14" s="45">
        <f>Displacement_Number!N14*'Temporary Relocation Numbers'!$O$2</f>
        <v>94122.095697214172</v>
      </c>
      <c r="O14" s="45">
        <f>Displacement_Number!O14*'Temporary Relocation Numbers'!$O$2</f>
        <v>192802.71680182655</v>
      </c>
      <c r="P14" s="45">
        <f>Displacement_Number!P14*'Temporary Relocation Numbers'!$O$2</f>
        <v>146156.70067817968</v>
      </c>
      <c r="Q14" s="45">
        <f>Displacement_Number!Q14*'Temporary Relocation Numbers'!$O$2</f>
        <v>71889.502306858951</v>
      </c>
      <c r="R14" s="45">
        <f>Displacement_Number!R14*'Temporary Relocation Numbers'!$O$2</f>
        <v>46109.502052883588</v>
      </c>
      <c r="S14" s="45">
        <f>Displacement_Number!S14*'Temporary Relocation Numbers'!$O$2</f>
        <v>25176.215734537262</v>
      </c>
      <c r="U14">
        <v>2033</v>
      </c>
      <c r="V14" s="43">
        <f>Displacement_Number!V14*'Temporary Relocation Numbers'!$C$2</f>
        <v>0</v>
      </c>
      <c r="W14" s="43">
        <f>Displacement_Number!W14*'Temporary Relocation Numbers'!$C$2</f>
        <v>0</v>
      </c>
      <c r="X14" s="43">
        <f>Displacement_Number!X14*'Temporary Relocation Numbers'!$C$2</f>
        <v>0</v>
      </c>
      <c r="Y14" s="43">
        <f>Displacement_Number!Y14*'Temporary Relocation Numbers'!$C$2</f>
        <v>0</v>
      </c>
      <c r="Z14" s="43">
        <f>Displacement_Number!Z14*'Temporary Relocation Numbers'!$C$2</f>
        <v>0</v>
      </c>
      <c r="AA14" s="43">
        <f>Displacement_Number!AA14*'Temporary Relocation Numbers'!$C$2</f>
        <v>0</v>
      </c>
      <c r="AB14" s="44">
        <f>Displacement_Number!AB14*'Temporary Relocation Numbers'!$I$2</f>
        <v>344.31001905996885</v>
      </c>
      <c r="AC14" s="44">
        <f>Displacement_Number!AC14*'Temporary Relocation Numbers'!$I$2</f>
        <v>412.65883680683191</v>
      </c>
      <c r="AD14" s="44">
        <f>Displacement_Number!AD14*'Temporary Relocation Numbers'!$I$2</f>
        <v>266.91371430408424</v>
      </c>
      <c r="AE14" s="44">
        <f>Displacement_Number!AE14*'Temporary Relocation Numbers'!$I$2</f>
        <v>319.91279444696409</v>
      </c>
      <c r="AF14" s="44">
        <f>Displacement_Number!AF14*'Temporary Relocation Numbers'!$I$2</f>
        <v>258.35551424699872</v>
      </c>
      <c r="AG14" s="44">
        <f>Displacement_Number!AG14*'Temporary Relocation Numbers'!$I$2</f>
        <v>98.784669097394229</v>
      </c>
      <c r="AH14" s="45">
        <f>Displacement_Number!AH14*'Temporary Relocation Numbers'!$O$2</f>
        <v>87625.381229873601</v>
      </c>
      <c r="AI14" s="45">
        <f>Displacement_Number!AI14*'Temporary Relocation Numbers'!$O$2</f>
        <v>176065.89375565061</v>
      </c>
      <c r="AJ14" s="45">
        <f>Displacement_Number!AJ14*'Temporary Relocation Numbers'!$O$2</f>
        <v>132067.44905129247</v>
      </c>
      <c r="AK14" s="45">
        <f>Displacement_Number!AK14*'Temporary Relocation Numbers'!$O$2</f>
        <v>71704.517487721343</v>
      </c>
      <c r="AL14" s="45">
        <f>Displacement_Number!AL14*'Temporary Relocation Numbers'!$O$2</f>
        <v>45167.624091716556</v>
      </c>
      <c r="AM14" s="45">
        <f>Displacement_Number!AM14*'Temporary Relocation Numbers'!$O$2</f>
        <v>23027.023120035439</v>
      </c>
    </row>
    <row r="15" spans="1:39" x14ac:dyDescent="0.35">
      <c r="A15">
        <v>2034</v>
      </c>
      <c r="B15" s="43">
        <f>Displacement_Number!B15*'Temporary Relocation Numbers'!$C$2</f>
        <v>0</v>
      </c>
      <c r="C15" s="43">
        <f>Displacement_Number!C15*'Temporary Relocation Numbers'!$C$2</f>
        <v>0</v>
      </c>
      <c r="D15" s="43">
        <f>Displacement_Number!D15*'Temporary Relocation Numbers'!$C$2</f>
        <v>0</v>
      </c>
      <c r="E15" s="43">
        <f>Displacement_Number!E15*'Temporary Relocation Numbers'!$C$2</f>
        <v>0</v>
      </c>
      <c r="F15" s="43">
        <f>Displacement_Number!F15*'Temporary Relocation Numbers'!$C$2</f>
        <v>0</v>
      </c>
      <c r="G15" s="43">
        <f>Displacement_Number!G15*'Temporary Relocation Numbers'!$C$2</f>
        <v>0</v>
      </c>
      <c r="H15" s="44">
        <f>Displacement_Number!H15*'Temporary Relocation Numbers'!$I$2</f>
        <v>372.06918795073386</v>
      </c>
      <c r="I15" s="44">
        <f>Displacement_Number!I15*'Temporary Relocation Numbers'!$I$2</f>
        <v>454.61257159690132</v>
      </c>
      <c r="J15" s="44">
        <f>Displacement_Number!J15*'Temporary Relocation Numbers'!$I$2</f>
        <v>297.17085122831361</v>
      </c>
      <c r="K15" s="44">
        <f>Displacement_Number!K15*'Temporary Relocation Numbers'!$I$2</f>
        <v>322.67323759379826</v>
      </c>
      <c r="L15" s="44">
        <f>Displacement_Number!L15*'Temporary Relocation Numbers'!$I$2</f>
        <v>265.33424131181158</v>
      </c>
      <c r="M15" s="44">
        <f>Displacement_Number!M15*'Temporary Relocation Numbers'!$I$2</f>
        <v>108.65621732421488</v>
      </c>
      <c r="N15" s="45">
        <f>Displacement_Number!N15*'Temporary Relocation Numbers'!$O$2</f>
        <v>95429.625934640688</v>
      </c>
      <c r="O15" s="45">
        <f>Displacement_Number!O15*'Temporary Relocation Numbers'!$O$2</f>
        <v>195481.1036376589</v>
      </c>
      <c r="P15" s="45">
        <f>Displacement_Number!P15*'Temporary Relocation Numbers'!$O$2</f>
        <v>148187.08795465925</v>
      </c>
      <c r="Q15" s="45">
        <f>Displacement_Number!Q15*'Temporary Relocation Numbers'!$O$2</f>
        <v>72888.180644006788</v>
      </c>
      <c r="R15" s="45">
        <f>Displacement_Number!R15*'Temporary Relocation Numbers'!$O$2</f>
        <v>46750.048438089194</v>
      </c>
      <c r="S15" s="45">
        <f>Displacement_Number!S15*'Temporary Relocation Numbers'!$O$2</f>
        <v>25525.960001205298</v>
      </c>
      <c r="U15">
        <v>2034</v>
      </c>
      <c r="V15" s="43">
        <f>Displacement_Number!V15*'Temporary Relocation Numbers'!$C$2</f>
        <v>0</v>
      </c>
      <c r="W15" s="43">
        <f>Displacement_Number!W15*'Temporary Relocation Numbers'!$C$2</f>
        <v>0</v>
      </c>
      <c r="X15" s="43">
        <f>Displacement_Number!X15*'Temporary Relocation Numbers'!$C$2</f>
        <v>0</v>
      </c>
      <c r="Y15" s="43">
        <f>Displacement_Number!Y15*'Temporary Relocation Numbers'!$C$2</f>
        <v>0</v>
      </c>
      <c r="Z15" s="43">
        <f>Displacement_Number!Z15*'Temporary Relocation Numbers'!$C$2</f>
        <v>0</v>
      </c>
      <c r="AA15" s="43">
        <f>Displacement_Number!AA15*'Temporary Relocation Numbers'!$C$2</f>
        <v>0</v>
      </c>
      <c r="AB15" s="44">
        <f>Displacement_Number!AB15*'Temporary Relocation Numbers'!$I$2</f>
        <v>346.38736203827989</v>
      </c>
      <c r="AC15" s="44">
        <f>Displacement_Number!AC15*'Temporary Relocation Numbers'!$I$2</f>
        <v>415.14855214947289</v>
      </c>
      <c r="AD15" s="44">
        <f>Displacement_Number!AD15*'Temporary Relocation Numbers'!$I$2</f>
        <v>268.52409825903931</v>
      </c>
      <c r="AE15" s="44">
        <f>Displacement_Number!AE15*'Temporary Relocation Numbers'!$I$2</f>
        <v>321.84294042131182</v>
      </c>
      <c r="AF15" s="44">
        <f>Displacement_Number!AF15*'Temporary Relocation Numbers'!$I$2</f>
        <v>259.91426358253699</v>
      </c>
      <c r="AG15" s="44">
        <f>Displacement_Number!AG15*'Temporary Relocation Numbers'!$I$2</f>
        <v>99.380671616503321</v>
      </c>
      <c r="AH15" s="45">
        <f>Displacement_Number!AH15*'Temporary Relocation Numbers'!$O$2</f>
        <v>88842.660070462327</v>
      </c>
      <c r="AI15" s="45">
        <f>Displacement_Number!AI15*'Temporary Relocation Numbers'!$O$2</f>
        <v>178511.7751202732</v>
      </c>
      <c r="AJ15" s="45">
        <f>Displacement_Number!AJ15*'Temporary Relocation Numbers'!$O$2</f>
        <v>133902.11052727426</v>
      </c>
      <c r="AK15" s="45">
        <f>Displacement_Number!AK15*'Temporary Relocation Numbers'!$O$2</f>
        <v>72700.626043111813</v>
      </c>
      <c r="AL15" s="45">
        <f>Displacement_Number!AL15*'Temporary Relocation Numbers'!$O$2</f>
        <v>45795.086047542762</v>
      </c>
      <c r="AM15" s="45">
        <f>Displacement_Number!AM15*'Temporary Relocation Numbers'!$O$2</f>
        <v>23346.911120662022</v>
      </c>
    </row>
    <row r="16" spans="1:39" x14ac:dyDescent="0.35">
      <c r="A16">
        <v>2035</v>
      </c>
      <c r="B16" s="43">
        <f>Displacement_Number!B16*'Temporary Relocation Numbers'!$C$2</f>
        <v>0</v>
      </c>
      <c r="C16" s="43">
        <f>Displacement_Number!C16*'Temporary Relocation Numbers'!$C$2</f>
        <v>0</v>
      </c>
      <c r="D16" s="43">
        <f>Displacement_Number!D16*'Temporary Relocation Numbers'!$C$2</f>
        <v>0</v>
      </c>
      <c r="E16" s="43">
        <f>Displacement_Number!E16*'Temporary Relocation Numbers'!$C$2</f>
        <v>0</v>
      </c>
      <c r="F16" s="43">
        <f>Displacement_Number!F16*'Temporary Relocation Numbers'!$C$2</f>
        <v>0</v>
      </c>
      <c r="G16" s="43">
        <f>Displacement_Number!G16*'Temporary Relocation Numbers'!$C$2</f>
        <v>0</v>
      </c>
      <c r="H16" s="44">
        <f>Displacement_Number!H16*'Temporary Relocation Numbers'!$I$2</f>
        <v>374.31401172073475</v>
      </c>
      <c r="I16" s="44">
        <f>Displacement_Number!I16*'Temporary Relocation Numbers'!$I$2</f>
        <v>457.35540852054663</v>
      </c>
      <c r="J16" s="44">
        <f>Displacement_Number!J16*'Temporary Relocation Numbers'!$I$2</f>
        <v>298.96378709129914</v>
      </c>
      <c r="K16" s="44">
        <f>Displacement_Number!K16*'Temporary Relocation Numbers'!$I$2</f>
        <v>324.62003828880671</v>
      </c>
      <c r="L16" s="44">
        <f>Displacement_Number!L16*'Temporary Relocation Numbers'!$I$2</f>
        <v>266.93509575281621</v>
      </c>
      <c r="M16" s="44">
        <f>Displacement_Number!M16*'Temporary Relocation Numbers'!$I$2</f>
        <v>109.3117783523968</v>
      </c>
      <c r="N16" s="45">
        <f>Displacement_Number!N16*'Temporary Relocation Numbers'!$O$2</f>
        <v>96755.320188806552</v>
      </c>
      <c r="O16" s="45">
        <f>Displacement_Number!O16*'Temporary Relocation Numbers'!$O$2</f>
        <v>198196.69822741381</v>
      </c>
      <c r="P16" s="45">
        <f>Displacement_Number!P16*'Temporary Relocation Numbers'!$O$2</f>
        <v>150245.68107098987</v>
      </c>
      <c r="Q16" s="45">
        <f>Displacement_Number!Q16*'Temporary Relocation Numbers'!$O$2</f>
        <v>73900.732472959164</v>
      </c>
      <c r="R16" s="45">
        <f>Displacement_Number!R16*'Temporary Relocation Numbers'!$O$2</f>
        <v>47399.493198972967</v>
      </c>
      <c r="S16" s="45">
        <f>Displacement_Number!S16*'Temporary Relocation Numbers'!$O$2</f>
        <v>25880.562863516025</v>
      </c>
      <c r="U16">
        <v>2035</v>
      </c>
      <c r="V16" s="43">
        <f>Displacement_Number!V16*'Temporary Relocation Numbers'!$C$2</f>
        <v>0</v>
      </c>
      <c r="W16" s="43">
        <f>Displacement_Number!W16*'Temporary Relocation Numbers'!$C$2</f>
        <v>0</v>
      </c>
      <c r="X16" s="43">
        <f>Displacement_Number!X16*'Temporary Relocation Numbers'!$C$2</f>
        <v>0</v>
      </c>
      <c r="Y16" s="43">
        <f>Displacement_Number!Y16*'Temporary Relocation Numbers'!$C$2</f>
        <v>0</v>
      </c>
      <c r="Z16" s="43">
        <f>Displacement_Number!Z16*'Temporary Relocation Numbers'!$C$2</f>
        <v>0</v>
      </c>
      <c r="AA16" s="43">
        <f>Displacement_Number!AA16*'Temporary Relocation Numbers'!$C$2</f>
        <v>0</v>
      </c>
      <c r="AB16" s="44">
        <f>Displacement_Number!AB16*'Temporary Relocation Numbers'!$I$2</f>
        <v>348.47723835460198</v>
      </c>
      <c r="AC16" s="44">
        <f>Displacement_Number!AC16*'Temporary Relocation Numbers'!$I$2</f>
        <v>417.6532888170791</v>
      </c>
      <c r="AD16" s="44">
        <f>Displacement_Number!AD16*'Temporary Relocation Numbers'!$I$2</f>
        <v>270.14419822461298</v>
      </c>
      <c r="AE16" s="44">
        <f>Displacement_Number!AE16*'Temporary Relocation Numbers'!$I$2</f>
        <v>323.78473164257377</v>
      </c>
      <c r="AF16" s="44">
        <f>Displacement_Number!AF16*'Temporary Relocation Numbers'!$I$2</f>
        <v>261.48241739894394</v>
      </c>
      <c r="AG16" s="44">
        <f>Displacement_Number!AG16*'Temporary Relocation Numbers'!$I$2</f>
        <v>99.980270027627114</v>
      </c>
      <c r="AH16" s="45">
        <f>Displacement_Number!AH16*'Temporary Relocation Numbers'!$O$2</f>
        <v>90076.849168729241</v>
      </c>
      <c r="AI16" s="45">
        <f>Displacement_Number!AI16*'Temporary Relocation Numbers'!$O$2</f>
        <v>180991.63430718833</v>
      </c>
      <c r="AJ16" s="45">
        <f>Displacement_Number!AJ16*'Temporary Relocation Numbers'!$O$2</f>
        <v>135762.2588492248</v>
      </c>
      <c r="AK16" s="45">
        <f>Displacement_Number!AK16*'Temporary Relocation Numbers'!$O$2</f>
        <v>73710.572391278605</v>
      </c>
      <c r="AL16" s="45">
        <f>Displacement_Number!AL16*'Temporary Relocation Numbers'!$O$2</f>
        <v>46431.264612088729</v>
      </c>
      <c r="AM16" s="45">
        <f>Displacement_Number!AM16*'Temporary Relocation Numbers'!$O$2</f>
        <v>23671.242958097711</v>
      </c>
    </row>
    <row r="17" spans="1:39" x14ac:dyDescent="0.35">
      <c r="A17">
        <v>2036</v>
      </c>
      <c r="B17" s="43">
        <f>Displacement_Number!B17*'Temporary Relocation Numbers'!$C$2</f>
        <v>0</v>
      </c>
      <c r="C17" s="43">
        <f>Displacement_Number!C17*'Temporary Relocation Numbers'!$C$2</f>
        <v>0</v>
      </c>
      <c r="D17" s="43">
        <f>Displacement_Number!D17*'Temporary Relocation Numbers'!$C$2</f>
        <v>0</v>
      </c>
      <c r="E17" s="43">
        <f>Displacement_Number!E17*'Temporary Relocation Numbers'!$C$2</f>
        <v>0</v>
      </c>
      <c r="F17" s="43">
        <f>Displacement_Number!F17*'Temporary Relocation Numbers'!$C$2</f>
        <v>0</v>
      </c>
      <c r="G17" s="43">
        <f>Displacement_Number!G17*'Temporary Relocation Numbers'!$C$2</f>
        <v>0</v>
      </c>
      <c r="H17" s="44">
        <f>Displacement_Number!H17*'Temporary Relocation Numbers'!$I$2</f>
        <v>376.57237929904232</v>
      </c>
      <c r="I17" s="44">
        <f>Displacement_Number!I17*'Temporary Relocation Numbers'!$I$2</f>
        <v>460.1147939403395</v>
      </c>
      <c r="J17" s="44">
        <f>Displacement_Number!J17*'Temporary Relocation Numbers'!$I$2</f>
        <v>300.76754036452337</v>
      </c>
      <c r="K17" s="44">
        <f>Displacement_Number!K17*'Temporary Relocation Numbers'!$I$2</f>
        <v>326.57858471449413</v>
      </c>
      <c r="L17" s="44">
        <f>Displacement_Number!L17*'Temporary Relocation Numbers'!$I$2</f>
        <v>268.54560870954288</v>
      </c>
      <c r="M17" s="44">
        <f>Displacement_Number!M17*'Temporary Relocation Numbers'!$I$2</f>
        <v>109.97129460994572</v>
      </c>
      <c r="N17" s="45">
        <f>Displacement_Number!N17*'Temporary Relocation Numbers'!$O$2</f>
        <v>98099.430791546722</v>
      </c>
      <c r="O17" s="45">
        <f>Displacement_Number!O17*'Temporary Relocation Numbers'!$O$2</f>
        <v>200950.01745570754</v>
      </c>
      <c r="P17" s="45">
        <f>Displacement_Number!P17*'Temporary Relocation Numbers'!$O$2</f>
        <v>152332.87185852858</v>
      </c>
      <c r="Q17" s="45">
        <f>Displacement_Number!Q17*'Temporary Relocation Numbers'!$O$2</f>
        <v>74927.350522213048</v>
      </c>
      <c r="R17" s="45">
        <f>Displacement_Number!R17*'Temporary Relocation Numbers'!$O$2</f>
        <v>48057.959950454191</v>
      </c>
      <c r="S17" s="45">
        <f>Displacement_Number!S17*'Temporary Relocation Numbers'!$O$2</f>
        <v>26240.091816361757</v>
      </c>
      <c r="U17">
        <v>2036</v>
      </c>
      <c r="V17" s="43">
        <f>Displacement_Number!V17*'Temporary Relocation Numbers'!$C$2</f>
        <v>0</v>
      </c>
      <c r="W17" s="43">
        <f>Displacement_Number!W17*'Temporary Relocation Numbers'!$C$2</f>
        <v>0</v>
      </c>
      <c r="X17" s="43">
        <f>Displacement_Number!X17*'Temporary Relocation Numbers'!$C$2</f>
        <v>0</v>
      </c>
      <c r="Y17" s="43">
        <f>Displacement_Number!Y17*'Temporary Relocation Numbers'!$C$2</f>
        <v>0</v>
      </c>
      <c r="Z17" s="43">
        <f>Displacement_Number!Z17*'Temporary Relocation Numbers'!$C$2</f>
        <v>0</v>
      </c>
      <c r="AA17" s="43">
        <f>Displacement_Number!AA17*'Temporary Relocation Numbers'!$C$2</f>
        <v>0</v>
      </c>
      <c r="AB17" s="44">
        <f>Displacement_Number!AB17*'Temporary Relocation Numbers'!$I$2</f>
        <v>350.57972362695489</v>
      </c>
      <c r="AC17" s="44">
        <f>Displacement_Number!AC17*'Temporary Relocation Numbers'!$I$2</f>
        <v>420.17313743856658</v>
      </c>
      <c r="AD17" s="44">
        <f>Displacement_Number!AD17*'Temporary Relocation Numbers'!$I$2</f>
        <v>271.7740728209011</v>
      </c>
      <c r="AE17" s="44">
        <f>Displacement_Number!AE17*'Temporary Relocation Numbers'!$I$2</f>
        <v>325.73823837060439</v>
      </c>
      <c r="AF17" s="44">
        <f>Displacement_Number!AF17*'Temporary Relocation Numbers'!$I$2</f>
        <v>263.06003243674763</v>
      </c>
      <c r="AG17" s="44">
        <f>Displacement_Number!AG17*'Temporary Relocation Numbers'!$I$2</f>
        <v>100.58348602604204</v>
      </c>
      <c r="AH17" s="45">
        <f>Displacement_Number!AH17*'Temporary Relocation Numbers'!$O$2</f>
        <v>91328.183439473796</v>
      </c>
      <c r="AI17" s="45">
        <f>Displacement_Number!AI17*'Temporary Relocation Numbers'!$O$2</f>
        <v>183505.94333127965</v>
      </c>
      <c r="AJ17" s="45">
        <f>Displacement_Number!AJ17*'Temporary Relocation Numbers'!$O$2</f>
        <v>137648.24807663998</v>
      </c>
      <c r="AK17" s="45">
        <f>Displacement_Number!AK17*'Temporary Relocation Numbers'!$O$2</f>
        <v>74734.548764793057</v>
      </c>
      <c r="AL17" s="45">
        <f>Displacement_Number!AL17*'Temporary Relocation Numbers'!$O$2</f>
        <v>47076.280875194047</v>
      </c>
      <c r="AM17" s="45">
        <f>Displacement_Number!AM17*'Temporary Relocation Numbers'!$O$2</f>
        <v>24000.080365466431</v>
      </c>
    </row>
    <row r="18" spans="1:39" x14ac:dyDescent="0.35">
      <c r="A18">
        <v>2037</v>
      </c>
      <c r="B18" s="43">
        <f>Displacement_Number!B18*'Temporary Relocation Numbers'!$C$2</f>
        <v>0</v>
      </c>
      <c r="C18" s="43">
        <f>Displacement_Number!C18*'Temporary Relocation Numbers'!$C$2</f>
        <v>0</v>
      </c>
      <c r="D18" s="43">
        <f>Displacement_Number!D18*'Temporary Relocation Numbers'!$C$2</f>
        <v>0</v>
      </c>
      <c r="E18" s="43">
        <f>Displacement_Number!E18*'Temporary Relocation Numbers'!$C$2</f>
        <v>0</v>
      </c>
      <c r="F18" s="43">
        <f>Displacement_Number!F18*'Temporary Relocation Numbers'!$C$2</f>
        <v>0</v>
      </c>
      <c r="G18" s="43">
        <f>Displacement_Number!G18*'Temporary Relocation Numbers'!$C$2</f>
        <v>0</v>
      </c>
      <c r="H18" s="44">
        <f>Displacement_Number!H18*'Temporary Relocation Numbers'!$I$2</f>
        <v>378.84437240019702</v>
      </c>
      <c r="I18" s="44">
        <f>Displacement_Number!I18*'Temporary Relocation Numbers'!$I$2</f>
        <v>462.89082769915524</v>
      </c>
      <c r="J18" s="44">
        <f>Displacement_Number!J18*'Temporary Relocation Numbers'!$I$2</f>
        <v>302.58217631321264</v>
      </c>
      <c r="K18" s="44">
        <f>Displacement_Number!K18*'Temporary Relocation Numbers'!$I$2</f>
        <v>328.54894773696901</v>
      </c>
      <c r="L18" s="44">
        <f>Displacement_Number!L18*'Temporary Relocation Numbers'!$I$2</f>
        <v>270.1658384552008</v>
      </c>
      <c r="M18" s="44">
        <f>Displacement_Number!M18*'Temporary Relocation Numbers'!$I$2</f>
        <v>110.63478996014624</v>
      </c>
      <c r="N18" s="45">
        <f>Displacement_Number!N18*'Temporary Relocation Numbers'!$O$2</f>
        <v>99462.213580052718</v>
      </c>
      <c r="O18" s="45">
        <f>Displacement_Number!O18*'Temporary Relocation Numbers'!$O$2</f>
        <v>203741.58538764116</v>
      </c>
      <c r="P18" s="45">
        <f>Displacement_Number!P18*'Temporary Relocation Numbers'!$O$2</f>
        <v>154449.05759189557</v>
      </c>
      <c r="Q18" s="45">
        <f>Displacement_Number!Q18*'Temporary Relocation Numbers'!$O$2</f>
        <v>75968.230197621175</v>
      </c>
      <c r="R18" s="45">
        <f>Displacement_Number!R18*'Temporary Relocation Numbers'!$O$2</f>
        <v>48725.57402469236</v>
      </c>
      <c r="S18" s="45">
        <f>Displacement_Number!S18*'Temporary Relocation Numbers'!$O$2</f>
        <v>26604.615292263887</v>
      </c>
      <c r="U18">
        <v>2037</v>
      </c>
      <c r="V18" s="43">
        <f>Displacement_Number!V18*'Temporary Relocation Numbers'!$C$2</f>
        <v>0</v>
      </c>
      <c r="W18" s="43">
        <f>Displacement_Number!W18*'Temporary Relocation Numbers'!$C$2</f>
        <v>0</v>
      </c>
      <c r="X18" s="43">
        <f>Displacement_Number!X18*'Temporary Relocation Numbers'!$C$2</f>
        <v>0</v>
      </c>
      <c r="Y18" s="43">
        <f>Displacement_Number!Y18*'Temporary Relocation Numbers'!$C$2</f>
        <v>0</v>
      </c>
      <c r="Z18" s="43">
        <f>Displacement_Number!Z18*'Temporary Relocation Numbers'!$C$2</f>
        <v>0</v>
      </c>
      <c r="AA18" s="43">
        <f>Displacement_Number!AA18*'Temporary Relocation Numbers'!$C$2</f>
        <v>0</v>
      </c>
      <c r="AB18" s="44">
        <f>Displacement_Number!AB18*'Temporary Relocation Numbers'!$I$2</f>
        <v>352.69489392958781</v>
      </c>
      <c r="AC18" s="44">
        <f>Displacement_Number!AC18*'Temporary Relocation Numbers'!$I$2</f>
        <v>422.70818918964801</v>
      </c>
      <c r="AD18" s="44">
        <f>Displacement_Number!AD18*'Temporary Relocation Numbers'!$I$2</f>
        <v>273.41378102167562</v>
      </c>
      <c r="AE18" s="44">
        <f>Displacement_Number!AE18*'Temporary Relocation Numbers'!$I$2</f>
        <v>327.70353128916071</v>
      </c>
      <c r="AF18" s="44">
        <f>Displacement_Number!AF18*'Temporary Relocation Numbers'!$I$2</f>
        <v>264.64716577881148</v>
      </c>
      <c r="AG18" s="44">
        <f>Displacement_Number!AG18*'Temporary Relocation Numbers'!$I$2</f>
        <v>101.1903414379197</v>
      </c>
      <c r="AH18" s="45">
        <f>Displacement_Number!AH18*'Temporary Relocation Numbers'!$O$2</f>
        <v>92596.9010608971</v>
      </c>
      <c r="AI18" s="45">
        <f>Displacement_Number!AI18*'Temporary Relocation Numbers'!$O$2</f>
        <v>186055.18076459179</v>
      </c>
      <c r="AJ18" s="45">
        <f>Displacement_Number!AJ18*'Temporary Relocation Numbers'!$O$2</f>
        <v>139560.43718755798</v>
      </c>
      <c r="AK18" s="45">
        <f>Displacement_Number!AK18*'Temporary Relocation Numbers'!$O$2</f>
        <v>75772.750066692941</v>
      </c>
      <c r="AL18" s="45">
        <f>Displacement_Number!AL18*'Temporary Relocation Numbers'!$O$2</f>
        <v>47730.257608860455</v>
      </c>
      <c r="AM18" s="45">
        <f>Displacement_Number!AM18*'Temporary Relocation Numbers'!$O$2</f>
        <v>24333.485933479551</v>
      </c>
    </row>
    <row r="19" spans="1:39" x14ac:dyDescent="0.35">
      <c r="A19">
        <v>2038</v>
      </c>
      <c r="B19" s="43">
        <f>Displacement_Number!B19*'Temporary Relocation Numbers'!$C$2</f>
        <v>0</v>
      </c>
      <c r="C19" s="43">
        <f>Displacement_Number!C19*'Temporary Relocation Numbers'!$C$2</f>
        <v>0</v>
      </c>
      <c r="D19" s="43">
        <f>Displacement_Number!D19*'Temporary Relocation Numbers'!$C$2</f>
        <v>0</v>
      </c>
      <c r="E19" s="43">
        <f>Displacement_Number!E19*'Temporary Relocation Numbers'!$C$2</f>
        <v>0</v>
      </c>
      <c r="F19" s="43">
        <f>Displacement_Number!F19*'Temporary Relocation Numbers'!$C$2</f>
        <v>0</v>
      </c>
      <c r="G19" s="43">
        <f>Displacement_Number!G19*'Temporary Relocation Numbers'!$C$2</f>
        <v>0</v>
      </c>
      <c r="H19" s="44">
        <f>Displacement_Number!H19*'Temporary Relocation Numbers'!$I$2</f>
        <v>381.13007323175225</v>
      </c>
      <c r="I19" s="44">
        <f>Displacement_Number!I19*'Temporary Relocation Numbers'!$I$2</f>
        <v>465.68361024225601</v>
      </c>
      <c r="J19" s="44">
        <f>Displacement_Number!J19*'Temporary Relocation Numbers'!$I$2</f>
        <v>304.40776059636067</v>
      </c>
      <c r="K19" s="44">
        <f>Displacement_Number!K19*'Temporary Relocation Numbers'!$I$2</f>
        <v>330.53119864989975</v>
      </c>
      <c r="L19" s="44">
        <f>Displacement_Number!L19*'Temporary Relocation Numbers'!$I$2</f>
        <v>271.79584361458205</v>
      </c>
      <c r="M19" s="44">
        <f>Displacement_Number!M19*'Temporary Relocation Numbers'!$I$2</f>
        <v>111.30228841025841</v>
      </c>
      <c r="N19" s="45">
        <f>Displacement_Number!N19*'Temporary Relocation Numbers'!$O$2</f>
        <v>100843.92794556852</v>
      </c>
      <c r="O19" s="45">
        <f>Displacement_Number!O19*'Temporary Relocation Numbers'!$O$2</f>
        <v>206571.93336855038</v>
      </c>
      <c r="P19" s="45">
        <f>Displacement_Number!P19*'Temporary Relocation Numbers'!$O$2</f>
        <v>156594.64106459133</v>
      </c>
      <c r="Q19" s="45">
        <f>Displacement_Number!Q19*'Temporary Relocation Numbers'!$O$2</f>
        <v>77023.569619585498</v>
      </c>
      <c r="R19" s="45">
        <f>Displacement_Number!R19*'Temporary Relocation Numbers'!$O$2</f>
        <v>49402.462494942753</v>
      </c>
      <c r="S19" s="45">
        <f>Displacement_Number!S19*'Temporary Relocation Numbers'!$O$2</f>
        <v>26974.202674398271</v>
      </c>
      <c r="U19">
        <v>2038</v>
      </c>
      <c r="V19" s="43">
        <f>Displacement_Number!V19*'Temporary Relocation Numbers'!$C$2</f>
        <v>0</v>
      </c>
      <c r="W19" s="43">
        <f>Displacement_Number!W19*'Temporary Relocation Numbers'!$C$2</f>
        <v>0</v>
      </c>
      <c r="X19" s="43">
        <f>Displacement_Number!X19*'Temporary Relocation Numbers'!$C$2</f>
        <v>0</v>
      </c>
      <c r="Y19" s="43">
        <f>Displacement_Number!Y19*'Temporary Relocation Numbers'!$C$2</f>
        <v>0</v>
      </c>
      <c r="Z19" s="43">
        <f>Displacement_Number!Z19*'Temporary Relocation Numbers'!$C$2</f>
        <v>0</v>
      </c>
      <c r="AA19" s="43">
        <f>Displacement_Number!AA19*'Temporary Relocation Numbers'!$C$2</f>
        <v>0</v>
      </c>
      <c r="AB19" s="44">
        <f>Displacement_Number!AB19*'Temporary Relocation Numbers'!$I$2</f>
        <v>354.82282579573302</v>
      </c>
      <c r="AC19" s="44">
        <f>Displacement_Number!AC19*'Temporary Relocation Numbers'!$I$2</f>
        <v>425.25853579613101</v>
      </c>
      <c r="AD19" s="44">
        <f>Displacement_Number!AD19*'Temporary Relocation Numbers'!$I$2</f>
        <v>275.06338215651772</v>
      </c>
      <c r="AE19" s="44">
        <f>Displacement_Number!AE19*'Temporary Relocation Numbers'!$I$2</f>
        <v>329.6806815084596</v>
      </c>
      <c r="AF19" s="44">
        <f>Displacement_Number!AF19*'Temporary Relocation Numbers'!$I$2</f>
        <v>266.2438748524001</v>
      </c>
      <c r="AG19" s="44">
        <f>Displacement_Number!AG19*'Temporary Relocation Numbers'!$I$2</f>
        <v>101.80085822111663</v>
      </c>
      <c r="AH19" s="45">
        <f>Displacement_Number!AH19*'Temporary Relocation Numbers'!$O$2</f>
        <v>93883.243519936703</v>
      </c>
      <c r="AI19" s="45">
        <f>Displacement_Number!AI19*'Temporary Relocation Numbers'!$O$2</f>
        <v>188639.83182742144</v>
      </c>
      <c r="AJ19" s="45">
        <f>Displacement_Number!AJ19*'Temporary Relocation Numbers'!$O$2</f>
        <v>141499.19014688671</v>
      </c>
      <c r="AK19" s="45">
        <f>Displacement_Number!AK19*'Temporary Relocation Numbers'!$O$2</f>
        <v>76825.373907580244</v>
      </c>
      <c r="AL19" s="45">
        <f>Displacement_Number!AL19*'Temporary Relocation Numbers'!$O$2</f>
        <v>48393.319290620144</v>
      </c>
      <c r="AM19" s="45">
        <f>Displacement_Number!AM19*'Temporary Relocation Numbers'!$O$2</f>
        <v>24671.523122349317</v>
      </c>
    </row>
    <row r="20" spans="1:39" x14ac:dyDescent="0.35">
      <c r="A20">
        <v>2039</v>
      </c>
      <c r="B20" s="43">
        <f>Displacement_Number!B20*'Temporary Relocation Numbers'!$C$2</f>
        <v>0</v>
      </c>
      <c r="C20" s="43">
        <f>Displacement_Number!C20*'Temporary Relocation Numbers'!$C$2</f>
        <v>0</v>
      </c>
      <c r="D20" s="43">
        <f>Displacement_Number!D20*'Temporary Relocation Numbers'!$C$2</f>
        <v>0</v>
      </c>
      <c r="E20" s="43">
        <f>Displacement_Number!E20*'Temporary Relocation Numbers'!$C$2</f>
        <v>0</v>
      </c>
      <c r="F20" s="43">
        <f>Displacement_Number!F20*'Temporary Relocation Numbers'!$C$2</f>
        <v>0</v>
      </c>
      <c r="G20" s="43">
        <f>Displacement_Number!G20*'Temporary Relocation Numbers'!$C$2</f>
        <v>0</v>
      </c>
      <c r="H20" s="44">
        <f>Displacement_Number!H20*'Temporary Relocation Numbers'!$I$2</f>
        <v>383.42956449724812</v>
      </c>
      <c r="I20" s="44">
        <f>Displacement_Number!I20*'Temporary Relocation Numbers'!$I$2</f>
        <v>468.49324262092563</v>
      </c>
      <c r="J20" s="44">
        <f>Displacement_Number!J20*'Temporary Relocation Numbers'!$I$2</f>
        <v>306.2443592691053</v>
      </c>
      <c r="K20" s="44">
        <f>Displacement_Number!K20*'Temporary Relocation Numbers'!$I$2</f>
        <v>332.52540917709467</v>
      </c>
      <c r="L20" s="44">
        <f>Displacement_Number!L20*'Temporary Relocation Numbers'!$I$2</f>
        <v>273.43568316618246</v>
      </c>
      <c r="M20" s="44">
        <f>Displacement_Number!M20*'Temporary Relocation Numbers'!$I$2</f>
        <v>111.97381411238652</v>
      </c>
      <c r="N20" s="45">
        <f>Displacement_Number!N20*'Temporary Relocation Numbers'!$O$2</f>
        <v>102244.83688276286</v>
      </c>
      <c r="O20" s="45">
        <f>Displacement_Number!O20*'Temporary Relocation Numbers'!$O$2</f>
        <v>209441.60012514202</v>
      </c>
      <c r="P20" s="45">
        <f>Displacement_Number!P20*'Temporary Relocation Numbers'!$O$2</f>
        <v>158770.03066566424</v>
      </c>
      <c r="Q20" s="45">
        <f>Displacement_Number!Q20*'Temporary Relocation Numbers'!$O$2</f>
        <v>78093.569660767273</v>
      </c>
      <c r="R20" s="45">
        <f>Displacement_Number!R20*'Temporary Relocation Numbers'!$O$2</f>
        <v>50088.754199743576</v>
      </c>
      <c r="S20" s="45">
        <f>Displacement_Number!S20*'Temporary Relocation Numbers'!$O$2</f>
        <v>27348.92430980158</v>
      </c>
      <c r="U20">
        <v>2039</v>
      </c>
      <c r="V20" s="43">
        <f>Displacement_Number!V20*'Temporary Relocation Numbers'!$C$2</f>
        <v>0</v>
      </c>
      <c r="W20" s="43">
        <f>Displacement_Number!W20*'Temporary Relocation Numbers'!$C$2</f>
        <v>0</v>
      </c>
      <c r="X20" s="43">
        <f>Displacement_Number!X20*'Temporary Relocation Numbers'!$C$2</f>
        <v>0</v>
      </c>
      <c r="Y20" s="43">
        <f>Displacement_Number!Y20*'Temporary Relocation Numbers'!$C$2</f>
        <v>0</v>
      </c>
      <c r="Z20" s="43">
        <f>Displacement_Number!Z20*'Temporary Relocation Numbers'!$C$2</f>
        <v>0</v>
      </c>
      <c r="AA20" s="43">
        <f>Displacement_Number!AA20*'Temporary Relocation Numbers'!$C$2</f>
        <v>0</v>
      </c>
      <c r="AB20" s="44">
        <f>Displacement_Number!AB20*'Temporary Relocation Numbers'!$I$2</f>
        <v>356.96359622037414</v>
      </c>
      <c r="AC20" s="44">
        <f>Displacement_Number!AC20*'Temporary Relocation Numbers'!$I$2</f>
        <v>427.82426953723666</v>
      </c>
      <c r="AD20" s="44">
        <f>Displacement_Number!AD20*'Temporary Relocation Numbers'!$I$2</f>
        <v>276.72293591296472</v>
      </c>
      <c r="AE20" s="44">
        <f>Displacement_Number!AE20*'Temporary Relocation Numbers'!$I$2</f>
        <v>331.66976056775093</v>
      </c>
      <c r="AF20" s="44">
        <f>Displacement_Number!AF20*'Temporary Relocation Numbers'!$I$2</f>
        <v>267.85021743125657</v>
      </c>
      <c r="AG20" s="44">
        <f>Displacement_Number!AG20*'Temporary Relocation Numbers'!$I$2</f>
        <v>102.41505846596871</v>
      </c>
      <c r="AH20" s="45">
        <f>Displacement_Number!AH20*'Temporary Relocation Numbers'!$O$2</f>
        <v>95187.455658230887</v>
      </c>
      <c r="AI20" s="45">
        <f>Displacement_Number!AI20*'Temporary Relocation Numbers'!$O$2</f>
        <v>191260.38848067401</v>
      </c>
      <c r="AJ20" s="45">
        <f>Displacement_Number!AJ20*'Temporary Relocation Numbers'!$O$2</f>
        <v>143464.87597568086</v>
      </c>
      <c r="AK20" s="45">
        <f>Displacement_Number!AK20*'Temporary Relocation Numbers'!$O$2</f>
        <v>77892.620643234186</v>
      </c>
      <c r="AL20" s="45">
        <f>Displacement_Number!AL20*'Temporary Relocation Numbers'!$O$2</f>
        <v>49065.59212722884</v>
      </c>
      <c r="AM20" s="45">
        <f>Displacement_Number!AM20*'Temporary Relocation Numbers'!$O$2</f>
        <v>25014.25627386789</v>
      </c>
    </row>
    <row r="21" spans="1:39" x14ac:dyDescent="0.35">
      <c r="A21">
        <v>2040</v>
      </c>
      <c r="B21" s="43">
        <f>Displacement_Number!B21*'Temporary Relocation Numbers'!$C$2</f>
        <v>0</v>
      </c>
      <c r="C21" s="43">
        <f>Displacement_Number!C21*'Temporary Relocation Numbers'!$C$2</f>
        <v>0</v>
      </c>
      <c r="D21" s="43">
        <f>Displacement_Number!D21*'Temporary Relocation Numbers'!$C$2</f>
        <v>0</v>
      </c>
      <c r="E21" s="43">
        <f>Displacement_Number!E21*'Temporary Relocation Numbers'!$C$2</f>
        <v>0</v>
      </c>
      <c r="F21" s="43">
        <f>Displacement_Number!F21*'Temporary Relocation Numbers'!$C$2</f>
        <v>0</v>
      </c>
      <c r="G21" s="43">
        <f>Displacement_Number!G21*'Temporary Relocation Numbers'!$C$2</f>
        <v>0</v>
      </c>
      <c r="H21" s="44">
        <f>Displacement_Number!H21*'Temporary Relocation Numbers'!$I$2</f>
        <v>442.89217017251025</v>
      </c>
      <c r="I21" s="44">
        <f>Displacement_Number!I21*'Temporary Relocation Numbers'!$I$2</f>
        <v>541.14760088362277</v>
      </c>
      <c r="J21" s="44">
        <f>Displacement_Number!J21*'Temporary Relocation Numbers'!$I$2</f>
        <v>353.73701310076575</v>
      </c>
      <c r="K21" s="44">
        <f>Displacement_Number!K21*'Temporary Relocation Numbers'!$I$2</f>
        <v>384.09375213684763</v>
      </c>
      <c r="L21" s="44">
        <f>Displacement_Number!L21*'Temporary Relocation Numbers'!$I$2</f>
        <v>315.84033766113686</v>
      </c>
      <c r="M21" s="44">
        <f>Displacement_Number!M21*'Temporary Relocation Numbers'!$I$2</f>
        <v>129.33881506960333</v>
      </c>
      <c r="N21" s="45">
        <f>Displacement_Number!N21*'Temporary Relocation Numbers'!$O$2</f>
        <v>119023.59063001626</v>
      </c>
      <c r="O21" s="45">
        <f>Displacement_Number!O21*'Temporary Relocation Numbers'!$O$2</f>
        <v>243811.73694642651</v>
      </c>
      <c r="P21" s="45">
        <f>Displacement_Number!P21*'Temporary Relocation Numbers'!$O$2</f>
        <v>184824.77658929094</v>
      </c>
      <c r="Q21" s="45">
        <f>Displacement_Number!Q21*'Temporary Relocation Numbers'!$O$2</f>
        <v>90909.011638384589</v>
      </c>
      <c r="R21" s="45">
        <f>Displacement_Number!R21*'Temporary Relocation Numbers'!$O$2</f>
        <v>58308.502969922163</v>
      </c>
      <c r="S21" s="45">
        <f>Displacement_Number!S21*'Temporary Relocation Numbers'!$O$2</f>
        <v>31836.983367224682</v>
      </c>
      <c r="U21">
        <v>2040</v>
      </c>
      <c r="V21" s="43">
        <f>Displacement_Number!V21*'Temporary Relocation Numbers'!$C$2</f>
        <v>0</v>
      </c>
      <c r="W21" s="43">
        <f>Displacement_Number!W21*'Temporary Relocation Numbers'!$C$2</f>
        <v>0</v>
      </c>
      <c r="X21" s="43">
        <f>Displacement_Number!X21*'Temporary Relocation Numbers'!$C$2</f>
        <v>0</v>
      </c>
      <c r="Y21" s="43">
        <f>Displacement_Number!Y21*'Temporary Relocation Numbers'!$C$2</f>
        <v>0</v>
      </c>
      <c r="Z21" s="43">
        <f>Displacement_Number!Z21*'Temporary Relocation Numbers'!$C$2</f>
        <v>0</v>
      </c>
      <c r="AA21" s="43">
        <f>Displacement_Number!AA21*'Temporary Relocation Numbers'!$C$2</f>
        <v>0</v>
      </c>
      <c r="AB21" s="44">
        <f>Displacement_Number!AB21*'Temporary Relocation Numbers'!$I$2</f>
        <v>412.3218354586736</v>
      </c>
      <c r="AC21" s="44">
        <f>Displacement_Number!AC21*'Temporary Relocation Numbers'!$I$2</f>
        <v>494.17164645679168</v>
      </c>
      <c r="AD21" s="44">
        <f>Displacement_Number!AD21*'Temporary Relocation Numbers'!$I$2</f>
        <v>319.63738055436522</v>
      </c>
      <c r="AE21" s="44">
        <f>Displacement_Number!AE21*'Temporary Relocation Numbers'!$I$2</f>
        <v>383.1054087627673</v>
      </c>
      <c r="AF21" s="44">
        <f>Displacement_Number!AF21*'Temporary Relocation Numbers'!$I$2</f>
        <v>309.38867281883626</v>
      </c>
      <c r="AG21" s="44">
        <f>Displacement_Number!AG21*'Temporary Relocation Numbers'!$I$2</f>
        <v>118.29767890176069</v>
      </c>
      <c r="AH21" s="45">
        <f>Displacement_Number!AH21*'Temporary Relocation Numbers'!$O$2</f>
        <v>110808.06719236998</v>
      </c>
      <c r="AI21" s="45">
        <f>Displacement_Number!AI21*'Temporary Relocation Numbers'!$O$2</f>
        <v>222646.92160802317</v>
      </c>
      <c r="AJ21" s="45">
        <f>Displacement_Number!AJ21*'Temporary Relocation Numbers'!$O$2</f>
        <v>167007.98972856719</v>
      </c>
      <c r="AK21" s="45">
        <f>Displacement_Number!AK21*'Temporary Relocation Numbers'!$O$2</f>
        <v>90675.086148065806</v>
      </c>
      <c r="AL21" s="45">
        <f>Displacement_Number!AL21*'Temporary Relocation Numbers'!$O$2</f>
        <v>57117.436238535141</v>
      </c>
      <c r="AM21" s="45">
        <f>Displacement_Number!AM21*'Temporary Relocation Numbers'!$O$2</f>
        <v>29119.187720637834</v>
      </c>
    </row>
    <row r="22" spans="1:39" x14ac:dyDescent="0.35">
      <c r="A22">
        <v>2041</v>
      </c>
      <c r="B22" s="43">
        <f>Displacement_Number!B22*'Temporary Relocation Numbers'!$C$2</f>
        <v>0</v>
      </c>
      <c r="C22" s="43">
        <f>Displacement_Number!C22*'Temporary Relocation Numbers'!$C$2</f>
        <v>0</v>
      </c>
      <c r="D22" s="43">
        <f>Displacement_Number!D22*'Temporary Relocation Numbers'!$C$2</f>
        <v>0</v>
      </c>
      <c r="E22" s="43">
        <f>Displacement_Number!E22*'Temporary Relocation Numbers'!$C$2</f>
        <v>0</v>
      </c>
      <c r="F22" s="43">
        <f>Displacement_Number!F22*'Temporary Relocation Numbers'!$C$2</f>
        <v>0</v>
      </c>
      <c r="G22" s="43">
        <f>Displacement_Number!G22*'Temporary Relocation Numbers'!$C$2</f>
        <v>0</v>
      </c>
      <c r="H22" s="44">
        <f>Displacement_Number!H22*'Temporary Relocation Numbers'!$I$2</f>
        <v>445.56429380797294</v>
      </c>
      <c r="I22" s="44">
        <f>Displacement_Number!I22*'Temporary Relocation Numbers'!$I$2</f>
        <v>544.41253395758486</v>
      </c>
      <c r="J22" s="44">
        <f>Displacement_Number!J22*'Temporary Relocation Numbers'!$I$2</f>
        <v>355.87123243699</v>
      </c>
      <c r="K22" s="44">
        <f>Displacement_Number!K22*'Temporary Relocation Numbers'!$I$2</f>
        <v>386.41112431553995</v>
      </c>
      <c r="L22" s="44">
        <f>Displacement_Number!L22*'Temporary Relocation Numbers'!$I$2</f>
        <v>317.74591307685955</v>
      </c>
      <c r="M22" s="44">
        <f>Displacement_Number!M22*'Temporary Relocation Numbers'!$I$2</f>
        <v>130.11916145639</v>
      </c>
      <c r="N22" s="45">
        <f>Displacement_Number!N22*'Temporary Relocation Numbers'!$O$2</f>
        <v>120677.04875335071</v>
      </c>
      <c r="O22" s="45">
        <f>Displacement_Number!O22*'Temporary Relocation Numbers'!$O$2</f>
        <v>247198.7335483983</v>
      </c>
      <c r="P22" s="45">
        <f>Displacement_Number!P22*'Temporary Relocation Numbers'!$O$2</f>
        <v>187392.33505923321</v>
      </c>
      <c r="Q22" s="45">
        <f>Displacement_Number!Q22*'Temporary Relocation Numbers'!$O$2</f>
        <v>92171.906187121931</v>
      </c>
      <c r="R22" s="45">
        <f>Displacement_Number!R22*'Temporary Relocation Numbers'!$O$2</f>
        <v>59118.516072238839</v>
      </c>
      <c r="S22" s="45">
        <f>Displacement_Number!S22*'Temporary Relocation Numbers'!$O$2</f>
        <v>32279.258033048165</v>
      </c>
      <c r="U22">
        <v>2041</v>
      </c>
      <c r="V22" s="43">
        <f>Displacement_Number!V22*'Temporary Relocation Numbers'!$C$2</f>
        <v>0</v>
      </c>
      <c r="W22" s="43">
        <f>Displacement_Number!W22*'Temporary Relocation Numbers'!$C$2</f>
        <v>0</v>
      </c>
      <c r="X22" s="43">
        <f>Displacement_Number!X22*'Temporary Relocation Numbers'!$C$2</f>
        <v>0</v>
      </c>
      <c r="Y22" s="43">
        <f>Displacement_Number!Y22*'Temporary Relocation Numbers'!$C$2</f>
        <v>0</v>
      </c>
      <c r="Z22" s="43">
        <f>Displacement_Number!Z22*'Temporary Relocation Numbers'!$C$2</f>
        <v>0</v>
      </c>
      <c r="AA22" s="43">
        <f>Displacement_Number!AA22*'Temporary Relocation Numbers'!$C$2</f>
        <v>0</v>
      </c>
      <c r="AB22" s="44">
        <f>Displacement_Number!AB22*'Temporary Relocation Numbers'!$I$2</f>
        <v>414.80951755410854</v>
      </c>
      <c r="AC22" s="44">
        <f>Displacement_Number!AC22*'Temporary Relocation Numbers'!$I$2</f>
        <v>497.15315713908331</v>
      </c>
      <c r="AD22" s="44">
        <f>Displacement_Number!AD22*'Temporary Relocation Numbers'!$I$2</f>
        <v>321.56586486020421</v>
      </c>
      <c r="AE22" s="44">
        <f>Displacement_Number!AE22*'Temporary Relocation Numbers'!$I$2</f>
        <v>385.41681791960531</v>
      </c>
      <c r="AF22" s="44">
        <f>Displacement_Number!AF22*'Temporary Relocation Numbers'!$I$2</f>
        <v>311.25532308014391</v>
      </c>
      <c r="AG22" s="44">
        <f>Displacement_Number!AG22*'Temporary Relocation Numbers'!$I$2</f>
        <v>119.01141024564657</v>
      </c>
      <c r="AH22" s="45">
        <f>Displacement_Number!AH22*'Temporary Relocation Numbers'!$O$2</f>
        <v>112347.39647877793</v>
      </c>
      <c r="AI22" s="45">
        <f>Displacement_Number!AI22*'Temporary Relocation Numbers'!$O$2</f>
        <v>225739.89972454245</v>
      </c>
      <c r="AJ22" s="45">
        <f>Displacement_Number!AJ22*'Temporary Relocation Numbers'!$O$2</f>
        <v>169328.04002966115</v>
      </c>
      <c r="AK22" s="45">
        <f>Displacement_Number!AK22*'Temporary Relocation Numbers'!$O$2</f>
        <v>91934.731038477636</v>
      </c>
      <c r="AL22" s="45">
        <f>Displacement_Number!AL22*'Temporary Relocation Numbers'!$O$2</f>
        <v>57910.9032179192</v>
      </c>
      <c r="AM22" s="45">
        <f>Displacement_Number!AM22*'Temporary Relocation Numbers'!$O$2</f>
        <v>29523.707171166381</v>
      </c>
    </row>
    <row r="23" spans="1:39" x14ac:dyDescent="0.35">
      <c r="A23">
        <v>2042</v>
      </c>
      <c r="B23" s="43">
        <f>Displacement_Number!B23*'Temporary Relocation Numbers'!$C$2</f>
        <v>0</v>
      </c>
      <c r="C23" s="43">
        <f>Displacement_Number!C23*'Temporary Relocation Numbers'!$C$2</f>
        <v>0</v>
      </c>
      <c r="D23" s="43">
        <f>Displacement_Number!D23*'Temporary Relocation Numbers'!$C$2</f>
        <v>0</v>
      </c>
      <c r="E23" s="43">
        <f>Displacement_Number!E23*'Temporary Relocation Numbers'!$C$2</f>
        <v>0</v>
      </c>
      <c r="F23" s="43">
        <f>Displacement_Number!F23*'Temporary Relocation Numbers'!$C$2</f>
        <v>0</v>
      </c>
      <c r="G23" s="43">
        <f>Displacement_Number!G23*'Temporary Relocation Numbers'!$C$2</f>
        <v>0</v>
      </c>
      <c r="H23" s="44">
        <f>Displacement_Number!H23*'Temporary Relocation Numbers'!$I$2</f>
        <v>448.25253930154042</v>
      </c>
      <c r="I23" s="44">
        <f>Displacement_Number!I23*'Temporary Relocation Numbers'!$I$2</f>
        <v>547.69716551669239</v>
      </c>
      <c r="J23" s="44">
        <f>Displacement_Number!J23*'Temporary Relocation Numbers'!$I$2</f>
        <v>358.01832826622024</v>
      </c>
      <c r="K23" s="44">
        <f>Displacement_Number!K23*'Temporary Relocation Numbers'!$I$2</f>
        <v>388.74247801250658</v>
      </c>
      <c r="L23" s="44">
        <f>Displacement_Number!L23*'Temporary Relocation Numbers'!$I$2</f>
        <v>319.66298549670768</v>
      </c>
      <c r="M23" s="44">
        <f>Displacement_Number!M23*'Temporary Relocation Numbers'!$I$2</f>
        <v>130.90421594633227</v>
      </c>
      <c r="N23" s="45">
        <f>Displacement_Number!N23*'Temporary Relocation Numbers'!$O$2</f>
        <v>122353.47647246989</v>
      </c>
      <c r="O23" s="45">
        <f>Displacement_Number!O23*'Temporary Relocation Numbers'!$O$2</f>
        <v>250632.78180639559</v>
      </c>
      <c r="P23" s="45">
        <f>Displacement_Number!P23*'Temporary Relocation Numbers'!$O$2</f>
        <v>189995.56167182513</v>
      </c>
      <c r="Q23" s="45">
        <f>Displacement_Number!Q23*'Temporary Relocation Numbers'!$O$2</f>
        <v>93452.34468021075</v>
      </c>
      <c r="R23" s="45">
        <f>Displacement_Number!R23*'Temporary Relocation Numbers'!$O$2</f>
        <v>59939.781756812044</v>
      </c>
      <c r="S23" s="45">
        <f>Displacement_Number!S23*'Temporary Relocation Numbers'!$O$2</f>
        <v>32727.676713138735</v>
      </c>
      <c r="U23">
        <v>2042</v>
      </c>
      <c r="V23" s="43">
        <f>Displacement_Number!V23*'Temporary Relocation Numbers'!$C$2</f>
        <v>0</v>
      </c>
      <c r="W23" s="43">
        <f>Displacement_Number!W23*'Temporary Relocation Numbers'!$C$2</f>
        <v>0</v>
      </c>
      <c r="X23" s="43">
        <f>Displacement_Number!X23*'Temporary Relocation Numbers'!$C$2</f>
        <v>0</v>
      </c>
      <c r="Y23" s="43">
        <f>Displacement_Number!Y23*'Temporary Relocation Numbers'!$C$2</f>
        <v>0</v>
      </c>
      <c r="Z23" s="43">
        <f>Displacement_Number!Z23*'Temporary Relocation Numbers'!$C$2</f>
        <v>0</v>
      </c>
      <c r="AA23" s="43">
        <f>Displacement_Number!AA23*'Temporary Relocation Numbers'!$C$2</f>
        <v>0</v>
      </c>
      <c r="AB23" s="44">
        <f>Displacement_Number!AB23*'Temporary Relocation Numbers'!$I$2</f>
        <v>417.31220870721586</v>
      </c>
      <c r="AC23" s="44">
        <f>Displacement_Number!AC23*'Temporary Relocation Numbers'!$I$2</f>
        <v>500.15265631993088</v>
      </c>
      <c r="AD23" s="44">
        <f>Displacement_Number!AD23*'Temporary Relocation Numbers'!$I$2</f>
        <v>323.50598438752911</v>
      </c>
      <c r="AE23" s="44">
        <f>Displacement_Number!AE23*'Temporary Relocation Numbers'!$I$2</f>
        <v>387.74217261771753</v>
      </c>
      <c r="AF23" s="44">
        <f>Displacement_Number!AF23*'Temporary Relocation Numbers'!$I$2</f>
        <v>313.13323549648237</v>
      </c>
      <c r="AG23" s="44">
        <f>Displacement_Number!AG23*'Temporary Relocation Numbers'!$I$2</f>
        <v>119.72944778079489</v>
      </c>
      <c r="AH23" s="45">
        <f>Displacement_Number!AH23*'Temporary Relocation Numbers'!$O$2</f>
        <v>113908.10990004204</v>
      </c>
      <c r="AI23" s="45">
        <f>Displacement_Number!AI23*'Temporary Relocation Numbers'!$O$2</f>
        <v>228875.84503575807</v>
      </c>
      <c r="AJ23" s="45">
        <f>Displacement_Number!AJ23*'Temporary Relocation Numbers'!$O$2</f>
        <v>171680.32012651738</v>
      </c>
      <c r="AK23" s="45">
        <f>Displacement_Number!AK23*'Temporary Relocation Numbers'!$O$2</f>
        <v>93211.874729467949</v>
      </c>
      <c r="AL23" s="45">
        <f>Displacement_Number!AL23*'Temporary Relocation Numbers'!$O$2</f>
        <v>58715.392923266358</v>
      </c>
      <c r="AM23" s="45">
        <f>Displacement_Number!AM23*'Temporary Relocation Numbers'!$O$2</f>
        <v>29933.846146093278</v>
      </c>
    </row>
    <row r="24" spans="1:39" x14ac:dyDescent="0.35">
      <c r="A24">
        <v>2043</v>
      </c>
      <c r="B24" s="43">
        <f>Displacement_Number!B24*'Temporary Relocation Numbers'!$C$2</f>
        <v>0</v>
      </c>
      <c r="C24" s="43">
        <f>Displacement_Number!C24*'Temporary Relocation Numbers'!$C$2</f>
        <v>0</v>
      </c>
      <c r="D24" s="43">
        <f>Displacement_Number!D24*'Temporary Relocation Numbers'!$C$2</f>
        <v>0</v>
      </c>
      <c r="E24" s="43">
        <f>Displacement_Number!E24*'Temporary Relocation Numbers'!$C$2</f>
        <v>0</v>
      </c>
      <c r="F24" s="43">
        <f>Displacement_Number!F24*'Temporary Relocation Numbers'!$C$2</f>
        <v>0</v>
      </c>
      <c r="G24" s="43">
        <f>Displacement_Number!G24*'Temporary Relocation Numbers'!$C$2</f>
        <v>0</v>
      </c>
      <c r="H24" s="44">
        <f>Displacement_Number!H24*'Temporary Relocation Numbers'!$I$2</f>
        <v>450.95700392203082</v>
      </c>
      <c r="I24" s="44">
        <f>Displacement_Number!I24*'Temporary Relocation Numbers'!$I$2</f>
        <v>551.00161440880754</v>
      </c>
      <c r="J24" s="44">
        <f>Displacement_Number!J24*'Temporary Relocation Numbers'!$I$2</f>
        <v>360.17837827685014</v>
      </c>
      <c r="K24" s="44">
        <f>Displacement_Number!K24*'Temporary Relocation Numbers'!$I$2</f>
        <v>391.087897583146</v>
      </c>
      <c r="L24" s="44">
        <f>Displacement_Number!L24*'Temporary Relocation Numbers'!$I$2</f>
        <v>321.59162428613496</v>
      </c>
      <c r="M24" s="44">
        <f>Displacement_Number!M24*'Temporary Relocation Numbers'!$I$2</f>
        <v>131.69400694506604</v>
      </c>
      <c r="N24" s="45">
        <f>Displacement_Number!N24*'Temporary Relocation Numbers'!$O$2</f>
        <v>124053.19287760244</v>
      </c>
      <c r="O24" s="45">
        <f>Displacement_Number!O24*'Temporary Relocation Numbers'!$O$2</f>
        <v>254114.53535506723</v>
      </c>
      <c r="P24" s="45">
        <f>Displacement_Number!P24*'Temporary Relocation Numbers'!$O$2</f>
        <v>192634.95192363081</v>
      </c>
      <c r="Q24" s="45">
        <f>Displacement_Number!Q24*'Temporary Relocation Numbers'!$O$2</f>
        <v>94750.570835532097</v>
      </c>
      <c r="R24" s="45">
        <f>Displacement_Number!R24*'Temporary Relocation Numbers'!$O$2</f>
        <v>60772.456342850812</v>
      </c>
      <c r="S24" s="45">
        <f>Displacement_Number!S24*'Temporary Relocation Numbers'!$O$2</f>
        <v>33182.324759234201</v>
      </c>
      <c r="U24">
        <v>2043</v>
      </c>
      <c r="V24" s="43">
        <f>Displacement_Number!V24*'Temporary Relocation Numbers'!$C$2</f>
        <v>0</v>
      </c>
      <c r="W24" s="43">
        <f>Displacement_Number!W24*'Temporary Relocation Numbers'!$C$2</f>
        <v>0</v>
      </c>
      <c r="X24" s="43">
        <f>Displacement_Number!X24*'Temporary Relocation Numbers'!$C$2</f>
        <v>0</v>
      </c>
      <c r="Y24" s="43">
        <f>Displacement_Number!Y24*'Temporary Relocation Numbers'!$C$2</f>
        <v>0</v>
      </c>
      <c r="Z24" s="43">
        <f>Displacement_Number!Z24*'Temporary Relocation Numbers'!$C$2</f>
        <v>0</v>
      </c>
      <c r="AA24" s="43">
        <f>Displacement_Number!AA24*'Temporary Relocation Numbers'!$C$2</f>
        <v>0</v>
      </c>
      <c r="AB24" s="44">
        <f>Displacement_Number!AB24*'Temporary Relocation Numbers'!$I$2</f>
        <v>419.82999947289881</v>
      </c>
      <c r="AC24" s="44">
        <f>Displacement_Number!AC24*'Temporary Relocation Numbers'!$I$2</f>
        <v>503.1702525302486</v>
      </c>
      <c r="AD24" s="44">
        <f>Displacement_Number!AD24*'Temporary Relocation Numbers'!$I$2</f>
        <v>325.45780933570745</v>
      </c>
      <c r="AE24" s="44">
        <f>Displacement_Number!AE24*'Temporary Relocation Numbers'!$I$2</f>
        <v>390.08155699544062</v>
      </c>
      <c r="AF24" s="44">
        <f>Displacement_Number!AF24*'Temporary Relocation Numbers'!$I$2</f>
        <v>315.02247801637873</v>
      </c>
      <c r="AG24" s="44">
        <f>Displacement_Number!AG24*'Temporary Relocation Numbers'!$I$2</f>
        <v>120.45181748796614</v>
      </c>
      <c r="AH24" s="45">
        <f>Displacement_Number!AH24*'Temporary Relocation Numbers'!$O$2</f>
        <v>115490.50452140209</v>
      </c>
      <c r="AI24" s="45">
        <f>Displacement_Number!AI24*'Temporary Relocation Numbers'!$O$2</f>
        <v>232055.35443558608</v>
      </c>
      <c r="AJ24" s="45">
        <f>Displacement_Number!AJ24*'Temporary Relocation Numbers'!$O$2</f>
        <v>174065.27775069332</v>
      </c>
      <c r="AK24" s="45">
        <f>Displacement_Number!AK24*'Temporary Relocation Numbers'!$O$2</f>
        <v>94506.760311787162</v>
      </c>
      <c r="AL24" s="45">
        <f>Displacement_Number!AL24*'Temporary Relocation Numbers'!$O$2</f>
        <v>59531.058480656022</v>
      </c>
      <c r="AM24" s="45">
        <f>Displacement_Number!AM24*'Temporary Relocation Numbers'!$O$2</f>
        <v>30349.682711020607</v>
      </c>
    </row>
    <row r="25" spans="1:39" x14ac:dyDescent="0.35">
      <c r="A25">
        <v>2044</v>
      </c>
      <c r="B25" s="43">
        <f>Displacement_Number!B25*'Temporary Relocation Numbers'!$C$2</f>
        <v>0</v>
      </c>
      <c r="C25" s="43">
        <f>Displacement_Number!C25*'Temporary Relocation Numbers'!$C$2</f>
        <v>0</v>
      </c>
      <c r="D25" s="43">
        <f>Displacement_Number!D25*'Temporary Relocation Numbers'!$C$2</f>
        <v>0</v>
      </c>
      <c r="E25" s="43">
        <f>Displacement_Number!E25*'Temporary Relocation Numbers'!$C$2</f>
        <v>0</v>
      </c>
      <c r="F25" s="43">
        <f>Displacement_Number!F25*'Temporary Relocation Numbers'!$C$2</f>
        <v>0</v>
      </c>
      <c r="G25" s="43">
        <f>Displacement_Number!G25*'Temporary Relocation Numbers'!$C$2</f>
        <v>0</v>
      </c>
      <c r="H25" s="44">
        <f>Displacement_Number!H25*'Temporary Relocation Numbers'!$I$2</f>
        <v>453.67778552511982</v>
      </c>
      <c r="I25" s="44">
        <f>Displacement_Number!I25*'Temporary Relocation Numbers'!$I$2</f>
        <v>554.32600019884399</v>
      </c>
      <c r="J25" s="44">
        <f>Displacement_Number!J25*'Temporary Relocation Numbers'!$I$2</f>
        <v>362.35146062599466</v>
      </c>
      <c r="K25" s="44">
        <f>Displacement_Number!K25*'Temporary Relocation Numbers'!$I$2</f>
        <v>393.44746789180203</v>
      </c>
      <c r="L25" s="44">
        <f>Displacement_Number!L25*'Temporary Relocation Numbers'!$I$2</f>
        <v>323.5318992291015</v>
      </c>
      <c r="M25" s="44">
        <f>Displacement_Number!M25*'Temporary Relocation Numbers'!$I$2</f>
        <v>132.48856302960831</v>
      </c>
      <c r="N25" s="45">
        <f>Displacement_Number!N25*'Temporary Relocation Numbers'!$O$2</f>
        <v>125776.52149173111</v>
      </c>
      <c r="O25" s="45">
        <f>Displacement_Number!O25*'Temporary Relocation Numbers'!$O$2</f>
        <v>257644.65690925799</v>
      </c>
      <c r="P25" s="45">
        <f>Displacement_Number!P25*'Temporary Relocation Numbers'!$O$2</f>
        <v>195311.00819457934</v>
      </c>
      <c r="Q25" s="45">
        <f>Displacement_Number!Q25*'Temporary Relocation Numbers'!$O$2</f>
        <v>96066.831756659754</v>
      </c>
      <c r="R25" s="45">
        <f>Displacement_Number!R25*'Temporary Relocation Numbers'!$O$2</f>
        <v>61616.698321127464</v>
      </c>
      <c r="S25" s="45">
        <f>Displacement_Number!S25*'Temporary Relocation Numbers'!$O$2</f>
        <v>33643.288708766078</v>
      </c>
      <c r="U25">
        <v>2044</v>
      </c>
      <c r="V25" s="43">
        <f>Displacement_Number!V25*'Temporary Relocation Numbers'!$C$2</f>
        <v>0</v>
      </c>
      <c r="W25" s="43">
        <f>Displacement_Number!W25*'Temporary Relocation Numbers'!$C$2</f>
        <v>0</v>
      </c>
      <c r="X25" s="43">
        <f>Displacement_Number!X25*'Temporary Relocation Numbers'!$C$2</f>
        <v>0</v>
      </c>
      <c r="Y25" s="43">
        <f>Displacement_Number!Y25*'Temporary Relocation Numbers'!$C$2</f>
        <v>0</v>
      </c>
      <c r="Z25" s="43">
        <f>Displacement_Number!Z25*'Temporary Relocation Numbers'!$C$2</f>
        <v>0</v>
      </c>
      <c r="AA25" s="43">
        <f>Displacement_Number!AA25*'Temporary Relocation Numbers'!$C$2</f>
        <v>0</v>
      </c>
      <c r="AB25" s="44">
        <f>Displacement_Number!AB25*'Temporary Relocation Numbers'!$I$2</f>
        <v>422.36298095241079</v>
      </c>
      <c r="AC25" s="44">
        <f>Displacement_Number!AC25*'Temporary Relocation Numbers'!$I$2</f>
        <v>506.20605495575569</v>
      </c>
      <c r="AD25" s="44">
        <f>Displacement_Number!AD25*'Temporary Relocation Numbers'!$I$2</f>
        <v>327.42141032764442</v>
      </c>
      <c r="AE25" s="44">
        <f>Displacement_Number!AE25*'Temporary Relocation Numbers'!$I$2</f>
        <v>392.43505569874719</v>
      </c>
      <c r="AF25" s="44">
        <f>Displacement_Number!AF25*'Temporary Relocation Numbers'!$I$2</f>
        <v>316.92311899831731</v>
      </c>
      <c r="AG25" s="44">
        <f>Displacement_Number!AG25*'Temporary Relocation Numbers'!$I$2</f>
        <v>121.17854550467202</v>
      </c>
      <c r="AH25" s="45">
        <f>Displacement_Number!AH25*'Temporary Relocation Numbers'!$O$2</f>
        <v>117094.88153488423</v>
      </c>
      <c r="AI25" s="45">
        <f>Displacement_Number!AI25*'Temporary Relocation Numbers'!$O$2</f>
        <v>235279.03310990438</v>
      </c>
      <c r="AJ25" s="45">
        <f>Displacement_Number!AJ25*'Temporary Relocation Numbers'!$O$2</f>
        <v>176483.36685356707</v>
      </c>
      <c r="AK25" s="45">
        <f>Displacement_Number!AK25*'Temporary Relocation Numbers'!$O$2</f>
        <v>95819.634253166485</v>
      </c>
      <c r="AL25" s="45">
        <f>Displacement_Number!AL25*'Temporary Relocation Numbers'!$O$2</f>
        <v>60358.055143372359</v>
      </c>
      <c r="AM25" s="45">
        <f>Displacement_Number!AM25*'Temporary Relocation Numbers'!$O$2</f>
        <v>30771.296016026248</v>
      </c>
    </row>
    <row r="26" spans="1:39" x14ac:dyDescent="0.35">
      <c r="A26">
        <v>2045</v>
      </c>
      <c r="B26" s="43">
        <f>Displacement_Number!B26*'Temporary Relocation Numbers'!$C$2</f>
        <v>0</v>
      </c>
      <c r="C26" s="43">
        <f>Displacement_Number!C26*'Temporary Relocation Numbers'!$C$2</f>
        <v>0</v>
      </c>
      <c r="D26" s="43">
        <f>Displacement_Number!D26*'Temporary Relocation Numbers'!$C$2</f>
        <v>0</v>
      </c>
      <c r="E26" s="43">
        <f>Displacement_Number!E26*'Temporary Relocation Numbers'!$C$2</f>
        <v>0</v>
      </c>
      <c r="F26" s="43">
        <f>Displacement_Number!F26*'Temporary Relocation Numbers'!$C$2</f>
        <v>0</v>
      </c>
      <c r="G26" s="43">
        <f>Displacement_Number!G26*'Temporary Relocation Numbers'!$C$2</f>
        <v>0</v>
      </c>
      <c r="H26" s="44">
        <f>Displacement_Number!H26*'Temporary Relocation Numbers'!$I$2</f>
        <v>456.41498255688009</v>
      </c>
      <c r="I26" s="44">
        <f>Displacement_Number!I26*'Temporary Relocation Numbers'!$I$2</f>
        <v>557.67044317309171</v>
      </c>
      <c r="J26" s="44">
        <f>Displacement_Number!J26*'Temporary Relocation Numbers'!$I$2</f>
        <v>364.53765394231817</v>
      </c>
      <c r="K26" s="44">
        <f>Displacement_Number!K26*'Temporary Relocation Numbers'!$I$2</f>
        <v>395.82127431483536</v>
      </c>
      <c r="L26" s="44">
        <f>Displacement_Number!L26*'Temporary Relocation Numbers'!$I$2</f>
        <v>325.48388053059864</v>
      </c>
      <c r="M26" s="44">
        <f>Displacement_Number!M26*'Temporary Relocation Numbers'!$I$2</f>
        <v>133.28791294939131</v>
      </c>
      <c r="N26" s="45">
        <f>Displacement_Number!N26*'Temporary Relocation Numbers'!$O$2</f>
        <v>127523.79033217233</v>
      </c>
      <c r="O26" s="45">
        <f>Displacement_Number!O26*'Temporary Relocation Numbers'!$O$2</f>
        <v>261223.8183901493</v>
      </c>
      <c r="P26" s="45">
        <f>Displacement_Number!P26*'Temporary Relocation Numbers'!$O$2</f>
        <v>198024.23984358762</v>
      </c>
      <c r="Q26" s="45">
        <f>Displacement_Number!Q26*'Temporary Relocation Numbers'!$O$2</f>
        <v>97401.377979893892</v>
      </c>
      <c r="R26" s="45">
        <f>Displacement_Number!R26*'Temporary Relocation Numbers'!$O$2</f>
        <v>62472.668384144723</v>
      </c>
      <c r="S26" s="45">
        <f>Displacement_Number!S26*'Temporary Relocation Numbers'!$O$2</f>
        <v>34110.65630133111</v>
      </c>
      <c r="U26">
        <v>2045</v>
      </c>
      <c r="V26" s="43">
        <f>Displacement_Number!V26*'Temporary Relocation Numbers'!$C$2</f>
        <v>0</v>
      </c>
      <c r="W26" s="43">
        <f>Displacement_Number!W26*'Temporary Relocation Numbers'!$C$2</f>
        <v>0</v>
      </c>
      <c r="X26" s="43">
        <f>Displacement_Number!X26*'Temporary Relocation Numbers'!$C$2</f>
        <v>0</v>
      </c>
      <c r="Y26" s="43">
        <f>Displacement_Number!Y26*'Temporary Relocation Numbers'!$C$2</f>
        <v>0</v>
      </c>
      <c r="Z26" s="43">
        <f>Displacement_Number!Z26*'Temporary Relocation Numbers'!$C$2</f>
        <v>0</v>
      </c>
      <c r="AA26" s="43">
        <f>Displacement_Number!AA26*'Temporary Relocation Numbers'!$C$2</f>
        <v>0</v>
      </c>
      <c r="AB26" s="44">
        <f>Displacement_Number!AB26*'Temporary Relocation Numbers'!$I$2</f>
        <v>424.91124479665052</v>
      </c>
      <c r="AC26" s="44">
        <f>Displacement_Number!AC26*'Temporary Relocation Numbers'!$I$2</f>
        <v>509.26017344092725</v>
      </c>
      <c r="AD26" s="44">
        <f>Displacement_Number!AD26*'Temporary Relocation Numbers'!$I$2</f>
        <v>329.39685841233785</v>
      </c>
      <c r="AE26" s="44">
        <f>Displacement_Number!AE26*'Temporary Relocation Numbers'!$I$2</f>
        <v>394.80275388430834</v>
      </c>
      <c r="AF26" s="44">
        <f>Displacement_Number!AF26*'Temporary Relocation Numbers'!$I$2</f>
        <v>318.83522721321322</v>
      </c>
      <c r="AG26" s="44">
        <f>Displacement_Number!AG26*'Temporary Relocation Numbers'!$I$2</f>
        <v>121.90965812612096</v>
      </c>
      <c r="AH26" s="45">
        <f>Displacement_Number!AH26*'Temporary Relocation Numbers'!$O$2</f>
        <v>118721.54631662977</v>
      </c>
      <c r="AI26" s="45">
        <f>Displacement_Number!AI26*'Temporary Relocation Numbers'!$O$2</f>
        <v>238547.49465174385</v>
      </c>
      <c r="AJ26" s="45">
        <f>Displacement_Number!AJ26*'Temporary Relocation Numbers'!$O$2</f>
        <v>178935.04769274223</v>
      </c>
      <c r="AK26" s="45">
        <f>Displacement_Number!AK26*'Temporary Relocation Numbers'!$O$2</f>
        <v>97150.746445230368</v>
      </c>
      <c r="AL26" s="45">
        <f>Displacement_Number!AL26*'Temporary Relocation Numbers'!$O$2</f>
        <v>61196.540321455264</v>
      </c>
      <c r="AM26" s="45">
        <f>Displacement_Number!AM26*'Temporary Relocation Numbers'!$O$2</f>
        <v>31198.766310729297</v>
      </c>
    </row>
    <row r="27" spans="1:39" x14ac:dyDescent="0.35">
      <c r="A27">
        <v>2046</v>
      </c>
      <c r="B27" s="43">
        <f>Displacement_Number!B27*'Temporary Relocation Numbers'!$C$2</f>
        <v>0</v>
      </c>
      <c r="C27" s="43">
        <f>Displacement_Number!C27*'Temporary Relocation Numbers'!$C$2</f>
        <v>0</v>
      </c>
      <c r="D27" s="43">
        <f>Displacement_Number!D27*'Temporary Relocation Numbers'!$C$2</f>
        <v>0</v>
      </c>
      <c r="E27" s="43">
        <f>Displacement_Number!E27*'Temporary Relocation Numbers'!$C$2</f>
        <v>0</v>
      </c>
      <c r="F27" s="43">
        <f>Displacement_Number!F27*'Temporary Relocation Numbers'!$C$2</f>
        <v>0</v>
      </c>
      <c r="G27" s="43">
        <f>Displacement_Number!G27*'Temporary Relocation Numbers'!$C$2</f>
        <v>0</v>
      </c>
      <c r="H27" s="44">
        <f>Displacement_Number!H27*'Temporary Relocation Numbers'!$I$2</f>
        <v>459.16869405734417</v>
      </c>
      <c r="I27" s="44">
        <f>Displacement_Number!I27*'Temporary Relocation Numbers'!$I$2</f>
        <v>561.03506434357053</v>
      </c>
      <c r="J27" s="44">
        <f>Displacement_Number!J27*'Temporary Relocation Numbers'!$I$2</f>
        <v>366.7370373288793</v>
      </c>
      <c r="K27" s="44">
        <f>Displacement_Number!K27*'Temporary Relocation Numbers'!$I$2</f>
        <v>398.20940274371151</v>
      </c>
      <c r="L27" s="44">
        <f>Displacement_Number!L27*'Temporary Relocation Numbers'!$I$2</f>
        <v>327.44763881918868</v>
      </c>
      <c r="M27" s="44">
        <f>Displacement_Number!M27*'Temporary Relocation Numbers'!$I$2</f>
        <v>134.09208562730259</v>
      </c>
      <c r="N27" s="45">
        <f>Displacement_Number!N27*'Temporary Relocation Numbers'!$O$2</f>
        <v>129295.33197301035</v>
      </c>
      <c r="O27" s="45">
        <f>Displacement_Number!O27*'Temporary Relocation Numbers'!$O$2</f>
        <v>264852.70105315233</v>
      </c>
      <c r="P27" s="45">
        <f>Displacement_Number!P27*'Temporary Relocation Numbers'!$O$2</f>
        <v>200775.16330551135</v>
      </c>
      <c r="Q27" s="45">
        <f>Displacement_Number!Q27*'Temporary Relocation Numbers'!$O$2</f>
        <v>98754.463521947881</v>
      </c>
      <c r="R27" s="45">
        <f>Displacement_Number!R27*'Temporary Relocation Numbers'!$O$2</f>
        <v>63340.529456721822</v>
      </c>
      <c r="S27" s="45">
        <f>Displacement_Number!S27*'Temporary Relocation Numbers'!$O$2</f>
        <v>34584.516495391508</v>
      </c>
      <c r="U27">
        <v>2046</v>
      </c>
      <c r="V27" s="43">
        <f>Displacement_Number!V27*'Temporary Relocation Numbers'!$C$2</f>
        <v>0</v>
      </c>
      <c r="W27" s="43">
        <f>Displacement_Number!W27*'Temporary Relocation Numbers'!$C$2</f>
        <v>0</v>
      </c>
      <c r="X27" s="43">
        <f>Displacement_Number!X27*'Temporary Relocation Numbers'!$C$2</f>
        <v>0</v>
      </c>
      <c r="Y27" s="43">
        <f>Displacement_Number!Y27*'Temporary Relocation Numbers'!$C$2</f>
        <v>0</v>
      </c>
      <c r="Z27" s="43">
        <f>Displacement_Number!Z27*'Temporary Relocation Numbers'!$C$2</f>
        <v>0</v>
      </c>
      <c r="AA27" s="43">
        <f>Displacement_Number!AA27*'Temporary Relocation Numbers'!$C$2</f>
        <v>0</v>
      </c>
      <c r="AB27" s="44">
        <f>Displacement_Number!AB27*'Temporary Relocation Numbers'!$I$2</f>
        <v>427.47488320947849</v>
      </c>
      <c r="AC27" s="44">
        <f>Displacement_Number!AC27*'Temporary Relocation Numbers'!$I$2</f>
        <v>512.33271849296841</v>
      </c>
      <c r="AD27" s="44">
        <f>Displacement_Number!AD27*'Temporary Relocation Numbers'!$I$2</f>
        <v>331.38422506744928</v>
      </c>
      <c r="AE27" s="44">
        <f>Displacement_Number!AE27*'Temporary Relocation Numbers'!$I$2</f>
        <v>397.18473722257585</v>
      </c>
      <c r="AF27" s="44">
        <f>Displacement_Number!AF27*'Temporary Relocation Numbers'!$I$2</f>
        <v>320.75887184690072</v>
      </c>
      <c r="AG27" s="44">
        <f>Displacement_Number!AG27*'Temporary Relocation Numbers'!$I$2</f>
        <v>122.64518180616952</v>
      </c>
      <c r="AH27" s="45">
        <f>Displacement_Number!AH27*'Temporary Relocation Numbers'!$O$2</f>
        <v>120370.80848502007</v>
      </c>
      <c r="AI27" s="45">
        <f>Displacement_Number!AI27*'Temporary Relocation Numbers'!$O$2</f>
        <v>241861.36117807881</v>
      </c>
      <c r="AJ27" s="45">
        <f>Displacement_Number!AJ27*'Temporary Relocation Numbers'!$O$2</f>
        <v>181420.78691965307</v>
      </c>
      <c r="AK27" s="45">
        <f>Displacement_Number!AK27*'Temporary Relocation Numbers'!$O$2</f>
        <v>98500.35025106078</v>
      </c>
      <c r="AL27" s="45">
        <f>Displacement_Number!AL27*'Temporary Relocation Numbers'!$O$2</f>
        <v>62046.673611661667</v>
      </c>
      <c r="AM27" s="45">
        <f>Displacement_Number!AM27*'Temporary Relocation Numbers'!$O$2</f>
        <v>31632.174959564654</v>
      </c>
    </row>
    <row r="28" spans="1:39" x14ac:dyDescent="0.35">
      <c r="A28">
        <v>2047</v>
      </c>
      <c r="B28" s="43">
        <f>Displacement_Number!B28*'Temporary Relocation Numbers'!$C$2</f>
        <v>0</v>
      </c>
      <c r="C28" s="43">
        <f>Displacement_Number!C28*'Temporary Relocation Numbers'!$C$2</f>
        <v>0</v>
      </c>
      <c r="D28" s="43">
        <f>Displacement_Number!D28*'Temporary Relocation Numbers'!$C$2</f>
        <v>0</v>
      </c>
      <c r="E28" s="43">
        <f>Displacement_Number!E28*'Temporary Relocation Numbers'!$C$2</f>
        <v>0</v>
      </c>
      <c r="F28" s="43">
        <f>Displacement_Number!F28*'Temporary Relocation Numbers'!$C$2</f>
        <v>0</v>
      </c>
      <c r="G28" s="43">
        <f>Displacement_Number!G28*'Temporary Relocation Numbers'!$C$2</f>
        <v>0</v>
      </c>
      <c r="H28" s="44">
        <f>Displacement_Number!H28*'Temporary Relocation Numbers'!$I$2</f>
        <v>461.93901966408777</v>
      </c>
      <c r="I28" s="44">
        <f>Displacement_Number!I28*'Temporary Relocation Numbers'!$I$2</f>
        <v>564.41998545240813</v>
      </c>
      <c r="J28" s="44">
        <f>Displacement_Number!J28*'Temporary Relocation Numbers'!$I$2</f>
        <v>368.94969036599298</v>
      </c>
      <c r="K28" s="44">
        <f>Displacement_Number!K28*'Temporary Relocation Numbers'!$I$2</f>
        <v>400.61193958810986</v>
      </c>
      <c r="L28" s="44">
        <f>Displacement_Number!L28*'Temporary Relocation Numbers'!$I$2</f>
        <v>329.42324514956118</v>
      </c>
      <c r="M28" s="44">
        <f>Displacement_Number!M28*'Temporary Relocation Numbers'!$I$2</f>
        <v>134.90111016073163</v>
      </c>
      <c r="N28" s="45">
        <f>Displacement_Number!N28*'Temporary Relocation Numbers'!$O$2</f>
        <v>131091.48360839955</v>
      </c>
      <c r="O28" s="45">
        <f>Displacement_Number!O28*'Temporary Relocation Numbers'!$O$2</f>
        <v>268531.99561757763</v>
      </c>
      <c r="P28" s="45">
        <f>Displacement_Number!P28*'Temporary Relocation Numbers'!$O$2</f>
        <v>203564.30218944268</v>
      </c>
      <c r="Q28" s="45">
        <f>Displacement_Number!Q28*'Temporary Relocation Numbers'!$O$2</f>
        <v>100126.34592829767</v>
      </c>
      <c r="R28" s="45">
        <f>Displacement_Number!R28*'Temporary Relocation Numbers'!$O$2</f>
        <v>64220.446727005481</v>
      </c>
      <c r="S28" s="45">
        <f>Displacement_Number!S28*'Temporary Relocation Numbers'!$O$2</f>
        <v>35064.959485207335</v>
      </c>
      <c r="U28">
        <v>2047</v>
      </c>
      <c r="V28" s="43">
        <f>Displacement_Number!V28*'Temporary Relocation Numbers'!$C$2</f>
        <v>0</v>
      </c>
      <c r="W28" s="43">
        <f>Displacement_Number!W28*'Temporary Relocation Numbers'!$C$2</f>
        <v>0</v>
      </c>
      <c r="X28" s="43">
        <f>Displacement_Number!X28*'Temporary Relocation Numbers'!$C$2</f>
        <v>0</v>
      </c>
      <c r="Y28" s="43">
        <f>Displacement_Number!Y28*'Temporary Relocation Numbers'!$C$2</f>
        <v>0</v>
      </c>
      <c r="Z28" s="43">
        <f>Displacement_Number!Z28*'Temporary Relocation Numbers'!$C$2</f>
        <v>0</v>
      </c>
      <c r="AA28" s="43">
        <f>Displacement_Number!AA28*'Temporary Relocation Numbers'!$C$2</f>
        <v>0</v>
      </c>
      <c r="AB28" s="44">
        <f>Displacement_Number!AB28*'Temporary Relocation Numbers'!$I$2</f>
        <v>430.05398895105384</v>
      </c>
      <c r="AC28" s="44">
        <f>Displacement_Number!AC28*'Temporary Relocation Numbers'!$I$2</f>
        <v>515.42380128581317</v>
      </c>
      <c r="AD28" s="44">
        <f>Displacement_Number!AD28*'Temporary Relocation Numbers'!$I$2</f>
        <v>333.38358220188974</v>
      </c>
      <c r="AE28" s="44">
        <f>Displacement_Number!AE28*'Temporary Relocation Numbers'!$I$2</f>
        <v>399.58109190088078</v>
      </c>
      <c r="AF28" s="44">
        <f>Displacement_Number!AF28*'Temporary Relocation Numbers'!$I$2</f>
        <v>322.69412250263616</v>
      </c>
      <c r="AG28" s="44">
        <f>Displacement_Number!AG28*'Temporary Relocation Numbers'!$I$2</f>
        <v>123.38514315827973</v>
      </c>
      <c r="AH28" s="45">
        <f>Displacement_Number!AH28*'Temporary Relocation Numbers'!$O$2</f>
        <v>122042.9819596094</v>
      </c>
      <c r="AI28" s="45">
        <f>Displacement_Number!AI28*'Temporary Relocation Numbers'!$O$2</f>
        <v>245221.26344824076</v>
      </c>
      <c r="AJ28" s="45">
        <f>Displacement_Number!AJ28*'Temporary Relocation Numbers'!$O$2</f>
        <v>183941.05766838629</v>
      </c>
      <c r="AK28" s="45">
        <f>Displacement_Number!AK28*'Temporary Relocation Numbers'!$O$2</f>
        <v>99868.702553422219</v>
      </c>
      <c r="AL28" s="45">
        <f>Displacement_Number!AL28*'Temporary Relocation Numbers'!$O$2</f>
        <v>62908.616827842969</v>
      </c>
      <c r="AM28" s="45">
        <f>Displacement_Number!AM28*'Temporary Relocation Numbers'!$O$2</f>
        <v>32071.604457269954</v>
      </c>
    </row>
    <row r="29" spans="1:39" x14ac:dyDescent="0.35">
      <c r="A29">
        <v>2048</v>
      </c>
      <c r="B29" s="43">
        <f>Displacement_Number!B29*'Temporary Relocation Numbers'!$C$2</f>
        <v>0</v>
      </c>
      <c r="C29" s="43">
        <f>Displacement_Number!C29*'Temporary Relocation Numbers'!$C$2</f>
        <v>0</v>
      </c>
      <c r="D29" s="43">
        <f>Displacement_Number!D29*'Temporary Relocation Numbers'!$C$2</f>
        <v>0</v>
      </c>
      <c r="E29" s="43">
        <f>Displacement_Number!E29*'Temporary Relocation Numbers'!$C$2</f>
        <v>0</v>
      </c>
      <c r="F29" s="43">
        <f>Displacement_Number!F29*'Temporary Relocation Numbers'!$C$2</f>
        <v>0</v>
      </c>
      <c r="G29" s="43">
        <f>Displacement_Number!G29*'Temporary Relocation Numbers'!$C$2</f>
        <v>0</v>
      </c>
      <c r="H29" s="44">
        <f>Displacement_Number!H29*'Temporary Relocation Numbers'!$I$2</f>
        <v>464.72605961583508</v>
      </c>
      <c r="I29" s="44">
        <f>Displacement_Number!I29*'Temporary Relocation Numbers'!$I$2</f>
        <v>567.82532897624469</v>
      </c>
      <c r="J29" s="44">
        <f>Displacement_Number!J29*'Temporary Relocation Numbers'!$I$2</f>
        <v>371.17569311411017</v>
      </c>
      <c r="K29" s="44">
        <f>Displacement_Number!K29*'Temporary Relocation Numbers'!$I$2</f>
        <v>403.02897177904919</v>
      </c>
      <c r="L29" s="44">
        <f>Displacement_Number!L29*'Temporary Relocation Numbers'!$I$2</f>
        <v>331.41077100510324</v>
      </c>
      <c r="M29" s="44">
        <f>Displacement_Number!M29*'Temporary Relocation Numbers'!$I$2</f>
        <v>135.71501582262275</v>
      </c>
      <c r="N29" s="45">
        <f>Displacement_Number!N29*'Temporary Relocation Numbers'!$O$2</f>
        <v>132912.58711674565</v>
      </c>
      <c r="O29" s="45">
        <f>Displacement_Number!O29*'Temporary Relocation Numbers'!$O$2</f>
        <v>272262.40239810641</v>
      </c>
      <c r="P29" s="45">
        <f>Displacement_Number!P29*'Temporary Relocation Numbers'!$O$2</f>
        <v>206392.18737837399</v>
      </c>
      <c r="Q29" s="45">
        <f>Displacement_Number!Q29*'Temporary Relocation Numbers'!$O$2</f>
        <v>101517.28632220301</v>
      </c>
      <c r="R29" s="45">
        <f>Displacement_Number!R29*'Temporary Relocation Numbers'!$O$2</f>
        <v>65112.58767791171</v>
      </c>
      <c r="S29" s="45">
        <f>Displacement_Number!S29*'Temporary Relocation Numbers'!$O$2</f>
        <v>35552.076718003933</v>
      </c>
      <c r="U29">
        <v>2048</v>
      </c>
      <c r="V29" s="43">
        <f>Displacement_Number!V29*'Temporary Relocation Numbers'!$C$2</f>
        <v>0</v>
      </c>
      <c r="W29" s="43">
        <f>Displacement_Number!W29*'Temporary Relocation Numbers'!$C$2</f>
        <v>0</v>
      </c>
      <c r="X29" s="43">
        <f>Displacement_Number!X29*'Temporary Relocation Numbers'!$C$2</f>
        <v>0</v>
      </c>
      <c r="Y29" s="43">
        <f>Displacement_Number!Y29*'Temporary Relocation Numbers'!$C$2</f>
        <v>0</v>
      </c>
      <c r="Z29" s="43">
        <f>Displacement_Number!Z29*'Temporary Relocation Numbers'!$C$2</f>
        <v>0</v>
      </c>
      <c r="AA29" s="43">
        <f>Displacement_Number!AA29*'Temporary Relocation Numbers'!$C$2</f>
        <v>0</v>
      </c>
      <c r="AB29" s="44">
        <f>Displacement_Number!AB29*'Temporary Relocation Numbers'!$I$2</f>
        <v>432.64865534119002</v>
      </c>
      <c r="AC29" s="44">
        <f>Displacement_Number!AC29*'Temporary Relocation Numbers'!$I$2</f>
        <v>518.5335336641466</v>
      </c>
      <c r="AD29" s="44">
        <f>Displacement_Number!AD29*'Temporary Relocation Numbers'!$I$2</f>
        <v>335.39500215842202</v>
      </c>
      <c r="AE29" s="44">
        <f>Displacement_Number!AE29*'Temporary Relocation Numbers'!$I$2</f>
        <v>401.99190462655258</v>
      </c>
      <c r="AF29" s="44">
        <f>Displacement_Number!AF29*'Temporary Relocation Numbers'!$I$2</f>
        <v>324.641049203617</v>
      </c>
      <c r="AG29" s="44">
        <f>Displacement_Number!AG29*'Temporary Relocation Numbers'!$I$2</f>
        <v>124.12956895648198</v>
      </c>
      <c r="AH29" s="45">
        <f>Displacement_Number!AH29*'Temporary Relocation Numbers'!$O$2</f>
        <v>123738.38502087603</v>
      </c>
      <c r="AI29" s="45">
        <f>Displacement_Number!AI29*'Temporary Relocation Numbers'!$O$2</f>
        <v>248627.84098397655</v>
      </c>
      <c r="AJ29" s="45">
        <f>Displacement_Number!AJ29*'Temporary Relocation Numbers'!$O$2</f>
        <v>186496.33964573767</v>
      </c>
      <c r="AK29" s="45">
        <f>Displacement_Number!AK29*'Temporary Relocation Numbers'!$O$2</f>
        <v>101256.06380365646</v>
      </c>
      <c r="AL29" s="45">
        <f>Displacement_Number!AL29*'Temporary Relocation Numbers'!$O$2</f>
        <v>63782.534031744748</v>
      </c>
      <c r="AM29" s="45">
        <f>Displacement_Number!AM29*'Temporary Relocation Numbers'!$O$2</f>
        <v>32517.138444587501</v>
      </c>
    </row>
    <row r="30" spans="1:39" x14ac:dyDescent="0.35">
      <c r="A30">
        <v>2049</v>
      </c>
      <c r="B30" s="43">
        <f>Displacement_Number!B30*'Temporary Relocation Numbers'!$C$2</f>
        <v>0</v>
      </c>
      <c r="C30" s="43">
        <f>Displacement_Number!C30*'Temporary Relocation Numbers'!$C$2</f>
        <v>0</v>
      </c>
      <c r="D30" s="43">
        <f>Displacement_Number!D30*'Temporary Relocation Numbers'!$C$2</f>
        <v>0</v>
      </c>
      <c r="E30" s="43">
        <f>Displacement_Number!E30*'Temporary Relocation Numbers'!$C$2</f>
        <v>0</v>
      </c>
      <c r="F30" s="43">
        <f>Displacement_Number!F30*'Temporary Relocation Numbers'!$C$2</f>
        <v>0</v>
      </c>
      <c r="G30" s="43">
        <f>Displacement_Number!G30*'Temporary Relocation Numbers'!$C$2</f>
        <v>0</v>
      </c>
      <c r="H30" s="44">
        <f>Displacement_Number!H30*'Temporary Relocation Numbers'!$I$2</f>
        <v>467.52991475608565</v>
      </c>
      <c r="I30" s="44">
        <f>Displacement_Number!I30*'Temporary Relocation Numbers'!$I$2</f>
        <v>571.25121813066528</v>
      </c>
      <c r="J30" s="44">
        <f>Displacement_Number!J30*'Temporary Relocation Numbers'!$I$2</f>
        <v>373.4151261167147</v>
      </c>
      <c r="K30" s="44">
        <f>Displacement_Number!K30*'Temporary Relocation Numbers'!$I$2</f>
        <v>405.46058677203393</v>
      </c>
      <c r="L30" s="44">
        <f>Displacement_Number!L30*'Temporary Relocation Numbers'!$I$2</f>
        <v>333.41028830048623</v>
      </c>
      <c r="M30" s="44">
        <f>Displacement_Number!M30*'Temporary Relocation Numbers'!$I$2</f>
        <v>136.53383206253409</v>
      </c>
      <c r="N30" s="45">
        <f>Displacement_Number!N30*'Temporary Relocation Numbers'!$O$2</f>
        <v>134758.98912577861</v>
      </c>
      <c r="O30" s="45">
        <f>Displacement_Number!O30*'Temporary Relocation Numbers'!$O$2</f>
        <v>276044.63143808785</v>
      </c>
      <c r="P30" s="45">
        <f>Displacement_Number!P30*'Temporary Relocation Numbers'!$O$2</f>
        <v>209259.35713024563</v>
      </c>
      <c r="Q30" s="45">
        <f>Displacement_Number!Q30*'Temporary Relocation Numbers'!$O$2</f>
        <v>102927.54945440925</v>
      </c>
      <c r="R30" s="45">
        <f>Displacement_Number!R30*'Temporary Relocation Numbers'!$O$2</f>
        <v>66017.122119004431</v>
      </c>
      <c r="S30" s="45">
        <f>Displacement_Number!S30*'Temporary Relocation Numbers'!$O$2</f>
        <v>36045.960911378032</v>
      </c>
      <c r="U30">
        <v>2049</v>
      </c>
      <c r="V30" s="43">
        <f>Displacement_Number!V30*'Temporary Relocation Numbers'!$C$2</f>
        <v>0</v>
      </c>
      <c r="W30" s="43">
        <f>Displacement_Number!W30*'Temporary Relocation Numbers'!$C$2</f>
        <v>0</v>
      </c>
      <c r="X30" s="43">
        <f>Displacement_Number!X30*'Temporary Relocation Numbers'!$C$2</f>
        <v>0</v>
      </c>
      <c r="Y30" s="43">
        <f>Displacement_Number!Y30*'Temporary Relocation Numbers'!$C$2</f>
        <v>0</v>
      </c>
      <c r="Z30" s="43">
        <f>Displacement_Number!Z30*'Temporary Relocation Numbers'!$C$2</f>
        <v>0</v>
      </c>
      <c r="AA30" s="43">
        <f>Displacement_Number!AA30*'Temporary Relocation Numbers'!$C$2</f>
        <v>0</v>
      </c>
      <c r="AB30" s="44">
        <f>Displacement_Number!AB30*'Temporary Relocation Numbers'!$I$2</f>
        <v>435.25897626273195</v>
      </c>
      <c r="AC30" s="44">
        <f>Displacement_Number!AC30*'Temporary Relocation Numbers'!$I$2</f>
        <v>521.66202814745225</v>
      </c>
      <c r="AD30" s="44">
        <f>Displacement_Number!AD30*'Temporary Relocation Numbers'!$I$2</f>
        <v>337.41855771627826</v>
      </c>
      <c r="AE30" s="44">
        <f>Displacement_Number!AE30*'Temporary Relocation Numbers'!$I$2</f>
        <v>404.41726263005688</v>
      </c>
      <c r="AF30" s="44">
        <f>Displacement_Number!AF30*'Temporary Relocation Numbers'!$I$2</f>
        <v>326.59972239551496</v>
      </c>
      <c r="AG30" s="44">
        <f>Displacement_Number!AG30*'Temporary Relocation Numbers'!$I$2</f>
        <v>124.87848613634365</v>
      </c>
      <c r="AH30" s="45">
        <f>Displacement_Number!AH30*'Temporary Relocation Numbers'!$O$2</f>
        <v>125457.34037080359</v>
      </c>
      <c r="AI30" s="45">
        <f>Displacement_Number!AI30*'Temporary Relocation Numbers'!$O$2</f>
        <v>252081.74219117471</v>
      </c>
      <c r="AJ30" s="45">
        <f>Displacement_Number!AJ30*'Temporary Relocation Numbers'!$O$2</f>
        <v>189087.11922251864</v>
      </c>
      <c r="AK30" s="45">
        <f>Displacement_Number!AK30*'Temporary Relocation Numbers'!$O$2</f>
        <v>102662.69807125692</v>
      </c>
      <c r="AL30" s="45">
        <f>Displacement_Number!AL30*'Temporary Relocation Numbers'!$O$2</f>
        <v>64668.591564234026</v>
      </c>
      <c r="AM30" s="45">
        <f>Displacement_Number!AM30*'Temporary Relocation Numbers'!$O$2</f>
        <v>32968.861724184448</v>
      </c>
    </row>
    <row r="31" spans="1:39" x14ac:dyDescent="0.35">
      <c r="A31">
        <v>2050</v>
      </c>
      <c r="B31" s="43">
        <f>Displacement_Number!B31*'Temporary Relocation Numbers'!$C$2</f>
        <v>0</v>
      </c>
      <c r="C31" s="43">
        <f>Displacement_Number!C31*'Temporary Relocation Numbers'!$C$2</f>
        <v>0</v>
      </c>
      <c r="D31" s="43">
        <f>Displacement_Number!D31*'Temporary Relocation Numbers'!$C$2</f>
        <v>0</v>
      </c>
      <c r="E31" s="43">
        <f>Displacement_Number!E31*'Temporary Relocation Numbers'!$C$2</f>
        <v>0</v>
      </c>
      <c r="F31" s="43">
        <f>Displacement_Number!F31*'Temporary Relocation Numbers'!$C$2</f>
        <v>0</v>
      </c>
      <c r="G31" s="43">
        <f>Displacement_Number!G31*'Temporary Relocation Numbers'!$C$2</f>
        <v>0</v>
      </c>
      <c r="H31" s="44">
        <f>Displacement_Number!H31*'Temporary Relocation Numbers'!$I$2</f>
        <v>532.56476715963208</v>
      </c>
      <c r="I31" s="44">
        <f>Displacement_Number!I31*'Temporary Relocation Numbers'!$I$2</f>
        <v>650.71402357672127</v>
      </c>
      <c r="J31" s="44">
        <f>Displacement_Number!J31*'Temporary Relocation Numbers'!$I$2</f>
        <v>425.35832129155597</v>
      </c>
      <c r="K31" s="44">
        <f>Displacement_Number!K31*'Temporary Relocation Numbers'!$I$2</f>
        <v>461.86140431101774</v>
      </c>
      <c r="L31" s="44">
        <f>Displacement_Number!L31*'Temporary Relocation Numbers'!$I$2</f>
        <v>379.78868721161973</v>
      </c>
      <c r="M31" s="44">
        <f>Displacement_Number!M31*'Temporary Relocation Numbers'!$I$2</f>
        <v>155.52610899717686</v>
      </c>
      <c r="N31" s="45">
        <f>Displacement_Number!N31*'Temporary Relocation Numbers'!$O$2</f>
        <v>154703.45991102938</v>
      </c>
      <c r="O31" s="45">
        <f>Displacement_Number!O31*'Temporary Relocation Numbers'!$O$2</f>
        <v>316899.5244797949</v>
      </c>
      <c r="P31" s="45">
        <f>Displacement_Number!P31*'Temporary Relocation Numbers'!$O$2</f>
        <v>240229.95999614499</v>
      </c>
      <c r="Q31" s="45">
        <f>Displacement_Number!Q31*'Temporary Relocation Numbers'!$O$2</f>
        <v>118160.93400566081</v>
      </c>
      <c r="R31" s="45">
        <f>Displacement_Number!R31*'Temporary Relocation Numbers'!$O$2</f>
        <v>75787.724970587718</v>
      </c>
      <c r="S31" s="45">
        <f>Displacement_Number!S31*'Temporary Relocation Numbers'!$O$2</f>
        <v>41380.800679671796</v>
      </c>
      <c r="U31">
        <v>2050</v>
      </c>
      <c r="V31" s="43">
        <f>Displacement_Number!V31*'Temporary Relocation Numbers'!$C$2</f>
        <v>0</v>
      </c>
      <c r="W31" s="43">
        <f>Displacement_Number!W31*'Temporary Relocation Numbers'!$C$2</f>
        <v>0</v>
      </c>
      <c r="X31" s="43">
        <f>Displacement_Number!X31*'Temporary Relocation Numbers'!$C$2</f>
        <v>0</v>
      </c>
      <c r="Y31" s="43">
        <f>Displacement_Number!Y31*'Temporary Relocation Numbers'!$C$2</f>
        <v>0</v>
      </c>
      <c r="Z31" s="43">
        <f>Displacement_Number!Z31*'Temporary Relocation Numbers'!$C$2</f>
        <v>0</v>
      </c>
      <c r="AA31" s="43">
        <f>Displacement_Number!AA31*'Temporary Relocation Numbers'!$C$2</f>
        <v>0</v>
      </c>
      <c r="AB31" s="44">
        <f>Displacement_Number!AB31*'Temporary Relocation Numbers'!$I$2</f>
        <v>495.80484163978156</v>
      </c>
      <c r="AC31" s="44">
        <f>Displacement_Number!AC31*'Temporary Relocation Numbers'!$I$2</f>
        <v>594.22682439755727</v>
      </c>
      <c r="AD31" s="44">
        <f>Displacement_Number!AD31*'Temporary Relocation Numbers'!$I$2</f>
        <v>384.35451925949644</v>
      </c>
      <c r="AE31" s="44">
        <f>Displacement_Number!AE31*'Temporary Relocation Numbers'!$I$2</f>
        <v>460.67295056462183</v>
      </c>
      <c r="AF31" s="44">
        <f>Displacement_Number!AF31*'Temporary Relocation Numbers'!$I$2</f>
        <v>372.03075059424066</v>
      </c>
      <c r="AG31" s="44">
        <f>Displacement_Number!AG31*'Temporary Relocation Numbers'!$I$2</f>
        <v>142.24946852255624</v>
      </c>
      <c r="AH31" s="45">
        <f>Displacement_Number!AH31*'Temporary Relocation Numbers'!$O$2</f>
        <v>144025.15744967255</v>
      </c>
      <c r="AI31" s="45">
        <f>Displacement_Number!AI31*'Temporary Relocation Numbers'!$O$2</f>
        <v>289390.10265931685</v>
      </c>
      <c r="AJ31" s="45">
        <f>Displacement_Number!AJ31*'Temporary Relocation Numbers'!$O$2</f>
        <v>217072.20986222971</v>
      </c>
      <c r="AK31" s="45">
        <f>Displacement_Number!AK31*'Temporary Relocation Numbers'!$O$2</f>
        <v>117856.88434187442</v>
      </c>
      <c r="AL31" s="45">
        <f>Displacement_Number!AL31*'Temporary Relocation Numbers'!$O$2</f>
        <v>74239.610488784936</v>
      </c>
      <c r="AM31" s="45">
        <f>Displacement_Number!AM31*'Temporary Relocation Numbers'!$O$2</f>
        <v>37848.287606989499</v>
      </c>
    </row>
    <row r="32" spans="1:39" x14ac:dyDescent="0.35">
      <c r="A32">
        <v>2051</v>
      </c>
      <c r="B32" s="43">
        <f>Displacement_Number!B32*'Temporary Relocation Numbers'!$C$2</f>
        <v>0</v>
      </c>
      <c r="C32" s="43">
        <f>Displacement_Number!C32*'Temporary Relocation Numbers'!$C$2</f>
        <v>0</v>
      </c>
      <c r="D32" s="43">
        <f>Displacement_Number!D32*'Temporary Relocation Numbers'!$C$2</f>
        <v>0</v>
      </c>
      <c r="E32" s="43">
        <f>Displacement_Number!E32*'Temporary Relocation Numbers'!$C$2</f>
        <v>0</v>
      </c>
      <c r="F32" s="43">
        <f>Displacement_Number!F32*'Temporary Relocation Numbers'!$C$2</f>
        <v>0</v>
      </c>
      <c r="G32" s="43">
        <f>Displacement_Number!G32*'Temporary Relocation Numbers'!$C$2</f>
        <v>0</v>
      </c>
      <c r="H32" s="44">
        <f>Displacement_Number!H32*'Temporary Relocation Numbers'!$I$2</f>
        <v>535.77791699063414</v>
      </c>
      <c r="I32" s="44">
        <f>Displacement_Number!I32*'Temporary Relocation Numbers'!$I$2</f>
        <v>654.64000926675737</v>
      </c>
      <c r="J32" s="44">
        <f>Displacement_Number!J32*'Temporary Relocation Numbers'!$I$2</f>
        <v>427.92465707351658</v>
      </c>
      <c r="K32" s="44">
        <f>Displacement_Number!K32*'Temporary Relocation Numbers'!$I$2</f>
        <v>464.64797598214648</v>
      </c>
      <c r="L32" s="44">
        <f>Displacement_Number!L32*'Temporary Relocation Numbers'!$I$2</f>
        <v>382.08008542528472</v>
      </c>
      <c r="M32" s="44">
        <f>Displacement_Number!M32*'Temporary Relocation Numbers'!$I$2</f>
        <v>156.46445250327457</v>
      </c>
      <c r="N32" s="45">
        <f>Displacement_Number!N32*'Temporary Relocation Numbers'!$O$2</f>
        <v>156852.57750312905</v>
      </c>
      <c r="O32" s="45">
        <f>Displacement_Number!O32*'Temporary Relocation Numbers'!$O$2</f>
        <v>321301.84582011413</v>
      </c>
      <c r="P32" s="45">
        <f>Displacement_Number!P32*'Temporary Relocation Numbers'!$O$2</f>
        <v>243567.1990822911</v>
      </c>
      <c r="Q32" s="45">
        <f>Displacement_Number!Q32*'Temporary Relocation Numbers'!$O$2</f>
        <v>119802.40823071393</v>
      </c>
      <c r="R32" s="45">
        <f>Displacement_Number!R32*'Temporary Relocation Numbers'!$O$2</f>
        <v>76840.556840625883</v>
      </c>
      <c r="S32" s="45">
        <f>Displacement_Number!S32*'Temporary Relocation Numbers'!$O$2</f>
        <v>41955.656644541603</v>
      </c>
      <c r="U32">
        <v>2051</v>
      </c>
      <c r="V32" s="43">
        <f>Displacement_Number!V32*'Temporary Relocation Numbers'!$C$2</f>
        <v>0</v>
      </c>
      <c r="W32" s="43">
        <f>Displacement_Number!W32*'Temporary Relocation Numbers'!$C$2</f>
        <v>0</v>
      </c>
      <c r="X32" s="43">
        <f>Displacement_Number!X32*'Temporary Relocation Numbers'!$C$2</f>
        <v>0</v>
      </c>
      <c r="Y32" s="43">
        <f>Displacement_Number!Y32*'Temporary Relocation Numbers'!$C$2</f>
        <v>0</v>
      </c>
      <c r="Z32" s="43">
        <f>Displacement_Number!Z32*'Temporary Relocation Numbers'!$C$2</f>
        <v>0</v>
      </c>
      <c r="AA32" s="43">
        <f>Displacement_Number!AA32*'Temporary Relocation Numbers'!$C$2</f>
        <v>0</v>
      </c>
      <c r="AB32" s="44">
        <f>Displacement_Number!AB32*'Temporary Relocation Numbers'!$I$2</f>
        <v>498.79620596082253</v>
      </c>
      <c r="AC32" s="44">
        <f>Displacement_Number!AC32*'Temporary Relocation Numbers'!$I$2</f>
        <v>597.81200302394882</v>
      </c>
      <c r="AD32" s="44">
        <f>Displacement_Number!AD32*'Temporary Relocation Numbers'!$I$2</f>
        <v>386.67346473760261</v>
      </c>
      <c r="AE32" s="44">
        <f>Displacement_Number!AE32*'Temporary Relocation Numbers'!$I$2</f>
        <v>463.45235187790894</v>
      </c>
      <c r="AF32" s="44">
        <f>Displacement_Number!AF32*'Temporary Relocation Numbers'!$I$2</f>
        <v>374.27534245820289</v>
      </c>
      <c r="AG32" s="44">
        <f>Displacement_Number!AG32*'Temporary Relocation Numbers'!$I$2</f>
        <v>143.10770940503349</v>
      </c>
      <c r="AH32" s="45">
        <f>Displacement_Number!AH32*'Temporary Relocation Numbers'!$O$2</f>
        <v>146025.93364277142</v>
      </c>
      <c r="AI32" s="45">
        <f>Displacement_Number!AI32*'Temporary Relocation Numbers'!$O$2</f>
        <v>293410.26717898785</v>
      </c>
      <c r="AJ32" s="45">
        <f>Displacement_Number!AJ32*'Temporary Relocation Numbers'!$O$2</f>
        <v>220087.74490740045</v>
      </c>
      <c r="AK32" s="45">
        <f>Displacement_Number!AK32*'Temporary Relocation Numbers'!$O$2</f>
        <v>119494.13475395214</v>
      </c>
      <c r="AL32" s="45">
        <f>Displacement_Number!AL32*'Temporary Relocation Numbers'!$O$2</f>
        <v>75270.936181331403</v>
      </c>
      <c r="AM32" s="45">
        <f>Displacement_Number!AM32*'Temporary Relocation Numbers'!$O$2</f>
        <v>38374.070422537436</v>
      </c>
    </row>
    <row r="33" spans="1:39" x14ac:dyDescent="0.35">
      <c r="A33">
        <v>2052</v>
      </c>
      <c r="B33" s="43">
        <f>Displacement_Number!B33*'Temporary Relocation Numbers'!$C$2</f>
        <v>0</v>
      </c>
      <c r="C33" s="43">
        <f>Displacement_Number!C33*'Temporary Relocation Numbers'!$C$2</f>
        <v>0</v>
      </c>
      <c r="D33" s="43">
        <f>Displacement_Number!D33*'Temporary Relocation Numbers'!$C$2</f>
        <v>0</v>
      </c>
      <c r="E33" s="43">
        <f>Displacement_Number!E33*'Temporary Relocation Numbers'!$C$2</f>
        <v>0</v>
      </c>
      <c r="F33" s="43">
        <f>Displacement_Number!F33*'Temporary Relocation Numbers'!$C$2</f>
        <v>0</v>
      </c>
      <c r="G33" s="43">
        <f>Displacement_Number!G33*'Temporary Relocation Numbers'!$C$2</f>
        <v>0</v>
      </c>
      <c r="H33" s="44">
        <f>Displacement_Number!H33*'Temporary Relocation Numbers'!$I$2</f>
        <v>539.0104528803339</v>
      </c>
      <c r="I33" s="44">
        <f>Displacement_Number!I33*'Temporary Relocation Numbers'!$I$2</f>
        <v>658.58968180397994</v>
      </c>
      <c r="J33" s="44">
        <f>Displacement_Number!J33*'Temporary Relocation Numbers'!$I$2</f>
        <v>430.50647645839751</v>
      </c>
      <c r="K33" s="44">
        <f>Displacement_Number!K33*'Temporary Relocation Numbers'!$I$2</f>
        <v>467.45136001647745</v>
      </c>
      <c r="L33" s="44">
        <f>Displacement_Number!L33*'Temporary Relocation Numbers'!$I$2</f>
        <v>384.38530844719298</v>
      </c>
      <c r="M33" s="44">
        <f>Displacement_Number!M33*'Temporary Relocation Numbers'!$I$2</f>
        <v>157.40845736450495</v>
      </c>
      <c r="N33" s="45">
        <f>Displacement_Number!N33*'Temporary Relocation Numbers'!$O$2</f>
        <v>159031.55031907005</v>
      </c>
      <c r="O33" s="45">
        <f>Displacement_Number!O33*'Temporary Relocation Numbers'!$O$2</f>
        <v>325765.32355760771</v>
      </c>
      <c r="P33" s="45">
        <f>Displacement_Number!P33*'Temporary Relocation Numbers'!$O$2</f>
        <v>246950.79860040941</v>
      </c>
      <c r="Q33" s="45">
        <f>Displacement_Number!Q33*'Temporary Relocation Numbers'!$O$2</f>
        <v>121466.68557300873</v>
      </c>
      <c r="R33" s="45">
        <f>Displacement_Number!R33*'Temporary Relocation Numbers'!$O$2</f>
        <v>77908.014495340889</v>
      </c>
      <c r="S33" s="45">
        <f>Displacement_Number!S33*'Temporary Relocation Numbers'!$O$2</f>
        <v>42538.498423482641</v>
      </c>
      <c r="U33">
        <v>2052</v>
      </c>
      <c r="V33" s="43">
        <f>Displacement_Number!V33*'Temporary Relocation Numbers'!$C$2</f>
        <v>0</v>
      </c>
      <c r="W33" s="43">
        <f>Displacement_Number!W33*'Temporary Relocation Numbers'!$C$2</f>
        <v>0</v>
      </c>
      <c r="X33" s="43">
        <f>Displacement_Number!X33*'Temporary Relocation Numbers'!$C$2</f>
        <v>0</v>
      </c>
      <c r="Y33" s="43">
        <f>Displacement_Number!Y33*'Temporary Relocation Numbers'!$C$2</f>
        <v>0</v>
      </c>
      <c r="Z33" s="43">
        <f>Displacement_Number!Z33*'Temporary Relocation Numbers'!$C$2</f>
        <v>0</v>
      </c>
      <c r="AA33" s="43">
        <f>Displacement_Number!AA33*'Temporary Relocation Numbers'!$C$2</f>
        <v>0</v>
      </c>
      <c r="AB33" s="44">
        <f>Displacement_Number!AB33*'Temporary Relocation Numbers'!$I$2</f>
        <v>501.80561823087442</v>
      </c>
      <c r="AC33" s="44">
        <f>Displacement_Number!AC33*'Temporary Relocation Numbers'!$I$2</f>
        <v>601.41881228910552</v>
      </c>
      <c r="AD33" s="44">
        <f>Displacement_Number!AD33*'Temporary Relocation Numbers'!$I$2</f>
        <v>389.00640122624986</v>
      </c>
      <c r="AE33" s="44">
        <f>Displacement_Number!AE33*'Temporary Relocation Numbers'!$I$2</f>
        <v>466.24852229311716</v>
      </c>
      <c r="AF33" s="44">
        <f>Displacement_Number!AF33*'Temporary Relocation Numbers'!$I$2</f>
        <v>376.53347673130133</v>
      </c>
      <c r="AG33" s="44">
        <f>Displacement_Number!AG33*'Temporary Relocation Numbers'!$I$2</f>
        <v>143.97112835545019</v>
      </c>
      <c r="AH33" s="45">
        <f>Displacement_Number!AH33*'Temporary Relocation Numbers'!$O$2</f>
        <v>148054.5043229291</v>
      </c>
      <c r="AI33" s="45">
        <f>Displacement_Number!AI33*'Temporary Relocation Numbers'!$O$2</f>
        <v>297486.27922978287</v>
      </c>
      <c r="AJ33" s="45">
        <f>Displacement_Number!AJ33*'Temporary Relocation Numbers'!$O$2</f>
        <v>223145.17131957028</v>
      </c>
      <c r="AK33" s="45">
        <f>Displacement_Number!AK33*'Temporary Relocation Numbers'!$O$2</f>
        <v>121154.12960668613</v>
      </c>
      <c r="AL33" s="45">
        <f>Displacement_Number!AL33*'Temporary Relocation Numbers'!$O$2</f>
        <v>76316.588897916692</v>
      </c>
      <c r="AM33" s="45">
        <f>Displacement_Number!AM33*'Temporary Relocation Numbers'!$O$2</f>
        <v>38907.157335221724</v>
      </c>
    </row>
    <row r="34" spans="1:39" x14ac:dyDescent="0.35">
      <c r="A34">
        <v>2053</v>
      </c>
      <c r="B34" s="43">
        <f>Displacement_Number!B34*'Temporary Relocation Numbers'!$C$2</f>
        <v>0</v>
      </c>
      <c r="C34" s="43">
        <f>Displacement_Number!C34*'Temporary Relocation Numbers'!$C$2</f>
        <v>0</v>
      </c>
      <c r="D34" s="43">
        <f>Displacement_Number!D34*'Temporary Relocation Numbers'!$C$2</f>
        <v>0</v>
      </c>
      <c r="E34" s="43">
        <f>Displacement_Number!E34*'Temporary Relocation Numbers'!$C$2</f>
        <v>0</v>
      </c>
      <c r="F34" s="43">
        <f>Displacement_Number!F34*'Temporary Relocation Numbers'!$C$2</f>
        <v>0</v>
      </c>
      <c r="G34" s="43">
        <f>Displacement_Number!G34*'Temporary Relocation Numbers'!$C$2</f>
        <v>0</v>
      </c>
      <c r="H34" s="44">
        <f>Displacement_Number!H34*'Temporary Relocation Numbers'!$I$2</f>
        <v>542.2624917916155</v>
      </c>
      <c r="I34" s="44">
        <f>Displacement_Number!I34*'Temporary Relocation Numbers'!$I$2</f>
        <v>662.56318409943663</v>
      </c>
      <c r="J34" s="44">
        <f>Displacement_Number!J34*'Temporary Relocation Numbers'!$I$2</f>
        <v>433.10387286420041</v>
      </c>
      <c r="K34" s="44">
        <f>Displacement_Number!K34*'Temporary Relocation Numbers'!$I$2</f>
        <v>470.27165784888814</v>
      </c>
      <c r="L34" s="44">
        <f>Displacement_Number!L34*'Temporary Relocation Numbers'!$I$2</f>
        <v>386.7044396872559</v>
      </c>
      <c r="M34" s="44">
        <f>Displacement_Number!M34*'Temporary Relocation Numbers'!$I$2</f>
        <v>158.35815773780709</v>
      </c>
      <c r="N34" s="45">
        <f>Displacement_Number!N34*'Temporary Relocation Numbers'!$O$2</f>
        <v>161240.79310320786</v>
      </c>
      <c r="O34" s="45">
        <f>Displacement_Number!O34*'Temporary Relocation Numbers'!$O$2</f>
        <v>330290.80726790312</v>
      </c>
      <c r="P34" s="45">
        <f>Displacement_Number!P34*'Temporary Relocation Numbers'!$O$2</f>
        <v>250381.40258276655</v>
      </c>
      <c r="Q34" s="45">
        <f>Displacement_Number!Q34*'Temporary Relocation Numbers'!$O$2</f>
        <v>123154.08281007837</v>
      </c>
      <c r="R34" s="45">
        <f>Displacement_Number!R34*'Temporary Relocation Numbers'!$O$2</f>
        <v>78990.301113971058</v>
      </c>
      <c r="S34" s="45">
        <f>Displacement_Number!S34*'Temporary Relocation Numbers'!$O$2</f>
        <v>43129.436954243283</v>
      </c>
      <c r="U34">
        <v>2053</v>
      </c>
      <c r="V34" s="43">
        <f>Displacement_Number!V34*'Temporary Relocation Numbers'!$C$2</f>
        <v>0</v>
      </c>
      <c r="W34" s="43">
        <f>Displacement_Number!W34*'Temporary Relocation Numbers'!$C$2</f>
        <v>0</v>
      </c>
      <c r="X34" s="43">
        <f>Displacement_Number!X34*'Temporary Relocation Numbers'!$C$2</f>
        <v>0</v>
      </c>
      <c r="Y34" s="43">
        <f>Displacement_Number!Y34*'Temporary Relocation Numbers'!$C$2</f>
        <v>0</v>
      </c>
      <c r="Z34" s="43">
        <f>Displacement_Number!Z34*'Temporary Relocation Numbers'!$C$2</f>
        <v>0</v>
      </c>
      <c r="AA34" s="43">
        <f>Displacement_Number!AA34*'Temporary Relocation Numbers'!$C$2</f>
        <v>0</v>
      </c>
      <c r="AB34" s="44">
        <f>Displacement_Number!AB34*'Temporary Relocation Numbers'!$I$2</f>
        <v>504.83318733953672</v>
      </c>
      <c r="AC34" s="44">
        <f>Displacement_Number!AC34*'Temporary Relocation Numbers'!$I$2</f>
        <v>605.04738269824963</v>
      </c>
      <c r="AD34" s="44">
        <f>Displacement_Number!AD34*'Temporary Relocation Numbers'!$I$2</f>
        <v>391.35341313810659</v>
      </c>
      <c r="AE34" s="44">
        <f>Displacement_Number!AE34*'Temporary Relocation Numbers'!$I$2</f>
        <v>469.06156298411361</v>
      </c>
      <c r="AF34" s="44">
        <f>Displacement_Number!AF34*'Temporary Relocation Numbers'!$I$2</f>
        <v>378.8052351196348</v>
      </c>
      <c r="AG34" s="44">
        <f>Displacement_Number!AG34*'Temporary Relocation Numbers'!$I$2</f>
        <v>144.83975661490439</v>
      </c>
      <c r="AH34" s="45">
        <f>Displacement_Number!AH34*'Temporary Relocation Numbers'!$O$2</f>
        <v>150111.25560705032</v>
      </c>
      <c r="AI34" s="45">
        <f>Displacement_Number!AI34*'Temporary Relocation Numbers'!$O$2</f>
        <v>301618.91463734698</v>
      </c>
      <c r="AJ34" s="45">
        <f>Displacement_Number!AJ34*'Temporary Relocation Numbers'!$O$2</f>
        <v>226245.07104741596</v>
      </c>
      <c r="AK34" s="45">
        <f>Displacement_Number!AK34*'Temporary Relocation Numbers'!$O$2</f>
        <v>122837.18486248321</v>
      </c>
      <c r="AL34" s="45">
        <f>Displacement_Number!AL34*'Temporary Relocation Numbers'!$O$2</f>
        <v>77376.767667440494</v>
      </c>
      <c r="AM34" s="45">
        <f>Displacement_Number!AM34*'Temporary Relocation Numbers'!$O$2</f>
        <v>39447.649812479838</v>
      </c>
    </row>
    <row r="35" spans="1:39" x14ac:dyDescent="0.35">
      <c r="A35">
        <v>2054</v>
      </c>
      <c r="B35" s="43">
        <f>Displacement_Number!B35*'Temporary Relocation Numbers'!$C$2</f>
        <v>0</v>
      </c>
      <c r="C35" s="43">
        <f>Displacement_Number!C35*'Temporary Relocation Numbers'!$C$2</f>
        <v>0</v>
      </c>
      <c r="D35" s="43">
        <f>Displacement_Number!D35*'Temporary Relocation Numbers'!$C$2</f>
        <v>0</v>
      </c>
      <c r="E35" s="43">
        <f>Displacement_Number!E35*'Temporary Relocation Numbers'!$C$2</f>
        <v>0</v>
      </c>
      <c r="F35" s="43">
        <f>Displacement_Number!F35*'Temporary Relocation Numbers'!$C$2</f>
        <v>0</v>
      </c>
      <c r="G35" s="43">
        <f>Displacement_Number!G35*'Temporary Relocation Numbers'!$C$2</f>
        <v>0</v>
      </c>
      <c r="H35" s="44">
        <f>Displacement_Number!H35*'Temporary Relocation Numbers'!$I$2</f>
        <v>545.53415139304138</v>
      </c>
      <c r="I35" s="44">
        <f>Displacement_Number!I35*'Temporary Relocation Numbers'!$I$2</f>
        <v>666.56065992640811</v>
      </c>
      <c r="J35" s="44">
        <f>Displacement_Number!J35*'Temporary Relocation Numbers'!$I$2</f>
        <v>435.71694027254955</v>
      </c>
      <c r="K35" s="44">
        <f>Displacement_Number!K35*'Temporary Relocation Numbers'!$I$2</f>
        <v>473.10897152624835</v>
      </c>
      <c r="L35" s="44">
        <f>Displacement_Number!L35*'Temporary Relocation Numbers'!$I$2</f>
        <v>389.03756305862692</v>
      </c>
      <c r="M35" s="44">
        <f>Displacement_Number!M35*'Temporary Relocation Numbers'!$I$2</f>
        <v>159.31358798620073</v>
      </c>
      <c r="N35" s="45">
        <f>Displacement_Number!N35*'Temporary Relocation Numbers'!$O$2</f>
        <v>163480.72636146529</v>
      </c>
      <c r="O35" s="45">
        <f>Displacement_Number!O35*'Temporary Relocation Numbers'!$O$2</f>
        <v>334879.15832880692</v>
      </c>
      <c r="P35" s="45">
        <f>Displacement_Number!P35*'Temporary Relocation Numbers'!$O$2</f>
        <v>253859.66400843003</v>
      </c>
      <c r="Q35" s="45">
        <f>Displacement_Number!Q35*'Temporary Relocation Numbers'!$O$2</f>
        <v>124864.92112008296</v>
      </c>
      <c r="R35" s="45">
        <f>Displacement_Number!R35*'Temporary Relocation Numbers'!$O$2</f>
        <v>80087.622698290594</v>
      </c>
      <c r="S35" s="45">
        <f>Displacement_Number!S35*'Temporary Relocation Numbers'!$O$2</f>
        <v>43728.584715702687</v>
      </c>
      <c r="U35">
        <v>2054</v>
      </c>
      <c r="V35" s="43">
        <f>Displacement_Number!V35*'Temporary Relocation Numbers'!$C$2</f>
        <v>0</v>
      </c>
      <c r="W35" s="43">
        <f>Displacement_Number!W35*'Temporary Relocation Numbers'!$C$2</f>
        <v>0</v>
      </c>
      <c r="X35" s="43">
        <f>Displacement_Number!X35*'Temporary Relocation Numbers'!$C$2</f>
        <v>0</v>
      </c>
      <c r="Y35" s="43">
        <f>Displacement_Number!Y35*'Temporary Relocation Numbers'!$C$2</f>
        <v>0</v>
      </c>
      <c r="Z35" s="43">
        <f>Displacement_Number!Z35*'Temporary Relocation Numbers'!$C$2</f>
        <v>0</v>
      </c>
      <c r="AA35" s="43">
        <f>Displacement_Number!AA35*'Temporary Relocation Numbers'!$C$2</f>
        <v>0</v>
      </c>
      <c r="AB35" s="44">
        <f>Displacement_Number!AB35*'Temporary Relocation Numbers'!$I$2</f>
        <v>507.87902283337826</v>
      </c>
      <c r="AC35" s="44">
        <f>Displacement_Number!AC35*'Temporary Relocation Numbers'!$I$2</f>
        <v>608.69784554398723</v>
      </c>
      <c r="AD35" s="44">
        <f>Displacement_Number!AD35*'Temporary Relocation Numbers'!$I$2</f>
        <v>393.71458539513242</v>
      </c>
      <c r="AE35" s="44">
        <f>Displacement_Number!AE35*'Temporary Relocation Numbers'!$I$2</f>
        <v>471.8915757351827</v>
      </c>
      <c r="AF35" s="44">
        <f>Displacement_Number!AF35*'Temporary Relocation Numbers'!$I$2</f>
        <v>381.09069982226418</v>
      </c>
      <c r="AG35" s="44">
        <f>Displacement_Number!AG35*'Temporary Relocation Numbers'!$I$2</f>
        <v>145.71362561298261</v>
      </c>
      <c r="AH35" s="45">
        <f>Displacement_Number!AH35*'Temporary Relocation Numbers'!$O$2</f>
        <v>152196.57897591882</v>
      </c>
      <c r="AI35" s="45">
        <f>Displacement_Number!AI35*'Temporary Relocation Numbers'!$O$2</f>
        <v>305808.96000498085</v>
      </c>
      <c r="AJ35" s="45">
        <f>Displacement_Number!AJ35*'Temporary Relocation Numbers'!$O$2</f>
        <v>229388.03412395914</v>
      </c>
      <c r="AK35" s="45">
        <f>Displacement_Number!AK35*'Temporary Relocation Numbers'!$O$2</f>
        <v>124543.62087305327</v>
      </c>
      <c r="AL35" s="45">
        <f>Displacement_Number!AL35*'Temporary Relocation Numbers'!$O$2</f>
        <v>78451.674283682572</v>
      </c>
      <c r="AM35" s="45">
        <f>Displacement_Number!AM35*'Temporary Relocation Numbers'!$O$2</f>
        <v>39995.650731319947</v>
      </c>
    </row>
    <row r="36" spans="1:39" x14ac:dyDescent="0.35">
      <c r="A36">
        <v>2055</v>
      </c>
      <c r="B36" s="43">
        <f>Displacement_Number!B36*'Temporary Relocation Numbers'!$C$2</f>
        <v>0</v>
      </c>
      <c r="C36" s="43">
        <f>Displacement_Number!C36*'Temporary Relocation Numbers'!$C$2</f>
        <v>0</v>
      </c>
      <c r="D36" s="43">
        <f>Displacement_Number!D36*'Temporary Relocation Numbers'!$C$2</f>
        <v>0</v>
      </c>
      <c r="E36" s="43">
        <f>Displacement_Number!E36*'Temporary Relocation Numbers'!$C$2</f>
        <v>0</v>
      </c>
      <c r="F36" s="43">
        <f>Displacement_Number!F36*'Temporary Relocation Numbers'!$C$2</f>
        <v>0</v>
      </c>
      <c r="G36" s="43">
        <f>Displacement_Number!G36*'Temporary Relocation Numbers'!$C$2</f>
        <v>0</v>
      </c>
      <c r="H36" s="44">
        <f>Displacement_Number!H36*'Temporary Relocation Numbers'!$I$2</f>
        <v>548.82555006310963</v>
      </c>
      <c r="I36" s="44">
        <f>Displacement_Number!I36*'Temporary Relocation Numbers'!$I$2</f>
        <v>670.58225392560928</v>
      </c>
      <c r="J36" s="44">
        <f>Displacement_Number!J36*'Temporary Relocation Numbers'!$I$2</f>
        <v>438.34577323209407</v>
      </c>
      <c r="K36" s="44">
        <f>Displacement_Number!K36*'Temporary Relocation Numbers'!$I$2</f>
        <v>475.96340371111262</v>
      </c>
      <c r="L36" s="44">
        <f>Displacement_Number!L36*'Temporary Relocation Numbers'!$I$2</f>
        <v>391.38476298073624</v>
      </c>
      <c r="M36" s="44">
        <f>Displacement_Number!M36*'Temporary Relocation Numbers'!$I$2</f>
        <v>160.27478268002989</v>
      </c>
      <c r="N36" s="45">
        <f>Displacement_Number!N36*'Temporary Relocation Numbers'!$O$2</f>
        <v>165751.77644137118</v>
      </c>
      <c r="O36" s="45">
        <f>Displacement_Number!O36*'Temporary Relocation Numbers'!$O$2</f>
        <v>339531.25008425873</v>
      </c>
      <c r="P36" s="45">
        <f>Displacement_Number!P36*'Temporary Relocation Numbers'!$O$2</f>
        <v>257386.24492755614</v>
      </c>
      <c r="Q36" s="45">
        <f>Displacement_Number!Q36*'Temporary Relocation Numbers'!$O$2</f>
        <v>126599.52614294176</v>
      </c>
      <c r="R36" s="45">
        <f>Displacement_Number!R36*'Temporary Relocation Numbers'!$O$2</f>
        <v>81200.188111819982</v>
      </c>
      <c r="S36" s="45">
        <f>Displacement_Number!S36*'Temporary Relocation Numbers'!$O$2</f>
        <v>44336.055749279993</v>
      </c>
      <c r="U36">
        <v>2055</v>
      </c>
      <c r="V36" s="43">
        <f>Displacement_Number!V36*'Temporary Relocation Numbers'!$C$2</f>
        <v>0</v>
      </c>
      <c r="W36" s="43">
        <f>Displacement_Number!W36*'Temporary Relocation Numbers'!$C$2</f>
        <v>0</v>
      </c>
      <c r="X36" s="43">
        <f>Displacement_Number!X36*'Temporary Relocation Numbers'!$C$2</f>
        <v>0</v>
      </c>
      <c r="Y36" s="43">
        <f>Displacement_Number!Y36*'Temporary Relocation Numbers'!$C$2</f>
        <v>0</v>
      </c>
      <c r="Z36" s="43">
        <f>Displacement_Number!Z36*'Temporary Relocation Numbers'!$C$2</f>
        <v>0</v>
      </c>
      <c r="AA36" s="43">
        <f>Displacement_Number!AA36*'Temporary Relocation Numbers'!$C$2</f>
        <v>0</v>
      </c>
      <c r="AB36" s="44">
        <f>Displacement_Number!AB36*'Temporary Relocation Numbers'!$I$2</f>
        <v>510.94323491990065</v>
      </c>
      <c r="AC36" s="44">
        <f>Displacement_Number!AC36*'Temporary Relocation Numbers'!$I$2</f>
        <v>612.37033291105843</v>
      </c>
      <c r="AD36" s="44">
        <f>Displacement_Number!AD36*'Temporary Relocation Numbers'!$I$2</f>
        <v>396.09000343165121</v>
      </c>
      <c r="AE36" s="44">
        <f>Displacement_Number!AE36*'Temporary Relocation Numbers'!$I$2</f>
        <v>474.73866294470963</v>
      </c>
      <c r="AF36" s="44">
        <f>Displacement_Number!AF36*'Temporary Relocation Numbers'!$I$2</f>
        <v>383.38995353418568</v>
      </c>
      <c r="AG36" s="44">
        <f>Displacement_Number!AG36*'Temporary Relocation Numbers'!$I$2</f>
        <v>146.59276696889719</v>
      </c>
      <c r="AH36" s="45">
        <f>Displacement_Number!AH36*'Temporary Relocation Numbers'!$O$2</f>
        <v>154310.87134871155</v>
      </c>
      <c r="AI36" s="45">
        <f>Displacement_Number!AI36*'Temporary Relocation Numbers'!$O$2</f>
        <v>310057.21286336146</v>
      </c>
      <c r="AJ36" s="45">
        <f>Displacement_Number!AJ36*'Temporary Relocation Numbers'!$O$2</f>
        <v>232574.65877887298</v>
      </c>
      <c r="AK36" s="45">
        <f>Displacement_Number!AK36*'Temporary Relocation Numbers'!$O$2</f>
        <v>126273.76244038474</v>
      </c>
      <c r="AL36" s="45">
        <f>Displacement_Number!AL36*'Temporary Relocation Numbers'!$O$2</f>
        <v>79541.513343712024</v>
      </c>
      <c r="AM36" s="45">
        <f>Displacement_Number!AM36*'Temporary Relocation Numbers'!$O$2</f>
        <v>40551.264397902378</v>
      </c>
    </row>
    <row r="37" spans="1:39" x14ac:dyDescent="0.35">
      <c r="A37">
        <v>2056</v>
      </c>
      <c r="B37" s="43">
        <f>Displacement_Number!B37*'Temporary Relocation Numbers'!$C$2</f>
        <v>0</v>
      </c>
      <c r="C37" s="43">
        <f>Displacement_Number!C37*'Temporary Relocation Numbers'!$C$2</f>
        <v>0</v>
      </c>
      <c r="D37" s="43">
        <f>Displacement_Number!D37*'Temporary Relocation Numbers'!$C$2</f>
        <v>0</v>
      </c>
      <c r="E37" s="43">
        <f>Displacement_Number!E37*'Temporary Relocation Numbers'!$C$2</f>
        <v>0</v>
      </c>
      <c r="F37" s="43">
        <f>Displacement_Number!F37*'Temporary Relocation Numbers'!$C$2</f>
        <v>0</v>
      </c>
      <c r="G37" s="43">
        <f>Displacement_Number!G37*'Temporary Relocation Numbers'!$C$2</f>
        <v>0</v>
      </c>
      <c r="H37" s="44">
        <f>Displacement_Number!H37*'Temporary Relocation Numbers'!$I$2</f>
        <v>552.13680689453713</v>
      </c>
      <c r="I37" s="44">
        <f>Displacement_Number!I37*'Temporary Relocation Numbers'!$I$2</f>
        <v>674.62811161042362</v>
      </c>
      <c r="J37" s="44">
        <f>Displacement_Number!J37*'Temporary Relocation Numbers'!$I$2</f>
        <v>440.99046686192833</v>
      </c>
      <c r="K37" s="44">
        <f>Displacement_Number!K37*'Temporary Relocation Numbers'!$I$2</f>
        <v>478.83505768543398</v>
      </c>
      <c r="L37" s="44">
        <f>Displacement_Number!L37*'Temporary Relocation Numbers'!$I$2</f>
        <v>393.74612438234658</v>
      </c>
      <c r="M37" s="44">
        <f>Displacement_Number!M37*'Temporary Relocation Numbers'!$I$2</f>
        <v>161.24177659821351</v>
      </c>
      <c r="N37" s="45">
        <f>Displacement_Number!N37*'Temporary Relocation Numbers'!$O$2</f>
        <v>168054.37561321122</v>
      </c>
      <c r="O37" s="45">
        <f>Displacement_Number!O37*'Temporary Relocation Numbers'!$O$2</f>
        <v>344247.96801056323</v>
      </c>
      <c r="P37" s="45">
        <f>Displacement_Number!P37*'Temporary Relocation Numbers'!$O$2</f>
        <v>260961.81658740403</v>
      </c>
      <c r="Q37" s="45">
        <f>Displacement_Number!Q37*'Temporary Relocation Numbers'!$O$2</f>
        <v>128358.2280423159</v>
      </c>
      <c r="R37" s="45">
        <f>Displacement_Number!R37*'Temporary Relocation Numbers'!$O$2</f>
        <v>82328.20911958073</v>
      </c>
      <c r="S37" s="45">
        <f>Displacement_Number!S37*'Temporary Relocation Numbers'!$O$2</f>
        <v>44951.96568064086</v>
      </c>
      <c r="U37">
        <v>2056</v>
      </c>
      <c r="V37" s="43">
        <f>Displacement_Number!V37*'Temporary Relocation Numbers'!$C$2</f>
        <v>0</v>
      </c>
      <c r="W37" s="43">
        <f>Displacement_Number!W37*'Temporary Relocation Numbers'!$C$2</f>
        <v>0</v>
      </c>
      <c r="X37" s="43">
        <f>Displacement_Number!X37*'Temporary Relocation Numbers'!$C$2</f>
        <v>0</v>
      </c>
      <c r="Y37" s="43">
        <f>Displacement_Number!Y37*'Temporary Relocation Numbers'!$C$2</f>
        <v>0</v>
      </c>
      <c r="Z37" s="43">
        <f>Displacement_Number!Z37*'Temporary Relocation Numbers'!$C$2</f>
        <v>0</v>
      </c>
      <c r="AA37" s="43">
        <f>Displacement_Number!AA37*'Temporary Relocation Numbers'!$C$2</f>
        <v>0</v>
      </c>
      <c r="AB37" s="44">
        <f>Displacement_Number!AB37*'Temporary Relocation Numbers'!$I$2</f>
        <v>514.02593447152617</v>
      </c>
      <c r="AC37" s="44">
        <f>Displacement_Number!AC37*'Temporary Relocation Numbers'!$I$2</f>
        <v>616.06497768111717</v>
      </c>
      <c r="AD37" s="44">
        <f>Displacement_Number!AD37*'Temporary Relocation Numbers'!$I$2</f>
        <v>398.47975319744182</v>
      </c>
      <c r="AE37" s="44">
        <f>Displacement_Number!AE37*'Temporary Relocation Numbers'!$I$2</f>
        <v>477.602927628884</v>
      </c>
      <c r="AF37" s="44">
        <f>Displacement_Number!AF37*'Temporary Relocation Numbers'!$I$2</f>
        <v>385.70307944932347</v>
      </c>
      <c r="AG37" s="44">
        <f>Displacement_Number!AG37*'Temporary Relocation Numbers'!$I$2</f>
        <v>147.4772124926302</v>
      </c>
      <c r="AH37" s="45">
        <f>Displacement_Number!AH37*'Temporary Relocation Numbers'!$O$2</f>
        <v>156454.53515854795</v>
      </c>
      <c r="AI37" s="45">
        <f>Displacement_Number!AI37*'Temporary Relocation Numbers'!$O$2</f>
        <v>314364.48182234447</v>
      </c>
      <c r="AJ37" s="45">
        <f>Displacement_Number!AJ37*'Temporary Relocation Numbers'!$O$2</f>
        <v>235805.55155234889</v>
      </c>
      <c r="AK37" s="45">
        <f>Displacement_Number!AK37*'Temporary Relocation Numbers'!$O$2</f>
        <v>128027.93887856731</v>
      </c>
      <c r="AL37" s="45">
        <f>Displacement_Number!AL37*'Temporary Relocation Numbers'!$O$2</f>
        <v>80646.492286830122</v>
      </c>
      <c r="AM37" s="45">
        <f>Displacement_Number!AM37*'Temporary Relocation Numbers'!$O$2</f>
        <v>41114.596567393208</v>
      </c>
    </row>
    <row r="38" spans="1:39" x14ac:dyDescent="0.35">
      <c r="A38">
        <v>2057</v>
      </c>
      <c r="B38" s="43">
        <f>Displacement_Number!B38*'Temporary Relocation Numbers'!$C$2</f>
        <v>0</v>
      </c>
      <c r="C38" s="43">
        <f>Displacement_Number!C38*'Temporary Relocation Numbers'!$C$2</f>
        <v>0</v>
      </c>
      <c r="D38" s="43">
        <f>Displacement_Number!D38*'Temporary Relocation Numbers'!$C$2</f>
        <v>0</v>
      </c>
      <c r="E38" s="43">
        <f>Displacement_Number!E38*'Temporary Relocation Numbers'!$C$2</f>
        <v>0</v>
      </c>
      <c r="F38" s="43">
        <f>Displacement_Number!F38*'Temporary Relocation Numbers'!$C$2</f>
        <v>0</v>
      </c>
      <c r="G38" s="43">
        <f>Displacement_Number!G38*'Temporary Relocation Numbers'!$C$2</f>
        <v>0</v>
      </c>
      <c r="H38" s="44">
        <f>Displacement_Number!H38*'Temporary Relocation Numbers'!$I$2</f>
        <v>555.46804169856875</v>
      </c>
      <c r="I38" s="44">
        <f>Displacement_Number!I38*'Temporary Relocation Numbers'!$I$2</f>
        <v>678.6983793721671</v>
      </c>
      <c r="J38" s="44">
        <f>Displacement_Number!J38*'Temporary Relocation Numbers'!$I$2</f>
        <v>443.65111685503268</v>
      </c>
      <c r="K38" s="44">
        <f>Displacement_Number!K38*'Temporary Relocation Numbers'!$I$2</f>
        <v>481.72403735430225</v>
      </c>
      <c r="L38" s="44">
        <f>Displacement_Number!L38*'Temporary Relocation Numbers'!$I$2</f>
        <v>396.12173270462529</v>
      </c>
      <c r="M38" s="44">
        <f>Displacement_Number!M38*'Temporary Relocation Numbers'!$I$2</f>
        <v>162.21460472950395</v>
      </c>
      <c r="N38" s="45">
        <f>Displacement_Number!N38*'Temporary Relocation Numbers'!$O$2</f>
        <v>170388.96215230602</v>
      </c>
      <c r="O38" s="45">
        <f>Displacement_Number!O38*'Temporary Relocation Numbers'!$O$2</f>
        <v>349030.20988493081</v>
      </c>
      <c r="P38" s="45">
        <f>Displacement_Number!P38*'Temporary Relocation Numbers'!$O$2</f>
        <v>264587.05956010043</v>
      </c>
      <c r="Q38" s="45">
        <f>Displacement_Number!Q38*'Temporary Relocation Numbers'!$O$2</f>
        <v>130141.36156845119</v>
      </c>
      <c r="R38" s="45">
        <f>Displacement_Number!R38*'Temporary Relocation Numbers'!$O$2</f>
        <v>83471.90042840282</v>
      </c>
      <c r="S38" s="45">
        <f>Displacement_Number!S38*'Temporary Relocation Numbers'!$O$2</f>
        <v>45576.431741705586</v>
      </c>
      <c r="U38">
        <v>2057</v>
      </c>
      <c r="V38" s="43">
        <f>Displacement_Number!V38*'Temporary Relocation Numbers'!$C$2</f>
        <v>0</v>
      </c>
      <c r="W38" s="43">
        <f>Displacement_Number!W38*'Temporary Relocation Numbers'!$C$2</f>
        <v>0</v>
      </c>
      <c r="X38" s="43">
        <f>Displacement_Number!X38*'Temporary Relocation Numbers'!$C$2</f>
        <v>0</v>
      </c>
      <c r="Y38" s="43">
        <f>Displacement_Number!Y38*'Temporary Relocation Numbers'!$C$2</f>
        <v>0</v>
      </c>
      <c r="Z38" s="43">
        <f>Displacement_Number!Z38*'Temporary Relocation Numbers'!$C$2</f>
        <v>0</v>
      </c>
      <c r="AA38" s="43">
        <f>Displacement_Number!AA38*'Temporary Relocation Numbers'!$C$2</f>
        <v>0</v>
      </c>
      <c r="AB38" s="44">
        <f>Displacement_Number!AB38*'Temporary Relocation Numbers'!$I$2</f>
        <v>517.12723302960887</v>
      </c>
      <c r="AC38" s="44">
        <f>Displacement_Number!AC38*'Temporary Relocation Numbers'!$I$2</f>
        <v>619.78191353753857</v>
      </c>
      <c r="AD38" s="44">
        <f>Displacement_Number!AD38*'Temporary Relocation Numbers'!$I$2</f>
        <v>400.88392116084805</v>
      </c>
      <c r="AE38" s="44">
        <f>Displacement_Number!AE38*'Temporary Relocation Numbers'!$I$2</f>
        <v>480.48447342542897</v>
      </c>
      <c r="AF38" s="44">
        <f>Displacement_Number!AF38*'Temporary Relocation Numbers'!$I$2</f>
        <v>388.03016126353987</v>
      </c>
      <c r="AG38" s="44">
        <f>Displacement_Number!AG38*'Temporary Relocation Numbers'!$I$2</f>
        <v>148.36699418608441</v>
      </c>
      <c r="AH38" s="45">
        <f>Displacement_Number!AH38*'Temporary Relocation Numbers'!$O$2</f>
        <v>158627.97842908878</v>
      </c>
      <c r="AI38" s="45">
        <f>Displacement_Number!AI38*'Temporary Relocation Numbers'!$O$2</f>
        <v>318731.58672487375</v>
      </c>
      <c r="AJ38" s="45">
        <f>Displacement_Number!AJ38*'Temporary Relocation Numbers'!$O$2</f>
        <v>239081.32741054471</v>
      </c>
      <c r="AK38" s="45">
        <f>Displacement_Number!AK38*'Temporary Relocation Numbers'!$O$2</f>
        <v>129806.48407647319</v>
      </c>
      <c r="AL38" s="45">
        <f>Displacement_Number!AL38*'Temporary Relocation Numbers'!$O$2</f>
        <v>81766.821434054335</v>
      </c>
      <c r="AM38" s="45">
        <f>Displacement_Number!AM38*'Temporary Relocation Numbers'!$O$2</f>
        <v>41685.754464093654</v>
      </c>
    </row>
    <row r="39" spans="1:39" x14ac:dyDescent="0.35">
      <c r="A39">
        <v>2058</v>
      </c>
      <c r="B39" s="43">
        <f>Displacement_Number!B39*'Temporary Relocation Numbers'!$C$2</f>
        <v>0</v>
      </c>
      <c r="C39" s="43">
        <f>Displacement_Number!C39*'Temporary Relocation Numbers'!$C$2</f>
        <v>0</v>
      </c>
      <c r="D39" s="43">
        <f>Displacement_Number!D39*'Temporary Relocation Numbers'!$C$2</f>
        <v>0</v>
      </c>
      <c r="E39" s="43">
        <f>Displacement_Number!E39*'Temporary Relocation Numbers'!$C$2</f>
        <v>0</v>
      </c>
      <c r="F39" s="43">
        <f>Displacement_Number!F39*'Temporary Relocation Numbers'!$C$2</f>
        <v>0</v>
      </c>
      <c r="G39" s="43">
        <f>Displacement_Number!G39*'Temporary Relocation Numbers'!$C$2</f>
        <v>0</v>
      </c>
      <c r="H39" s="44">
        <f>Displacement_Number!H39*'Temporary Relocation Numbers'!$I$2</f>
        <v>558.81937500931303</v>
      </c>
      <c r="I39" s="44">
        <f>Displacement_Number!I39*'Temporary Relocation Numbers'!$I$2</f>
        <v>682.79320448538624</v>
      </c>
      <c r="J39" s="44">
        <f>Displacement_Number!J39*'Temporary Relocation Numbers'!$I$2</f>
        <v>446.32781948173755</v>
      </c>
      <c r="K39" s="44">
        <f>Displacement_Number!K39*'Temporary Relocation Numbers'!$I$2</f>
        <v>484.63044724970331</v>
      </c>
      <c r="L39" s="44">
        <f>Displacement_Number!L39*'Temporary Relocation Numbers'!$I$2</f>
        <v>398.51167390423643</v>
      </c>
      <c r="M39" s="44">
        <f>Displacement_Number!M39*'Temporary Relocation Numbers'!$I$2</f>
        <v>163.19330227375292</v>
      </c>
      <c r="N39" s="45">
        <f>Displacement_Number!N39*'Temporary Relocation Numbers'!$O$2</f>
        <v>172755.98042243213</v>
      </c>
      <c r="O39" s="45">
        <f>Displacement_Number!O39*'Temporary Relocation Numbers'!$O$2</f>
        <v>353878.8859563602</v>
      </c>
      <c r="P39" s="45">
        <f>Displacement_Number!P39*'Temporary Relocation Numbers'!$O$2</f>
        <v>268262.66387217952</v>
      </c>
      <c r="Q39" s="45">
        <f>Displacement_Number!Q39*'Temporary Relocation Numbers'!$O$2</f>
        <v>131949.26612189435</v>
      </c>
      <c r="R39" s="45">
        <f>Displacement_Number!R39*'Temporary Relocation Numbers'!$O$2</f>
        <v>84631.479727791739</v>
      </c>
      <c r="S39" s="45">
        <f>Displacement_Number!S39*'Temporary Relocation Numbers'!$O$2</f>
        <v>46209.572792963008</v>
      </c>
      <c r="U39">
        <v>2058</v>
      </c>
      <c r="V39" s="43">
        <f>Displacement_Number!V39*'Temporary Relocation Numbers'!$C$2</f>
        <v>0</v>
      </c>
      <c r="W39" s="43">
        <f>Displacement_Number!W39*'Temporary Relocation Numbers'!$C$2</f>
        <v>0</v>
      </c>
      <c r="X39" s="43">
        <f>Displacement_Number!X39*'Temporary Relocation Numbers'!$C$2</f>
        <v>0</v>
      </c>
      <c r="Y39" s="43">
        <f>Displacement_Number!Y39*'Temporary Relocation Numbers'!$C$2</f>
        <v>0</v>
      </c>
      <c r="Z39" s="43">
        <f>Displacement_Number!Z39*'Temporary Relocation Numbers'!$C$2</f>
        <v>0</v>
      </c>
      <c r="AA39" s="43">
        <f>Displacement_Number!AA39*'Temporary Relocation Numbers'!$C$2</f>
        <v>0</v>
      </c>
      <c r="AB39" s="44">
        <f>Displacement_Number!AB39*'Temporary Relocation Numbers'!$I$2</f>
        <v>520.24724280847136</v>
      </c>
      <c r="AC39" s="44">
        <f>Displacement_Number!AC39*'Temporary Relocation Numbers'!$I$2</f>
        <v>623.52127497025674</v>
      </c>
      <c r="AD39" s="44">
        <f>Displacement_Number!AD39*'Temporary Relocation Numbers'!$I$2</f>
        <v>403.30259431190791</v>
      </c>
      <c r="AE39" s="44">
        <f>Displacement_Number!AE39*'Temporary Relocation Numbers'!$I$2</f>
        <v>483.38340459735025</v>
      </c>
      <c r="AF39" s="44">
        <f>Displacement_Number!AF39*'Temporary Relocation Numbers'!$I$2</f>
        <v>390.3712831776636</v>
      </c>
      <c r="AG39" s="44">
        <f>Displacement_Number!AG39*'Temporary Relocation Numbers'!$I$2</f>
        <v>149.2621442442414</v>
      </c>
      <c r="AH39" s="45">
        <f>Displacement_Number!AH39*'Temporary Relocation Numbers'!$O$2</f>
        <v>160831.61485219933</v>
      </c>
      <c r="AI39" s="45">
        <f>Displacement_Number!AI39*'Temporary Relocation Numbers'!$O$2</f>
        <v>323159.35880303034</v>
      </c>
      <c r="AJ39" s="45">
        <f>Displacement_Number!AJ39*'Temporary Relocation Numbers'!$O$2</f>
        <v>242402.60986263747</v>
      </c>
      <c r="AK39" s="45">
        <f>Displacement_Number!AK39*'Temporary Relocation Numbers'!$O$2</f>
        <v>131609.73656130963</v>
      </c>
      <c r="AL39" s="45">
        <f>Displacement_Number!AL39*'Temporary Relocation Numbers'!$O$2</f>
        <v>82902.714028150542</v>
      </c>
      <c r="AM39" s="45">
        <f>Displacement_Number!AM39*'Temporary Relocation Numbers'!$O$2</f>
        <v>42264.846801849089</v>
      </c>
    </row>
    <row r="40" spans="1:39" x14ac:dyDescent="0.35">
      <c r="A40">
        <v>2059</v>
      </c>
      <c r="B40" s="43">
        <f>Displacement_Number!B40*'Temporary Relocation Numbers'!$C$2</f>
        <v>0</v>
      </c>
      <c r="C40" s="43">
        <f>Displacement_Number!C40*'Temporary Relocation Numbers'!$C$2</f>
        <v>0</v>
      </c>
      <c r="D40" s="43">
        <f>Displacement_Number!D40*'Temporary Relocation Numbers'!$C$2</f>
        <v>0</v>
      </c>
      <c r="E40" s="43">
        <f>Displacement_Number!E40*'Temporary Relocation Numbers'!$C$2</f>
        <v>0</v>
      </c>
      <c r="F40" s="43">
        <f>Displacement_Number!F40*'Temporary Relocation Numbers'!$C$2</f>
        <v>0</v>
      </c>
      <c r="G40" s="43">
        <f>Displacement_Number!G40*'Temporary Relocation Numbers'!$C$2</f>
        <v>0</v>
      </c>
      <c r="H40" s="44">
        <f>Displacement_Number!H40*'Temporary Relocation Numbers'!$I$2</f>
        <v>562.1909280881024</v>
      </c>
      <c r="I40" s="44">
        <f>Displacement_Number!I40*'Temporary Relocation Numbers'!$I$2</f>
        <v>686.91273511318695</v>
      </c>
      <c r="J40" s="44">
        <f>Displacement_Number!J40*'Temporary Relocation Numbers'!$I$2</f>
        <v>449.02067159320558</v>
      </c>
      <c r="K40" s="44">
        <f>Displacement_Number!K40*'Temporary Relocation Numbers'!$I$2</f>
        <v>487.55439253430018</v>
      </c>
      <c r="L40" s="44">
        <f>Displacement_Number!L40*'Temporary Relocation Numbers'!$I$2</f>
        <v>400.91603445645057</v>
      </c>
      <c r="M40" s="44">
        <f>Displacement_Number!M40*'Temporary Relocation Numbers'!$I$2</f>
        <v>164.17790464318534</v>
      </c>
      <c r="N40" s="45">
        <f>Displacement_Number!N40*'Temporary Relocation Numbers'!$O$2</f>
        <v>175155.88096040196</v>
      </c>
      <c r="O40" s="45">
        <f>Displacement_Number!O40*'Temporary Relocation Numbers'!$O$2</f>
        <v>358794.91911889479</v>
      </c>
      <c r="P40" s="45">
        <f>Displacement_Number!P40*'Temporary Relocation Numbers'!$O$2</f>
        <v>271989.32913592213</v>
      </c>
      <c r="Q40" s="45">
        <f>Displacement_Number!Q40*'Temporary Relocation Numbers'!$O$2</f>
        <v>133782.28581809436</v>
      </c>
      <c r="R40" s="45">
        <f>Displacement_Number!R40*'Temporary Relocation Numbers'!$O$2</f>
        <v>85807.167731363385</v>
      </c>
      <c r="S40" s="45">
        <f>Displacement_Number!S40*'Temporary Relocation Numbers'!$O$2</f>
        <v>46851.509346094281</v>
      </c>
      <c r="U40">
        <v>2059</v>
      </c>
      <c r="V40" s="43">
        <f>Displacement_Number!V40*'Temporary Relocation Numbers'!$C$2</f>
        <v>0</v>
      </c>
      <c r="W40" s="43">
        <f>Displacement_Number!W40*'Temporary Relocation Numbers'!$C$2</f>
        <v>0</v>
      </c>
      <c r="X40" s="43">
        <f>Displacement_Number!X40*'Temporary Relocation Numbers'!$C$2</f>
        <v>0</v>
      </c>
      <c r="Y40" s="43">
        <f>Displacement_Number!Y40*'Temporary Relocation Numbers'!$C$2</f>
        <v>0</v>
      </c>
      <c r="Z40" s="43">
        <f>Displacement_Number!Z40*'Temporary Relocation Numbers'!$C$2</f>
        <v>0</v>
      </c>
      <c r="AA40" s="43">
        <f>Displacement_Number!AA40*'Temporary Relocation Numbers'!$C$2</f>
        <v>0</v>
      </c>
      <c r="AB40" s="44">
        <f>Displacement_Number!AB40*'Temporary Relocation Numbers'!$I$2</f>
        <v>523.38607669946418</v>
      </c>
      <c r="AC40" s="44">
        <f>Displacement_Number!AC40*'Temporary Relocation Numbers'!$I$2</f>
        <v>627.28319728063059</v>
      </c>
      <c r="AD40" s="44">
        <f>Displacement_Number!AD40*'Temporary Relocation Numbers'!$I$2</f>
        <v>405.73586016550053</v>
      </c>
      <c r="AE40" s="44">
        <f>Displacement_Number!AE40*'Temporary Relocation Numbers'!$I$2</f>
        <v>486.29982603670851</v>
      </c>
      <c r="AF40" s="44">
        <f>Displacement_Number!AF40*'Temporary Relocation Numbers'!$I$2</f>
        <v>392.72652990053666</v>
      </c>
      <c r="AG40" s="44">
        <f>Displacement_Number!AG40*'Temporary Relocation Numbers'!$I$2</f>
        <v>150.16269505632627</v>
      </c>
      <c r="AH40" s="45">
        <f>Displacement_Number!AH40*'Temporary Relocation Numbers'!$O$2</f>
        <v>163065.86386669095</v>
      </c>
      <c r="AI40" s="45">
        <f>Displacement_Number!AI40*'Temporary Relocation Numbers'!$O$2</f>
        <v>327648.64083624829</v>
      </c>
      <c r="AJ40" s="45">
        <f>Displacement_Number!AJ40*'Temporary Relocation Numbers'!$O$2</f>
        <v>245770.03107950152</v>
      </c>
      <c r="AK40" s="45">
        <f>Displacement_Number!AK40*'Temporary Relocation Numbers'!$O$2</f>
        <v>133438.03956305358</v>
      </c>
      <c r="AL40" s="45">
        <f>Displacement_Number!AL40*'Temporary Relocation Numbers'!$O$2</f>
        <v>84054.386274221644</v>
      </c>
      <c r="AM40" s="45">
        <f>Displacement_Number!AM40*'Temporary Relocation Numbers'!$O$2</f>
        <v>42851.983804741525</v>
      </c>
    </row>
    <row r="41" spans="1:39" x14ac:dyDescent="0.35">
      <c r="A41">
        <v>2060</v>
      </c>
      <c r="B41" s="43">
        <f>Displacement_Number!B41*'Temporary Relocation Numbers'!$C$2</f>
        <v>0</v>
      </c>
      <c r="C41" s="43">
        <f>Displacement_Number!C41*'Temporary Relocation Numbers'!$C$2</f>
        <v>0</v>
      </c>
      <c r="D41" s="43">
        <f>Displacement_Number!D41*'Temporary Relocation Numbers'!$C$2</f>
        <v>0</v>
      </c>
      <c r="E41" s="43">
        <f>Displacement_Number!E41*'Temporary Relocation Numbers'!$C$2</f>
        <v>0</v>
      </c>
      <c r="F41" s="43">
        <f>Displacement_Number!F41*'Temporary Relocation Numbers'!$C$2</f>
        <v>0</v>
      </c>
      <c r="G41" s="43">
        <f>Displacement_Number!G41*'Temporary Relocation Numbers'!$C$2</f>
        <v>0</v>
      </c>
      <c r="H41" s="44">
        <f>Displacement_Number!H41*'Temporary Relocation Numbers'!$I$2</f>
        <v>637.4461268356323</v>
      </c>
      <c r="I41" s="44">
        <f>Displacement_Number!I41*'Temporary Relocation Numbers'!$I$2</f>
        <v>778.86326618801604</v>
      </c>
      <c r="J41" s="44">
        <f>Displacement_Number!J41*'Temporary Relocation Numbers'!$I$2</f>
        <v>509.12683516545098</v>
      </c>
      <c r="K41" s="44">
        <f>Displacement_Number!K41*'Temporary Relocation Numbers'!$I$2</f>
        <v>552.81870200151013</v>
      </c>
      <c r="L41" s="44">
        <f>Displacement_Number!L41*'Temporary Relocation Numbers'!$I$2</f>
        <v>454.58288382504003</v>
      </c>
      <c r="M41" s="44">
        <f>Displacement_Number!M41*'Temporary Relocation Numbers'!$I$2</f>
        <v>186.15485273427885</v>
      </c>
      <c r="N41" s="45">
        <f>Displacement_Number!N41*'Temporary Relocation Numbers'!$O$2</f>
        <v>200153.70425192738</v>
      </c>
      <c r="O41" s="45">
        <f>Displacement_Number!O41*'Temporary Relocation Numbers'!$O$2</f>
        <v>410001.26136017498</v>
      </c>
      <c r="P41" s="45">
        <f>Displacement_Number!P41*'Temporary Relocation Numbers'!$O$2</f>
        <v>310806.98772460199</v>
      </c>
      <c r="Q41" s="45">
        <f>Displacement_Number!Q41*'Temporary Relocation Numbers'!$O$2</f>
        <v>152875.36977325502</v>
      </c>
      <c r="R41" s="45">
        <f>Displacement_Number!R41*'Temporary Relocation Numbers'!$O$2</f>
        <v>98053.358977318945</v>
      </c>
      <c r="S41" s="45">
        <f>Displacement_Number!S41*'Temporary Relocation Numbers'!$O$2</f>
        <v>53538.043336007482</v>
      </c>
      <c r="U41">
        <v>2060</v>
      </c>
      <c r="V41" s="43">
        <f>Displacement_Number!V41*'Temporary Relocation Numbers'!$C$2</f>
        <v>0</v>
      </c>
      <c r="W41" s="43">
        <f>Displacement_Number!W41*'Temporary Relocation Numbers'!$C$2</f>
        <v>0</v>
      </c>
      <c r="X41" s="43">
        <f>Displacement_Number!X41*'Temporary Relocation Numbers'!$C$2</f>
        <v>0</v>
      </c>
      <c r="Y41" s="43">
        <f>Displacement_Number!Y41*'Temporary Relocation Numbers'!$C$2</f>
        <v>0</v>
      </c>
      <c r="Z41" s="43">
        <f>Displacement_Number!Z41*'Temporary Relocation Numbers'!$C$2</f>
        <v>0</v>
      </c>
      <c r="AA41" s="43">
        <f>Displacement_Number!AA41*'Temporary Relocation Numbers'!$C$2</f>
        <v>0</v>
      </c>
      <c r="AB41" s="44">
        <f>Displacement_Number!AB41*'Temporary Relocation Numbers'!$I$2</f>
        <v>593.44683587545637</v>
      </c>
      <c r="AC41" s="44">
        <f>Displacement_Number!AC41*'Temporary Relocation Numbers'!$I$2</f>
        <v>711.2516843618414</v>
      </c>
      <c r="AD41" s="44">
        <f>Displacement_Number!AD41*'Temporary Relocation Numbers'!$I$2</f>
        <v>460.04789415650362</v>
      </c>
      <c r="AE41" s="44">
        <f>Displacement_Number!AE41*'Temporary Relocation Numbers'!$I$2</f>
        <v>551.39619851596422</v>
      </c>
      <c r="AF41" s="44">
        <f>Displacement_Number!AF41*'Temporary Relocation Numbers'!$I$2</f>
        <v>445.29712751156933</v>
      </c>
      <c r="AG41" s="44">
        <f>Displacement_Number!AG41*'Temporary Relocation Numbers'!$I$2</f>
        <v>170.26355918687943</v>
      </c>
      <c r="AH41" s="45">
        <f>Displacement_Number!AH41*'Temporary Relocation Numbers'!$O$2</f>
        <v>186338.22918761912</v>
      </c>
      <c r="AI41" s="45">
        <f>Displacement_Number!AI41*'Temporary Relocation Numbers'!$O$2</f>
        <v>374409.86164381384</v>
      </c>
      <c r="AJ41" s="45">
        <f>Displacement_Number!AJ41*'Temporary Relocation Numbers'!$O$2</f>
        <v>280845.73492450698</v>
      </c>
      <c r="AK41" s="45">
        <f>Displacement_Number!AK41*'Temporary Relocation Numbers'!$O$2</f>
        <v>152481.99352608895</v>
      </c>
      <c r="AL41" s="45">
        <f>Displacement_Number!AL41*'Temporary Relocation Numbers'!$O$2</f>
        <v>96050.4247939653</v>
      </c>
      <c r="AM41" s="45">
        <f>Displacement_Number!AM41*'Temporary Relocation Numbers'!$O$2</f>
        <v>48967.715191941759</v>
      </c>
    </row>
    <row r="42" spans="1:39" x14ac:dyDescent="0.35">
      <c r="A42">
        <v>2061</v>
      </c>
      <c r="B42" s="43">
        <f>Displacement_Number!B42*'Temporary Relocation Numbers'!$C$2</f>
        <v>0</v>
      </c>
      <c r="C42" s="43">
        <f>Displacement_Number!C42*'Temporary Relocation Numbers'!$C$2</f>
        <v>0</v>
      </c>
      <c r="D42" s="43">
        <f>Displacement_Number!D42*'Temporary Relocation Numbers'!$C$2</f>
        <v>0</v>
      </c>
      <c r="E42" s="43">
        <f>Displacement_Number!E42*'Temporary Relocation Numbers'!$C$2</f>
        <v>0</v>
      </c>
      <c r="F42" s="43">
        <f>Displacement_Number!F42*'Temporary Relocation Numbers'!$C$2</f>
        <v>0</v>
      </c>
      <c r="G42" s="43">
        <f>Displacement_Number!G42*'Temporary Relocation Numbers'!$C$2</f>
        <v>0</v>
      </c>
      <c r="H42" s="44">
        <f>Displacement_Number!H42*'Temporary Relocation Numbers'!$I$2</f>
        <v>641.29206265605603</v>
      </c>
      <c r="I42" s="44">
        <f>Displacement_Number!I42*'Temporary Relocation Numbers'!$I$2</f>
        <v>783.56242115741668</v>
      </c>
      <c r="J42" s="44">
        <f>Displacement_Number!J42*'Temporary Relocation Numbers'!$I$2</f>
        <v>512.19857574095954</v>
      </c>
      <c r="K42" s="44">
        <f>Displacement_Number!K42*'Temporary Relocation Numbers'!$I$2</f>
        <v>556.15405091763273</v>
      </c>
      <c r="L42" s="44">
        <f>Displacement_Number!L42*'Temporary Relocation Numbers'!$I$2</f>
        <v>457.32554163195613</v>
      </c>
      <c r="M42" s="44">
        <f>Displacement_Number!M42*'Temporary Relocation Numbers'!$I$2</f>
        <v>187.27799018250596</v>
      </c>
      <c r="N42" s="45">
        <f>Displacement_Number!N42*'Temporary Relocation Numbers'!$O$2</f>
        <v>202934.20991856937</v>
      </c>
      <c r="O42" s="45">
        <f>Displacement_Number!O42*'Temporary Relocation Numbers'!$O$2</f>
        <v>415696.9382640979</v>
      </c>
      <c r="P42" s="45">
        <f>Displacement_Number!P42*'Temporary Relocation Numbers'!$O$2</f>
        <v>315124.67244510271</v>
      </c>
      <c r="Q42" s="45">
        <f>Displacement_Number!Q42*'Temporary Relocation Numbers'!$O$2</f>
        <v>154999.09180744475</v>
      </c>
      <c r="R42" s="45">
        <f>Displacement_Number!R42*'Temporary Relocation Numbers'!$O$2</f>
        <v>99415.501742993394</v>
      </c>
      <c r="S42" s="45">
        <f>Displacement_Number!S42*'Temporary Relocation Numbers'!$O$2</f>
        <v>54281.785918404661</v>
      </c>
      <c r="U42">
        <v>2061</v>
      </c>
      <c r="V42" s="43">
        <f>Displacement_Number!V42*'Temporary Relocation Numbers'!$C$2</f>
        <v>0</v>
      </c>
      <c r="W42" s="43">
        <f>Displacement_Number!W42*'Temporary Relocation Numbers'!$C$2</f>
        <v>0</v>
      </c>
      <c r="X42" s="43">
        <f>Displacement_Number!X42*'Temporary Relocation Numbers'!$C$2</f>
        <v>0</v>
      </c>
      <c r="Y42" s="43">
        <f>Displacement_Number!Y42*'Temporary Relocation Numbers'!$C$2</f>
        <v>0</v>
      </c>
      <c r="Z42" s="43">
        <f>Displacement_Number!Z42*'Temporary Relocation Numbers'!$C$2</f>
        <v>0</v>
      </c>
      <c r="AA42" s="43">
        <f>Displacement_Number!AA42*'Temporary Relocation Numbers'!$C$2</f>
        <v>0</v>
      </c>
      <c r="AB42" s="44">
        <f>Displacement_Number!AB42*'Temporary Relocation Numbers'!$I$2</f>
        <v>597.02730855781522</v>
      </c>
      <c r="AC42" s="44">
        <f>Displacement_Number!AC42*'Temporary Relocation Numbers'!$I$2</f>
        <v>715.54291496952123</v>
      </c>
      <c r="AD42" s="44">
        <f>Displacement_Number!AD42*'Temporary Relocation Numbers'!$I$2</f>
        <v>462.82352428548444</v>
      </c>
      <c r="AE42" s="44">
        <f>Displacement_Number!AE42*'Temporary Relocation Numbers'!$I$2</f>
        <v>554.72296497016657</v>
      </c>
      <c r="AF42" s="44">
        <f>Displacement_Number!AF42*'Temporary Relocation Numbers'!$I$2</f>
        <v>447.98376109726553</v>
      </c>
      <c r="AG42" s="44">
        <f>Displacement_Number!AG42*'Temporary Relocation Numbers'!$I$2</f>
        <v>171.29081889342166</v>
      </c>
      <c r="AH42" s="45">
        <f>Displacement_Number!AH42*'Temporary Relocation Numbers'!$O$2</f>
        <v>188926.81231729261</v>
      </c>
      <c r="AI42" s="45">
        <f>Displacement_Number!AI42*'Temporary Relocation Numbers'!$O$2</f>
        <v>379611.10808508343</v>
      </c>
      <c r="AJ42" s="45">
        <f>Displacement_Number!AJ42*'Temporary Relocation Numbers'!$O$2</f>
        <v>284747.20235089515</v>
      </c>
      <c r="AK42" s="45">
        <f>Displacement_Number!AK42*'Temporary Relocation Numbers'!$O$2</f>
        <v>154600.25083561393</v>
      </c>
      <c r="AL42" s="45">
        <f>Displacement_Number!AL42*'Temporary Relocation Numbers'!$O$2</f>
        <v>97384.743094099438</v>
      </c>
      <c r="AM42" s="45">
        <f>Displacement_Number!AM42*'Temporary Relocation Numbers'!$O$2</f>
        <v>49647.967451486904</v>
      </c>
    </row>
    <row r="43" spans="1:39" x14ac:dyDescent="0.35">
      <c r="A43">
        <v>2062</v>
      </c>
      <c r="B43" s="43">
        <f>Displacement_Number!B43*'Temporary Relocation Numbers'!$C$2</f>
        <v>0</v>
      </c>
      <c r="C43" s="43">
        <f>Displacement_Number!C43*'Temporary Relocation Numbers'!$C$2</f>
        <v>0</v>
      </c>
      <c r="D43" s="43">
        <f>Displacement_Number!D43*'Temporary Relocation Numbers'!$C$2</f>
        <v>0</v>
      </c>
      <c r="E43" s="43">
        <f>Displacement_Number!E43*'Temporary Relocation Numbers'!$C$2</f>
        <v>0</v>
      </c>
      <c r="F43" s="43">
        <f>Displacement_Number!F43*'Temporary Relocation Numbers'!$C$2</f>
        <v>0</v>
      </c>
      <c r="G43" s="43">
        <f>Displacement_Number!G43*'Temporary Relocation Numbers'!$C$2</f>
        <v>0</v>
      </c>
      <c r="H43" s="44">
        <f>Displacement_Number!H43*'Temporary Relocation Numbers'!$I$2</f>
        <v>645.16120235475614</v>
      </c>
      <c r="I43" s="44">
        <f>Displacement_Number!I43*'Temporary Relocation Numbers'!$I$2</f>
        <v>788.28992777515509</v>
      </c>
      <c r="J43" s="44">
        <f>Displacement_Number!J43*'Temporary Relocation Numbers'!$I$2</f>
        <v>515.2888492035828</v>
      </c>
      <c r="K43" s="44">
        <f>Displacement_Number!K43*'Temporary Relocation Numbers'!$I$2</f>
        <v>559.50952316234748</v>
      </c>
      <c r="L43" s="44">
        <f>Displacement_Number!L43*'Temporary Relocation Numbers'!$I$2</f>
        <v>460.08474685434584</v>
      </c>
      <c r="M43" s="44">
        <f>Displacement_Number!M43*'Temporary Relocation Numbers'!$I$2</f>
        <v>188.40790391246355</v>
      </c>
      <c r="N43" s="45">
        <f>Displacement_Number!N43*'Temporary Relocation Numbers'!$O$2</f>
        <v>205753.34195883316</v>
      </c>
      <c r="O43" s="45">
        <f>Displacement_Number!O43*'Temporary Relocation Numbers'!$O$2</f>
        <v>421471.73866946157</v>
      </c>
      <c r="P43" s="45">
        <f>Displacement_Number!P43*'Temporary Relocation Numbers'!$O$2</f>
        <v>319502.33780336881</v>
      </c>
      <c r="Q43" s="45">
        <f>Displacement_Number!Q43*'Temporary Relocation Numbers'!$O$2</f>
        <v>157152.31627414009</v>
      </c>
      <c r="R43" s="45">
        <f>Displacement_Number!R43*'Temporary Relocation Numbers'!$O$2</f>
        <v>100796.56719457512</v>
      </c>
      <c r="S43" s="45">
        <f>Displacement_Number!S43*'Temporary Relocation Numbers'!$O$2</f>
        <v>55035.860462793804</v>
      </c>
      <c r="U43">
        <v>2062</v>
      </c>
      <c r="V43" s="43">
        <f>Displacement_Number!V43*'Temporary Relocation Numbers'!$C$2</f>
        <v>0</v>
      </c>
      <c r="W43" s="43">
        <f>Displacement_Number!W43*'Temporary Relocation Numbers'!$C$2</f>
        <v>0</v>
      </c>
      <c r="X43" s="43">
        <f>Displacement_Number!X43*'Temporary Relocation Numbers'!$C$2</f>
        <v>0</v>
      </c>
      <c r="Y43" s="43">
        <f>Displacement_Number!Y43*'Temporary Relocation Numbers'!$C$2</f>
        <v>0</v>
      </c>
      <c r="Z43" s="43">
        <f>Displacement_Number!Z43*'Temporary Relocation Numbers'!$C$2</f>
        <v>0</v>
      </c>
      <c r="AA43" s="43">
        <f>Displacement_Number!AA43*'Temporary Relocation Numbers'!$C$2</f>
        <v>0</v>
      </c>
      <c r="AB43" s="44">
        <f>Displacement_Number!AB43*'Temporary Relocation Numbers'!$I$2</f>
        <v>600.62938348633054</v>
      </c>
      <c r="AC43" s="44">
        <f>Displacement_Number!AC43*'Temporary Relocation Numbers'!$I$2</f>
        <v>719.86003607494342</v>
      </c>
      <c r="AD43" s="44">
        <f>Displacement_Number!AD43*'Temporary Relocation Numbers'!$I$2</f>
        <v>465.6159007635099</v>
      </c>
      <c r="AE43" s="44">
        <f>Displacement_Number!AE43*'Temporary Relocation Numbers'!$I$2</f>
        <v>558.06980297196139</v>
      </c>
      <c r="AF43" s="44">
        <f>Displacement_Number!AF43*'Temporary Relocation Numbers'!$I$2</f>
        <v>450.68660408467974</v>
      </c>
      <c r="AG43" s="44">
        <f>Displacement_Number!AG43*'Temporary Relocation Numbers'!$I$2</f>
        <v>172.32427641768675</v>
      </c>
      <c r="AH43" s="45">
        <f>Displacement_Number!AH43*'Temporary Relocation Numbers'!$O$2</f>
        <v>191551.35566108028</v>
      </c>
      <c r="AI43" s="45">
        <f>Displacement_Number!AI43*'Temporary Relocation Numbers'!$O$2</f>
        <v>384884.60947290831</v>
      </c>
      <c r="AJ43" s="45">
        <f>Displacement_Number!AJ43*'Temporary Relocation Numbers'!$O$2</f>
        <v>288702.86838593672</v>
      </c>
      <c r="AK43" s="45">
        <f>Displacement_Number!AK43*'Temporary Relocation Numbers'!$O$2</f>
        <v>156747.93466249743</v>
      </c>
      <c r="AL43" s="45">
        <f>Displacement_Number!AL43*'Temporary Relocation Numbers'!$O$2</f>
        <v>98737.597546779434</v>
      </c>
      <c r="AM43" s="45">
        <f>Displacement_Number!AM43*'Temporary Relocation Numbers'!$O$2</f>
        <v>50337.669674846009</v>
      </c>
    </row>
    <row r="44" spans="1:39" x14ac:dyDescent="0.35">
      <c r="A44">
        <v>2063</v>
      </c>
      <c r="B44" s="43">
        <f>Displacement_Number!B44*'Temporary Relocation Numbers'!$C$2</f>
        <v>0</v>
      </c>
      <c r="C44" s="43">
        <f>Displacement_Number!C44*'Temporary Relocation Numbers'!$C$2</f>
        <v>0</v>
      </c>
      <c r="D44" s="43">
        <f>Displacement_Number!D44*'Temporary Relocation Numbers'!$C$2</f>
        <v>0</v>
      </c>
      <c r="E44" s="43">
        <f>Displacement_Number!E44*'Temporary Relocation Numbers'!$C$2</f>
        <v>0</v>
      </c>
      <c r="F44" s="43">
        <f>Displacement_Number!F44*'Temporary Relocation Numbers'!$C$2</f>
        <v>0</v>
      </c>
      <c r="G44" s="43">
        <f>Displacement_Number!G44*'Temporary Relocation Numbers'!$C$2</f>
        <v>0</v>
      </c>
      <c r="H44" s="44">
        <f>Displacement_Number!H44*'Temporary Relocation Numbers'!$I$2</f>
        <v>649.05368592885986</v>
      </c>
      <c r="I44" s="44">
        <f>Displacement_Number!I44*'Temporary Relocation Numbers'!$I$2</f>
        <v>793.04595709665955</v>
      </c>
      <c r="J44" s="44">
        <f>Displacement_Number!J44*'Temporary Relocation Numbers'!$I$2</f>
        <v>518.39776736872204</v>
      </c>
      <c r="K44" s="44">
        <f>Displacement_Number!K44*'Temporary Relocation Numbers'!$I$2</f>
        <v>562.88524014674624</v>
      </c>
      <c r="L44" s="44">
        <f>Displacement_Number!L44*'Temporary Relocation Numbers'!$I$2</f>
        <v>462.86059932856432</v>
      </c>
      <c r="M44" s="44">
        <f>Displacement_Number!M44*'Temporary Relocation Numbers'!$I$2</f>
        <v>189.54463480783343</v>
      </c>
      <c r="N44" s="45">
        <f>Displacement_Number!N44*'Temporary Relocation Numbers'!$O$2</f>
        <v>208611.63696459017</v>
      </c>
      <c r="O44" s="45">
        <f>Displacement_Number!O44*'Temporary Relocation Numbers'!$O$2</f>
        <v>427326.76174824918</v>
      </c>
      <c r="P44" s="45">
        <f>Displacement_Number!P44*'Temporary Relocation Numbers'!$O$2</f>
        <v>323940.81704155181</v>
      </c>
      <c r="Q44" s="45">
        <f>Displacement_Number!Q44*'Temporary Relocation Numbers'!$O$2</f>
        <v>159335.4530167715</v>
      </c>
      <c r="R44" s="45">
        <f>Displacement_Number!R44*'Temporary Relocation Numbers'!$O$2</f>
        <v>102196.81820321902</v>
      </c>
      <c r="S44" s="45">
        <f>Displacement_Number!S44*'Temporary Relocation Numbers'!$O$2</f>
        <v>55800.410499263307</v>
      </c>
      <c r="U44">
        <v>2063</v>
      </c>
      <c r="V44" s="43">
        <f>Displacement_Number!V44*'Temporary Relocation Numbers'!$C$2</f>
        <v>0</v>
      </c>
      <c r="W44" s="43">
        <f>Displacement_Number!W44*'Temporary Relocation Numbers'!$C$2</f>
        <v>0</v>
      </c>
      <c r="X44" s="43">
        <f>Displacement_Number!X44*'Temporary Relocation Numbers'!$C$2</f>
        <v>0</v>
      </c>
      <c r="Y44" s="43">
        <f>Displacement_Number!Y44*'Temporary Relocation Numbers'!$C$2</f>
        <v>0</v>
      </c>
      <c r="Z44" s="43">
        <f>Displacement_Number!Z44*'Temporary Relocation Numbers'!$C$2</f>
        <v>0</v>
      </c>
      <c r="AA44" s="43">
        <f>Displacement_Number!AA44*'Temporary Relocation Numbers'!$C$2</f>
        <v>0</v>
      </c>
      <c r="AB44" s="44">
        <f>Displacement_Number!AB44*'Temporary Relocation Numbers'!$I$2</f>
        <v>604.25319099492128</v>
      </c>
      <c r="AC44" s="44">
        <f>Displacement_Number!AC44*'Temporary Relocation Numbers'!$I$2</f>
        <v>724.20320388455184</v>
      </c>
      <c r="AD44" s="44">
        <f>Displacement_Number!AD44*'Temporary Relocation Numbers'!$I$2</f>
        <v>468.42512462717139</v>
      </c>
      <c r="AE44" s="44">
        <f>Displacement_Number!AE44*'Temporary Relocation Numbers'!$I$2</f>
        <v>561.43683362002764</v>
      </c>
      <c r="AF44" s="44">
        <f>Displacement_Number!AF44*'Temporary Relocation Numbers'!$I$2</f>
        <v>453.40575427081205</v>
      </c>
      <c r="AG44" s="44">
        <f>Displacement_Number!AG44*'Temporary Relocation Numbers'!$I$2</f>
        <v>173.36396915328055</v>
      </c>
      <c r="AH44" s="45">
        <f>Displacement_Number!AH44*'Temporary Relocation Numbers'!$O$2</f>
        <v>194212.35877295976</v>
      </c>
      <c r="AI44" s="45">
        <f>Displacement_Number!AI44*'Temporary Relocation Numbers'!$O$2</f>
        <v>390231.36956232286</v>
      </c>
      <c r="AJ44" s="45">
        <f>Displacement_Number!AJ44*'Temporary Relocation Numbers'!$O$2</f>
        <v>292713.48594868992</v>
      </c>
      <c r="AK44" s="45">
        <f>Displacement_Number!AK44*'Temporary Relocation Numbers'!$O$2</f>
        <v>158925.45379556791</v>
      </c>
      <c r="AL44" s="45">
        <f>Displacement_Number!AL44*'Temporary Relocation Numbers'!$O$2</f>
        <v>100109.24565349588</v>
      </c>
      <c r="AM44" s="45">
        <f>Displacement_Number!AM44*'Temporary Relocation Numbers'!$O$2</f>
        <v>51036.95313951921</v>
      </c>
    </row>
    <row r="45" spans="1:39" x14ac:dyDescent="0.35">
      <c r="A45">
        <v>2064</v>
      </c>
      <c r="B45" s="43">
        <f>Displacement_Number!B45*'Temporary Relocation Numbers'!$C$2</f>
        <v>0</v>
      </c>
      <c r="C45" s="43">
        <f>Displacement_Number!C45*'Temporary Relocation Numbers'!$C$2</f>
        <v>0</v>
      </c>
      <c r="D45" s="43">
        <f>Displacement_Number!D45*'Temporary Relocation Numbers'!$C$2</f>
        <v>0</v>
      </c>
      <c r="E45" s="43">
        <f>Displacement_Number!E45*'Temporary Relocation Numbers'!$C$2</f>
        <v>0</v>
      </c>
      <c r="F45" s="43">
        <f>Displacement_Number!F45*'Temporary Relocation Numbers'!$C$2</f>
        <v>0</v>
      </c>
      <c r="G45" s="43">
        <f>Displacement_Number!G45*'Temporary Relocation Numbers'!$C$2</f>
        <v>0</v>
      </c>
      <c r="H45" s="44">
        <f>Displacement_Number!H45*'Temporary Relocation Numbers'!$I$2</f>
        <v>652.96965422014659</v>
      </c>
      <c r="I45" s="44">
        <f>Displacement_Number!I45*'Temporary Relocation Numbers'!$I$2</f>
        <v>797.83068120939515</v>
      </c>
      <c r="J45" s="44">
        <f>Displacement_Number!J45*'Temporary Relocation Numbers'!$I$2</f>
        <v>521.5254427264</v>
      </c>
      <c r="K45" s="44">
        <f>Displacement_Number!K45*'Temporary Relocation Numbers'!$I$2</f>
        <v>566.28132401443656</v>
      </c>
      <c r="L45" s="44">
        <f>Displacement_Number!L45*'Temporary Relocation Numbers'!$I$2</f>
        <v>465.65319949331445</v>
      </c>
      <c r="M45" s="44">
        <f>Displacement_Number!M45*'Temporary Relocation Numbers'!$I$2</f>
        <v>190.68822399896288</v>
      </c>
      <c r="N45" s="45">
        <f>Displacement_Number!N45*'Temporary Relocation Numbers'!$O$2</f>
        <v>211509.63898196688</v>
      </c>
      <c r="O45" s="45">
        <f>Displacement_Number!O45*'Temporary Relocation Numbers'!$O$2</f>
        <v>433263.12194197928</v>
      </c>
      <c r="P45" s="45">
        <f>Displacement_Number!P45*'Temporary Relocation Numbers'!$O$2</f>
        <v>328440.9549770804</v>
      </c>
      <c r="Q45" s="45">
        <f>Displacement_Number!Q45*'Temporary Relocation Numbers'!$O$2</f>
        <v>161548.91757225367</v>
      </c>
      <c r="R45" s="45">
        <f>Displacement_Number!R45*'Temporary Relocation Numbers'!$O$2</f>
        <v>103616.52129184717</v>
      </c>
      <c r="S45" s="45">
        <f>Displacement_Number!S45*'Temporary Relocation Numbers'!$O$2</f>
        <v>56575.581551800315</v>
      </c>
      <c r="U45">
        <v>2064</v>
      </c>
      <c r="V45" s="43">
        <f>Displacement_Number!V45*'Temporary Relocation Numbers'!$C$2</f>
        <v>0</v>
      </c>
      <c r="W45" s="43">
        <f>Displacement_Number!W45*'Temporary Relocation Numbers'!$C$2</f>
        <v>0</v>
      </c>
      <c r="X45" s="43">
        <f>Displacement_Number!X45*'Temporary Relocation Numbers'!$C$2</f>
        <v>0</v>
      </c>
      <c r="Y45" s="43">
        <f>Displacement_Number!Y45*'Temporary Relocation Numbers'!$C$2</f>
        <v>0</v>
      </c>
      <c r="Z45" s="43">
        <f>Displacement_Number!Z45*'Temporary Relocation Numbers'!$C$2</f>
        <v>0</v>
      </c>
      <c r="AA45" s="43">
        <f>Displacement_Number!AA45*'Temporary Relocation Numbers'!$C$2</f>
        <v>0</v>
      </c>
      <c r="AB45" s="44">
        <f>Displacement_Number!AB45*'Temporary Relocation Numbers'!$I$2</f>
        <v>607.89886220385756</v>
      </c>
      <c r="AC45" s="44">
        <f>Displacement_Number!AC45*'Temporary Relocation Numbers'!$I$2</f>
        <v>728.57257554723878</v>
      </c>
      <c r="AD45" s="44">
        <f>Displacement_Number!AD45*'Temporary Relocation Numbers'!$I$2</f>
        <v>471.25129752264905</v>
      </c>
      <c r="AE45" s="44">
        <f>Displacement_Number!AE45*'Temporary Relocation Numbers'!$I$2</f>
        <v>564.82417874367491</v>
      </c>
      <c r="AF45" s="44">
        <f>Displacement_Number!AF45*'Temporary Relocation Numbers'!$I$2</f>
        <v>456.14131004270541</v>
      </c>
      <c r="AG45" s="44">
        <f>Displacement_Number!AG45*'Temporary Relocation Numbers'!$I$2</f>
        <v>174.40993471941744</v>
      </c>
      <c r="AH45" s="45">
        <f>Displacement_Number!AH45*'Temporary Relocation Numbers'!$O$2</f>
        <v>196910.32814663881</v>
      </c>
      <c r="AI45" s="45">
        <f>Displacement_Number!AI45*'Temporary Relocation Numbers'!$O$2</f>
        <v>395652.40605237847</v>
      </c>
      <c r="AJ45" s="45">
        <f>Displacement_Number!AJ45*'Temporary Relocation Numbers'!$O$2</f>
        <v>296779.81841765309</v>
      </c>
      <c r="AK45" s="45">
        <f>Displacement_Number!AK45*'Temporary Relocation Numbers'!$O$2</f>
        <v>161133.22270248769</v>
      </c>
      <c r="AL45" s="45">
        <f>Displacement_Number!AL45*'Temporary Relocation Numbers'!$O$2</f>
        <v>101499.94849291191</v>
      </c>
      <c r="AM45" s="45">
        <f>Displacement_Number!AM45*'Temporary Relocation Numbers'!$O$2</f>
        <v>51745.950946694211</v>
      </c>
    </row>
    <row r="46" spans="1:39" x14ac:dyDescent="0.35">
      <c r="A46">
        <v>2065</v>
      </c>
      <c r="B46" s="43">
        <f>Displacement_Number!B46*'Temporary Relocation Numbers'!$C$2</f>
        <v>0</v>
      </c>
      <c r="C46" s="43">
        <f>Displacement_Number!C46*'Temporary Relocation Numbers'!$C$2</f>
        <v>0</v>
      </c>
      <c r="D46" s="43">
        <f>Displacement_Number!D46*'Temporary Relocation Numbers'!$C$2</f>
        <v>0</v>
      </c>
      <c r="E46" s="43">
        <f>Displacement_Number!E46*'Temporary Relocation Numbers'!$C$2</f>
        <v>0</v>
      </c>
      <c r="F46" s="43">
        <f>Displacement_Number!F46*'Temporary Relocation Numbers'!$C$2</f>
        <v>0</v>
      </c>
      <c r="G46" s="43">
        <f>Displacement_Number!G46*'Temporary Relocation Numbers'!$C$2</f>
        <v>0</v>
      </c>
      <c r="H46" s="44">
        <f>Displacement_Number!H46*'Temporary Relocation Numbers'!$I$2</f>
        <v>656.90924892014311</v>
      </c>
      <c r="I46" s="44">
        <f>Displacement_Number!I46*'Temporary Relocation Numbers'!$I$2</f>
        <v>802.64427323909035</v>
      </c>
      <c r="J46" s="44">
        <f>Displacement_Number!J46*'Temporary Relocation Numbers'!$I$2</f>
        <v>524.67198844533107</v>
      </c>
      <c r="K46" s="44">
        <f>Displacement_Number!K46*'Temporary Relocation Numbers'!$I$2</f>
        <v>569.69789764596112</v>
      </c>
      <c r="L46" s="44">
        <f>Displacement_Number!L46*'Temporary Relocation Numbers'!$I$2</f>
        <v>468.4626483932808</v>
      </c>
      <c r="M46" s="44">
        <f>Displacement_Number!M46*'Temporary Relocation Numbers'!$I$2</f>
        <v>191.83871286435317</v>
      </c>
      <c r="N46" s="45">
        <f>Displacement_Number!N46*'Temporary Relocation Numbers'!$O$2</f>
        <v>214447.89961489785</v>
      </c>
      <c r="O46" s="45">
        <f>Displacement_Number!O46*'Temporary Relocation Numbers'!$O$2</f>
        <v>439281.94917382672</v>
      </c>
      <c r="P46" s="45">
        <f>Displacement_Number!P46*'Temporary Relocation Numbers'!$O$2</f>
        <v>333003.60816346179</v>
      </c>
      <c r="Q46" s="45">
        <f>Displacement_Number!Q46*'Temporary Relocation Numbers'!$O$2</f>
        <v>163793.13125007867</v>
      </c>
      <c r="R46" s="45">
        <f>Displacement_Number!R46*'Temporary Relocation Numbers'!$O$2</f>
        <v>105055.94668587873</v>
      </c>
      <c r="S46" s="45">
        <f>Displacement_Number!S46*'Temporary Relocation Numbers'!$O$2</f>
        <v>57361.521165989732</v>
      </c>
      <c r="U46">
        <v>2065</v>
      </c>
      <c r="V46" s="43">
        <f>Displacement_Number!V46*'Temporary Relocation Numbers'!$C$2</f>
        <v>0</v>
      </c>
      <c r="W46" s="43">
        <f>Displacement_Number!W46*'Temporary Relocation Numbers'!$C$2</f>
        <v>0</v>
      </c>
      <c r="X46" s="43">
        <f>Displacement_Number!X46*'Temporary Relocation Numbers'!$C$2</f>
        <v>0</v>
      </c>
      <c r="Y46" s="43">
        <f>Displacement_Number!Y46*'Temporary Relocation Numbers'!$C$2</f>
        <v>0</v>
      </c>
      <c r="Z46" s="43">
        <f>Displacement_Number!Z46*'Temporary Relocation Numbers'!$C$2</f>
        <v>0</v>
      </c>
      <c r="AA46" s="43">
        <f>Displacement_Number!AA46*'Temporary Relocation Numbers'!$C$2</f>
        <v>0</v>
      </c>
      <c r="AB46" s="44">
        <f>Displacement_Number!AB46*'Temporary Relocation Numbers'!$I$2</f>
        <v>611.56652902450412</v>
      </c>
      <c r="AC46" s="44">
        <f>Displacement_Number!AC46*'Temporary Relocation Numbers'!$I$2</f>
        <v>732.96830916003057</v>
      </c>
      <c r="AD46" s="44">
        <f>Displacement_Number!AD46*'Temporary Relocation Numbers'!$I$2</f>
        <v>474.09452170939016</v>
      </c>
      <c r="AE46" s="44">
        <f>Displacement_Number!AE46*'Temporary Relocation Numbers'!$I$2</f>
        <v>568.23196090725196</v>
      </c>
      <c r="AF46" s="44">
        <f>Displacement_Number!AF46*'Temporary Relocation Numbers'!$I$2</f>
        <v>458.89337038100683</v>
      </c>
      <c r="AG46" s="44">
        <f>Displacement_Number!AG46*'Temporary Relocation Numbers'!$I$2</f>
        <v>175.46221096228203</v>
      </c>
      <c r="AH46" s="45">
        <f>Displacement_Number!AH46*'Temporary Relocation Numbers'!$O$2</f>
        <v>199645.7773119609</v>
      </c>
      <c r="AI46" s="45">
        <f>Displacement_Number!AI46*'Temporary Relocation Numbers'!$O$2</f>
        <v>401148.75077985076</v>
      </c>
      <c r="AJ46" s="45">
        <f>Displacement_Number!AJ46*'Temporary Relocation Numbers'!$O$2</f>
        <v>300902.63977606577</v>
      </c>
      <c r="AK46" s="45">
        <f>Displacement_Number!AK46*'Temporary Relocation Numbers'!$O$2</f>
        <v>163371.66160864267</v>
      </c>
      <c r="AL46" s="45">
        <f>Displacement_Number!AL46*'Temporary Relocation Numbers'!$O$2</f>
        <v>102909.970770557</v>
      </c>
      <c r="AM46" s="45">
        <f>Displacement_Number!AM46*'Temporary Relocation Numbers'!$O$2</f>
        <v>52464.798046580821</v>
      </c>
    </row>
    <row r="47" spans="1:39" x14ac:dyDescent="0.35">
      <c r="A47">
        <v>2066</v>
      </c>
      <c r="B47" s="43">
        <f>Displacement_Number!B47*'Temporary Relocation Numbers'!$C$2</f>
        <v>0</v>
      </c>
      <c r="C47" s="43">
        <f>Displacement_Number!C47*'Temporary Relocation Numbers'!$C$2</f>
        <v>0</v>
      </c>
      <c r="D47" s="43">
        <f>Displacement_Number!D47*'Temporary Relocation Numbers'!$C$2</f>
        <v>0</v>
      </c>
      <c r="E47" s="43">
        <f>Displacement_Number!E47*'Temporary Relocation Numbers'!$C$2</f>
        <v>0</v>
      </c>
      <c r="F47" s="43">
        <f>Displacement_Number!F47*'Temporary Relocation Numbers'!$C$2</f>
        <v>0</v>
      </c>
      <c r="G47" s="43">
        <f>Displacement_Number!G47*'Temporary Relocation Numbers'!$C$2</f>
        <v>0</v>
      </c>
      <c r="H47" s="44">
        <f>Displacement_Number!H47*'Temporary Relocation Numbers'!$I$2</f>
        <v>660.87261257525097</v>
      </c>
      <c r="I47" s="44">
        <f>Displacement_Number!I47*'Temporary Relocation Numbers'!$I$2</f>
        <v>807.48690735600348</v>
      </c>
      <c r="J47" s="44">
        <f>Displacement_Number!J47*'Temporary Relocation Numbers'!$I$2</f>
        <v>527.83751837701595</v>
      </c>
      <c r="K47" s="44">
        <f>Displacement_Number!K47*'Temporary Relocation Numbers'!$I$2</f>
        <v>573.13508466324402</v>
      </c>
      <c r="L47" s="44">
        <f>Displacement_Number!L47*'Temporary Relocation Numbers'!$I$2</f>
        <v>471.28904768278636</v>
      </c>
      <c r="M47" s="44">
        <f>Displacement_Number!M47*'Temporary Relocation Numbers'!$I$2</f>
        <v>192.99614303215662</v>
      </c>
      <c r="N47" s="45">
        <f>Displacement_Number!N47*'Temporary Relocation Numbers'!$O$2</f>
        <v>217426.97813011825</v>
      </c>
      <c r="O47" s="45">
        <f>Displacement_Number!O47*'Temporary Relocation Numbers'!$O$2</f>
        <v>445384.38906369254</v>
      </c>
      <c r="P47" s="45">
        <f>Displacement_Number!P47*'Temporary Relocation Numbers'!$O$2</f>
        <v>337629.64505331765</v>
      </c>
      <c r="Q47" s="45">
        <f>Displacement_Number!Q47*'Temporary Relocation Numbers'!$O$2</f>
        <v>166068.521212508</v>
      </c>
      <c r="R47" s="45">
        <f>Displacement_Number!R47*'Temporary Relocation Numbers'!$O$2</f>
        <v>106515.36836466443</v>
      </c>
      <c r="S47" s="45">
        <f>Displacement_Number!S47*'Temporary Relocation Numbers'!$O$2</f>
        <v>58158.378937097921</v>
      </c>
      <c r="U47">
        <v>2066</v>
      </c>
      <c r="V47" s="43">
        <f>Displacement_Number!V47*'Temporary Relocation Numbers'!$C$2</f>
        <v>0</v>
      </c>
      <c r="W47" s="43">
        <f>Displacement_Number!W47*'Temporary Relocation Numbers'!$C$2</f>
        <v>0</v>
      </c>
      <c r="X47" s="43">
        <f>Displacement_Number!X47*'Temporary Relocation Numbers'!$C$2</f>
        <v>0</v>
      </c>
      <c r="Y47" s="43">
        <f>Displacement_Number!Y47*'Temporary Relocation Numbers'!$C$2</f>
        <v>0</v>
      </c>
      <c r="Z47" s="43">
        <f>Displacement_Number!Z47*'Temporary Relocation Numbers'!$C$2</f>
        <v>0</v>
      </c>
      <c r="AA47" s="43">
        <f>Displacement_Number!AA47*'Temporary Relocation Numbers'!$C$2</f>
        <v>0</v>
      </c>
      <c r="AB47" s="44">
        <f>Displacement_Number!AB47*'Temporary Relocation Numbers'!$I$2</f>
        <v>615.25632416409258</v>
      </c>
      <c r="AC47" s="44">
        <f>Displacement_Number!AC47*'Temporary Relocation Numbers'!$I$2</f>
        <v>737.39056377380894</v>
      </c>
      <c r="AD47" s="44">
        <f>Displacement_Number!AD47*'Temporary Relocation Numbers'!$I$2</f>
        <v>476.95490006380908</v>
      </c>
      <c r="AE47" s="44">
        <f>Displacement_Number!AE47*'Temporary Relocation Numbers'!$I$2</f>
        <v>571.66030341458077</v>
      </c>
      <c r="AF47" s="44">
        <f>Displacement_Number!AF47*'Temporary Relocation Numbers'!$I$2</f>
        <v>461.662034863548</v>
      </c>
      <c r="AG47" s="44">
        <f>Displacement_Number!AG47*'Temporary Relocation Numbers'!$I$2</f>
        <v>176.52083595639797</v>
      </c>
      <c r="AH47" s="45">
        <f>Displacement_Number!AH47*'Temporary Relocation Numbers'!$O$2</f>
        <v>202419.22693265014</v>
      </c>
      <c r="AI47" s="45">
        <f>Displacement_Number!AI47*'Temporary Relocation Numbers'!$O$2</f>
        <v>406721.44991564006</v>
      </c>
      <c r="AJ47" s="45">
        <f>Displacement_Number!AJ47*'Temporary Relocation Numbers'!$O$2</f>
        <v>305082.7347592283</v>
      </c>
      <c r="AK47" s="45">
        <f>Displacement_Number!AK47*'Temporary Relocation Numbers'!$O$2</f>
        <v>165641.19657712762</v>
      </c>
      <c r="AL47" s="45">
        <f>Displacement_Number!AL47*'Temporary Relocation Numbers'!$O$2</f>
        <v>104339.58086921068</v>
      </c>
      <c r="AM47" s="45">
        <f>Displacement_Number!AM47*'Temporary Relocation Numbers'!$O$2</f>
        <v>53193.631264097159</v>
      </c>
    </row>
    <row r="48" spans="1:39" x14ac:dyDescent="0.35">
      <c r="A48">
        <v>2067</v>
      </c>
      <c r="B48" s="43">
        <f>Displacement_Number!B48*'Temporary Relocation Numbers'!$C$2</f>
        <v>0</v>
      </c>
      <c r="C48" s="43">
        <f>Displacement_Number!C48*'Temporary Relocation Numbers'!$C$2</f>
        <v>0</v>
      </c>
      <c r="D48" s="43">
        <f>Displacement_Number!D48*'Temporary Relocation Numbers'!$C$2</f>
        <v>0</v>
      </c>
      <c r="E48" s="43">
        <f>Displacement_Number!E48*'Temporary Relocation Numbers'!$C$2</f>
        <v>0</v>
      </c>
      <c r="F48" s="43">
        <f>Displacement_Number!F48*'Temporary Relocation Numbers'!$C$2</f>
        <v>0</v>
      </c>
      <c r="G48" s="43">
        <f>Displacement_Number!G48*'Temporary Relocation Numbers'!$C$2</f>
        <v>0</v>
      </c>
      <c r="H48" s="44">
        <f>Displacement_Number!H48*'Temporary Relocation Numbers'!$I$2</f>
        <v>664.85988859190411</v>
      </c>
      <c r="I48" s="44">
        <f>Displacement_Number!I48*'Temporary Relocation Numbers'!$I$2</f>
        <v>812.35875878122101</v>
      </c>
      <c r="J48" s="44">
        <f>Displacement_Number!J48*'Temporary Relocation Numbers'!$I$2</f>
        <v>531.02214705986171</v>
      </c>
      <c r="K48" s="44">
        <f>Displacement_Number!K48*'Temporary Relocation Numbers'!$I$2</f>
        <v>576.59300943406356</v>
      </c>
      <c r="L48" s="44">
        <f>Displacement_Number!L48*'Temporary Relocation Numbers'!$I$2</f>
        <v>474.13249962946975</v>
      </c>
      <c r="M48" s="44">
        <f>Displacement_Number!M48*'Temporary Relocation Numbers'!$I$2</f>
        <v>194.16055638168248</v>
      </c>
      <c r="N48" s="45">
        <f>Displacement_Number!N48*'Temporary Relocation Numbers'!$O$2</f>
        <v>220447.44156361383</v>
      </c>
      <c r="O48" s="45">
        <f>Displacement_Number!O48*'Temporary Relocation Numbers'!$O$2</f>
        <v>451571.60314625956</v>
      </c>
      <c r="P48" s="45">
        <f>Displacement_Number!P48*'Temporary Relocation Numbers'!$O$2</f>
        <v>342319.94616368553</v>
      </c>
      <c r="Q48" s="45">
        <f>Displacement_Number!Q48*'Temporary Relocation Numbers'!$O$2</f>
        <v>168375.52055587777</v>
      </c>
      <c r="R48" s="45">
        <f>Displacement_Number!R48*'Temporary Relocation Numbers'!$O$2</f>
        <v>107995.06411363556</v>
      </c>
      <c r="S48" s="45">
        <f>Displacement_Number!S48*'Temporary Relocation Numbers'!$O$2</f>
        <v>58966.306538546502</v>
      </c>
      <c r="U48">
        <v>2067</v>
      </c>
      <c r="V48" s="43">
        <f>Displacement_Number!V48*'Temporary Relocation Numbers'!$C$2</f>
        <v>0</v>
      </c>
      <c r="W48" s="43">
        <f>Displacement_Number!W48*'Temporary Relocation Numbers'!$C$2</f>
        <v>0</v>
      </c>
      <c r="X48" s="43">
        <f>Displacement_Number!X48*'Temporary Relocation Numbers'!$C$2</f>
        <v>0</v>
      </c>
      <c r="Y48" s="43">
        <f>Displacement_Number!Y48*'Temporary Relocation Numbers'!$C$2</f>
        <v>0</v>
      </c>
      <c r="Z48" s="43">
        <f>Displacement_Number!Z48*'Temporary Relocation Numbers'!$C$2</f>
        <v>0</v>
      </c>
      <c r="AA48" s="43">
        <f>Displacement_Number!AA48*'Temporary Relocation Numbers'!$C$2</f>
        <v>0</v>
      </c>
      <c r="AB48" s="44">
        <f>Displacement_Number!AB48*'Temporary Relocation Numbers'!$I$2</f>
        <v>618.96838113052388</v>
      </c>
      <c r="AC48" s="44">
        <f>Displacement_Number!AC48*'Temporary Relocation Numbers'!$I$2</f>
        <v>741.83949939906449</v>
      </c>
      <c r="AD48" s="44">
        <f>Displacement_Number!AD48*'Temporary Relocation Numbers'!$I$2</f>
        <v>479.83253608300947</v>
      </c>
      <c r="AE48" s="44">
        <f>Displacement_Number!AE48*'Temporary Relocation Numbers'!$I$2</f>
        <v>575.10933031341915</v>
      </c>
      <c r="AF48" s="44">
        <f>Displacement_Number!AF48*'Temporary Relocation Numbers'!$I$2</f>
        <v>464.44740366894865</v>
      </c>
      <c r="AG48" s="44">
        <f>Displacement_Number!AG48*'Temporary Relocation Numbers'!$I$2</f>
        <v>177.58584800600585</v>
      </c>
      <c r="AH48" s="45">
        <f>Displacement_Number!AH48*'Temporary Relocation Numbers'!$O$2</f>
        <v>205231.20490541399</v>
      </c>
      <c r="AI48" s="45">
        <f>Displacement_Number!AI48*'Temporary Relocation Numbers'!$O$2</f>
        <v>412371.56416389719</v>
      </c>
      <c r="AJ48" s="45">
        <f>Displacement_Number!AJ48*'Temporary Relocation Numbers'!$O$2</f>
        <v>309320.89900386764</v>
      </c>
      <c r="AK48" s="45">
        <f>Displacement_Number!AK48*'Temporary Relocation Numbers'!$O$2</f>
        <v>167942.25958984287</v>
      </c>
      <c r="AL48" s="45">
        <f>Displacement_Number!AL48*'Temporary Relocation Numbers'!$O$2</f>
        <v>105789.05089998624</v>
      </c>
      <c r="AM48" s="45">
        <f>Displacement_Number!AM48*'Temporary Relocation Numbers'!$O$2</f>
        <v>53932.589324912849</v>
      </c>
    </row>
    <row r="49" spans="1:39" x14ac:dyDescent="0.35">
      <c r="A49">
        <v>2068</v>
      </c>
      <c r="B49" s="43">
        <f>Displacement_Number!B49*'Temporary Relocation Numbers'!$C$2</f>
        <v>0</v>
      </c>
      <c r="C49" s="43">
        <f>Displacement_Number!C49*'Temporary Relocation Numbers'!$C$2</f>
        <v>0</v>
      </c>
      <c r="D49" s="43">
        <f>Displacement_Number!D49*'Temporary Relocation Numbers'!$C$2</f>
        <v>0</v>
      </c>
      <c r="E49" s="43">
        <f>Displacement_Number!E49*'Temporary Relocation Numbers'!$C$2</f>
        <v>0</v>
      </c>
      <c r="F49" s="43">
        <f>Displacement_Number!F49*'Temporary Relocation Numbers'!$C$2</f>
        <v>0</v>
      </c>
      <c r="G49" s="43">
        <f>Displacement_Number!G49*'Temporary Relocation Numbers'!$C$2</f>
        <v>0</v>
      </c>
      <c r="H49" s="44">
        <f>Displacement_Number!H49*'Temporary Relocation Numbers'!$I$2</f>
        <v>668.87122124175778</v>
      </c>
      <c r="I49" s="44">
        <f>Displacement_Number!I49*'Temporary Relocation Numbers'!$I$2</f>
        <v>817.26000379300103</v>
      </c>
      <c r="J49" s="44">
        <f>Displacement_Number!J49*'Temporary Relocation Numbers'!$I$2</f>
        <v>534.22598972332582</v>
      </c>
      <c r="K49" s="44">
        <f>Displacement_Number!K49*'Temporary Relocation Numbers'!$I$2</f>
        <v>580.07179707655268</v>
      </c>
      <c r="L49" s="44">
        <f>Displacement_Number!L49*'Temporary Relocation Numbers'!$I$2</f>
        <v>476.9931071179866</v>
      </c>
      <c r="M49" s="44">
        <f>Displacement_Number!M49*'Temporary Relocation Numbers'!$I$2</f>
        <v>195.33199504491284</v>
      </c>
      <c r="N49" s="45">
        <f>Displacement_Number!N49*'Temporary Relocation Numbers'!$O$2</f>
        <v>223509.86482855043</v>
      </c>
      <c r="O49" s="45">
        <f>Displacement_Number!O49*'Temporary Relocation Numbers'!$O$2</f>
        <v>457844.76909207873</v>
      </c>
      <c r="P49" s="45">
        <f>Displacement_Number!P49*'Temporary Relocation Numbers'!$O$2</f>
        <v>347075.40424361534</v>
      </c>
      <c r="Q49" s="45">
        <f>Displacement_Number!Q49*'Temporary Relocation Numbers'!$O$2</f>
        <v>170714.56839303466</v>
      </c>
      <c r="R49" s="45">
        <f>Displacement_Number!R49*'Temporary Relocation Numbers'!$O$2</f>
        <v>109495.31557717768</v>
      </c>
      <c r="S49" s="45">
        <f>Displacement_Number!S49*'Temporary Relocation Numbers'!$O$2</f>
        <v>59785.457750781934</v>
      </c>
      <c r="U49">
        <v>2068</v>
      </c>
      <c r="V49" s="43">
        <f>Displacement_Number!V49*'Temporary Relocation Numbers'!$C$2</f>
        <v>0</v>
      </c>
      <c r="W49" s="43">
        <f>Displacement_Number!W49*'Temporary Relocation Numbers'!$C$2</f>
        <v>0</v>
      </c>
      <c r="X49" s="43">
        <f>Displacement_Number!X49*'Temporary Relocation Numbers'!$C$2</f>
        <v>0</v>
      </c>
      <c r="Y49" s="43">
        <f>Displacement_Number!Y49*'Temporary Relocation Numbers'!$C$2</f>
        <v>0</v>
      </c>
      <c r="Z49" s="43">
        <f>Displacement_Number!Z49*'Temporary Relocation Numbers'!$C$2</f>
        <v>0</v>
      </c>
      <c r="AA49" s="43">
        <f>Displacement_Number!AA49*'Temporary Relocation Numbers'!$C$2</f>
        <v>0</v>
      </c>
      <c r="AB49" s="44">
        <f>Displacement_Number!AB49*'Temporary Relocation Numbers'!$I$2</f>
        <v>622.70283423719934</v>
      </c>
      <c r="AC49" s="44">
        <f>Displacement_Number!AC49*'Temporary Relocation Numbers'!$I$2</f>
        <v>746.31527701168739</v>
      </c>
      <c r="AD49" s="44">
        <f>Displacement_Number!AD49*'Temporary Relocation Numbers'!$I$2</f>
        <v>482.72753388852959</v>
      </c>
      <c r="AE49" s="44">
        <f>Displacement_Number!AE49*'Temporary Relocation Numbers'!$I$2</f>
        <v>578.57916639994801</v>
      </c>
      <c r="AF49" s="44">
        <f>Displacement_Number!AF49*'Temporary Relocation Numbers'!$I$2</f>
        <v>467.24957758024118</v>
      </c>
      <c r="AG49" s="44">
        <f>Displacement_Number!AG49*'Temporary Relocation Numbers'!$I$2</f>
        <v>178.65728564644934</v>
      </c>
      <c r="AH49" s="45">
        <f>Displacement_Number!AH49*'Temporary Relocation Numbers'!$O$2</f>
        <v>208082.24646042316</v>
      </c>
      <c r="AI49" s="45">
        <f>Displacement_Number!AI49*'Temporary Relocation Numbers'!$O$2</f>
        <v>418100.16896391893</v>
      </c>
      <c r="AJ49" s="45">
        <f>Displacement_Number!AJ49*'Temporary Relocation Numbers'!$O$2</f>
        <v>313617.93919957901</v>
      </c>
      <c r="AK49" s="45">
        <f>Displacement_Number!AK49*'Temporary Relocation Numbers'!$O$2</f>
        <v>170275.28862971743</v>
      </c>
      <c r="AL49" s="45">
        <f>Displacement_Number!AL49*'Temporary Relocation Numbers'!$O$2</f>
        <v>107258.65675412452</v>
      </c>
      <c r="AM49" s="45">
        <f>Displacement_Number!AM49*'Temporary Relocation Numbers'!$O$2</f>
        <v>54681.812881854101</v>
      </c>
    </row>
    <row r="50" spans="1:39" x14ac:dyDescent="0.35">
      <c r="A50">
        <v>2069</v>
      </c>
      <c r="B50" s="43">
        <f>Displacement_Number!B50*'Temporary Relocation Numbers'!$C$2</f>
        <v>0</v>
      </c>
      <c r="C50" s="43">
        <f>Displacement_Number!C50*'Temporary Relocation Numbers'!$C$2</f>
        <v>0</v>
      </c>
      <c r="D50" s="43">
        <f>Displacement_Number!D50*'Temporary Relocation Numbers'!$C$2</f>
        <v>0</v>
      </c>
      <c r="E50" s="43">
        <f>Displacement_Number!E50*'Temporary Relocation Numbers'!$C$2</f>
        <v>0</v>
      </c>
      <c r="F50" s="43">
        <f>Displacement_Number!F50*'Temporary Relocation Numbers'!$C$2</f>
        <v>0</v>
      </c>
      <c r="G50" s="43">
        <f>Displacement_Number!G50*'Temporary Relocation Numbers'!$C$2</f>
        <v>0</v>
      </c>
      <c r="H50" s="44">
        <f>Displacement_Number!H50*'Temporary Relocation Numbers'!$I$2</f>
        <v>672.90675566690857</v>
      </c>
      <c r="I50" s="44">
        <f>Displacement_Number!I50*'Temporary Relocation Numbers'!$I$2</f>
        <v>822.19081973314974</v>
      </c>
      <c r="J50" s="44">
        <f>Displacement_Number!J50*'Temporary Relocation Numbers'!$I$2</f>
        <v>537.44916229208479</v>
      </c>
      <c r="K50" s="44">
        <f>Displacement_Number!K50*'Temporary Relocation Numbers'!$I$2</f>
        <v>583.57157346372571</v>
      </c>
      <c r="L50" s="44">
        <f>Displacement_Number!L50*'Temporary Relocation Numbers'!$I$2</f>
        <v>479.8709736537312</v>
      </c>
      <c r="M50" s="44">
        <f>Displacement_Number!M50*'Temporary Relocation Numbers'!$I$2</f>
        <v>196.51050140802673</v>
      </c>
      <c r="N50" s="45">
        <f>Displacement_Number!N50*'Temporary Relocation Numbers'!$O$2</f>
        <v>226614.8308247028</v>
      </c>
      <c r="O50" s="45">
        <f>Displacement_Number!O50*'Temporary Relocation Numbers'!$O$2</f>
        <v>464205.08093172673</v>
      </c>
      <c r="P50" s="45">
        <f>Displacement_Number!P50*'Temporary Relocation Numbers'!$O$2</f>
        <v>351896.92444409465</v>
      </c>
      <c r="Q50" s="45">
        <f>Displacement_Number!Q50*'Temporary Relocation Numbers'!$O$2</f>
        <v>173086.10993691592</v>
      </c>
      <c r="R50" s="45">
        <f>Displacement_Number!R50*'Temporary Relocation Numbers'!$O$2</f>
        <v>111016.40831223836</v>
      </c>
      <c r="S50" s="45">
        <f>Displacement_Number!S50*'Temporary Relocation Numbers'!$O$2</f>
        <v>60615.988490545802</v>
      </c>
      <c r="U50">
        <v>2069</v>
      </c>
      <c r="V50" s="43">
        <f>Displacement_Number!V50*'Temporary Relocation Numbers'!$C$2</f>
        <v>0</v>
      </c>
      <c r="W50" s="43">
        <f>Displacement_Number!W50*'Temporary Relocation Numbers'!$C$2</f>
        <v>0</v>
      </c>
      <c r="X50" s="43">
        <f>Displacement_Number!X50*'Temporary Relocation Numbers'!$C$2</f>
        <v>0</v>
      </c>
      <c r="Y50" s="43">
        <f>Displacement_Number!Y50*'Temporary Relocation Numbers'!$C$2</f>
        <v>0</v>
      </c>
      <c r="Z50" s="43">
        <f>Displacement_Number!Z50*'Temporary Relocation Numbers'!$C$2</f>
        <v>0</v>
      </c>
      <c r="AA50" s="43">
        <f>Displacement_Number!AA50*'Temporary Relocation Numbers'!$C$2</f>
        <v>0</v>
      </c>
      <c r="AB50" s="44">
        <f>Displacement_Number!AB50*'Temporary Relocation Numbers'!$I$2</f>
        <v>626.4598186078797</v>
      </c>
      <c r="AC50" s="44">
        <f>Displacement_Number!AC50*'Temporary Relocation Numbers'!$I$2</f>
        <v>750.8180585587919</v>
      </c>
      <c r="AD50" s="44">
        <f>Displacement_Number!AD50*'Temporary Relocation Numbers'!$I$2</f>
        <v>485.63999823010897</v>
      </c>
      <c r="AE50" s="44">
        <f>Displacement_Number!AE50*'Temporary Relocation Numbers'!$I$2</f>
        <v>582.06993722328718</v>
      </c>
      <c r="AF50" s="44">
        <f>Displacement_Number!AF50*'Temporary Relocation Numbers'!$I$2</f>
        <v>470.06865798851709</v>
      </c>
      <c r="AG50" s="44">
        <f>Displacement_Number!AG50*'Temporary Relocation Numbers'!$I$2</f>
        <v>179.73518764556928</v>
      </c>
      <c r="AH50" s="45">
        <f>Displacement_Number!AH50*'Temporary Relocation Numbers'!$O$2</f>
        <v>210972.89426318664</v>
      </c>
      <c r="AI50" s="45">
        <f>Displacement_Number!AI50*'Temporary Relocation Numbers'!$O$2</f>
        <v>423908.35469484556</v>
      </c>
      <c r="AJ50" s="45">
        <f>Displacement_Number!AJ50*'Temporary Relocation Numbers'!$O$2</f>
        <v>317974.67324236955</v>
      </c>
      <c r="AK50" s="45">
        <f>Displacement_Number!AK50*'Temporary Relocation Numbers'!$O$2</f>
        <v>172640.7277640744</v>
      </c>
      <c r="AL50" s="45">
        <f>Displacement_Number!AL50*'Temporary Relocation Numbers'!$O$2</f>
        <v>108748.67815550647</v>
      </c>
      <c r="AM50" s="45">
        <f>Displacement_Number!AM50*'Temporary Relocation Numbers'!$O$2</f>
        <v>55441.444541675301</v>
      </c>
    </row>
    <row r="51" spans="1:39" x14ac:dyDescent="0.35">
      <c r="A51">
        <v>2070</v>
      </c>
      <c r="B51" s="43">
        <f>Displacement_Number!B51*'Temporary Relocation Numbers'!$C$2</f>
        <v>0</v>
      </c>
      <c r="C51" s="43">
        <f>Displacement_Number!C51*'Temporary Relocation Numbers'!$C$2</f>
        <v>0</v>
      </c>
      <c r="D51" s="43">
        <f>Displacement_Number!D51*'Temporary Relocation Numbers'!$C$2</f>
        <v>0</v>
      </c>
      <c r="E51" s="43">
        <f>Displacement_Number!E51*'Temporary Relocation Numbers'!$C$2</f>
        <v>0</v>
      </c>
      <c r="F51" s="43">
        <f>Displacement_Number!F51*'Temporary Relocation Numbers'!$C$2</f>
        <v>0</v>
      </c>
      <c r="G51" s="43">
        <f>Displacement_Number!G51*'Temporary Relocation Numbers'!$C$2</f>
        <v>0</v>
      </c>
      <c r="H51" s="44">
        <f>Displacement_Number!H51*'Temporary Relocation Numbers'!$I$2</f>
        <v>755.29121957461166</v>
      </c>
      <c r="I51" s="44">
        <f>Displacement_Number!I51*'Temporary Relocation Numbers'!$I$2</f>
        <v>922.85224026892433</v>
      </c>
      <c r="J51" s="44">
        <f>Displacement_Number!J51*'Temporary Relocation Numbers'!$I$2</f>
        <v>603.24945444280718</v>
      </c>
      <c r="K51" s="44">
        <f>Displacement_Number!K51*'Temporary Relocation Numbers'!$I$2</f>
        <v>655.01866598687184</v>
      </c>
      <c r="L51" s="44">
        <f>Displacement_Number!L51*'Temporary Relocation Numbers'!$I$2</f>
        <v>538.62192625807631</v>
      </c>
      <c r="M51" s="44">
        <f>Displacement_Number!M51*'Temporary Relocation Numbers'!$I$2</f>
        <v>220.56942513615763</v>
      </c>
      <c r="N51" s="45">
        <f>Displacement_Number!N51*'Temporary Relocation Numbers'!$O$2</f>
        <v>256346.34606194228</v>
      </c>
      <c r="O51" s="45">
        <f>Displacement_Number!O51*'Temporary Relocation Numbers'!$O$2</f>
        <v>525108.0694373718</v>
      </c>
      <c r="P51" s="45">
        <f>Displacement_Number!P51*'Temporary Relocation Numbers'!$O$2</f>
        <v>398065.25655621698</v>
      </c>
      <c r="Q51" s="45">
        <f>Displacement_Number!Q51*'Temporary Relocation Numbers'!$O$2</f>
        <v>195794.73980114874</v>
      </c>
      <c r="R51" s="45">
        <f>Displacement_Number!R51*'Temporary Relocation Numbers'!$O$2</f>
        <v>125581.58934344878</v>
      </c>
      <c r="S51" s="45">
        <f>Displacement_Number!S51*'Temporary Relocation Numbers'!$O$2</f>
        <v>68568.71240922474</v>
      </c>
      <c r="U51">
        <v>2070</v>
      </c>
      <c r="V51" s="43">
        <f>Displacement_Number!V51*'Temporary Relocation Numbers'!$C$2</f>
        <v>0</v>
      </c>
      <c r="W51" s="43">
        <f>Displacement_Number!W51*'Temporary Relocation Numbers'!$C$2</f>
        <v>0</v>
      </c>
      <c r="X51" s="43">
        <f>Displacement_Number!X51*'Temporary Relocation Numbers'!$C$2</f>
        <v>0</v>
      </c>
      <c r="Y51" s="43">
        <f>Displacement_Number!Y51*'Temporary Relocation Numbers'!$C$2</f>
        <v>0</v>
      </c>
      <c r="Z51" s="43">
        <f>Displacement_Number!Z51*'Temporary Relocation Numbers'!$C$2</f>
        <v>0</v>
      </c>
      <c r="AA51" s="43">
        <f>Displacement_Number!AA51*'Temporary Relocation Numbers'!$C$2</f>
        <v>0</v>
      </c>
      <c r="AB51" s="44">
        <f>Displacement_Number!AB51*'Temporary Relocation Numbers'!$I$2</f>
        <v>703.1577502025425</v>
      </c>
      <c r="AC51" s="44">
        <f>Displacement_Number!AC51*'Temporary Relocation Numbers'!$I$2</f>
        <v>842.74125999148373</v>
      </c>
      <c r="AD51" s="44">
        <f>Displacement_Number!AD51*'Temporary Relocation Numbers'!$I$2</f>
        <v>545.09725671263493</v>
      </c>
      <c r="AE51" s="44">
        <f>Displacement_Number!AE51*'Temporary Relocation Numbers'!$I$2</f>
        <v>653.33318332846966</v>
      </c>
      <c r="AF51" s="44">
        <f>Displacement_Number!AF51*'Temporary Relocation Numbers'!$I$2</f>
        <v>527.61950595082681</v>
      </c>
      <c r="AG51" s="44">
        <f>Displacement_Number!AG51*'Temporary Relocation Numbers'!$I$2</f>
        <v>201.74029749894737</v>
      </c>
      <c r="AH51" s="45">
        <f>Displacement_Number!AH51*'Temporary Relocation Numbers'!$O$2</f>
        <v>238652.21162120433</v>
      </c>
      <c r="AI51" s="45">
        <f>Displacement_Number!AI51*'Temporary Relocation Numbers'!$O$2</f>
        <v>479524.47505614819</v>
      </c>
      <c r="AJ51" s="45">
        <f>Displacement_Number!AJ51*'Temporary Relocation Numbers'!$O$2</f>
        <v>359692.45847362292</v>
      </c>
      <c r="AK51" s="45">
        <f>Displacement_Number!AK51*'Temporary Relocation Numbers'!$O$2</f>
        <v>195290.92417622454</v>
      </c>
      <c r="AL51" s="45">
        <f>Displacement_Number!AL51*'Temporary Relocation Numbers'!$O$2</f>
        <v>123016.33649827034</v>
      </c>
      <c r="AM51" s="45">
        <f>Displacement_Number!AM51*'Temporary Relocation Numbers'!$O$2</f>
        <v>62715.276299140736</v>
      </c>
    </row>
    <row r="52" spans="1:39" x14ac:dyDescent="0.35">
      <c r="A52">
        <v>2071</v>
      </c>
      <c r="B52" s="43">
        <f>Displacement_Number!B52*'Temporary Relocation Numbers'!$C$2</f>
        <v>0</v>
      </c>
      <c r="C52" s="43">
        <f>Displacement_Number!C52*'Temporary Relocation Numbers'!$C$2</f>
        <v>0</v>
      </c>
      <c r="D52" s="43">
        <f>Displacement_Number!D52*'Temporary Relocation Numbers'!$C$2</f>
        <v>0</v>
      </c>
      <c r="E52" s="43">
        <f>Displacement_Number!E52*'Temporary Relocation Numbers'!$C$2</f>
        <v>0</v>
      </c>
      <c r="F52" s="43">
        <f>Displacement_Number!F52*'Temporary Relocation Numbers'!$C$2</f>
        <v>0</v>
      </c>
      <c r="G52" s="43">
        <f>Displacement_Number!G52*'Temporary Relocation Numbers'!$C$2</f>
        <v>0</v>
      </c>
      <c r="H52" s="44">
        <f>Displacement_Number!H52*'Temporary Relocation Numbers'!$I$2</f>
        <v>759.84815612803209</v>
      </c>
      <c r="I52" s="44">
        <f>Displacement_Number!I52*'Temporary Relocation Numbers'!$I$2</f>
        <v>928.42013116729299</v>
      </c>
      <c r="J52" s="44">
        <f>Displacement_Number!J52*'Temporary Relocation Numbers'!$I$2</f>
        <v>606.88906975745306</v>
      </c>
      <c r="K52" s="44">
        <f>Displacement_Number!K52*'Temporary Relocation Numbers'!$I$2</f>
        <v>658.97062309275407</v>
      </c>
      <c r="L52" s="44">
        <f>Displacement_Number!L52*'Temporary Relocation Numbers'!$I$2</f>
        <v>541.87162105212064</v>
      </c>
      <c r="M52" s="44">
        <f>Displacement_Number!M52*'Temporary Relocation Numbers'!$I$2</f>
        <v>221.90019775726128</v>
      </c>
      <c r="N52" s="45">
        <f>Displacement_Number!N52*'Temporary Relocation Numbers'!$O$2</f>
        <v>259907.47160049857</v>
      </c>
      <c r="O52" s="45">
        <f>Displacement_Number!O52*'Temporary Relocation Numbers'!$O$2</f>
        <v>532402.79310050374</v>
      </c>
      <c r="P52" s="45">
        <f>Displacement_Number!P52*'Temporary Relocation Numbers'!$O$2</f>
        <v>403595.1202461475</v>
      </c>
      <c r="Q52" s="45">
        <f>Displacement_Number!Q52*'Temporary Relocation Numbers'!$O$2</f>
        <v>198514.69137811556</v>
      </c>
      <c r="R52" s="45">
        <f>Displacement_Number!R52*'Temporary Relocation Numbers'!$O$2</f>
        <v>127326.15021530683</v>
      </c>
      <c r="S52" s="45">
        <f>Displacement_Number!S52*'Temporary Relocation Numbers'!$O$2</f>
        <v>69521.258824095101</v>
      </c>
      <c r="U52">
        <v>2071</v>
      </c>
      <c r="V52" s="43">
        <f>Displacement_Number!V52*'Temporary Relocation Numbers'!$C$2</f>
        <v>0</v>
      </c>
      <c r="W52" s="43">
        <f>Displacement_Number!W52*'Temporary Relocation Numbers'!$C$2</f>
        <v>0</v>
      </c>
      <c r="X52" s="43">
        <f>Displacement_Number!X52*'Temporary Relocation Numbers'!$C$2</f>
        <v>0</v>
      </c>
      <c r="Y52" s="43">
        <f>Displacement_Number!Y52*'Temporary Relocation Numbers'!$C$2</f>
        <v>0</v>
      </c>
      <c r="Z52" s="43">
        <f>Displacement_Number!Z52*'Temporary Relocation Numbers'!$C$2</f>
        <v>0</v>
      </c>
      <c r="AA52" s="43">
        <f>Displacement_Number!AA52*'Temporary Relocation Numbers'!$C$2</f>
        <v>0</v>
      </c>
      <c r="AB52" s="44">
        <f>Displacement_Number!AB52*'Temporary Relocation Numbers'!$I$2</f>
        <v>707.40014726962806</v>
      </c>
      <c r="AC52" s="44">
        <f>Displacement_Number!AC52*'Temporary Relocation Numbers'!$I$2</f>
        <v>847.82581327795447</v>
      </c>
      <c r="AD52" s="44">
        <f>Displacement_Number!AD52*'Temporary Relocation Numbers'!$I$2</f>
        <v>548.38601944402478</v>
      </c>
      <c r="AE52" s="44">
        <f>Displacement_Number!AE52*'Temporary Relocation Numbers'!$I$2</f>
        <v>657.27497132694384</v>
      </c>
      <c r="AF52" s="44">
        <f>Displacement_Number!AF52*'Temporary Relocation Numbers'!$I$2</f>
        <v>530.80281928832198</v>
      </c>
      <c r="AG52" s="44">
        <f>Displacement_Number!AG52*'Temporary Relocation Numbers'!$I$2</f>
        <v>202.95746739599539</v>
      </c>
      <c r="AH52" s="45">
        <f>Displacement_Number!AH52*'Temporary Relocation Numbers'!$O$2</f>
        <v>241967.5328601966</v>
      </c>
      <c r="AI52" s="45">
        <f>Displacement_Number!AI52*'Temporary Relocation Numbers'!$O$2</f>
        <v>486185.95816569339</v>
      </c>
      <c r="AJ52" s="45">
        <f>Displacement_Number!AJ52*'Temporary Relocation Numbers'!$O$2</f>
        <v>364689.25292602758</v>
      </c>
      <c r="AK52" s="45">
        <f>Displacement_Number!AK52*'Temporary Relocation Numbers'!$O$2</f>
        <v>198003.87682101934</v>
      </c>
      <c r="AL52" s="45">
        <f>Displacement_Number!AL52*'Temporary Relocation Numbers'!$O$2</f>
        <v>124725.26125687709</v>
      </c>
      <c r="AM52" s="45">
        <f>Displacement_Number!AM52*'Temporary Relocation Numbers'!$O$2</f>
        <v>63586.507645003294</v>
      </c>
    </row>
    <row r="53" spans="1:39" x14ac:dyDescent="0.35">
      <c r="A53">
        <v>2072</v>
      </c>
      <c r="B53" s="43">
        <f>Displacement_Number!B53*'Temporary Relocation Numbers'!$C$2</f>
        <v>0</v>
      </c>
      <c r="C53" s="43">
        <f>Displacement_Number!C53*'Temporary Relocation Numbers'!$C$2</f>
        <v>0</v>
      </c>
      <c r="D53" s="43">
        <f>Displacement_Number!D53*'Temporary Relocation Numbers'!$C$2</f>
        <v>0</v>
      </c>
      <c r="E53" s="43">
        <f>Displacement_Number!E53*'Temporary Relocation Numbers'!$C$2</f>
        <v>0</v>
      </c>
      <c r="F53" s="43">
        <f>Displacement_Number!F53*'Temporary Relocation Numbers'!$C$2</f>
        <v>0</v>
      </c>
      <c r="G53" s="43">
        <f>Displacement_Number!G53*'Temporary Relocation Numbers'!$C$2</f>
        <v>0</v>
      </c>
      <c r="H53" s="44">
        <f>Displacement_Number!H53*'Temporary Relocation Numbers'!$I$2</f>
        <v>764.43258627625858</v>
      </c>
      <c r="I53" s="44">
        <f>Displacement_Number!I53*'Temporary Relocation Numbers'!$I$2</f>
        <v>934.02161510223164</v>
      </c>
      <c r="J53" s="44">
        <f>Displacement_Number!J53*'Temporary Relocation Numbers'!$I$2</f>
        <v>610.55064414647688</v>
      </c>
      <c r="K53" s="44">
        <f>Displacement_Number!K53*'Temporary Relocation Numbers'!$I$2</f>
        <v>662.94642374047339</v>
      </c>
      <c r="L53" s="44">
        <f>Displacement_Number!L53*'Temporary Relocation Numbers'!$I$2</f>
        <v>545.14092239342881</v>
      </c>
      <c r="M53" s="44">
        <f>Displacement_Number!M53*'Temporary Relocation Numbers'!$I$2</f>
        <v>223.23899939584089</v>
      </c>
      <c r="N53" s="45">
        <f>Displacement_Number!N53*'Temporary Relocation Numbers'!$O$2</f>
        <v>263518.06776852236</v>
      </c>
      <c r="O53" s="45">
        <f>Displacement_Number!O53*'Temporary Relocation Numbers'!$O$2</f>
        <v>539798.8539862351</v>
      </c>
      <c r="P53" s="45">
        <f>Displacement_Number!P53*'Temporary Relocation Numbers'!$O$2</f>
        <v>409201.80398486555</v>
      </c>
      <c r="Q53" s="45">
        <f>Displacement_Number!Q53*'Temporary Relocation Numbers'!$O$2</f>
        <v>201272.42812024339</v>
      </c>
      <c r="R53" s="45">
        <f>Displacement_Number!R53*'Temporary Relocation Numbers'!$O$2</f>
        <v>129094.94626886254</v>
      </c>
      <c r="S53" s="45">
        <f>Displacement_Number!S53*'Temporary Relocation Numbers'!$O$2</f>
        <v>70487.037872926361</v>
      </c>
      <c r="U53">
        <v>2072</v>
      </c>
      <c r="V53" s="43">
        <f>Displacement_Number!V53*'Temporary Relocation Numbers'!$C$2</f>
        <v>0</v>
      </c>
      <c r="W53" s="43">
        <f>Displacement_Number!W53*'Temporary Relocation Numbers'!$C$2</f>
        <v>0</v>
      </c>
      <c r="X53" s="43">
        <f>Displacement_Number!X53*'Temporary Relocation Numbers'!$C$2</f>
        <v>0</v>
      </c>
      <c r="Y53" s="43">
        <f>Displacement_Number!Y53*'Temporary Relocation Numbers'!$C$2</f>
        <v>0</v>
      </c>
      <c r="Z53" s="43">
        <f>Displacement_Number!Z53*'Temporary Relocation Numbers'!$C$2</f>
        <v>0</v>
      </c>
      <c r="AA53" s="43">
        <f>Displacement_Number!AA53*'Temporary Relocation Numbers'!$C$2</f>
        <v>0</v>
      </c>
      <c r="AB53" s="44">
        <f>Displacement_Number!AB53*'Temporary Relocation Numbers'!$I$2</f>
        <v>711.66814020459594</v>
      </c>
      <c r="AC53" s="44">
        <f>Displacement_Number!AC53*'Temporary Relocation Numbers'!$I$2</f>
        <v>852.94104345583924</v>
      </c>
      <c r="AD53" s="44">
        <f>Displacement_Number!AD53*'Temporary Relocation Numbers'!$I$2</f>
        <v>551.69462443323221</v>
      </c>
      <c r="AE53" s="44">
        <f>Displacement_Number!AE53*'Temporary Relocation Numbers'!$I$2</f>
        <v>661.24054151346718</v>
      </c>
      <c r="AF53" s="44">
        <f>Displacement_Number!AF53*'Temporary Relocation Numbers'!$I$2</f>
        <v>534.00533867049603</v>
      </c>
      <c r="AG53" s="44">
        <f>Displacement_Number!AG53*'Temporary Relocation Numbers'!$I$2</f>
        <v>204.18198090548293</v>
      </c>
      <c r="AH53" s="45">
        <f>Displacement_Number!AH53*'Temporary Relocation Numbers'!$O$2</f>
        <v>245328.91005166905</v>
      </c>
      <c r="AI53" s="45">
        <f>Displacement_Number!AI53*'Temporary Relocation Numbers'!$O$2</f>
        <v>492939.98161369271</v>
      </c>
      <c r="AJ53" s="45">
        <f>Displacement_Number!AJ53*'Temporary Relocation Numbers'!$O$2</f>
        <v>369755.4621081865</v>
      </c>
      <c r="AK53" s="45">
        <f>Displacement_Number!AK53*'Temporary Relocation Numbers'!$O$2</f>
        <v>200754.51740284415</v>
      </c>
      <c r="AL53" s="45">
        <f>Displacement_Number!AL53*'Temporary Relocation Numbers'!$O$2</f>
        <v>126457.92614556504</v>
      </c>
      <c r="AM53" s="45">
        <f>Displacement_Number!AM53*'Temporary Relocation Numbers'!$O$2</f>
        <v>64469.842007910542</v>
      </c>
    </row>
    <row r="54" spans="1:39" x14ac:dyDescent="0.35">
      <c r="A54">
        <v>2073</v>
      </c>
      <c r="B54" s="43">
        <f>Displacement_Number!B54*'Temporary Relocation Numbers'!$C$2</f>
        <v>0</v>
      </c>
      <c r="C54" s="43">
        <f>Displacement_Number!C54*'Temporary Relocation Numbers'!$C$2</f>
        <v>0</v>
      </c>
      <c r="D54" s="43">
        <f>Displacement_Number!D54*'Temporary Relocation Numbers'!$C$2</f>
        <v>0</v>
      </c>
      <c r="E54" s="43">
        <f>Displacement_Number!E54*'Temporary Relocation Numbers'!$C$2</f>
        <v>0</v>
      </c>
      <c r="F54" s="43">
        <f>Displacement_Number!F54*'Temporary Relocation Numbers'!$C$2</f>
        <v>0</v>
      </c>
      <c r="G54" s="43">
        <f>Displacement_Number!G54*'Temporary Relocation Numbers'!$C$2</f>
        <v>0</v>
      </c>
      <c r="H54" s="44">
        <f>Displacement_Number!H54*'Temporary Relocation Numbers'!$I$2</f>
        <v>769.04467589778233</v>
      </c>
      <c r="I54" s="44">
        <f>Displacement_Number!I54*'Temporary Relocation Numbers'!$I$2</f>
        <v>939.6568947523001</v>
      </c>
      <c r="J54" s="44">
        <f>Displacement_Number!J54*'Temporary Relocation Numbers'!$I$2</f>
        <v>614.23431009666808</v>
      </c>
      <c r="K54" s="44">
        <f>Displacement_Number!K54*'Temporary Relocation Numbers'!$I$2</f>
        <v>666.94621178647185</v>
      </c>
      <c r="L54" s="44">
        <f>Displacement_Number!L54*'Temporary Relocation Numbers'!$I$2</f>
        <v>548.42994857516976</v>
      </c>
      <c r="M54" s="44">
        <f>Displacement_Number!M54*'Temporary Relocation Numbers'!$I$2</f>
        <v>224.58587849377193</v>
      </c>
      <c r="N54" s="45">
        <f>Displacement_Number!N54*'Temporary Relocation Numbers'!$O$2</f>
        <v>267178.82180468377</v>
      </c>
      <c r="O54" s="45">
        <f>Displacement_Number!O54*'Temporary Relocation Numbers'!$O$2</f>
        <v>547297.65985627996</v>
      </c>
      <c r="P54" s="45">
        <f>Displacement_Number!P54*'Temporary Relocation Numbers'!$O$2</f>
        <v>414886.3749451309</v>
      </c>
      <c r="Q54" s="45">
        <f>Displacement_Number!Q54*'Temporary Relocation Numbers'!$O$2</f>
        <v>204068.47493346012</v>
      </c>
      <c r="R54" s="45">
        <f>Displacement_Number!R54*'Temporary Relocation Numbers'!$O$2</f>
        <v>130888.31417567686</v>
      </c>
      <c r="S54" s="45">
        <f>Displacement_Number!S54*'Temporary Relocation Numbers'!$O$2</f>
        <v>71466.233381513041</v>
      </c>
      <c r="U54">
        <v>2073</v>
      </c>
      <c r="V54" s="43">
        <f>Displacement_Number!V54*'Temporary Relocation Numbers'!$C$2</f>
        <v>0</v>
      </c>
      <c r="W54" s="43">
        <f>Displacement_Number!W54*'Temporary Relocation Numbers'!$C$2</f>
        <v>0</v>
      </c>
      <c r="X54" s="43">
        <f>Displacement_Number!X54*'Temporary Relocation Numbers'!$C$2</f>
        <v>0</v>
      </c>
      <c r="Y54" s="43">
        <f>Displacement_Number!Y54*'Temporary Relocation Numbers'!$C$2</f>
        <v>0</v>
      </c>
      <c r="Z54" s="43">
        <f>Displacement_Number!Z54*'Temporary Relocation Numbers'!$C$2</f>
        <v>0</v>
      </c>
      <c r="AA54" s="43">
        <f>Displacement_Number!AA54*'Temporary Relocation Numbers'!$C$2</f>
        <v>0</v>
      </c>
      <c r="AB54" s="44">
        <f>Displacement_Number!AB54*'Temporary Relocation Numbers'!$I$2</f>
        <v>715.96188343628546</v>
      </c>
      <c r="AC54" s="44">
        <f>Displacement_Number!AC54*'Temporary Relocation Numbers'!$I$2</f>
        <v>858.08713560957244</v>
      </c>
      <c r="AD54" s="44">
        <f>Displacement_Number!AD54*'Temporary Relocation Numbers'!$I$2</f>
        <v>555.02319139555061</v>
      </c>
      <c r="AE54" s="44">
        <f>Displacement_Number!AE54*'Temporary Relocation Numbers'!$I$2</f>
        <v>665.23003737431316</v>
      </c>
      <c r="AF54" s="44">
        <f>Displacement_Number!AF54*'Temporary Relocation Numbers'!$I$2</f>
        <v>537.22717997414543</v>
      </c>
      <c r="AG54" s="44">
        <f>Displacement_Number!AG54*'Temporary Relocation Numbers'!$I$2</f>
        <v>205.41388233399681</v>
      </c>
      <c r="AH54" s="45">
        <f>Displacement_Number!AH54*'Temporary Relocation Numbers'!$O$2</f>
        <v>248736.98299810413</v>
      </c>
      <c r="AI54" s="45">
        <f>Displacement_Number!AI54*'Temporary Relocation Numbers'!$O$2</f>
        <v>499787.83095684601</v>
      </c>
      <c r="AJ54" s="45">
        <f>Displacement_Number!AJ54*'Temporary Relocation Numbers'!$O$2</f>
        <v>374892.05031926243</v>
      </c>
      <c r="AK54" s="45">
        <f>Displacement_Number!AK54*'Temporary Relocation Numbers'!$O$2</f>
        <v>203543.36947694814</v>
      </c>
      <c r="AL54" s="45">
        <f>Displacement_Number!AL54*'Temporary Relocation Numbers'!$O$2</f>
        <v>128214.66095871123</v>
      </c>
      <c r="AM54" s="45">
        <f>Displacement_Number!AM54*'Temporary Relocation Numbers'!$O$2</f>
        <v>65365.447521185866</v>
      </c>
    </row>
    <row r="55" spans="1:39" x14ac:dyDescent="0.35">
      <c r="A55">
        <v>2074</v>
      </c>
      <c r="B55" s="43">
        <f>Displacement_Number!B55*'Temporary Relocation Numbers'!$C$2</f>
        <v>0</v>
      </c>
      <c r="C55" s="43">
        <f>Displacement_Number!C55*'Temporary Relocation Numbers'!$C$2</f>
        <v>0</v>
      </c>
      <c r="D55" s="43">
        <f>Displacement_Number!D55*'Temporary Relocation Numbers'!$C$2</f>
        <v>0</v>
      </c>
      <c r="E55" s="43">
        <f>Displacement_Number!E55*'Temporary Relocation Numbers'!$C$2</f>
        <v>0</v>
      </c>
      <c r="F55" s="43">
        <f>Displacement_Number!F55*'Temporary Relocation Numbers'!$C$2</f>
        <v>0</v>
      </c>
      <c r="G55" s="43">
        <f>Displacement_Number!G55*'Temporary Relocation Numbers'!$C$2</f>
        <v>0</v>
      </c>
      <c r="H55" s="44">
        <f>Displacement_Number!H55*'Temporary Relocation Numbers'!$I$2</f>
        <v>773.68459187189569</v>
      </c>
      <c r="I55" s="44">
        <f>Displacement_Number!I55*'Temporary Relocation Numbers'!$I$2</f>
        <v>945.32617401888808</v>
      </c>
      <c r="J55" s="44">
        <f>Displacement_Number!J55*'Temporary Relocation Numbers'!$I$2</f>
        <v>617.9402008941554</v>
      </c>
      <c r="K55" s="44">
        <f>Displacement_Number!K55*'Temporary Relocation Numbers'!$I$2</f>
        <v>670.97013195512784</v>
      </c>
      <c r="L55" s="44">
        <f>Displacement_Number!L55*'Temporary Relocation Numbers'!$I$2</f>
        <v>551.73881860421636</v>
      </c>
      <c r="M55" s="44">
        <f>Displacement_Number!M55*'Temporary Relocation Numbers'!$I$2</f>
        <v>225.94088378519675</v>
      </c>
      <c r="N55" s="45">
        <f>Displacement_Number!N55*'Temporary Relocation Numbers'!$O$2</f>
        <v>270890.43049467134</v>
      </c>
      <c r="O55" s="45">
        <f>Displacement_Number!O55*'Temporary Relocation Numbers'!$O$2</f>
        <v>554900.63802876929</v>
      </c>
      <c r="P55" s="45">
        <f>Displacement_Number!P55*'Temporary Relocation Numbers'!$O$2</f>
        <v>420649.91512470937</v>
      </c>
      <c r="Q55" s="45">
        <f>Displacement_Number!Q55*'Temporary Relocation Numbers'!$O$2</f>
        <v>206903.36401560908</v>
      </c>
      <c r="R55" s="45">
        <f>Displacement_Number!R55*'Temporary Relocation Numbers'!$O$2</f>
        <v>132706.59528430225</v>
      </c>
      <c r="S55" s="45">
        <f>Displacement_Number!S55*'Temporary Relocation Numbers'!$O$2</f>
        <v>72459.031729330483</v>
      </c>
      <c r="U55">
        <v>2074</v>
      </c>
      <c r="V55" s="43">
        <f>Displacement_Number!V55*'Temporary Relocation Numbers'!$C$2</f>
        <v>0</v>
      </c>
      <c r="W55" s="43">
        <f>Displacement_Number!W55*'Temporary Relocation Numbers'!$C$2</f>
        <v>0</v>
      </c>
      <c r="X55" s="43">
        <f>Displacement_Number!X55*'Temporary Relocation Numbers'!$C$2</f>
        <v>0</v>
      </c>
      <c r="Y55" s="43">
        <f>Displacement_Number!Y55*'Temporary Relocation Numbers'!$C$2</f>
        <v>0</v>
      </c>
      <c r="Z55" s="43">
        <f>Displacement_Number!Z55*'Temporary Relocation Numbers'!$C$2</f>
        <v>0</v>
      </c>
      <c r="AA55" s="43">
        <f>Displacement_Number!AA55*'Temporary Relocation Numbers'!$C$2</f>
        <v>0</v>
      </c>
      <c r="AB55" s="44">
        <f>Displacement_Number!AB55*'Temporary Relocation Numbers'!$I$2</f>
        <v>720.28153232525847</v>
      </c>
      <c r="AC55" s="44">
        <f>Displacement_Number!AC55*'Temporary Relocation Numbers'!$I$2</f>
        <v>863.26427594026677</v>
      </c>
      <c r="AD55" s="44">
        <f>Displacement_Number!AD55*'Temporary Relocation Numbers'!$I$2</f>
        <v>558.37184076855795</v>
      </c>
      <c r="AE55" s="44">
        <f>Displacement_Number!AE55*'Temporary Relocation Numbers'!$I$2</f>
        <v>669.24360326145734</v>
      </c>
      <c r="AF55" s="44">
        <f>Displacement_Number!AF55*'Temporary Relocation Numbers'!$I$2</f>
        <v>540.46845977519195</v>
      </c>
      <c r="AG55" s="44">
        <f>Displacement_Number!AG55*'Temporary Relocation Numbers'!$I$2</f>
        <v>206.65321625544101</v>
      </c>
      <c r="AH55" s="45">
        <f>Displacement_Number!AH55*'Temporary Relocation Numbers'!$O$2</f>
        <v>252192.40039002575</v>
      </c>
      <c r="AI55" s="45">
        <f>Displacement_Number!AI55*'Temporary Relocation Numbers'!$O$2</f>
        <v>506730.80961061642</v>
      </c>
      <c r="AJ55" s="45">
        <f>Displacement_Number!AJ55*'Temporary Relocation Numbers'!$O$2</f>
        <v>380099.99525431939</v>
      </c>
      <c r="AK55" s="45">
        <f>Displacement_Number!AK55*'Temporary Relocation Numbers'!$O$2</f>
        <v>206370.96387173235</v>
      </c>
      <c r="AL55" s="45">
        <f>Displacement_Number!AL55*'Temporary Relocation Numbers'!$O$2</f>
        <v>129995.80007214754</v>
      </c>
      <c r="AM55" s="45">
        <f>Displacement_Number!AM55*'Temporary Relocation Numbers'!$O$2</f>
        <v>66273.494653835907</v>
      </c>
    </row>
    <row r="56" spans="1:39" x14ac:dyDescent="0.35">
      <c r="A56">
        <v>2075</v>
      </c>
      <c r="B56" s="43">
        <f>Displacement_Number!B56*'Temporary Relocation Numbers'!$C$2</f>
        <v>0</v>
      </c>
      <c r="C56" s="43">
        <f>Displacement_Number!C56*'Temporary Relocation Numbers'!$C$2</f>
        <v>0</v>
      </c>
      <c r="D56" s="43">
        <f>Displacement_Number!D56*'Temporary Relocation Numbers'!$C$2</f>
        <v>0</v>
      </c>
      <c r="E56" s="43">
        <f>Displacement_Number!E56*'Temporary Relocation Numbers'!$C$2</f>
        <v>0</v>
      </c>
      <c r="F56" s="43">
        <f>Displacement_Number!F56*'Temporary Relocation Numbers'!$C$2</f>
        <v>0</v>
      </c>
      <c r="G56" s="43">
        <f>Displacement_Number!G56*'Temporary Relocation Numbers'!$C$2</f>
        <v>0</v>
      </c>
      <c r="H56" s="44">
        <f>Displacement_Number!H56*'Temporary Relocation Numbers'!$I$2</f>
        <v>778.35250208473349</v>
      </c>
      <c r="I56" s="44">
        <f>Displacement_Number!I56*'Temporary Relocation Numbers'!$I$2</f>
        <v>951.02965803359427</v>
      </c>
      <c r="J56" s="44">
        <f>Displacement_Number!J56*'Temporary Relocation Numbers'!$I$2</f>
        <v>621.66845062922903</v>
      </c>
      <c r="K56" s="44">
        <f>Displacement_Number!K56*'Temporary Relocation Numbers'!$I$2</f>
        <v>675.01832984399198</v>
      </c>
      <c r="L56" s="44">
        <f>Displacement_Number!L56*'Temporary Relocation Numbers'!$I$2</f>
        <v>555.06765220545242</v>
      </c>
      <c r="M56" s="44">
        <f>Displacement_Number!M56*'Temporary Relocation Numbers'!$I$2</f>
        <v>227.30406429828776</v>
      </c>
      <c r="N56" s="45">
        <f>Displacement_Number!N56*'Temporary Relocation Numbers'!$O$2</f>
        <v>274653.60030381696</v>
      </c>
      <c r="O56" s="45">
        <f>Displacement_Number!O56*'Temporary Relocation Numbers'!$O$2</f>
        <v>562609.23564992659</v>
      </c>
      <c r="P56" s="45">
        <f>Displacement_Number!P56*'Temporary Relocation Numbers'!$O$2</f>
        <v>426493.5215523204</v>
      </c>
      <c r="Q56" s="45">
        <f>Displacement_Number!Q56*'Temporary Relocation Numbers'!$O$2</f>
        <v>209777.6349577475</v>
      </c>
      <c r="R56" s="45">
        <f>Displacement_Number!R56*'Temporary Relocation Numbers'!$O$2</f>
        <v>134550.13568525494</v>
      </c>
      <c r="S56" s="45">
        <f>Displacement_Number!S56*'Temporary Relocation Numbers'!$O$2</f>
        <v>73465.621885010056</v>
      </c>
      <c r="U56">
        <v>2075</v>
      </c>
      <c r="V56" s="43">
        <f>Displacement_Number!V56*'Temporary Relocation Numbers'!$C$2</f>
        <v>0</v>
      </c>
      <c r="W56" s="43">
        <f>Displacement_Number!W56*'Temporary Relocation Numbers'!$C$2</f>
        <v>0</v>
      </c>
      <c r="X56" s="43">
        <f>Displacement_Number!X56*'Temporary Relocation Numbers'!$C$2</f>
        <v>0</v>
      </c>
      <c r="Y56" s="43">
        <f>Displacement_Number!Y56*'Temporary Relocation Numbers'!$C$2</f>
        <v>0</v>
      </c>
      <c r="Z56" s="43">
        <f>Displacement_Number!Z56*'Temporary Relocation Numbers'!$C$2</f>
        <v>0</v>
      </c>
      <c r="AA56" s="43">
        <f>Displacement_Number!AA56*'Temporary Relocation Numbers'!$C$2</f>
        <v>0</v>
      </c>
      <c r="AB56" s="44">
        <f>Displacement_Number!AB56*'Temporary Relocation Numbers'!$I$2</f>
        <v>724.62724316942138</v>
      </c>
      <c r="AC56" s="44">
        <f>Displacement_Number!AC56*'Temporary Relocation Numbers'!$I$2</f>
        <v>868.47265177245208</v>
      </c>
      <c r="AD56" s="44">
        <f>Displacement_Number!AD56*'Temporary Relocation Numbers'!$I$2</f>
        <v>561.74069371647374</v>
      </c>
      <c r="AE56" s="44">
        <f>Displacement_Number!AE56*'Temporary Relocation Numbers'!$I$2</f>
        <v>673.28138439780173</v>
      </c>
      <c r="AF56" s="44">
        <f>Displacement_Number!AF56*'Temporary Relocation Numbers'!$I$2</f>
        <v>543.72929535290132</v>
      </c>
      <c r="AG56" s="44">
        <f>Displacement_Number!AG56*'Temporary Relocation Numbers'!$I$2</f>
        <v>207.90002751264944</v>
      </c>
      <c r="AH56" s="45">
        <f>Displacement_Number!AH56*'Temporary Relocation Numbers'!$O$2</f>
        <v>255695.81992947077</v>
      </c>
      <c r="AI56" s="45">
        <f>Displacement_Number!AI56*'Temporary Relocation Numbers'!$O$2</f>
        <v>513770.23909732205</v>
      </c>
      <c r="AJ56" s="45">
        <f>Displacement_Number!AJ56*'Temporary Relocation Numbers'!$O$2</f>
        <v>385380.28819041711</v>
      </c>
      <c r="AK56" s="45">
        <f>Displacement_Number!AK56*'Temporary Relocation Numbers'!$O$2</f>
        <v>209237.8387897877</v>
      </c>
      <c r="AL56" s="45">
        <f>Displacement_Number!AL56*'Temporary Relocation Numbers'!$O$2</f>
        <v>131801.68250680543</v>
      </c>
      <c r="AM56" s="45">
        <f>Displacement_Number!AM56*'Temporary Relocation Numbers'!$O$2</f>
        <v>67194.156242997473</v>
      </c>
    </row>
    <row r="57" spans="1:39" x14ac:dyDescent="0.35">
      <c r="A57">
        <v>2076</v>
      </c>
      <c r="B57" s="43">
        <f>Displacement_Number!B57*'Temporary Relocation Numbers'!$C$2</f>
        <v>0</v>
      </c>
      <c r="C57" s="43">
        <f>Displacement_Number!C57*'Temporary Relocation Numbers'!$C$2</f>
        <v>0</v>
      </c>
      <c r="D57" s="43">
        <f>Displacement_Number!D57*'Temporary Relocation Numbers'!$C$2</f>
        <v>0</v>
      </c>
      <c r="E57" s="43">
        <f>Displacement_Number!E57*'Temporary Relocation Numbers'!$C$2</f>
        <v>0</v>
      </c>
      <c r="F57" s="43">
        <f>Displacement_Number!F57*'Temporary Relocation Numbers'!$C$2</f>
        <v>0</v>
      </c>
      <c r="G57" s="43">
        <f>Displacement_Number!G57*'Temporary Relocation Numbers'!$C$2</f>
        <v>0</v>
      </c>
      <c r="H57" s="44">
        <f>Displacement_Number!H57*'Temporary Relocation Numbers'!$I$2</f>
        <v>783.04857543534615</v>
      </c>
      <c r="I57" s="44">
        <f>Displacement_Number!I57*'Temporary Relocation Numbers'!$I$2</f>
        <v>956.767553165648</v>
      </c>
      <c r="J57" s="44">
        <f>Displacement_Number!J57*'Temporary Relocation Numbers'!$I$2</f>
        <v>625.41919420119314</v>
      </c>
      <c r="K57" s="44">
        <f>Displacement_Number!K57*'Temporary Relocation Numbers'!$I$2</f>
        <v>679.09095192905647</v>
      </c>
      <c r="L57" s="44">
        <f>Displacement_Number!L57*'Temporary Relocation Numbers'!$I$2</f>
        <v>558.41656982610311</v>
      </c>
      <c r="M57" s="44">
        <f>Displacement_Number!M57*'Temporary Relocation Numbers'!$I$2</f>
        <v>228.6754693570216</v>
      </c>
      <c r="N57" s="45">
        <f>Displacement_Number!N57*'Temporary Relocation Numbers'!$O$2</f>
        <v>278469.04751156457</v>
      </c>
      <c r="O57" s="45">
        <f>Displacement_Number!O57*'Temporary Relocation Numbers'!$O$2</f>
        <v>570424.91996951704</v>
      </c>
      <c r="P57" s="45">
        <f>Displacement_Number!P57*'Temporary Relocation Numbers'!$O$2</f>
        <v>432418.30649644352</v>
      </c>
      <c r="Q57" s="45">
        <f>Displacement_Number!Q57*'Temporary Relocation Numbers'!$O$2</f>
        <v>212691.83484685171</v>
      </c>
      <c r="R57" s="45">
        <f>Displacement_Number!R57*'Temporary Relocation Numbers'!$O$2</f>
        <v>136419.28627688927</v>
      </c>
      <c r="S57" s="45">
        <f>Displacement_Number!S57*'Temporary Relocation Numbers'!$O$2</f>
        <v>74486.195442307493</v>
      </c>
      <c r="U57">
        <v>2076</v>
      </c>
      <c r="V57" s="43">
        <f>Displacement_Number!V57*'Temporary Relocation Numbers'!$C$2</f>
        <v>0</v>
      </c>
      <c r="W57" s="43">
        <f>Displacement_Number!W57*'Temporary Relocation Numbers'!$C$2</f>
        <v>0</v>
      </c>
      <c r="X57" s="43">
        <f>Displacement_Number!X57*'Temporary Relocation Numbers'!$C$2</f>
        <v>0</v>
      </c>
      <c r="Y57" s="43">
        <f>Displacement_Number!Y57*'Temporary Relocation Numbers'!$C$2</f>
        <v>0</v>
      </c>
      <c r="Z57" s="43">
        <f>Displacement_Number!Z57*'Temporary Relocation Numbers'!$C$2</f>
        <v>0</v>
      </c>
      <c r="AA57" s="43">
        <f>Displacement_Number!AA57*'Temporary Relocation Numbers'!$C$2</f>
        <v>0</v>
      </c>
      <c r="AB57" s="44">
        <f>Displacement_Number!AB57*'Temporary Relocation Numbers'!$I$2</f>
        <v>728.99917320968154</v>
      </c>
      <c r="AC57" s="44">
        <f>Displacement_Number!AC57*'Temporary Relocation Numbers'!$I$2</f>
        <v>873.71245156085274</v>
      </c>
      <c r="AD57" s="44">
        <f>Displacement_Number!AD57*'Temporary Relocation Numbers'!$I$2</f>
        <v>565.12987213454403</v>
      </c>
      <c r="AE57" s="44">
        <f>Displacement_Number!AE57*'Temporary Relocation Numbers'!$I$2</f>
        <v>677.34352688242893</v>
      </c>
      <c r="AF57" s="44">
        <f>Displacement_Number!AF57*'Temporary Relocation Numbers'!$I$2</f>
        <v>547.00980469412548</v>
      </c>
      <c r="AG57" s="44">
        <f>Displacement_Number!AG57*'Temporary Relocation Numbers'!$I$2</f>
        <v>209.15436121900851</v>
      </c>
      <c r="AH57" s="45">
        <f>Displacement_Number!AH57*'Temporary Relocation Numbers'!$O$2</f>
        <v>259247.90845517535</v>
      </c>
      <c r="AI57" s="45">
        <f>Displacement_Number!AI57*'Temporary Relocation Numbers'!$O$2</f>
        <v>520907.45929767389</v>
      </c>
      <c r="AJ57" s="45">
        <f>Displacement_Number!AJ57*'Temporary Relocation Numbers'!$O$2</f>
        <v>390733.93417528894</v>
      </c>
      <c r="AK57" s="45">
        <f>Displacement_Number!AK57*'Temporary Relocation Numbers'!$O$2</f>
        <v>212144.53991033576</v>
      </c>
      <c r="AL57" s="45">
        <f>Displacement_Number!AL57*'Temporary Relocation Numbers'!$O$2</f>
        <v>133632.65199324492</v>
      </c>
      <c r="AM57" s="45">
        <f>Displacement_Number!AM57*'Temporary Relocation Numbers'!$O$2</f>
        <v>68127.607526835433</v>
      </c>
    </row>
    <row r="58" spans="1:39" x14ac:dyDescent="0.35">
      <c r="A58">
        <v>2077</v>
      </c>
      <c r="B58" s="43">
        <f>Displacement_Number!B58*'Temporary Relocation Numbers'!$C$2</f>
        <v>0</v>
      </c>
      <c r="C58" s="43">
        <f>Displacement_Number!C58*'Temporary Relocation Numbers'!$C$2</f>
        <v>0</v>
      </c>
      <c r="D58" s="43">
        <f>Displacement_Number!D58*'Temporary Relocation Numbers'!$C$2</f>
        <v>0</v>
      </c>
      <c r="E58" s="43">
        <f>Displacement_Number!E58*'Temporary Relocation Numbers'!$C$2</f>
        <v>0</v>
      </c>
      <c r="F58" s="43">
        <f>Displacement_Number!F58*'Temporary Relocation Numbers'!$C$2</f>
        <v>0</v>
      </c>
      <c r="G58" s="43">
        <f>Displacement_Number!G58*'Temporary Relocation Numbers'!$C$2</f>
        <v>0</v>
      </c>
      <c r="H58" s="44">
        <f>Displacement_Number!H58*'Temporary Relocation Numbers'!$I$2</f>
        <v>787.77298184181143</v>
      </c>
      <c r="I58" s="44">
        <f>Displacement_Number!I58*'Temporary Relocation Numbers'!$I$2</f>
        <v>962.54006702937659</v>
      </c>
      <c r="J58" s="44">
        <f>Displacement_Number!J58*'Temporary Relocation Numbers'!$I$2</f>
        <v>629.1925673232472</v>
      </c>
      <c r="K58" s="44">
        <f>Displacement_Number!K58*'Temporary Relocation Numbers'!$I$2</f>
        <v>683.18814557005419</v>
      </c>
      <c r="L58" s="44">
        <f>Displacement_Number!L58*'Temporary Relocation Numbers'!$I$2</f>
        <v>561.78569264009445</v>
      </c>
      <c r="M58" s="44">
        <f>Displacement_Number!M58*'Temporary Relocation Numbers'!$I$2</f>
        <v>230.05514858296371</v>
      </c>
      <c r="N58" s="45">
        <f>Displacement_Number!N58*'Temporary Relocation Numbers'!$O$2</f>
        <v>282337.49834780651</v>
      </c>
      <c r="O58" s="45">
        <f>Displacement_Number!O58*'Temporary Relocation Numbers'!$O$2</f>
        <v>578349.17862012214</v>
      </c>
      <c r="P58" s="45">
        <f>Displacement_Number!P58*'Temporary Relocation Numbers'!$O$2</f>
        <v>438425.39767702814</v>
      </c>
      <c r="Q58" s="45">
        <f>Displacement_Number!Q58*'Temporary Relocation Numbers'!$O$2</f>
        <v>215646.51836994942</v>
      </c>
      <c r="R58" s="45">
        <f>Displacement_Number!R58*'Temporary Relocation Numbers'!$O$2</f>
        <v>138314.40283218774</v>
      </c>
      <c r="S58" s="45">
        <f>Displacement_Number!S58*'Temporary Relocation Numbers'!$O$2</f>
        <v>75520.946656570566</v>
      </c>
      <c r="U58">
        <v>2077</v>
      </c>
      <c r="V58" s="43">
        <f>Displacement_Number!V58*'Temporary Relocation Numbers'!$C$2</f>
        <v>0</v>
      </c>
      <c r="W58" s="43">
        <f>Displacement_Number!W58*'Temporary Relocation Numbers'!$C$2</f>
        <v>0</v>
      </c>
      <c r="X58" s="43">
        <f>Displacement_Number!X58*'Temporary Relocation Numbers'!$C$2</f>
        <v>0</v>
      </c>
      <c r="Y58" s="43">
        <f>Displacement_Number!Y58*'Temporary Relocation Numbers'!$C$2</f>
        <v>0</v>
      </c>
      <c r="Z58" s="43">
        <f>Displacement_Number!Z58*'Temporary Relocation Numbers'!$C$2</f>
        <v>0</v>
      </c>
      <c r="AA58" s="43">
        <f>Displacement_Number!AA58*'Temporary Relocation Numbers'!$C$2</f>
        <v>0</v>
      </c>
      <c r="AB58" s="44">
        <f>Displacement_Number!AB58*'Temporary Relocation Numbers'!$I$2</f>
        <v>733.39748063563502</v>
      </c>
      <c r="AC58" s="44">
        <f>Displacement_Number!AC58*'Temporary Relocation Numbers'!$I$2</f>
        <v>878.98386489720588</v>
      </c>
      <c r="AD58" s="44">
        <f>Displacement_Number!AD58*'Temporary Relocation Numbers'!$I$2</f>
        <v>568.5394986534518</v>
      </c>
      <c r="AE58" s="44">
        <f>Displacement_Number!AE58*'Temporary Relocation Numbers'!$I$2</f>
        <v>681.43017769588812</v>
      </c>
      <c r="AF58" s="44">
        <f>Displacement_Number!AF58*'Temporary Relocation Numbers'!$I$2</f>
        <v>550.31010649757275</v>
      </c>
      <c r="AG58" s="44">
        <f>Displacement_Number!AG58*'Temporary Relocation Numbers'!$I$2</f>
        <v>210.41626276008952</v>
      </c>
      <c r="AH58" s="45">
        <f>Displacement_Number!AH58*'Temporary Relocation Numbers'!$O$2</f>
        <v>262849.34206950106</v>
      </c>
      <c r="AI58" s="45">
        <f>Displacement_Number!AI58*'Temporary Relocation Numbers'!$O$2</f>
        <v>528143.82870580733</v>
      </c>
      <c r="AJ58" s="45">
        <f>Displacement_Number!AJ58*'Temporary Relocation Numbers'!$O$2</f>
        <v>396161.95221864333</v>
      </c>
      <c r="AK58" s="45">
        <f>Displacement_Number!AK58*'Temporary Relocation Numbers'!$O$2</f>
        <v>215091.62049309321</v>
      </c>
      <c r="AL58" s="45">
        <f>Displacement_Number!AL58*'Temporary Relocation Numbers'!$O$2</f>
        <v>135489.05703708029</v>
      </c>
      <c r="AM58" s="45">
        <f>Displacement_Number!AM58*'Temporary Relocation Numbers'!$O$2</f>
        <v>69074.026177897176</v>
      </c>
    </row>
    <row r="59" spans="1:39" x14ac:dyDescent="0.35">
      <c r="A59">
        <v>2078</v>
      </c>
      <c r="B59" s="43">
        <f>Displacement_Number!B59*'Temporary Relocation Numbers'!$C$2</f>
        <v>0</v>
      </c>
      <c r="C59" s="43">
        <f>Displacement_Number!C59*'Temporary Relocation Numbers'!$C$2</f>
        <v>0</v>
      </c>
      <c r="D59" s="43">
        <f>Displacement_Number!D59*'Temporary Relocation Numbers'!$C$2</f>
        <v>0</v>
      </c>
      <c r="E59" s="43">
        <f>Displacement_Number!E59*'Temporary Relocation Numbers'!$C$2</f>
        <v>0</v>
      </c>
      <c r="F59" s="43">
        <f>Displacement_Number!F59*'Temporary Relocation Numbers'!$C$2</f>
        <v>0</v>
      </c>
      <c r="G59" s="43">
        <f>Displacement_Number!G59*'Temporary Relocation Numbers'!$C$2</f>
        <v>0</v>
      </c>
      <c r="H59" s="44">
        <f>Displacement_Number!H59*'Temporary Relocation Numbers'!$I$2</f>
        <v>792.52589224738131</v>
      </c>
      <c r="I59" s="44">
        <f>Displacement_Number!I59*'Temporary Relocation Numbers'!$I$2</f>
        <v>968.34740849171794</v>
      </c>
      <c r="J59" s="44">
        <f>Displacement_Number!J59*'Temporary Relocation Numbers'!$I$2</f>
        <v>632.98870652739481</v>
      </c>
      <c r="K59" s="44">
        <f>Displacement_Number!K59*'Temporary Relocation Numbers'!$I$2</f>
        <v>687.31005901579113</v>
      </c>
      <c r="L59" s="44">
        <f>Displacement_Number!L59*'Temporary Relocation Numbers'!$I$2</f>
        <v>565.17514255243702</v>
      </c>
      <c r="M59" s="44">
        <f>Displacement_Number!M59*'Temporary Relocation Numbers'!$I$2</f>
        <v>231.44315189706379</v>
      </c>
      <c r="N59" s="45">
        <f>Displacement_Number!N59*'Temporary Relocation Numbers'!$O$2</f>
        <v>286259.68913111312</v>
      </c>
      <c r="O59" s="45">
        <f>Displacement_Number!O59*'Temporary Relocation Numbers'!$O$2</f>
        <v>586383.51990029612</v>
      </c>
      <c r="P59" s="45">
        <f>Displacement_Number!P59*'Temporary Relocation Numbers'!$O$2</f>
        <v>444515.93848014192</v>
      </c>
      <c r="Q59" s="45">
        <f>Displacement_Number!Q59*'Temporary Relocation Numbers'!$O$2</f>
        <v>218642.24791969854</v>
      </c>
      <c r="R59" s="45">
        <f>Displacement_Number!R59*'Temporary Relocation Numbers'!$O$2</f>
        <v>140235.84606647847</v>
      </c>
      <c r="S59" s="45">
        <f>Displacement_Number!S59*'Temporary Relocation Numbers'!$O$2</f>
        <v>76570.072481713709</v>
      </c>
      <c r="U59">
        <v>2078</v>
      </c>
      <c r="V59" s="43">
        <f>Displacement_Number!V59*'Temporary Relocation Numbers'!$C$2</f>
        <v>0</v>
      </c>
      <c r="W59" s="43">
        <f>Displacement_Number!W59*'Temporary Relocation Numbers'!$C$2</f>
        <v>0</v>
      </c>
      <c r="X59" s="43">
        <f>Displacement_Number!X59*'Temporary Relocation Numbers'!$C$2</f>
        <v>0</v>
      </c>
      <c r="Y59" s="43">
        <f>Displacement_Number!Y59*'Temporary Relocation Numbers'!$C$2</f>
        <v>0</v>
      </c>
      <c r="Z59" s="43">
        <f>Displacement_Number!Z59*'Temporary Relocation Numbers'!$C$2</f>
        <v>0</v>
      </c>
      <c r="AA59" s="43">
        <f>Displacement_Number!AA59*'Temporary Relocation Numbers'!$C$2</f>
        <v>0</v>
      </c>
      <c r="AB59" s="44">
        <f>Displacement_Number!AB59*'Temporary Relocation Numbers'!$I$2</f>
        <v>737.82232459129102</v>
      </c>
      <c r="AC59" s="44">
        <f>Displacement_Number!AC59*'Temporary Relocation Numbers'!$I$2</f>
        <v>884.28708251712294</v>
      </c>
      <c r="AD59" s="44">
        <f>Displacement_Number!AD59*'Temporary Relocation Numbers'!$I$2</f>
        <v>571.9696966437532</v>
      </c>
      <c r="AE59" s="44">
        <f>Displacement_Number!AE59*'Temporary Relocation Numbers'!$I$2</f>
        <v>685.54148470551422</v>
      </c>
      <c r="AF59" s="44">
        <f>Displacement_Number!AF59*'Temporary Relocation Numbers'!$I$2</f>
        <v>553.63032017810247</v>
      </c>
      <c r="AG59" s="44">
        <f>Displacement_Number!AG59*'Temporary Relocation Numbers'!$I$2</f>
        <v>211.6857777952909</v>
      </c>
      <c r="AH59" s="45">
        <f>Displacement_Number!AH59*'Temporary Relocation Numbers'!$O$2</f>
        <v>266500.80626712309</v>
      </c>
      <c r="AI59" s="45">
        <f>Displacement_Number!AI59*'Temporary Relocation Numbers'!$O$2</f>
        <v>535480.72468785779</v>
      </c>
      <c r="AJ59" s="45">
        <f>Displacement_Number!AJ59*'Temporary Relocation Numbers'!$O$2</f>
        <v>401665.37548612093</v>
      </c>
      <c r="AK59" s="45">
        <f>Displacement_Number!AK59*'Temporary Relocation Numbers'!$O$2</f>
        <v>218079.64148357906</v>
      </c>
      <c r="AL59" s="45">
        <f>Displacement_Number!AL59*'Temporary Relocation Numbers'!$O$2</f>
        <v>137371.2509853142</v>
      </c>
      <c r="AM59" s="45">
        <f>Displacement_Number!AM59*'Temporary Relocation Numbers'!$O$2</f>
        <v>70033.592336931033</v>
      </c>
    </row>
    <row r="60" spans="1:39" x14ac:dyDescent="0.35">
      <c r="A60">
        <v>2079</v>
      </c>
      <c r="B60" s="43">
        <f>Displacement_Number!B60*'Temporary Relocation Numbers'!$C$2</f>
        <v>0</v>
      </c>
      <c r="C60" s="43">
        <f>Displacement_Number!C60*'Temporary Relocation Numbers'!$C$2</f>
        <v>0</v>
      </c>
      <c r="D60" s="43">
        <f>Displacement_Number!D60*'Temporary Relocation Numbers'!$C$2</f>
        <v>0</v>
      </c>
      <c r="E60" s="43">
        <f>Displacement_Number!E60*'Temporary Relocation Numbers'!$C$2</f>
        <v>0</v>
      </c>
      <c r="F60" s="43">
        <f>Displacement_Number!F60*'Temporary Relocation Numbers'!$C$2</f>
        <v>0</v>
      </c>
      <c r="G60" s="43">
        <f>Displacement_Number!G60*'Temporary Relocation Numbers'!$C$2</f>
        <v>0</v>
      </c>
      <c r="H60" s="44">
        <f>Displacement_Number!H60*'Temporary Relocation Numbers'!$I$2</f>
        <v>797.30747862666988</v>
      </c>
      <c r="I60" s="44">
        <f>Displacement_Number!I60*'Temporary Relocation Numbers'!$I$2</f>
        <v>974.18978767977615</v>
      </c>
      <c r="J60" s="44">
        <f>Displacement_Number!J60*'Temporary Relocation Numbers'!$I$2</f>
        <v>636.80774916938583</v>
      </c>
      <c r="K60" s="44">
        <f>Displacement_Number!K60*'Temporary Relocation Numbers'!$I$2</f>
        <v>691.45684140950993</v>
      </c>
      <c r="L60" s="44">
        <f>Displacement_Number!L60*'Temporary Relocation Numbers'!$I$2</f>
        <v>568.58504220363693</v>
      </c>
      <c r="M60" s="44">
        <f>Displacement_Number!M60*'Temporary Relocation Numbers'!$I$2</f>
        <v>232.8395295214622</v>
      </c>
      <c r="N60" s="45">
        <f>Displacement_Number!N60*'Temporary Relocation Numbers'!$O$2</f>
        <v>290236.36640888359</v>
      </c>
      <c r="O60" s="45">
        <f>Displacement_Number!O60*'Temporary Relocation Numbers'!$O$2</f>
        <v>594529.47306165274</v>
      </c>
      <c r="P60" s="45">
        <f>Displacement_Number!P60*'Temporary Relocation Numbers'!$O$2</f>
        <v>450691.08817560296</v>
      </c>
      <c r="Q60" s="45">
        <f>Displacement_Number!Q60*'Temporary Relocation Numbers'!$O$2</f>
        <v>221679.59370143275</v>
      </c>
      <c r="R60" s="45">
        <f>Displacement_Number!R60*'Temporary Relocation Numbers'!$O$2</f>
        <v>142183.98170609365</v>
      </c>
      <c r="S60" s="45">
        <f>Displacement_Number!S60*'Temporary Relocation Numbers'!$O$2</f>
        <v>77633.772607705963</v>
      </c>
      <c r="U60">
        <v>2079</v>
      </c>
      <c r="V60" s="43">
        <f>Displacement_Number!V60*'Temporary Relocation Numbers'!$C$2</f>
        <v>0</v>
      </c>
      <c r="W60" s="43">
        <f>Displacement_Number!W60*'Temporary Relocation Numbers'!$C$2</f>
        <v>0</v>
      </c>
      <c r="X60" s="43">
        <f>Displacement_Number!X60*'Temporary Relocation Numbers'!$C$2</f>
        <v>0</v>
      </c>
      <c r="Y60" s="43">
        <f>Displacement_Number!Y60*'Temporary Relocation Numbers'!$C$2</f>
        <v>0</v>
      </c>
      <c r="Z60" s="43">
        <f>Displacement_Number!Z60*'Temporary Relocation Numbers'!$C$2</f>
        <v>0</v>
      </c>
      <c r="AA60" s="43">
        <f>Displacement_Number!AA60*'Temporary Relocation Numbers'!$C$2</f>
        <v>0</v>
      </c>
      <c r="AB60" s="44">
        <f>Displacement_Number!AB60*'Temporary Relocation Numbers'!$I$2</f>
        <v>742.27386518083119</v>
      </c>
      <c r="AC60" s="44">
        <f>Displacement_Number!AC60*'Temporary Relocation Numbers'!$I$2</f>
        <v>889.62229630698982</v>
      </c>
      <c r="AD60" s="44">
        <f>Displacement_Number!AD60*'Temporary Relocation Numbers'!$I$2</f>
        <v>575.420590220343</v>
      </c>
      <c r="AE60" s="44">
        <f>Displacement_Number!AE60*'Temporary Relocation Numbers'!$I$2</f>
        <v>689.67759667077701</v>
      </c>
      <c r="AF60" s="44">
        <f>Displacement_Number!AF60*'Temporary Relocation Numbers'!$I$2</f>
        <v>556.97056587104487</v>
      </c>
      <c r="AG60" s="44">
        <f>Displacement_Number!AG60*'Temporary Relocation Numbers'!$I$2</f>
        <v>212.96295225949018</v>
      </c>
      <c r="AH60" s="45">
        <f>Displacement_Number!AH60*'Temporary Relocation Numbers'!$O$2</f>
        <v>270202.99606550776</v>
      </c>
      <c r="AI60" s="45">
        <f>Displacement_Number!AI60*'Temporary Relocation Numbers'!$O$2</f>
        <v>542919.54374412715</v>
      </c>
      <c r="AJ60" s="45">
        <f>Displacement_Number!AJ60*'Temporary Relocation Numbers'!$O$2</f>
        <v>407245.25149594632</v>
      </c>
      <c r="AK60" s="45">
        <f>Displacement_Number!AK60*'Temporary Relocation Numbers'!$O$2</f>
        <v>221109.17161988426</v>
      </c>
      <c r="AL60" s="45">
        <f>Displacement_Number!AL60*'Temporary Relocation Numbers'!$O$2</f>
        <v>139279.59209359364</v>
      </c>
      <c r="AM60" s="45">
        <f>Displacement_Number!AM60*'Temporary Relocation Numbers'!$O$2</f>
        <v>71006.488647173828</v>
      </c>
    </row>
    <row r="61" spans="1:39" x14ac:dyDescent="0.35">
      <c r="A61">
        <v>2080</v>
      </c>
      <c r="B61" s="43">
        <f>Displacement_Number!B61*'Temporary Relocation Numbers'!$C$2</f>
        <v>0</v>
      </c>
      <c r="C61" s="43">
        <f>Displacement_Number!C61*'Temporary Relocation Numbers'!$C$2</f>
        <v>0</v>
      </c>
      <c r="D61" s="43">
        <f>Displacement_Number!D61*'Temporary Relocation Numbers'!$C$2</f>
        <v>0</v>
      </c>
      <c r="E61" s="43">
        <f>Displacement_Number!E61*'Temporary Relocation Numbers'!$C$2</f>
        <v>0</v>
      </c>
      <c r="F61" s="43">
        <f>Displacement_Number!F61*'Temporary Relocation Numbers'!$C$2</f>
        <v>0</v>
      </c>
      <c r="G61" s="43">
        <f>Displacement_Number!G61*'Temporary Relocation Numbers'!$C$2</f>
        <v>0</v>
      </c>
      <c r="H61" s="44">
        <f>Displacement_Number!H61*'Temporary Relocation Numbers'!$I$2</f>
        <v>877.78268295486441</v>
      </c>
      <c r="I61" s="44">
        <f>Displacement_Number!I61*'Temporary Relocation Numbers'!$I$2</f>
        <v>1072.5183802486151</v>
      </c>
      <c r="J61" s="44">
        <f>Displacement_Number!J61*'Temporary Relocation Numbers'!$I$2</f>
        <v>701.08311984627369</v>
      </c>
      <c r="K61" s="44">
        <f>Displacement_Number!K61*'Temporary Relocation Numbers'!$I$2</f>
        <v>761.24814788565754</v>
      </c>
      <c r="L61" s="44">
        <f>Displacement_Number!L61*'Temporary Relocation Numbers'!$I$2</f>
        <v>625.97444174634211</v>
      </c>
      <c r="M61" s="44">
        <f>Displacement_Number!M61*'Temporary Relocation Numbers'!$I$2</f>
        <v>256.34088780069897</v>
      </c>
      <c r="N61" s="45">
        <f>Displacement_Number!N61*'Temporary Relocation Numbers'!$O$2</f>
        <v>322026.97639950539</v>
      </c>
      <c r="O61" s="45">
        <f>Displacement_Number!O61*'Temporary Relocation Numbers'!$O$2</f>
        <v>659650.3772401663</v>
      </c>
      <c r="P61" s="45">
        <f>Displacement_Number!P61*'Temporary Relocation Numbers'!$O$2</f>
        <v>500056.86816974275</v>
      </c>
      <c r="Q61" s="45">
        <f>Displacement_Number!Q61*'Temporary Relocation Numbers'!$O$2</f>
        <v>245960.93925932707</v>
      </c>
      <c r="R61" s="45">
        <f>Displacement_Number!R61*'Temporary Relocation Numbers'!$O$2</f>
        <v>157757.89329153643</v>
      </c>
      <c r="S61" s="45">
        <f>Displacement_Number!S61*'Temporary Relocation Numbers'!$O$2</f>
        <v>86137.272763834771</v>
      </c>
      <c r="U61">
        <v>2080</v>
      </c>
      <c r="V61" s="43">
        <f>Displacement_Number!V61*'Temporary Relocation Numbers'!$C$2</f>
        <v>0</v>
      </c>
      <c r="W61" s="43">
        <f>Displacement_Number!W61*'Temporary Relocation Numbers'!$C$2</f>
        <v>0</v>
      </c>
      <c r="X61" s="43">
        <f>Displacement_Number!X61*'Temporary Relocation Numbers'!$C$2</f>
        <v>0</v>
      </c>
      <c r="Y61" s="43">
        <f>Displacement_Number!Y61*'Temporary Relocation Numbers'!$C$2</f>
        <v>0</v>
      </c>
      <c r="Z61" s="43">
        <f>Displacement_Number!Z61*'Temporary Relocation Numbers'!$C$2</f>
        <v>0</v>
      </c>
      <c r="AA61" s="43">
        <f>Displacement_Number!AA61*'Temporary Relocation Numbers'!$C$2</f>
        <v>0</v>
      </c>
      <c r="AB61" s="44">
        <f>Displacement_Number!AB61*'Temporary Relocation Numbers'!$I$2</f>
        <v>817.19432255669403</v>
      </c>
      <c r="AC61" s="44">
        <f>Displacement_Number!AC61*'Temporary Relocation Numbers'!$I$2</f>
        <v>979.41517796105086</v>
      </c>
      <c r="AD61" s="44">
        <f>Displacement_Number!AD61*'Temporary Relocation Numbers'!$I$2</f>
        <v>633.49992700568782</v>
      </c>
      <c r="AE61" s="44">
        <f>Displacement_Number!AE61*'Temporary Relocation Numbers'!$I$2</f>
        <v>759.28931736886796</v>
      </c>
      <c r="AF61" s="44">
        <f>Displacement_Number!AF61*'Temporary Relocation Numbers'!$I$2</f>
        <v>613.18767319138146</v>
      </c>
      <c r="AG61" s="44">
        <f>Displacement_Number!AG61*'Temporary Relocation Numbers'!$I$2</f>
        <v>234.45809379125899</v>
      </c>
      <c r="AH61" s="45">
        <f>Displacement_Number!AH61*'Temporary Relocation Numbers'!$O$2</f>
        <v>299799.28054391337</v>
      </c>
      <c r="AI61" s="45">
        <f>Displacement_Number!AI61*'Temporary Relocation Numbers'!$O$2</f>
        <v>602387.43084942666</v>
      </c>
      <c r="AJ61" s="45">
        <f>Displacement_Number!AJ61*'Temporary Relocation Numbers'!$O$2</f>
        <v>451852.25619707757</v>
      </c>
      <c r="AK61" s="45">
        <f>Displacement_Number!AK61*'Temporary Relocation Numbers'!$O$2</f>
        <v>245328.03684097959</v>
      </c>
      <c r="AL61" s="45">
        <f>Displacement_Number!AL61*'Temporary Relocation Numbers'!$O$2</f>
        <v>154535.37566987536</v>
      </c>
      <c r="AM61" s="45">
        <f>Displacement_Number!AM61*'Temporary Relocation Numbers'!$O$2</f>
        <v>78784.079082569835</v>
      </c>
    </row>
    <row r="62" spans="1:39" x14ac:dyDescent="0.35">
      <c r="A62">
        <v>2081</v>
      </c>
      <c r="B62" s="43">
        <f>Displacement_Number!B62*'Temporary Relocation Numbers'!$C$2</f>
        <v>0</v>
      </c>
      <c r="C62" s="43">
        <f>Displacement_Number!C62*'Temporary Relocation Numbers'!$C$2</f>
        <v>0</v>
      </c>
      <c r="D62" s="43">
        <f>Displacement_Number!D62*'Temporary Relocation Numbers'!$C$2</f>
        <v>0</v>
      </c>
      <c r="E62" s="43">
        <f>Displacement_Number!E62*'Temporary Relocation Numbers'!$C$2</f>
        <v>0</v>
      </c>
      <c r="F62" s="43">
        <f>Displacement_Number!F62*'Temporary Relocation Numbers'!$C$2</f>
        <v>0</v>
      </c>
      <c r="G62" s="43">
        <f>Displacement_Number!G62*'Temporary Relocation Numbers'!$C$2</f>
        <v>0</v>
      </c>
      <c r="H62" s="44">
        <f>Displacement_Number!H62*'Temporary Relocation Numbers'!$I$2</f>
        <v>883.07865342327409</v>
      </c>
      <c r="I62" s="44">
        <f>Displacement_Number!I62*'Temporary Relocation Numbers'!$I$2</f>
        <v>1078.989259406886</v>
      </c>
      <c r="J62" s="44">
        <f>Displacement_Number!J62*'Temporary Relocation Numbers'!$I$2</f>
        <v>705.3129999415471</v>
      </c>
      <c r="K62" s="44">
        <f>Displacement_Number!K62*'Temporary Relocation Numbers'!$I$2</f>
        <v>765.84102467466266</v>
      </c>
      <c r="L62" s="44">
        <f>Displacement_Number!L62*'Temporary Relocation Numbers'!$I$2</f>
        <v>629.7511648713737</v>
      </c>
      <c r="M62" s="44">
        <f>Displacement_Number!M62*'Temporary Relocation Numbers'!$I$2</f>
        <v>257.8874821890372</v>
      </c>
      <c r="N62" s="45">
        <f>Displacement_Number!N62*'Temporary Relocation Numbers'!$O$2</f>
        <v>326500.52754379692</v>
      </c>
      <c r="O62" s="45">
        <f>Displacement_Number!O62*'Temporary Relocation Numbers'!$O$2</f>
        <v>668814.14275114681</v>
      </c>
      <c r="P62" s="45">
        <f>Displacement_Number!P62*'Temporary Relocation Numbers'!$O$2</f>
        <v>507003.58424869739</v>
      </c>
      <c r="Q62" s="45">
        <f>Displacement_Number!Q62*'Temporary Relocation Numbers'!$O$2</f>
        <v>249377.79226206907</v>
      </c>
      <c r="R62" s="45">
        <f>Displacement_Number!R62*'Temporary Relocation Numbers'!$O$2</f>
        <v>159949.44262055858</v>
      </c>
      <c r="S62" s="45">
        <f>Displacement_Number!S62*'Temporary Relocation Numbers'!$O$2</f>
        <v>87333.879021630855</v>
      </c>
      <c r="U62">
        <v>2081</v>
      </c>
      <c r="V62" s="43">
        <f>Displacement_Number!V62*'Temporary Relocation Numbers'!$C$2</f>
        <v>0</v>
      </c>
      <c r="W62" s="43">
        <f>Displacement_Number!W62*'Temporary Relocation Numbers'!$C$2</f>
        <v>0</v>
      </c>
      <c r="X62" s="43">
        <f>Displacement_Number!X62*'Temporary Relocation Numbers'!$C$2</f>
        <v>0</v>
      </c>
      <c r="Y62" s="43">
        <f>Displacement_Number!Y62*'Temporary Relocation Numbers'!$C$2</f>
        <v>0</v>
      </c>
      <c r="Z62" s="43">
        <f>Displacement_Number!Z62*'Temporary Relocation Numbers'!$C$2</f>
        <v>0</v>
      </c>
      <c r="AA62" s="43">
        <f>Displacement_Number!AA62*'Temporary Relocation Numbers'!$C$2</f>
        <v>0</v>
      </c>
      <c r="AB62" s="44">
        <f>Displacement_Number!AB62*'Temporary Relocation Numbers'!$I$2</f>
        <v>822.12474221893194</v>
      </c>
      <c r="AC62" s="44">
        <f>Displacement_Number!AC62*'Temporary Relocation Numbers'!$I$2</f>
        <v>985.32433288004916</v>
      </c>
      <c r="AD62" s="44">
        <f>Displacement_Number!AD62*'Temporary Relocation Numbers'!$I$2</f>
        <v>637.32205401993701</v>
      </c>
      <c r="AE62" s="44">
        <f>Displacement_Number!AE62*'Temporary Relocation Numbers'!$I$2</f>
        <v>763.87037584706468</v>
      </c>
      <c r="AF62" s="44">
        <f>Displacement_Number!AF62*'Temporary Relocation Numbers'!$I$2</f>
        <v>616.88724926171676</v>
      </c>
      <c r="AG62" s="44">
        <f>Displacement_Number!AG62*'Temporary Relocation Numbers'!$I$2</f>
        <v>235.87266161642765</v>
      </c>
      <c r="AH62" s="45">
        <f>Displacement_Number!AH62*'Temporary Relocation Numbers'!$O$2</f>
        <v>303964.04782375501</v>
      </c>
      <c r="AI62" s="45">
        <f>Displacement_Number!AI62*'Temporary Relocation Numbers'!$O$2</f>
        <v>610755.70797550236</v>
      </c>
      <c r="AJ62" s="45">
        <f>Displacement_Number!AJ62*'Temporary Relocation Numbers'!$O$2</f>
        <v>458129.32093358401</v>
      </c>
      <c r="AK62" s="45">
        <f>Displacement_Number!AK62*'Temporary Relocation Numbers'!$O$2</f>
        <v>248736.09765690085</v>
      </c>
      <c r="AL62" s="45">
        <f>Displacement_Number!AL62*'Temporary Relocation Numbers'!$O$2</f>
        <v>156682.15826054825</v>
      </c>
      <c r="AM62" s="45">
        <f>Displacement_Number!AM62*'Temporary Relocation Numbers'!$O$2</f>
        <v>79878.535860919161</v>
      </c>
    </row>
    <row r="63" spans="1:39" x14ac:dyDescent="0.35">
      <c r="A63">
        <v>2082</v>
      </c>
      <c r="B63" s="43">
        <f>Displacement_Number!B63*'Temporary Relocation Numbers'!$C$2</f>
        <v>0</v>
      </c>
      <c r="C63" s="43">
        <f>Displacement_Number!C63*'Temporary Relocation Numbers'!$C$2</f>
        <v>0</v>
      </c>
      <c r="D63" s="43">
        <f>Displacement_Number!D63*'Temporary Relocation Numbers'!$C$2</f>
        <v>0</v>
      </c>
      <c r="E63" s="43">
        <f>Displacement_Number!E63*'Temporary Relocation Numbers'!$C$2</f>
        <v>0</v>
      </c>
      <c r="F63" s="43">
        <f>Displacement_Number!F63*'Temporary Relocation Numbers'!$C$2</f>
        <v>0</v>
      </c>
      <c r="G63" s="43">
        <f>Displacement_Number!G63*'Temporary Relocation Numbers'!$C$2</f>
        <v>0</v>
      </c>
      <c r="H63" s="44">
        <f>Displacement_Number!H63*'Temporary Relocation Numbers'!$I$2</f>
        <v>888.40657633702949</v>
      </c>
      <c r="I63" s="44">
        <f>Displacement_Number!I63*'Temporary Relocation Numbers'!$I$2</f>
        <v>1085.4991796462718</v>
      </c>
      <c r="J63" s="44">
        <f>Displacement_Number!J63*'Temporary Relocation Numbers'!$I$2</f>
        <v>709.56840038542657</v>
      </c>
      <c r="K63" s="44">
        <f>Displacement_Number!K63*'Temporary Relocation Numbers'!$I$2</f>
        <v>770.46161189850773</v>
      </c>
      <c r="L63" s="44">
        <f>Displacement_Number!L63*'Temporary Relocation Numbers'!$I$2</f>
        <v>633.55067429024064</v>
      </c>
      <c r="M63" s="44">
        <f>Displacement_Number!M63*'Temporary Relocation Numbers'!$I$2</f>
        <v>259.44340772318895</v>
      </c>
      <c r="N63" s="45">
        <f>Displacement_Number!N63*'Temporary Relocation Numbers'!$O$2</f>
        <v>331036.22459916817</v>
      </c>
      <c r="O63" s="45">
        <f>Displacement_Number!O63*'Temporary Relocation Numbers'!$O$2</f>
        <v>678105.20993773849</v>
      </c>
      <c r="P63" s="45">
        <f>Displacement_Number!P63*'Temporary Relocation Numbers'!$O$2</f>
        <v>514046.8030803455</v>
      </c>
      <c r="Q63" s="45">
        <f>Displacement_Number!Q63*'Temporary Relocation Numbers'!$O$2</f>
        <v>252842.11168154172</v>
      </c>
      <c r="R63" s="45">
        <f>Displacement_Number!R63*'Temporary Relocation Numbers'!$O$2</f>
        <v>162171.4366288379</v>
      </c>
      <c r="S63" s="45">
        <f>Displacement_Number!S63*'Temporary Relocation Numbers'!$O$2</f>
        <v>88547.108356641431</v>
      </c>
      <c r="U63">
        <v>2082</v>
      </c>
      <c r="V63" s="43">
        <f>Displacement_Number!V63*'Temporary Relocation Numbers'!$C$2</f>
        <v>0</v>
      </c>
      <c r="W63" s="43">
        <f>Displacement_Number!W63*'Temporary Relocation Numbers'!$C$2</f>
        <v>0</v>
      </c>
      <c r="X63" s="43">
        <f>Displacement_Number!X63*'Temporary Relocation Numbers'!$C$2</f>
        <v>0</v>
      </c>
      <c r="Y63" s="43">
        <f>Displacement_Number!Y63*'Temporary Relocation Numbers'!$C$2</f>
        <v>0</v>
      </c>
      <c r="Z63" s="43">
        <f>Displacement_Number!Z63*'Temporary Relocation Numbers'!$C$2</f>
        <v>0</v>
      </c>
      <c r="AA63" s="43">
        <f>Displacement_Number!AA63*'Temporary Relocation Numbers'!$C$2</f>
        <v>0</v>
      </c>
      <c r="AB63" s="44">
        <f>Displacement_Number!AB63*'Temporary Relocation Numbers'!$I$2</f>
        <v>827.08490883042612</v>
      </c>
      <c r="AC63" s="44">
        <f>Displacement_Number!AC63*'Temporary Relocation Numbers'!$I$2</f>
        <v>991.26913980101983</v>
      </c>
      <c r="AD63" s="44">
        <f>Displacement_Number!AD63*'Temporary Relocation Numbers'!$I$2</f>
        <v>641.16724126559279</v>
      </c>
      <c r="AE63" s="44">
        <f>Displacement_Number!AE63*'Temporary Relocation Numbers'!$I$2</f>
        <v>768.47907345609133</v>
      </c>
      <c r="AF63" s="44">
        <f>Displacement_Number!AF63*'Temporary Relocation Numbers'!$I$2</f>
        <v>620.60914617067692</v>
      </c>
      <c r="AG63" s="44">
        <f>Displacement_Number!AG63*'Temporary Relocation Numbers'!$I$2</f>
        <v>237.29576402489704</v>
      </c>
      <c r="AH63" s="45">
        <f>Displacement_Number!AH63*'Temporary Relocation Numbers'!$O$2</f>
        <v>308186.67143488536</v>
      </c>
      <c r="AI63" s="45">
        <f>Displacement_Number!AI63*'Temporary Relocation Numbers'!$O$2</f>
        <v>619240.23597015953</v>
      </c>
      <c r="AJ63" s="45">
        <f>Displacement_Number!AJ63*'Temporary Relocation Numbers'!$O$2</f>
        <v>464493.58572534297</v>
      </c>
      <c r="AK63" s="45">
        <f>Displacement_Number!AK63*'Temporary Relocation Numbers'!$O$2</f>
        <v>252191.50274979338</v>
      </c>
      <c r="AL63" s="45">
        <f>Displacement_Number!AL63*'Temporary Relocation Numbers'!$O$2</f>
        <v>158858.76363756787</v>
      </c>
      <c r="AM63" s="45">
        <f>Displacement_Number!AM63*'Temporary Relocation Numbers'!$O$2</f>
        <v>80988.196671017373</v>
      </c>
    </row>
    <row r="64" spans="1:39" x14ac:dyDescent="0.35">
      <c r="A64">
        <v>2083</v>
      </c>
      <c r="B64" s="43">
        <f>Displacement_Number!B64*'Temporary Relocation Numbers'!$C$2</f>
        <v>0</v>
      </c>
      <c r="C64" s="43">
        <f>Displacement_Number!C64*'Temporary Relocation Numbers'!$C$2</f>
        <v>0</v>
      </c>
      <c r="D64" s="43">
        <f>Displacement_Number!D64*'Temporary Relocation Numbers'!$C$2</f>
        <v>0</v>
      </c>
      <c r="E64" s="43">
        <f>Displacement_Number!E64*'Temporary Relocation Numbers'!$C$2</f>
        <v>0</v>
      </c>
      <c r="F64" s="43">
        <f>Displacement_Number!F64*'Temporary Relocation Numbers'!$C$2</f>
        <v>0</v>
      </c>
      <c r="G64" s="43">
        <f>Displacement_Number!G64*'Temporary Relocation Numbers'!$C$2</f>
        <v>0</v>
      </c>
      <c r="H64" s="44">
        <f>Displacement_Number!H64*'Temporary Relocation Numbers'!$I$2</f>
        <v>893.76664447642759</v>
      </c>
      <c r="I64" s="44">
        <f>Displacement_Number!I64*'Temporary Relocation Numbers'!$I$2</f>
        <v>1092.0483765152937</v>
      </c>
      <c r="J64" s="44">
        <f>Displacement_Number!J64*'Temporary Relocation Numbers'!$I$2</f>
        <v>713.84947515111708</v>
      </c>
      <c r="K64" s="44">
        <f>Displacement_Number!K64*'Temporary Relocation Numbers'!$I$2</f>
        <v>775.11007674395501</v>
      </c>
      <c r="L64" s="44">
        <f>Displacement_Number!L64*'Temporary Relocation Numbers'!$I$2</f>
        <v>637.37310748063749</v>
      </c>
      <c r="M64" s="44">
        <f>Displacement_Number!M64*'Temporary Relocation Numbers'!$I$2</f>
        <v>261.00872070122625</v>
      </c>
      <c r="N64" s="45">
        <f>Displacement_Number!N64*'Temporary Relocation Numbers'!$O$2</f>
        <v>335634.93088742753</v>
      </c>
      <c r="O64" s="45">
        <f>Displacement_Number!O64*'Temporary Relocation Numbers'!$O$2</f>
        <v>687525.34725599713</v>
      </c>
      <c r="P64" s="45">
        <f>Displacement_Number!P64*'Temporary Relocation Numbers'!$O$2</f>
        <v>521187.8652666593</v>
      </c>
      <c r="Q64" s="45">
        <f>Displacement_Number!Q64*'Temporary Relocation Numbers'!$O$2</f>
        <v>256354.55691418838</v>
      </c>
      <c r="R64" s="45">
        <f>Displacement_Number!R64*'Temporary Relocation Numbers'!$O$2</f>
        <v>164424.29824935721</v>
      </c>
      <c r="S64" s="45">
        <f>Displacement_Number!S64*'Temporary Relocation Numbers'!$O$2</f>
        <v>89777.19169419739</v>
      </c>
      <c r="U64">
        <v>2083</v>
      </c>
      <c r="V64" s="43">
        <f>Displacement_Number!V64*'Temporary Relocation Numbers'!$C$2</f>
        <v>0</v>
      </c>
      <c r="W64" s="43">
        <f>Displacement_Number!W64*'Temporary Relocation Numbers'!$C$2</f>
        <v>0</v>
      </c>
      <c r="X64" s="43">
        <f>Displacement_Number!X64*'Temporary Relocation Numbers'!$C$2</f>
        <v>0</v>
      </c>
      <c r="Y64" s="43">
        <f>Displacement_Number!Y64*'Temporary Relocation Numbers'!$C$2</f>
        <v>0</v>
      </c>
      <c r="Z64" s="43">
        <f>Displacement_Number!Z64*'Temporary Relocation Numbers'!$C$2</f>
        <v>0</v>
      </c>
      <c r="AA64" s="43">
        <f>Displacement_Number!AA64*'Temporary Relocation Numbers'!$C$2</f>
        <v>0</v>
      </c>
      <c r="AB64" s="44">
        <f>Displacement_Number!AB64*'Temporary Relocation Numbers'!$I$2</f>
        <v>832.07500186494372</v>
      </c>
      <c r="AC64" s="44">
        <f>Displacement_Number!AC64*'Temporary Relocation Numbers'!$I$2</f>
        <v>997.24981382498208</v>
      </c>
      <c r="AD64" s="44">
        <f>Displacement_Number!AD64*'Temporary Relocation Numbers'!$I$2</f>
        <v>645.03562787311159</v>
      </c>
      <c r="AE64" s="44">
        <f>Displacement_Number!AE64*'Temporary Relocation Numbers'!$I$2</f>
        <v>773.11557695250826</v>
      </c>
      <c r="AF64" s="44">
        <f>Displacement_Number!AF64*'Temporary Relocation Numbers'!$I$2</f>
        <v>624.35349858770212</v>
      </c>
      <c r="AG64" s="44">
        <f>Displacement_Number!AG64*'Temporary Relocation Numbers'!$I$2</f>
        <v>238.72745250879851</v>
      </c>
      <c r="AH64" s="45">
        <f>Displacement_Number!AH64*'Temporary Relocation Numbers'!$O$2</f>
        <v>312467.9551089044</v>
      </c>
      <c r="AI64" s="45">
        <f>Displacement_Number!AI64*'Temporary Relocation Numbers'!$O$2</f>
        <v>627842.62977327663</v>
      </c>
      <c r="AJ64" s="45">
        <f>Displacement_Number!AJ64*'Temporary Relocation Numbers'!$O$2</f>
        <v>470946.26194262912</v>
      </c>
      <c r="AK64" s="45">
        <f>Displacement_Number!AK64*'Temporary Relocation Numbers'!$O$2</f>
        <v>255694.90981935302</v>
      </c>
      <c r="AL64" s="45">
        <f>Displacement_Number!AL64*'Temporary Relocation Numbers'!$O$2</f>
        <v>161065.60609467287</v>
      </c>
      <c r="AM64" s="45">
        <f>Displacement_Number!AM64*'Temporary Relocation Numbers'!$O$2</f>
        <v>82113.272725025541</v>
      </c>
    </row>
    <row r="65" spans="1:39" x14ac:dyDescent="0.35">
      <c r="A65">
        <v>2084</v>
      </c>
      <c r="B65" s="43">
        <f>Displacement_Number!B65*'Temporary Relocation Numbers'!$C$2</f>
        <v>0</v>
      </c>
      <c r="C65" s="43">
        <f>Displacement_Number!C65*'Temporary Relocation Numbers'!$C$2</f>
        <v>0</v>
      </c>
      <c r="D65" s="43">
        <f>Displacement_Number!D65*'Temporary Relocation Numbers'!$C$2</f>
        <v>0</v>
      </c>
      <c r="E65" s="43">
        <f>Displacement_Number!E65*'Temporary Relocation Numbers'!$C$2</f>
        <v>0</v>
      </c>
      <c r="F65" s="43">
        <f>Displacement_Number!F65*'Temporary Relocation Numbers'!$C$2</f>
        <v>0</v>
      </c>
      <c r="G65" s="43">
        <f>Displacement_Number!G65*'Temporary Relocation Numbers'!$C$2</f>
        <v>0</v>
      </c>
      <c r="H65" s="44">
        <f>Displacement_Number!H65*'Temporary Relocation Numbers'!$I$2</f>
        <v>899.1590517848781</v>
      </c>
      <c r="I65" s="44">
        <f>Displacement_Number!I65*'Temporary Relocation Numbers'!$I$2</f>
        <v>1098.6370869836196</v>
      </c>
      <c r="J65" s="44">
        <f>Displacement_Number!J65*'Temporary Relocation Numbers'!$I$2</f>
        <v>718.15637914079684</v>
      </c>
      <c r="K65" s="44">
        <f>Displacement_Number!K65*'Temporary Relocation Numbers'!$I$2</f>
        <v>779.78658740646233</v>
      </c>
      <c r="L65" s="44">
        <f>Displacement_Number!L65*'Temporary Relocation Numbers'!$I$2</f>
        <v>641.21860274970936</v>
      </c>
      <c r="M65" s="44">
        <f>Displacement_Number!M65*'Temporary Relocation Numbers'!$I$2</f>
        <v>262.58347776088698</v>
      </c>
      <c r="N65" s="45">
        <f>Displacement_Number!N65*'Temporary Relocation Numbers'!$O$2</f>
        <v>340297.5217235224</v>
      </c>
      <c r="O65" s="45">
        <f>Displacement_Number!O65*'Temporary Relocation Numbers'!$O$2</f>
        <v>697076.34772910923</v>
      </c>
      <c r="P65" s="45">
        <f>Displacement_Number!P65*'Temporary Relocation Numbers'!$O$2</f>
        <v>528428.13003305579</v>
      </c>
      <c r="Q65" s="45">
        <f>Displacement_Number!Q65*'Temporary Relocation Numbers'!$O$2</f>
        <v>259915.79651669017</v>
      </c>
      <c r="R65" s="45">
        <f>Displacement_Number!R65*'Temporary Relocation Numbers'!$O$2</f>
        <v>166708.45629042215</v>
      </c>
      <c r="S65" s="45">
        <f>Displacement_Number!S65*'Temporary Relocation Numbers'!$O$2</f>
        <v>91024.363167610238</v>
      </c>
      <c r="U65">
        <v>2084</v>
      </c>
      <c r="V65" s="43">
        <f>Displacement_Number!V65*'Temporary Relocation Numbers'!$C$2</f>
        <v>0</v>
      </c>
      <c r="W65" s="43">
        <f>Displacement_Number!W65*'Temporary Relocation Numbers'!$C$2</f>
        <v>0</v>
      </c>
      <c r="X65" s="43">
        <f>Displacement_Number!X65*'Temporary Relocation Numbers'!$C$2</f>
        <v>0</v>
      </c>
      <c r="Y65" s="43">
        <f>Displacement_Number!Y65*'Temporary Relocation Numbers'!$C$2</f>
        <v>0</v>
      </c>
      <c r="Z65" s="43">
        <f>Displacement_Number!Z65*'Temporary Relocation Numbers'!$C$2</f>
        <v>0</v>
      </c>
      <c r="AA65" s="43">
        <f>Displacement_Number!AA65*'Temporary Relocation Numbers'!$C$2</f>
        <v>0</v>
      </c>
      <c r="AB65" s="44">
        <f>Displacement_Number!AB65*'Temporary Relocation Numbers'!$I$2</f>
        <v>837.09520187908038</v>
      </c>
      <c r="AC65" s="44">
        <f>Displacement_Number!AC65*'Temporary Relocation Numbers'!$I$2</f>
        <v>1003.2665713507351</v>
      </c>
      <c r="AD65" s="44">
        <f>Displacement_Number!AD65*'Temporary Relocation Numbers'!$I$2</f>
        <v>648.92735381237094</v>
      </c>
      <c r="AE65" s="44">
        <f>Displacement_Number!AE65*'Temporary Relocation Numbers'!$I$2</f>
        <v>777.78005409897582</v>
      </c>
      <c r="AF65" s="44">
        <f>Displacement_Number!AF65*'Temporary Relocation Numbers'!$I$2</f>
        <v>628.12044199474008</v>
      </c>
      <c r="AG65" s="44">
        <f>Displacement_Number!AG65*'Temporary Relocation Numbers'!$I$2</f>
        <v>240.16777887093332</v>
      </c>
      <c r="AH65" s="45">
        <f>Displacement_Number!AH65*'Temporary Relocation Numbers'!$O$2</f>
        <v>316808.713742733</v>
      </c>
      <c r="AI65" s="45">
        <f>Displacement_Number!AI65*'Temporary Relocation Numbers'!$O$2</f>
        <v>636564.52675923845</v>
      </c>
      <c r="AJ65" s="45">
        <f>Displacement_Number!AJ65*'Temporary Relocation Numbers'!$O$2</f>
        <v>477488.57778389443</v>
      </c>
      <c r="AK65" s="45">
        <f>Displacement_Number!AK65*'Temporary Relocation Numbers'!$O$2</f>
        <v>259246.98570194244</v>
      </c>
      <c r="AL65" s="45">
        <f>Displacement_Number!AL65*'Temporary Relocation Numbers'!$O$2</f>
        <v>163303.1056809093</v>
      </c>
      <c r="AM65" s="45">
        <f>Displacement_Number!AM65*'Temporary Relocation Numbers'!$O$2</f>
        <v>83253.978169232942</v>
      </c>
    </row>
    <row r="66" spans="1:39" x14ac:dyDescent="0.35">
      <c r="A66">
        <v>2085</v>
      </c>
      <c r="B66" s="43">
        <f>Displacement_Number!B66*'Temporary Relocation Numbers'!$C$2</f>
        <v>0</v>
      </c>
      <c r="C66" s="43">
        <f>Displacement_Number!C66*'Temporary Relocation Numbers'!$C$2</f>
        <v>0</v>
      </c>
      <c r="D66" s="43">
        <f>Displacement_Number!D66*'Temporary Relocation Numbers'!$C$2</f>
        <v>0</v>
      </c>
      <c r="E66" s="43">
        <f>Displacement_Number!E66*'Temporary Relocation Numbers'!$C$2</f>
        <v>0</v>
      </c>
      <c r="F66" s="43">
        <f>Displacement_Number!F66*'Temporary Relocation Numbers'!$C$2</f>
        <v>0</v>
      </c>
      <c r="G66" s="43">
        <f>Displacement_Number!G66*'Temporary Relocation Numbers'!$C$2</f>
        <v>0</v>
      </c>
      <c r="H66" s="44">
        <f>Displacement_Number!H66*'Temporary Relocation Numbers'!$I$2</f>
        <v>904.58399337591754</v>
      </c>
      <c r="I66" s="44">
        <f>Displacement_Number!I66*'Temporary Relocation Numbers'!$I$2</f>
        <v>1105.2655494506378</v>
      </c>
      <c r="J66" s="44">
        <f>Displacement_Number!J66*'Temporary Relocation Numbers'!$I$2</f>
        <v>722.48926819122414</v>
      </c>
      <c r="K66" s="44">
        <f>Displacement_Number!K66*'Temporary Relocation Numbers'!$I$2</f>
        <v>784.49131309627091</v>
      </c>
      <c r="L66" s="44">
        <f>Displacement_Number!L66*'Temporary Relocation Numbers'!$I$2</f>
        <v>645.08729923905685</v>
      </c>
      <c r="M66" s="44">
        <f>Displacement_Number!M66*'Temporary Relocation Numbers'!$I$2</f>
        <v>264.16773588162448</v>
      </c>
      <c r="N66" s="45">
        <f>Displacement_Number!N66*'Temporary Relocation Numbers'!$O$2</f>
        <v>345024.88458214584</v>
      </c>
      <c r="O66" s="45">
        <f>Displacement_Number!O66*'Temporary Relocation Numbers'!$O$2</f>
        <v>706760.02928867354</v>
      </c>
      <c r="P66" s="45">
        <f>Displacement_Number!P66*'Temporary Relocation Numbers'!$O$2</f>
        <v>535768.9754871102</v>
      </c>
      <c r="Q66" s="45">
        <f>Displacement_Number!Q66*'Temporary Relocation Numbers'!$O$2</f>
        <v>263526.50833321881</v>
      </c>
      <c r="R66" s="45">
        <f>Displacement_Number!R66*'Temporary Relocation Numbers'!$O$2</f>
        <v>169024.34551727958</v>
      </c>
      <c r="S66" s="45">
        <f>Displacement_Number!S66*'Temporary Relocation Numbers'!$O$2</f>
        <v>92288.860162736804</v>
      </c>
      <c r="U66">
        <v>2085</v>
      </c>
      <c r="V66" s="43">
        <f>Displacement_Number!V66*'Temporary Relocation Numbers'!$C$2</f>
        <v>0</v>
      </c>
      <c r="W66" s="43">
        <f>Displacement_Number!W66*'Temporary Relocation Numbers'!$C$2</f>
        <v>0</v>
      </c>
      <c r="X66" s="43">
        <f>Displacement_Number!X66*'Temporary Relocation Numbers'!$C$2</f>
        <v>0</v>
      </c>
      <c r="Y66" s="43">
        <f>Displacement_Number!Y66*'Temporary Relocation Numbers'!$C$2</f>
        <v>0</v>
      </c>
      <c r="Z66" s="43">
        <f>Displacement_Number!Z66*'Temporary Relocation Numbers'!$C$2</f>
        <v>0</v>
      </c>
      <c r="AA66" s="43">
        <f>Displacement_Number!AA66*'Temporary Relocation Numbers'!$C$2</f>
        <v>0</v>
      </c>
      <c r="AB66" s="44">
        <f>Displacement_Number!AB66*'Temporary Relocation Numbers'!$I$2</f>
        <v>842.14569051879175</v>
      </c>
      <c r="AC66" s="44">
        <f>Displacement_Number!AC66*'Temporary Relocation Numbers'!$I$2</f>
        <v>1009.3196300826874</v>
      </c>
      <c r="AD66" s="44">
        <f>Displacement_Number!AD66*'Temporary Relocation Numbers'!$I$2</f>
        <v>652.84255989773681</v>
      </c>
      <c r="AE66" s="44">
        <f>Displacement_Number!AE66*'Temporary Relocation Numbers'!$I$2</f>
        <v>782.47267367032623</v>
      </c>
      <c r="AF66" s="44">
        <f>Displacement_Number!AF66*'Temporary Relocation Numbers'!$I$2</f>
        <v>631.91011269114847</v>
      </c>
      <c r="AG66" s="44">
        <f>Displacement_Number!AG66*'Temporary Relocation Numbers'!$I$2</f>
        <v>241.6167952266473</v>
      </c>
      <c r="AH66" s="45">
        <f>Displacement_Number!AH66*'Temporary Relocation Numbers'!$O$2</f>
        <v>321209.77355371939</v>
      </c>
      <c r="AI66" s="45">
        <f>Displacement_Number!AI66*'Temporary Relocation Numbers'!$O$2</f>
        <v>645407.58704859263</v>
      </c>
      <c r="AJ66" s="45">
        <f>Displacement_Number!AJ66*'Temporary Relocation Numbers'!$O$2</f>
        <v>484121.778509542</v>
      </c>
      <c r="AK66" s="45">
        <f>Displacement_Number!AK66*'Temporary Relocation Numbers'!$O$2</f>
        <v>262848.40649751667</v>
      </c>
      <c r="AL66" s="45">
        <f>Displacement_Number!AL66*'Temporary Relocation Numbers'!$O$2</f>
        <v>165571.68828058214</v>
      </c>
      <c r="AM66" s="45">
        <f>Displacement_Number!AM66*'Temporary Relocation Numbers'!$O$2</f>
        <v>84410.530124817393</v>
      </c>
    </row>
    <row r="67" spans="1:39" x14ac:dyDescent="0.35">
      <c r="A67">
        <v>2086</v>
      </c>
      <c r="B67" s="43">
        <f>Displacement_Number!B67*'Temporary Relocation Numbers'!$C$2</f>
        <v>0</v>
      </c>
      <c r="C67" s="43">
        <f>Displacement_Number!C67*'Temporary Relocation Numbers'!$C$2</f>
        <v>0</v>
      </c>
      <c r="D67" s="43">
        <f>Displacement_Number!D67*'Temporary Relocation Numbers'!$C$2</f>
        <v>0</v>
      </c>
      <c r="E67" s="43">
        <f>Displacement_Number!E67*'Temporary Relocation Numbers'!$C$2</f>
        <v>0</v>
      </c>
      <c r="F67" s="43">
        <f>Displacement_Number!F67*'Temporary Relocation Numbers'!$C$2</f>
        <v>0</v>
      </c>
      <c r="G67" s="43">
        <f>Displacement_Number!G67*'Temporary Relocation Numbers'!$C$2</f>
        <v>0</v>
      </c>
      <c r="H67" s="44">
        <f>Displacement_Number!H67*'Temporary Relocation Numbers'!$I$2</f>
        <v>910.04166554027188</v>
      </c>
      <c r="I67" s="44">
        <f>Displacement_Number!I67*'Temporary Relocation Numbers'!$I$2</f>
        <v>1111.9340037540846</v>
      </c>
      <c r="J67" s="44">
        <f>Displacement_Number!J67*'Temporary Relocation Numbers'!$I$2</f>
        <v>726.84829907937433</v>
      </c>
      <c r="K67" s="44">
        <f>Displacement_Number!K67*'Temporary Relocation Numbers'!$I$2</f>
        <v>789.22442404452534</v>
      </c>
      <c r="L67" s="44">
        <f>Displacement_Number!L67*'Temporary Relocation Numbers'!$I$2</f>
        <v>648.97933692977085</v>
      </c>
      <c r="M67" s="44">
        <f>Displacement_Number!M67*'Temporary Relocation Numbers'!$I$2</f>
        <v>265.761552386669</v>
      </c>
      <c r="N67" s="45">
        <f>Displacement_Number!N67*'Temporary Relocation Numbers'!$O$2</f>
        <v>349817.91926665837</v>
      </c>
      <c r="O67" s="45">
        <f>Displacement_Number!O67*'Temporary Relocation Numbers'!$O$2</f>
        <v>716578.23512072605</v>
      </c>
      <c r="P67" s="45">
        <f>Displacement_Number!P67*'Temporary Relocation Numbers'!$O$2</f>
        <v>543211.79888086487</v>
      </c>
      <c r="Q67" s="45">
        <f>Displacement_Number!Q67*'Temporary Relocation Numbers'!$O$2</f>
        <v>267187.37962445716</v>
      </c>
      <c r="R67" s="45">
        <f>Displacement_Number!R67*'Temporary Relocation Numbers'!$O$2</f>
        <v>171372.40673487115</v>
      </c>
      <c r="S67" s="45">
        <f>Displacement_Number!S67*'Temporary Relocation Numbers'!$O$2</f>
        <v>93570.92336316318</v>
      </c>
      <c r="U67">
        <v>2086</v>
      </c>
      <c r="V67" s="43">
        <f>Displacement_Number!V67*'Temporary Relocation Numbers'!$C$2</f>
        <v>0</v>
      </c>
      <c r="W67" s="43">
        <f>Displacement_Number!W67*'Temporary Relocation Numbers'!$C$2</f>
        <v>0</v>
      </c>
      <c r="X67" s="43">
        <f>Displacement_Number!X67*'Temporary Relocation Numbers'!$C$2</f>
        <v>0</v>
      </c>
      <c r="Y67" s="43">
        <f>Displacement_Number!Y67*'Temporary Relocation Numbers'!$C$2</f>
        <v>0</v>
      </c>
      <c r="Z67" s="43">
        <f>Displacement_Number!Z67*'Temporary Relocation Numbers'!$C$2</f>
        <v>0</v>
      </c>
      <c r="AA67" s="43">
        <f>Displacement_Number!AA67*'Temporary Relocation Numbers'!$C$2</f>
        <v>0</v>
      </c>
      <c r="AB67" s="44">
        <f>Displacement_Number!AB67*'Temporary Relocation Numbers'!$I$2</f>
        <v>847.22665052596881</v>
      </c>
      <c r="AC67" s="44">
        <f>Displacement_Number!AC67*'Temporary Relocation Numbers'!$I$2</f>
        <v>1015.4092090387342</v>
      </c>
      <c r="AD67" s="44">
        <f>Displacement_Number!AD67*'Temporary Relocation Numbers'!$I$2</f>
        <v>656.78138779315691</v>
      </c>
      <c r="AE67" s="44">
        <f>Displacement_Number!AE67*'Temporary Relocation Numbers'!$I$2</f>
        <v>787.19360545966833</v>
      </c>
      <c r="AF67" s="44">
        <f>Displacement_Number!AF67*'Temporary Relocation Numbers'!$I$2</f>
        <v>635.72264779862678</v>
      </c>
      <c r="AG67" s="44">
        <f>Displacement_Number!AG67*'Temporary Relocation Numbers'!$I$2</f>
        <v>243.07455400571621</v>
      </c>
      <c r="AH67" s="45">
        <f>Displacement_Number!AH67*'Temporary Relocation Numbers'!$O$2</f>
        <v>325671.97223690117</v>
      </c>
      <c r="AI67" s="45">
        <f>Displacement_Number!AI67*'Temporary Relocation Numbers'!$O$2</f>
        <v>654373.49382403539</v>
      </c>
      <c r="AJ67" s="45">
        <f>Displacement_Number!AJ67*'Temporary Relocation Numbers'!$O$2</f>
        <v>490847.12667894817</v>
      </c>
      <c r="AK67" s="45">
        <f>Displacement_Number!AK67*'Temporary Relocation Numbers'!$O$2</f>
        <v>266499.85769831104</v>
      </c>
      <c r="AL67" s="45">
        <f>Displacement_Number!AL67*'Temporary Relocation Numbers'!$O$2</f>
        <v>167871.78569431868</v>
      </c>
      <c r="AM67" s="45">
        <f>Displacement_Number!AM67*'Temporary Relocation Numbers'!$O$2</f>
        <v>85583.14872917204</v>
      </c>
    </row>
    <row r="68" spans="1:39" x14ac:dyDescent="0.35">
      <c r="A68">
        <v>2087</v>
      </c>
      <c r="B68" s="43">
        <f>Displacement_Number!B68*'Temporary Relocation Numbers'!$C$2</f>
        <v>0</v>
      </c>
      <c r="C68" s="43">
        <f>Displacement_Number!C68*'Temporary Relocation Numbers'!$C$2</f>
        <v>0</v>
      </c>
      <c r="D68" s="43">
        <f>Displacement_Number!D68*'Temporary Relocation Numbers'!$C$2</f>
        <v>0</v>
      </c>
      <c r="E68" s="43">
        <f>Displacement_Number!E68*'Temporary Relocation Numbers'!$C$2</f>
        <v>0</v>
      </c>
      <c r="F68" s="43">
        <f>Displacement_Number!F68*'Temporary Relocation Numbers'!$C$2</f>
        <v>0</v>
      </c>
      <c r="G68" s="43">
        <f>Displacement_Number!G68*'Temporary Relocation Numbers'!$C$2</f>
        <v>0</v>
      </c>
      <c r="H68" s="44">
        <f>Displacement_Number!H68*'Temporary Relocation Numbers'!$I$2</f>
        <v>915.53226575295776</v>
      </c>
      <c r="I68" s="44">
        <f>Displacement_Number!I68*'Temporary Relocation Numbers'!$I$2</f>
        <v>1118.6426911787203</v>
      </c>
      <c r="J68" s="44">
        <f>Displacement_Number!J68*'Temporary Relocation Numbers'!$I$2</f>
        <v>731.23362952811408</v>
      </c>
      <c r="K68" s="44">
        <f>Displacement_Number!K68*'Temporary Relocation Numbers'!$I$2</f>
        <v>793.98609150943525</v>
      </c>
      <c r="L68" s="44">
        <f>Displacement_Number!L68*'Temporary Relocation Numbers'!$I$2</f>
        <v>652.89485664749668</v>
      </c>
      <c r="M68" s="44">
        <f>Displacement_Number!M68*'Temporary Relocation Numbers'!$I$2</f>
        <v>267.36498494510209</v>
      </c>
      <c r="N68" s="45">
        <f>Displacement_Number!N68*'Temporary Relocation Numbers'!$O$2</f>
        <v>354677.53808035556</v>
      </c>
      <c r="O68" s="45">
        <f>Displacement_Number!O68*'Temporary Relocation Numbers'!$O$2</f>
        <v>726532.8340165707</v>
      </c>
      <c r="P68" s="45">
        <f>Displacement_Number!P68*'Temporary Relocation Numbers'!$O$2</f>
        <v>550758.01687678008</v>
      </c>
      <c r="Q68" s="45">
        <f>Displacement_Number!Q68*'Temporary Relocation Numbers'!$O$2</f>
        <v>270899.1071984116</v>
      </c>
      <c r="R68" s="45">
        <f>Displacement_Number!R68*'Temporary Relocation Numbers'!$O$2</f>
        <v>173753.08687173549</v>
      </c>
      <c r="S68" s="45">
        <f>Displacement_Number!S68*'Temporary Relocation Numbers'!$O$2</f>
        <v>94870.796796016162</v>
      </c>
      <c r="U68">
        <v>2087</v>
      </c>
      <c r="V68" s="43">
        <f>Displacement_Number!V68*'Temporary Relocation Numbers'!$C$2</f>
        <v>0</v>
      </c>
      <c r="W68" s="43">
        <f>Displacement_Number!W68*'Temporary Relocation Numbers'!$C$2</f>
        <v>0</v>
      </c>
      <c r="X68" s="43">
        <f>Displacement_Number!X68*'Temporary Relocation Numbers'!$C$2</f>
        <v>0</v>
      </c>
      <c r="Y68" s="43">
        <f>Displacement_Number!Y68*'Temporary Relocation Numbers'!$C$2</f>
        <v>0</v>
      </c>
      <c r="Z68" s="43">
        <f>Displacement_Number!Z68*'Temporary Relocation Numbers'!$C$2</f>
        <v>0</v>
      </c>
      <c r="AA68" s="43">
        <f>Displacement_Number!AA68*'Temporary Relocation Numbers'!$C$2</f>
        <v>0</v>
      </c>
      <c r="AB68" s="44">
        <f>Displacement_Number!AB68*'Temporary Relocation Numbers'!$I$2</f>
        <v>852.33826574504701</v>
      </c>
      <c r="AC68" s="44">
        <f>Displacement_Number!AC68*'Temporary Relocation Numbers'!$I$2</f>
        <v>1021.5355285581827</v>
      </c>
      <c r="AD68" s="44">
        <f>Displacement_Number!AD68*'Temporary Relocation Numbers'!$I$2</f>
        <v>660.7439800172881</v>
      </c>
      <c r="AE68" s="44">
        <f>Displacement_Number!AE68*'Temporary Relocation Numbers'!$I$2</f>
        <v>791.94302028453308</v>
      </c>
      <c r="AF68" s="44">
        <f>Displacement_Number!AF68*'Temporary Relocation Numbers'!$I$2</f>
        <v>639.55818526617759</v>
      </c>
      <c r="AG68" s="44">
        <f>Displacement_Number!AG68*'Temporary Relocation Numbers'!$I$2</f>
        <v>244.5411079542433</v>
      </c>
      <c r="AH68" s="45">
        <f>Displacement_Number!AH68*'Temporary Relocation Numbers'!$O$2</f>
        <v>330196.1591244514</v>
      </c>
      <c r="AI68" s="45">
        <f>Displacement_Number!AI68*'Temporary Relocation Numbers'!$O$2</f>
        <v>663463.95365078864</v>
      </c>
      <c r="AJ68" s="45">
        <f>Displacement_Number!AJ68*'Temporary Relocation Numbers'!$O$2</f>
        <v>497665.9023907776</v>
      </c>
      <c r="AK68" s="45">
        <f>Displacement_Number!AK68*'Temporary Relocation Numbers'!$O$2</f>
        <v>270202.03431931802</v>
      </c>
      <c r="AL68" s="45">
        <f>Displacement_Number!AL68*'Temporary Relocation Numbers'!$O$2</f>
        <v>170203.83572125621</v>
      </c>
      <c r="AM68" s="45">
        <f>Displacement_Number!AM68*'Temporary Relocation Numbers'!$O$2</f>
        <v>86772.057177806113</v>
      </c>
    </row>
    <row r="69" spans="1:39" x14ac:dyDescent="0.35">
      <c r="A69">
        <v>2088</v>
      </c>
      <c r="B69" s="43">
        <f>Displacement_Number!B69*'Temporary Relocation Numbers'!$C$2</f>
        <v>0</v>
      </c>
      <c r="C69" s="43">
        <f>Displacement_Number!C69*'Temporary Relocation Numbers'!$C$2</f>
        <v>0</v>
      </c>
      <c r="D69" s="43">
        <f>Displacement_Number!D69*'Temporary Relocation Numbers'!$C$2</f>
        <v>0</v>
      </c>
      <c r="E69" s="43">
        <f>Displacement_Number!E69*'Temporary Relocation Numbers'!$C$2</f>
        <v>0</v>
      </c>
      <c r="F69" s="43">
        <f>Displacement_Number!F69*'Temporary Relocation Numbers'!$C$2</f>
        <v>0</v>
      </c>
      <c r="G69" s="43">
        <f>Displacement_Number!G69*'Temporary Relocation Numbers'!$C$2</f>
        <v>0</v>
      </c>
      <c r="H69" s="44">
        <f>Displacement_Number!H69*'Temporary Relocation Numbers'!$I$2</f>
        <v>921.05599268042681</v>
      </c>
      <c r="I69" s="44">
        <f>Displacement_Number!I69*'Temporary Relocation Numbers'!$I$2</f>
        <v>1125.3918544650617</v>
      </c>
      <c r="J69" s="44">
        <f>Displacement_Number!J69*'Temporary Relocation Numbers'!$I$2</f>
        <v>735.64541821190619</v>
      </c>
      <c r="K69" s="44">
        <f>Displacement_Number!K69*'Temporary Relocation Numbers'!$I$2</f>
        <v>798.77648778247089</v>
      </c>
      <c r="L69" s="44">
        <f>Displacement_Number!L69*'Temporary Relocation Numbers'!$I$2</f>
        <v>656.83400006753118</v>
      </c>
      <c r="M69" s="44">
        <f>Displacement_Number!M69*'Temporary Relocation Numbers'!$I$2</f>
        <v>268.97809157394283</v>
      </c>
      <c r="N69" s="45">
        <f>Displacement_Number!N69*'Temporary Relocation Numbers'!$O$2</f>
        <v>359604.66600011545</v>
      </c>
      <c r="O69" s="45">
        <f>Displacement_Number!O69*'Temporary Relocation Numbers'!$O$2</f>
        <v>736625.7207284841</v>
      </c>
      <c r="P69" s="45">
        <f>Displacement_Number!P69*'Temporary Relocation Numbers'!$O$2</f>
        <v>558409.06581738254</v>
      </c>
      <c r="Q69" s="45">
        <f>Displacement_Number!Q69*'Temporary Relocation Numbers'!$O$2</f>
        <v>274662.39754304278</v>
      </c>
      <c r="R69" s="45">
        <f>Displacement_Number!R69*'Temporary Relocation Numbers'!$O$2</f>
        <v>176166.83906507638</v>
      </c>
      <c r="S69" s="45">
        <f>Displacement_Number!S69*'Temporary Relocation Numbers'!$O$2</f>
        <v>96188.727878411402</v>
      </c>
      <c r="U69">
        <v>2088</v>
      </c>
      <c r="V69" s="43">
        <f>Displacement_Number!V69*'Temporary Relocation Numbers'!$C$2</f>
        <v>0</v>
      </c>
      <c r="W69" s="43">
        <f>Displacement_Number!W69*'Temporary Relocation Numbers'!$C$2</f>
        <v>0</v>
      </c>
      <c r="X69" s="43">
        <f>Displacement_Number!X69*'Temporary Relocation Numbers'!$C$2</f>
        <v>0</v>
      </c>
      <c r="Y69" s="43">
        <f>Displacement_Number!Y69*'Temporary Relocation Numbers'!$C$2</f>
        <v>0</v>
      </c>
      <c r="Z69" s="43">
        <f>Displacement_Number!Z69*'Temporary Relocation Numbers'!$C$2</f>
        <v>0</v>
      </c>
      <c r="AA69" s="43">
        <f>Displacement_Number!AA69*'Temporary Relocation Numbers'!$C$2</f>
        <v>0</v>
      </c>
      <c r="AB69" s="44">
        <f>Displacement_Number!AB69*'Temporary Relocation Numbers'!$I$2</f>
        <v>857.4807211296602</v>
      </c>
      <c r="AC69" s="44">
        <f>Displacement_Number!AC69*'Temporary Relocation Numbers'!$I$2</f>
        <v>1027.6988103097251</v>
      </c>
      <c r="AD69" s="44">
        <f>Displacement_Number!AD69*'Temporary Relocation Numbers'!$I$2</f>
        <v>664.73047994865101</v>
      </c>
      <c r="AE69" s="44">
        <f>Displacement_Number!AE69*'Temporary Relocation Numbers'!$I$2</f>
        <v>796.72108999305328</v>
      </c>
      <c r="AF69" s="44">
        <f>Displacement_Number!AF69*'Temporary Relocation Numbers'!$I$2</f>
        <v>643.4168638750989</v>
      </c>
      <c r="AG69" s="44">
        <f>Displacement_Number!AG69*'Temporary Relocation Numbers'!$I$2</f>
        <v>246.01651013656746</v>
      </c>
      <c r="AH69" s="45">
        <f>Displacement_Number!AH69*'Temporary Relocation Numbers'!$O$2</f>
        <v>334783.19534734008</v>
      </c>
      <c r="AI69" s="45">
        <f>Displacement_Number!AI69*'Temporary Relocation Numbers'!$O$2</f>
        <v>672680.69680142624</v>
      </c>
      <c r="AJ69" s="45">
        <f>Displacement_Number!AJ69*'Temporary Relocation Numbers'!$O$2</f>
        <v>504579.40352663631</v>
      </c>
      <c r="AK69" s="45">
        <f>Displacement_Number!AK69*'Temporary Relocation Numbers'!$O$2</f>
        <v>273955.64103057527</v>
      </c>
      <c r="AL69" s="45">
        <f>Displacement_Number!AL69*'Temporary Relocation Numbers'!$O$2</f>
        <v>172568.28224237318</v>
      </c>
      <c r="AM69" s="45">
        <f>Displacement_Number!AM69*'Temporary Relocation Numbers'!$O$2</f>
        <v>87977.481766827928</v>
      </c>
    </row>
    <row r="70" spans="1:39" x14ac:dyDescent="0.35">
      <c r="A70">
        <v>2089</v>
      </c>
      <c r="B70" s="43">
        <f>Displacement_Number!B70*'Temporary Relocation Numbers'!$C$2</f>
        <v>0</v>
      </c>
      <c r="C70" s="43">
        <f>Displacement_Number!C70*'Temporary Relocation Numbers'!$C$2</f>
        <v>0</v>
      </c>
      <c r="D70" s="43">
        <f>Displacement_Number!D70*'Temporary Relocation Numbers'!$C$2</f>
        <v>0</v>
      </c>
      <c r="E70" s="43">
        <f>Displacement_Number!E70*'Temporary Relocation Numbers'!$C$2</f>
        <v>0</v>
      </c>
      <c r="F70" s="43">
        <f>Displacement_Number!F70*'Temporary Relocation Numbers'!$C$2</f>
        <v>0</v>
      </c>
      <c r="G70" s="43">
        <f>Displacement_Number!G70*'Temporary Relocation Numbers'!$C$2</f>
        <v>0</v>
      </c>
      <c r="H70" s="44">
        <f>Displacement_Number!H70*'Temporary Relocation Numbers'!$I$2</f>
        <v>926.61304618775648</v>
      </c>
      <c r="I70" s="44">
        <f>Displacement_Number!I70*'Temporary Relocation Numbers'!$I$2</f>
        <v>1132.1817378181629</v>
      </c>
      <c r="J70" s="44">
        <f>Displacement_Number!J70*'Temporary Relocation Numbers'!$I$2</f>
        <v>740.08382476255304</v>
      </c>
      <c r="K70" s="44">
        <f>Displacement_Number!K70*'Temporary Relocation Numbers'!$I$2</f>
        <v>803.59578619459671</v>
      </c>
      <c r="L70" s="44">
        <f>Displacement_Number!L70*'Temporary Relocation Numbers'!$I$2</f>
        <v>660.79690971994683</v>
      </c>
      <c r="M70" s="44">
        <f>Displacement_Number!M70*'Temporary Relocation Numbers'!$I$2</f>
        <v>270.6009306402475</v>
      </c>
      <c r="N70" s="45">
        <f>Displacement_Number!N70*'Temporary Relocation Numbers'!$O$2</f>
        <v>364600.2408524584</v>
      </c>
      <c r="O70" s="45">
        <f>Displacement_Number!O70*'Temporary Relocation Numbers'!$O$2</f>
        <v>746858.81633036106</v>
      </c>
      <c r="P70" s="45">
        <f>Displacement_Number!P70*'Temporary Relocation Numbers'!$O$2</f>
        <v>566166.40199865645</v>
      </c>
      <c r="Q70" s="45">
        <f>Displacement_Number!Q70*'Temporary Relocation Numbers'!$O$2</f>
        <v>278477.96696073707</v>
      </c>
      <c r="R70" s="45">
        <f>Displacement_Number!R70*'Temporary Relocation Numbers'!$O$2</f>
        <v>178614.12274701268</v>
      </c>
      <c r="S70" s="45">
        <f>Displacement_Number!S70*'Temporary Relocation Numbers'!$O$2</f>
        <v>97524.967464546513</v>
      </c>
      <c r="U70">
        <v>2089</v>
      </c>
      <c r="V70" s="43">
        <f>Displacement_Number!V70*'Temporary Relocation Numbers'!$C$2</f>
        <v>0</v>
      </c>
      <c r="W70" s="43">
        <f>Displacement_Number!W70*'Temporary Relocation Numbers'!$C$2</f>
        <v>0</v>
      </c>
      <c r="X70" s="43">
        <f>Displacement_Number!X70*'Temporary Relocation Numbers'!$C$2</f>
        <v>0</v>
      </c>
      <c r="Y70" s="43">
        <f>Displacement_Number!Y70*'Temporary Relocation Numbers'!$C$2</f>
        <v>0</v>
      </c>
      <c r="Z70" s="43">
        <f>Displacement_Number!Z70*'Temporary Relocation Numbers'!$C$2</f>
        <v>0</v>
      </c>
      <c r="AA70" s="43">
        <f>Displacement_Number!AA70*'Temporary Relocation Numbers'!$C$2</f>
        <v>0</v>
      </c>
      <c r="AB70" s="44">
        <f>Displacement_Number!AB70*'Temporary Relocation Numbers'!$I$2</f>
        <v>862.6542027493324</v>
      </c>
      <c r="AC70" s="44">
        <f>Displacement_Number!AC70*'Temporary Relocation Numbers'!$I$2</f>
        <v>1033.8992772994573</v>
      </c>
      <c r="AD70" s="44">
        <f>Displacement_Number!AD70*'Temporary Relocation Numbers'!$I$2</f>
        <v>668.74103183081979</v>
      </c>
      <c r="AE70" s="44">
        <f>Displacement_Number!AE70*'Temporary Relocation Numbers'!$I$2</f>
        <v>801.52798747018107</v>
      </c>
      <c r="AF70" s="44">
        <f>Displacement_Number!AF70*'Temporary Relocation Numbers'!$I$2</f>
        <v>647.29882324400398</v>
      </c>
      <c r="AG70" s="44">
        <f>Displacement_Number!AG70*'Temporary Relocation Numbers'!$I$2</f>
        <v>247.50081393718307</v>
      </c>
      <c r="AH70" s="45">
        <f>Displacement_Number!AH70*'Temporary Relocation Numbers'!$O$2</f>
        <v>339433.95399924164</v>
      </c>
      <c r="AI70" s="45">
        <f>Displacement_Number!AI70*'Temporary Relocation Numbers'!$O$2</f>
        <v>682025.47758521244</v>
      </c>
      <c r="AJ70" s="45">
        <f>Displacement_Number!AJ70*'Temporary Relocation Numbers'!$O$2</f>
        <v>511588.94599810976</v>
      </c>
      <c r="AK70" s="45">
        <f>Displacement_Number!AK70*'Temporary Relocation Numbers'!$O$2</f>
        <v>277761.39229129266</v>
      </c>
      <c r="AL70" s="45">
        <f>Displacement_Number!AL70*'Temporary Relocation Numbers'!$O$2</f>
        <v>174965.57530497693</v>
      </c>
      <c r="AM70" s="45">
        <f>Displacement_Number!AM70*'Temporary Relocation Numbers'!$O$2</f>
        <v>89199.651936017763</v>
      </c>
    </row>
    <row r="71" spans="1:39" x14ac:dyDescent="0.35">
      <c r="A71">
        <v>2090</v>
      </c>
      <c r="B71" s="43">
        <f>Displacement_Number!B71*'Temporary Relocation Numbers'!$C$2</f>
        <v>0</v>
      </c>
      <c r="C71" s="43">
        <f>Displacement_Number!C71*'Temporary Relocation Numbers'!$C$2</f>
        <v>0</v>
      </c>
      <c r="D71" s="43">
        <f>Displacement_Number!D71*'Temporary Relocation Numbers'!$C$2</f>
        <v>0</v>
      </c>
      <c r="E71" s="43">
        <f>Displacement_Number!E71*'Temporary Relocation Numbers'!$C$2</f>
        <v>0</v>
      </c>
      <c r="F71" s="43">
        <f>Displacement_Number!F71*'Temporary Relocation Numbers'!$C$2</f>
        <v>0</v>
      </c>
      <c r="G71" s="43">
        <f>Displacement_Number!G71*'Temporary Relocation Numbers'!$C$2</f>
        <v>0</v>
      </c>
      <c r="H71" s="44">
        <f>Displacement_Number!H71*'Temporary Relocation Numbers'!$I$2</f>
        <v>1005.6629996986637</v>
      </c>
      <c r="I71" s="44">
        <f>Displacement_Number!I71*'Temporary Relocation Numbers'!$I$2</f>
        <v>1228.7688883106343</v>
      </c>
      <c r="J71" s="44">
        <f>Displacement_Number!J71*'Temporary Relocation Numbers'!$I$2</f>
        <v>803.22085071135439</v>
      </c>
      <c r="K71" s="44">
        <f>Displacement_Number!K71*'Temporary Relocation Numbers'!$I$2</f>
        <v>872.1510583242017</v>
      </c>
      <c r="L71" s="44">
        <f>Displacement_Number!L71*'Temporary Relocation Numbers'!$I$2</f>
        <v>717.16991807377985</v>
      </c>
      <c r="M71" s="44">
        <f>Displacement_Number!M71*'Temporary Relocation Numbers'!$I$2</f>
        <v>293.68606965822909</v>
      </c>
      <c r="N71" s="45">
        <f>Displacement_Number!N71*'Temporary Relocation Numbers'!$O$2</f>
        <v>398795.51696566062</v>
      </c>
      <c r="O71" s="45">
        <f>Displacement_Number!O71*'Temporary Relocation Numbers'!$O$2</f>
        <v>816905.51564762997</v>
      </c>
      <c r="P71" s="45">
        <f>Displacement_Number!P71*'Temporary Relocation Numbers'!$O$2</f>
        <v>619266.2474543174</v>
      </c>
      <c r="Q71" s="45">
        <f>Displacement_Number!Q71*'Temporary Relocation Numbers'!$O$2</f>
        <v>304595.97212003451</v>
      </c>
      <c r="R71" s="45">
        <f>Displacement_Number!R71*'Temporary Relocation Numbers'!$O$2</f>
        <v>195366.05694971958</v>
      </c>
      <c r="S71" s="45">
        <f>Displacement_Number!S71*'Temporary Relocation Numbers'!$O$2</f>
        <v>106671.67889453359</v>
      </c>
      <c r="U71">
        <v>2090</v>
      </c>
      <c r="V71" s="43">
        <f>Displacement_Number!V71*'Temporary Relocation Numbers'!$C$2</f>
        <v>0</v>
      </c>
      <c r="W71" s="43">
        <f>Displacement_Number!W71*'Temporary Relocation Numbers'!$C$2</f>
        <v>0</v>
      </c>
      <c r="X71" s="43">
        <f>Displacement_Number!X71*'Temporary Relocation Numbers'!$C$2</f>
        <v>0</v>
      </c>
      <c r="Y71" s="43">
        <f>Displacement_Number!Y71*'Temporary Relocation Numbers'!$C$2</f>
        <v>0</v>
      </c>
      <c r="Z71" s="43">
        <f>Displacement_Number!Z71*'Temporary Relocation Numbers'!$C$2</f>
        <v>0</v>
      </c>
      <c r="AA71" s="43">
        <f>Displacement_Number!AA71*'Temporary Relocation Numbers'!$C$2</f>
        <v>0</v>
      </c>
      <c r="AB71" s="44">
        <f>Displacement_Number!AB71*'Temporary Relocation Numbers'!$I$2</f>
        <v>936.24778628873946</v>
      </c>
      <c r="AC71" s="44">
        <f>Displacement_Number!AC71*'Temporary Relocation Numbers'!$I$2</f>
        <v>1122.1018880243255</v>
      </c>
      <c r="AD71" s="44">
        <f>Displacement_Number!AD71*'Temporary Relocation Numbers'!$I$2</f>
        <v>725.7917583391004</v>
      </c>
      <c r="AE71" s="44">
        <f>Displacement_Number!AE71*'Temporary Relocation Numbers'!$I$2</f>
        <v>869.90685436384911</v>
      </c>
      <c r="AF71" s="44">
        <f>Displacement_Number!AF71*'Temporary Relocation Numbers'!$I$2</f>
        <v>702.52030117982781</v>
      </c>
      <c r="AG71" s="44">
        <f>Displacement_Number!AG71*'Temporary Relocation Numbers'!$I$2</f>
        <v>268.61526717755078</v>
      </c>
      <c r="AH71" s="45">
        <f>Displacement_Number!AH71*'Temporary Relocation Numbers'!$O$2</f>
        <v>371268.92413547082</v>
      </c>
      <c r="AI71" s="45">
        <f>Displacement_Number!AI71*'Temporary Relocation Numbers'!$O$2</f>
        <v>745991.56128207571</v>
      </c>
      <c r="AJ71" s="45">
        <f>Displacement_Number!AJ71*'Temporary Relocation Numbers'!$O$2</f>
        <v>559570.05874769425</v>
      </c>
      <c r="AK71" s="45">
        <f>Displacement_Number!AK71*'Temporary Relocation Numbers'!$O$2</f>
        <v>303812.19105319423</v>
      </c>
      <c r="AL71" s="45">
        <f>Displacement_Number!AL71*'Temporary Relocation Numbers'!$O$2</f>
        <v>191375.31805191073</v>
      </c>
      <c r="AM71" s="45">
        <f>Displacement_Number!AM71*'Temporary Relocation Numbers'!$O$2</f>
        <v>97565.545277234662</v>
      </c>
    </row>
    <row r="72" spans="1:39" x14ac:dyDescent="0.35">
      <c r="A72">
        <v>2091</v>
      </c>
      <c r="B72" s="43">
        <f>Displacement_Number!B72*'Temporary Relocation Numbers'!$C$2</f>
        <v>0</v>
      </c>
      <c r="C72" s="43">
        <f>Displacement_Number!C72*'Temporary Relocation Numbers'!$C$2</f>
        <v>0</v>
      </c>
      <c r="D72" s="43">
        <f>Displacement_Number!D72*'Temporary Relocation Numbers'!$C$2</f>
        <v>0</v>
      </c>
      <c r="E72" s="43">
        <f>Displacement_Number!E72*'Temporary Relocation Numbers'!$C$2</f>
        <v>0</v>
      </c>
      <c r="F72" s="43">
        <f>Displacement_Number!F72*'Temporary Relocation Numbers'!$C$2</f>
        <v>0</v>
      </c>
      <c r="G72" s="43">
        <f>Displacement_Number!G72*'Temporary Relocation Numbers'!$C$2</f>
        <v>0</v>
      </c>
      <c r="H72" s="44">
        <f>Displacement_Number!H72*'Temporary Relocation Numbers'!$I$2</f>
        <v>1011.7305169224578</v>
      </c>
      <c r="I72" s="44">
        <f>Displacement_Number!I72*'Temporary Relocation Numbers'!$I$2</f>
        <v>1236.182481528363</v>
      </c>
      <c r="J72" s="44">
        <f>Displacement_Number!J72*'Temporary Relocation Numbers'!$I$2</f>
        <v>808.06696352216841</v>
      </c>
      <c r="K72" s="44">
        <f>Displacement_Number!K72*'Temporary Relocation Numbers'!$I$2</f>
        <v>877.41305122810491</v>
      </c>
      <c r="L72" s="44">
        <f>Displacement_Number!L72*'Temporary Relocation Numbers'!$I$2</f>
        <v>721.49685545897091</v>
      </c>
      <c r="M72" s="44">
        <f>Displacement_Number!M72*'Temporary Relocation Numbers'!$I$2</f>
        <v>295.45798061306539</v>
      </c>
      <c r="N72" s="45">
        <f>Displacement_Number!N72*'Temporary Relocation Numbers'!$O$2</f>
        <v>404335.5253252298</v>
      </c>
      <c r="O72" s="45">
        <f>Displacement_Number!O72*'Temporary Relocation Numbers'!$O$2</f>
        <v>828253.84629111586</v>
      </c>
      <c r="P72" s="45">
        <f>Displacement_Number!P72*'Temporary Relocation Numbers'!$O$2</f>
        <v>627869.00260512671</v>
      </c>
      <c r="Q72" s="45">
        <f>Displacement_Number!Q72*'Temporary Relocation Numbers'!$O$2</f>
        <v>308827.37433005846</v>
      </c>
      <c r="R72" s="45">
        <f>Displacement_Number!R72*'Temporary Relocation Numbers'!$O$2</f>
        <v>198080.05332789535</v>
      </c>
      <c r="S72" s="45">
        <f>Displacement_Number!S72*'Temporary Relocation Numbers'!$O$2</f>
        <v>108153.54608627511</v>
      </c>
      <c r="U72">
        <v>2091</v>
      </c>
      <c r="V72" s="43">
        <f>Displacement_Number!V72*'Temporary Relocation Numbers'!$C$2</f>
        <v>0</v>
      </c>
      <c r="W72" s="43">
        <f>Displacement_Number!W72*'Temporary Relocation Numbers'!$C$2</f>
        <v>0</v>
      </c>
      <c r="X72" s="43">
        <f>Displacement_Number!X72*'Temporary Relocation Numbers'!$C$2</f>
        <v>0</v>
      </c>
      <c r="Y72" s="43">
        <f>Displacement_Number!Y72*'Temporary Relocation Numbers'!$C$2</f>
        <v>0</v>
      </c>
      <c r="Z72" s="43">
        <f>Displacement_Number!Z72*'Temporary Relocation Numbers'!$C$2</f>
        <v>0</v>
      </c>
      <c r="AA72" s="43">
        <f>Displacement_Number!AA72*'Temporary Relocation Numbers'!$C$2</f>
        <v>0</v>
      </c>
      <c r="AB72" s="44">
        <f>Displacement_Number!AB72*'Temporary Relocation Numbers'!$I$2</f>
        <v>941.89649720954321</v>
      </c>
      <c r="AC72" s="44">
        <f>Displacement_Number!AC72*'Temporary Relocation Numbers'!$I$2</f>
        <v>1128.8719218572087</v>
      </c>
      <c r="AD72" s="44">
        <f>Displacement_Number!AD72*'Temporary Relocation Numbers'!$I$2</f>
        <v>730.17071430738167</v>
      </c>
      <c r="AE72" s="44">
        <f>Displacement_Number!AE72*'Temporary Relocation Numbers'!$I$2</f>
        <v>875.15530719897447</v>
      </c>
      <c r="AF72" s="44">
        <f>Displacement_Number!AF72*'Temporary Relocation Numbers'!$I$2</f>
        <v>706.7588522936212</v>
      </c>
      <c r="AG72" s="44">
        <f>Displacement_Number!AG72*'Temporary Relocation Numbers'!$I$2</f>
        <v>270.23591719715188</v>
      </c>
      <c r="AH72" s="45">
        <f>Displacement_Number!AH72*'Temporary Relocation Numbers'!$O$2</f>
        <v>376426.53713726369</v>
      </c>
      <c r="AI72" s="45">
        <f>Displacement_Number!AI72*'Temporary Relocation Numbers'!$O$2</f>
        <v>756354.76575617888</v>
      </c>
      <c r="AJ72" s="45">
        <f>Displacement_Number!AJ72*'Temporary Relocation Numbers'!$O$2</f>
        <v>567343.52327110269</v>
      </c>
      <c r="AK72" s="45">
        <f>Displacement_Number!AK72*'Temporary Relocation Numbers'!$O$2</f>
        <v>308032.70509251999</v>
      </c>
      <c r="AL72" s="45">
        <f>Displacement_Number!AL72*'Temporary Relocation Numbers'!$O$2</f>
        <v>194033.87567535089</v>
      </c>
      <c r="AM72" s="45">
        <f>Displacement_Number!AM72*'Temporary Relocation Numbers'!$O$2</f>
        <v>98920.911407111067</v>
      </c>
    </row>
    <row r="73" spans="1:39" x14ac:dyDescent="0.35">
      <c r="A73">
        <v>2092</v>
      </c>
      <c r="B73" s="43">
        <f>Displacement_Number!B73*'Temporary Relocation Numbers'!$C$2</f>
        <v>0</v>
      </c>
      <c r="C73" s="43">
        <f>Displacement_Number!C73*'Temporary Relocation Numbers'!$C$2</f>
        <v>0</v>
      </c>
      <c r="D73" s="43">
        <f>Displacement_Number!D73*'Temporary Relocation Numbers'!$C$2</f>
        <v>0</v>
      </c>
      <c r="E73" s="43">
        <f>Displacement_Number!E73*'Temporary Relocation Numbers'!$C$2</f>
        <v>0</v>
      </c>
      <c r="F73" s="43">
        <f>Displacement_Number!F73*'Temporary Relocation Numbers'!$C$2</f>
        <v>0</v>
      </c>
      <c r="G73" s="43">
        <f>Displacement_Number!G73*'Temporary Relocation Numbers'!$C$2</f>
        <v>0</v>
      </c>
      <c r="H73" s="44">
        <f>Displacement_Number!H73*'Temporary Relocation Numbers'!$I$2</f>
        <v>1017.8346416034931</v>
      </c>
      <c r="I73" s="44">
        <f>Displacement_Number!I73*'Temporary Relocation Numbers'!$I$2</f>
        <v>1243.6408035514196</v>
      </c>
      <c r="J73" s="44">
        <f>Displacement_Number!J73*'Temporary Relocation Numbers'!$I$2</f>
        <v>812.94231462946664</v>
      </c>
      <c r="K73" s="44">
        <f>Displacement_Number!K73*'Temporary Relocation Numbers'!$I$2</f>
        <v>882.70679157880204</v>
      </c>
      <c r="L73" s="44">
        <f>Displacement_Number!L73*'Temporary Relocation Numbers'!$I$2</f>
        <v>725.84989877340331</v>
      </c>
      <c r="M73" s="44">
        <f>Displacement_Number!M73*'Temporary Relocation Numbers'!$I$2</f>
        <v>297.24058212750344</v>
      </c>
      <c r="N73" s="45">
        <f>Displacement_Number!N73*'Temporary Relocation Numbers'!$O$2</f>
        <v>409952.49466183712</v>
      </c>
      <c r="O73" s="45">
        <f>Displacement_Number!O73*'Temporary Relocation Numbers'!$O$2</f>
        <v>839759.82626604405</v>
      </c>
      <c r="P73" s="45">
        <f>Displacement_Number!P73*'Temporary Relocation Numbers'!$O$2</f>
        <v>636591.26595856936</v>
      </c>
      <c r="Q73" s="45">
        <f>Displacement_Number!Q73*'Temporary Relocation Numbers'!$O$2</f>
        <v>313117.55855396902</v>
      </c>
      <c r="R73" s="45">
        <f>Displacement_Number!R73*'Temporary Relocation Numbers'!$O$2</f>
        <v>200831.75214249099</v>
      </c>
      <c r="S73" s="45">
        <f>Displacement_Number!S73*'Temporary Relocation Numbers'!$O$2</f>
        <v>109655.99915794944</v>
      </c>
      <c r="U73">
        <v>2092</v>
      </c>
      <c r="V73" s="43">
        <f>Displacement_Number!V73*'Temporary Relocation Numbers'!$C$2</f>
        <v>0</v>
      </c>
      <c r="W73" s="43">
        <f>Displacement_Number!W73*'Temporary Relocation Numbers'!$C$2</f>
        <v>0</v>
      </c>
      <c r="X73" s="43">
        <f>Displacement_Number!X73*'Temporary Relocation Numbers'!$C$2</f>
        <v>0</v>
      </c>
      <c r="Y73" s="43">
        <f>Displacement_Number!Y73*'Temporary Relocation Numbers'!$C$2</f>
        <v>0</v>
      </c>
      <c r="Z73" s="43">
        <f>Displacement_Number!Z73*'Temporary Relocation Numbers'!$C$2</f>
        <v>0</v>
      </c>
      <c r="AA73" s="43">
        <f>Displacement_Number!AA73*'Temporary Relocation Numbers'!$C$2</f>
        <v>0</v>
      </c>
      <c r="AB73" s="44">
        <f>Displacement_Number!AB73*'Temporary Relocation Numbers'!$I$2</f>
        <v>947.57928878242819</v>
      </c>
      <c r="AC73" s="44">
        <f>Displacement_Number!AC73*'Temporary Relocation Numbers'!$I$2</f>
        <v>1135.6828016761724</v>
      </c>
      <c r="AD73" s="44">
        <f>Displacement_Number!AD73*'Temporary Relocation Numbers'!$I$2</f>
        <v>734.57609005124164</v>
      </c>
      <c r="AE73" s="44">
        <f>Displacement_Number!AE73*'Temporary Relocation Numbers'!$I$2</f>
        <v>880.43542578891515</v>
      </c>
      <c r="AF73" s="44">
        <f>Displacement_Number!AF73*'Temporary Relocation Numbers'!$I$2</f>
        <v>711.02297607131322</v>
      </c>
      <c r="AG73" s="44">
        <f>Displacement_Number!AG73*'Temporary Relocation Numbers'!$I$2</f>
        <v>271.86634516613628</v>
      </c>
      <c r="AH73" s="45">
        <f>Displacement_Number!AH73*'Temporary Relocation Numbers'!$O$2</f>
        <v>381655.79893632175</v>
      </c>
      <c r="AI73" s="45">
        <f>Displacement_Number!AI73*'Temporary Relocation Numbers'!$O$2</f>
        <v>766861.93433463108</v>
      </c>
      <c r="AJ73" s="45">
        <f>Displacement_Number!AJ73*'Temporary Relocation Numbers'!$O$2</f>
        <v>575224.9756143596</v>
      </c>
      <c r="AK73" s="45">
        <f>Displacement_Number!AK73*'Temporary Relocation Numbers'!$O$2</f>
        <v>312311.84988887492</v>
      </c>
      <c r="AL73" s="45">
        <f>Displacement_Number!AL73*'Temporary Relocation Numbers'!$O$2</f>
        <v>196729.36558822676</v>
      </c>
      <c r="AM73" s="45">
        <f>Displacement_Number!AM73*'Temporary Relocation Numbers'!$O$2</f>
        <v>100295.10608287215</v>
      </c>
    </row>
    <row r="74" spans="1:39" x14ac:dyDescent="0.35">
      <c r="A74">
        <v>2093</v>
      </c>
      <c r="B74" s="43">
        <f>Displacement_Number!B74*'Temporary Relocation Numbers'!$C$2</f>
        <v>0</v>
      </c>
      <c r="C74" s="43">
        <f>Displacement_Number!C74*'Temporary Relocation Numbers'!$C$2</f>
        <v>0</v>
      </c>
      <c r="D74" s="43">
        <f>Displacement_Number!D74*'Temporary Relocation Numbers'!$C$2</f>
        <v>0</v>
      </c>
      <c r="E74" s="43">
        <f>Displacement_Number!E74*'Temporary Relocation Numbers'!$C$2</f>
        <v>0</v>
      </c>
      <c r="F74" s="43">
        <f>Displacement_Number!F74*'Temporary Relocation Numbers'!$C$2</f>
        <v>0</v>
      </c>
      <c r="G74" s="43">
        <f>Displacement_Number!G74*'Temporary Relocation Numbers'!$C$2</f>
        <v>0</v>
      </c>
      <c r="H74" s="44">
        <f>Displacement_Number!H74*'Temporary Relocation Numbers'!$I$2</f>
        <v>1023.9755946073856</v>
      </c>
      <c r="I74" s="44">
        <f>Displacement_Number!I74*'Temporary Relocation Numbers'!$I$2</f>
        <v>1251.1441242443573</v>
      </c>
      <c r="J74" s="44">
        <f>Displacement_Number!J74*'Temporary Relocation Numbers'!$I$2</f>
        <v>817.84708043813509</v>
      </c>
      <c r="K74" s="44">
        <f>Displacement_Number!K74*'Temporary Relocation Numbers'!$I$2</f>
        <v>888.03247091976323</v>
      </c>
      <c r="L74" s="44">
        <f>Displacement_Number!L74*'Temporary Relocation Numbers'!$I$2</f>
        <v>730.22920552329492</v>
      </c>
      <c r="M74" s="44">
        <f>Displacement_Number!M74*'Temporary Relocation Numbers'!$I$2</f>
        <v>299.03393870143475</v>
      </c>
      <c r="N74" s="45">
        <f>Displacement_Number!N74*'Temporary Relocation Numbers'!$O$2</f>
        <v>415647.49410599697</v>
      </c>
      <c r="O74" s="45">
        <f>Displacement_Number!O74*'Temporary Relocation Numbers'!$O$2</f>
        <v>851425.64561361936</v>
      </c>
      <c r="P74" s="45">
        <f>Displacement_Number!P74*'Temporary Relocation Numbers'!$O$2</f>
        <v>645434.69770492706</v>
      </c>
      <c r="Q74" s="45">
        <f>Displacement_Number!Q74*'Temporary Relocation Numbers'!$O$2</f>
        <v>317467.34138281236</v>
      </c>
      <c r="R74" s="45">
        <f>Displacement_Number!R74*'Temporary Relocation Numbers'!$O$2</f>
        <v>203621.67715017893</v>
      </c>
      <c r="S74" s="45">
        <f>Displacement_Number!S74*'Temporary Relocation Numbers'!$O$2</f>
        <v>111179.32408555708</v>
      </c>
      <c r="U74">
        <v>2093</v>
      </c>
      <c r="V74" s="43">
        <f>Displacement_Number!V74*'Temporary Relocation Numbers'!$C$2</f>
        <v>0</v>
      </c>
      <c r="W74" s="43">
        <f>Displacement_Number!W74*'Temporary Relocation Numbers'!$C$2</f>
        <v>0</v>
      </c>
      <c r="X74" s="43">
        <f>Displacement_Number!X74*'Temporary Relocation Numbers'!$C$2</f>
        <v>0</v>
      </c>
      <c r="Y74" s="43">
        <f>Displacement_Number!Y74*'Temporary Relocation Numbers'!$C$2</f>
        <v>0</v>
      </c>
      <c r="Z74" s="43">
        <f>Displacement_Number!Z74*'Temporary Relocation Numbers'!$C$2</f>
        <v>0</v>
      </c>
      <c r="AA74" s="43">
        <f>Displacement_Number!AA74*'Temporary Relocation Numbers'!$C$2</f>
        <v>0</v>
      </c>
      <c r="AB74" s="44">
        <f>Displacement_Number!AB74*'Temporary Relocation Numbers'!$I$2</f>
        <v>953.29636662790949</v>
      </c>
      <c r="AC74" s="44">
        <f>Displacement_Number!AC74*'Temporary Relocation Numbers'!$I$2</f>
        <v>1142.5347739193603</v>
      </c>
      <c r="AD74" s="44">
        <f>Displacement_Number!AD74*'Temporary Relocation Numbers'!$I$2</f>
        <v>739.00804497044282</v>
      </c>
      <c r="AE74" s="44">
        <f>Displacement_Number!AE74*'Temporary Relocation Numbers'!$I$2</f>
        <v>885.7474011842645</v>
      </c>
      <c r="AF74" s="44">
        <f>Displacement_Number!AF74*'Temporary Relocation Numbers'!$I$2</f>
        <v>715.31282680174525</v>
      </c>
      <c r="AG74" s="44">
        <f>Displacement_Number!AG74*'Temporary Relocation Numbers'!$I$2</f>
        <v>273.50661007829831</v>
      </c>
      <c r="AH74" s="45">
        <f>Displacement_Number!AH74*'Temporary Relocation Numbers'!$O$2</f>
        <v>386957.70486714336</v>
      </c>
      <c r="AI74" s="45">
        <f>Displacement_Number!AI74*'Temporary Relocation Numbers'!$O$2</f>
        <v>777515.06694548542</v>
      </c>
      <c r="AJ74" s="45">
        <f>Displacement_Number!AJ74*'Temporary Relocation Numbers'!$O$2</f>
        <v>583215.91592829244</v>
      </c>
      <c r="AK74" s="45">
        <f>Displacement_Number!AK74*'Temporary Relocation Numbers'!$O$2</f>
        <v>316650.43993206718</v>
      </c>
      <c r="AL74" s="45">
        <f>Displacement_Number!AL74*'Temporary Relocation Numbers'!$O$2</f>
        <v>199462.30084844283</v>
      </c>
      <c r="AM74" s="45">
        <f>Displacement_Number!AM74*'Temporary Relocation Numbers'!$O$2</f>
        <v>101688.39086789355</v>
      </c>
    </row>
    <row r="75" spans="1:39" x14ac:dyDescent="0.35">
      <c r="A75">
        <v>2094</v>
      </c>
      <c r="B75" s="43">
        <f>Displacement_Number!B75*'Temporary Relocation Numbers'!$C$2</f>
        <v>0</v>
      </c>
      <c r="C75" s="43">
        <f>Displacement_Number!C75*'Temporary Relocation Numbers'!$C$2</f>
        <v>0</v>
      </c>
      <c r="D75" s="43">
        <f>Displacement_Number!D75*'Temporary Relocation Numbers'!$C$2</f>
        <v>0</v>
      </c>
      <c r="E75" s="43">
        <f>Displacement_Number!E75*'Temporary Relocation Numbers'!$C$2</f>
        <v>0</v>
      </c>
      <c r="F75" s="43">
        <f>Displacement_Number!F75*'Temporary Relocation Numbers'!$C$2</f>
        <v>0</v>
      </c>
      <c r="G75" s="43">
        <f>Displacement_Number!G75*'Temporary Relocation Numbers'!$C$2</f>
        <v>0</v>
      </c>
      <c r="H75" s="44">
        <f>Displacement_Number!H75*'Temporary Relocation Numbers'!$I$2</f>
        <v>1030.1535981323102</v>
      </c>
      <c r="I75" s="44">
        <f>Displacement_Number!I75*'Temporary Relocation Numbers'!$I$2</f>
        <v>1258.6927150999181</v>
      </c>
      <c r="J75" s="44">
        <f>Displacement_Number!J75*'Temporary Relocation Numbers'!$I$2</f>
        <v>822.78143841737347</v>
      </c>
      <c r="K75" s="44">
        <f>Displacement_Number!K75*'Temporary Relocation Numbers'!$I$2</f>
        <v>893.39028195010656</v>
      </c>
      <c r="L75" s="44">
        <f>Displacement_Number!L75*'Temporary Relocation Numbers'!$I$2</f>
        <v>734.6349341651536</v>
      </c>
      <c r="M75" s="44">
        <f>Displacement_Number!M75*'Temporary Relocation Numbers'!$I$2</f>
        <v>300.83811522390158</v>
      </c>
      <c r="N75" s="45">
        <f>Displacement_Number!N75*'Temporary Relocation Numbers'!$O$2</f>
        <v>421421.60764042637</v>
      </c>
      <c r="O75" s="45">
        <f>Displacement_Number!O75*'Temporary Relocation Numbers'!$O$2</f>
        <v>863253.52479877404</v>
      </c>
      <c r="P75" s="45">
        <f>Displacement_Number!P75*'Temporary Relocation Numbers'!$O$2</f>
        <v>654400.98109759926</v>
      </c>
      <c r="Q75" s="45">
        <f>Displacement_Number!Q75*'Temporary Relocation Numbers'!$O$2</f>
        <v>321877.55075159628</v>
      </c>
      <c r="R75" s="45">
        <f>Displacement_Number!R75*'Temporary Relocation Numbers'!$O$2</f>
        <v>206450.35938358185</v>
      </c>
      <c r="S75" s="45">
        <f>Displacement_Number!S75*'Temporary Relocation Numbers'!$O$2</f>
        <v>112723.81081783464</v>
      </c>
      <c r="U75">
        <v>2094</v>
      </c>
      <c r="V75" s="43">
        <f>Displacement_Number!V75*'Temporary Relocation Numbers'!$C$2</f>
        <v>0</v>
      </c>
      <c r="W75" s="43">
        <f>Displacement_Number!W75*'Temporary Relocation Numbers'!$C$2</f>
        <v>0</v>
      </c>
      <c r="X75" s="43">
        <f>Displacement_Number!X75*'Temporary Relocation Numbers'!$C$2</f>
        <v>0</v>
      </c>
      <c r="Y75" s="43">
        <f>Displacement_Number!Y75*'Temporary Relocation Numbers'!$C$2</f>
        <v>0</v>
      </c>
      <c r="Z75" s="43">
        <f>Displacement_Number!Z75*'Temporary Relocation Numbers'!$C$2</f>
        <v>0</v>
      </c>
      <c r="AA75" s="43">
        <f>Displacement_Number!AA75*'Temporary Relocation Numbers'!$C$2</f>
        <v>0</v>
      </c>
      <c r="AB75" s="44">
        <f>Displacement_Number!AB75*'Temporary Relocation Numbers'!$I$2</f>
        <v>959.04793760708253</v>
      </c>
      <c r="AC75" s="44">
        <f>Displacement_Number!AC75*'Temporary Relocation Numbers'!$I$2</f>
        <v>1149.4280865117657</v>
      </c>
      <c r="AD75" s="44">
        <f>Displacement_Number!AD75*'Temporary Relocation Numbers'!$I$2</f>
        <v>743.46673942646225</v>
      </c>
      <c r="AE75" s="44">
        <f>Displacement_Number!AE75*'Temporary Relocation Numbers'!$I$2</f>
        <v>891.0914255882908</v>
      </c>
      <c r="AF75" s="44">
        <f>Displacement_Number!AF75*'Temporary Relocation Numbers'!$I$2</f>
        <v>719.62855970463693</v>
      </c>
      <c r="AG75" s="44">
        <f>Displacement_Number!AG75*'Temporary Relocation Numbers'!$I$2</f>
        <v>275.15677128336284</v>
      </c>
      <c r="AH75" s="45">
        <f>Displacement_Number!AH75*'Temporary Relocation Numbers'!$O$2</f>
        <v>392333.26409126644</v>
      </c>
      <c r="AI75" s="45">
        <f>Displacement_Number!AI75*'Temporary Relocation Numbers'!$O$2</f>
        <v>788316.19129949831</v>
      </c>
      <c r="AJ75" s="45">
        <f>Displacement_Number!AJ75*'Temporary Relocation Numbers'!$O$2</f>
        <v>591317.86520360189</v>
      </c>
      <c r="AK75" s="45">
        <f>Displacement_Number!AK75*'Temporary Relocation Numbers'!$O$2</f>
        <v>321049.30102667672</v>
      </c>
      <c r="AL75" s="45">
        <f>Displacement_Number!AL75*'Temporary Relocation Numbers'!$O$2</f>
        <v>202233.20164122788</v>
      </c>
      <c r="AM75" s="45">
        <f>Displacement_Number!AM75*'Temporary Relocation Numbers'!$O$2</f>
        <v>103101.03095915059</v>
      </c>
    </row>
    <row r="76" spans="1:39" x14ac:dyDescent="0.35">
      <c r="A76">
        <v>2095</v>
      </c>
      <c r="B76" s="43">
        <f>Displacement_Number!B76*'Temporary Relocation Numbers'!$C$2</f>
        <v>0</v>
      </c>
      <c r="C76" s="43">
        <f>Displacement_Number!C76*'Temporary Relocation Numbers'!$C$2</f>
        <v>0</v>
      </c>
      <c r="D76" s="43">
        <f>Displacement_Number!D76*'Temporary Relocation Numbers'!$C$2</f>
        <v>0</v>
      </c>
      <c r="E76" s="43">
        <f>Displacement_Number!E76*'Temporary Relocation Numbers'!$C$2</f>
        <v>0</v>
      </c>
      <c r="F76" s="43">
        <f>Displacement_Number!F76*'Temporary Relocation Numbers'!$C$2</f>
        <v>0</v>
      </c>
      <c r="G76" s="43">
        <f>Displacement_Number!G76*'Temporary Relocation Numbers'!$C$2</f>
        <v>0</v>
      </c>
      <c r="H76" s="44">
        <f>Displacement_Number!H76*'Temporary Relocation Numbers'!$I$2</f>
        <v>1036.3688757170416</v>
      </c>
      <c r="I76" s="44">
        <f>Displacement_Number!I76*'Temporary Relocation Numbers'!$I$2</f>
        <v>1266.2868492488537</v>
      </c>
      <c r="J76" s="44">
        <f>Displacement_Number!J76*'Temporary Relocation Numbers'!$I$2</f>
        <v>827.74556710711465</v>
      </c>
      <c r="K76" s="44">
        <f>Displacement_Number!K76*'Temporary Relocation Numbers'!$I$2</f>
        <v>898.78041853157242</v>
      </c>
      <c r="L76" s="44">
        <f>Displacement_Number!L76*'Temporary Relocation Numbers'!$I$2</f>
        <v>739.06724411151072</v>
      </c>
      <c r="M76" s="44">
        <f>Displacement_Number!M76*'Temporary Relocation Numbers'!$I$2</f>
        <v>302.65317697544424</v>
      </c>
      <c r="N76" s="45">
        <f>Displacement_Number!N76*'Temporary Relocation Numbers'!$O$2</f>
        <v>427275.93430637056</v>
      </c>
      <c r="O76" s="45">
        <f>Displacement_Number!O76*'Temporary Relocation Numbers'!$O$2</f>
        <v>875245.71513281111</v>
      </c>
      <c r="P76" s="45">
        <f>Displacement_Number!P76*'Temporary Relocation Numbers'!$O$2</f>
        <v>663491.8227734929</v>
      </c>
      <c r="Q76" s="45">
        <f>Displacement_Number!Q76*'Temporary Relocation Numbers'!$O$2</f>
        <v>326349.02609687974</v>
      </c>
      <c r="R76" s="45">
        <f>Displacement_Number!R76*'Temporary Relocation Numbers'!$O$2</f>
        <v>209318.33725234913</v>
      </c>
      <c r="S76" s="45">
        <f>Displacement_Number!S76*'Temporary Relocation Numbers'!$O$2</f>
        <v>114289.75333144391</v>
      </c>
      <c r="U76">
        <v>2095</v>
      </c>
      <c r="V76" s="43">
        <f>Displacement_Number!V76*'Temporary Relocation Numbers'!$C$2</f>
        <v>0</v>
      </c>
      <c r="W76" s="43">
        <f>Displacement_Number!W76*'Temporary Relocation Numbers'!$C$2</f>
        <v>0</v>
      </c>
      <c r="X76" s="43">
        <f>Displacement_Number!X76*'Temporary Relocation Numbers'!$C$2</f>
        <v>0</v>
      </c>
      <c r="Y76" s="43">
        <f>Displacement_Number!Y76*'Temporary Relocation Numbers'!$C$2</f>
        <v>0</v>
      </c>
      <c r="Z76" s="43">
        <f>Displacement_Number!Z76*'Temporary Relocation Numbers'!$C$2</f>
        <v>0</v>
      </c>
      <c r="AA76" s="43">
        <f>Displacement_Number!AA76*'Temporary Relocation Numbers'!$C$2</f>
        <v>0</v>
      </c>
      <c r="AB76" s="44">
        <f>Displacement_Number!AB76*'Temporary Relocation Numbers'!$I$2</f>
        <v>964.83420982910775</v>
      </c>
      <c r="AC76" s="44">
        <f>Displacement_Number!AC76*'Temporary Relocation Numbers'!$I$2</f>
        <v>1156.3629888741996</v>
      </c>
      <c r="AD76" s="44">
        <f>Displacement_Number!AD76*'Temporary Relocation Numbers'!$I$2</f>
        <v>747.95233474829433</v>
      </c>
      <c r="AE76" s="44">
        <f>Displacement_Number!AE76*'Temporary Relocation Numbers'!$I$2</f>
        <v>896.46769236389264</v>
      </c>
      <c r="AF76" s="44">
        <f>Displacement_Number!AF76*'Temporary Relocation Numbers'!$I$2</f>
        <v>723.9703309362028</v>
      </c>
      <c r="AG76" s="44">
        <f>Displacement_Number!AG76*'Temporary Relocation Numbers'!$I$2</f>
        <v>276.81688848913211</v>
      </c>
      <c r="AH76" s="45">
        <f>Displacement_Number!AH76*'Temporary Relocation Numbers'!$O$2</f>
        <v>397783.49978935183</v>
      </c>
      <c r="AI76" s="45">
        <f>Displacement_Number!AI76*'Temporary Relocation Numbers'!$O$2</f>
        <v>799267.36327608582</v>
      </c>
      <c r="AJ76" s="45">
        <f>Displacement_Number!AJ76*'Temporary Relocation Numbers'!$O$2</f>
        <v>599532.36556036654</v>
      </c>
      <c r="AK76" s="45">
        <f>Displacement_Number!AK76*'Temporary Relocation Numbers'!$O$2</f>
        <v>325509.27044923871</v>
      </c>
      <c r="AL76" s="45">
        <f>Displacement_Number!AL76*'Temporary Relocation Numbers'!$O$2</f>
        <v>205042.59537814726</v>
      </c>
      <c r="AM76" s="45">
        <f>Displacement_Number!AM76*'Temporary Relocation Numbers'!$O$2</f>
        <v>104533.29523769589</v>
      </c>
    </row>
    <row r="77" spans="1:39" x14ac:dyDescent="0.35">
      <c r="A77">
        <v>2096</v>
      </c>
      <c r="B77" s="43">
        <f>Displacement_Number!B77*'Temporary Relocation Numbers'!$C$2</f>
        <v>0</v>
      </c>
      <c r="C77" s="43">
        <f>Displacement_Number!C77*'Temporary Relocation Numbers'!$C$2</f>
        <v>0</v>
      </c>
      <c r="D77" s="43">
        <f>Displacement_Number!D77*'Temporary Relocation Numbers'!$C$2</f>
        <v>0</v>
      </c>
      <c r="E77" s="43">
        <f>Displacement_Number!E77*'Temporary Relocation Numbers'!$C$2</f>
        <v>0</v>
      </c>
      <c r="F77" s="43">
        <f>Displacement_Number!F77*'Temporary Relocation Numbers'!$C$2</f>
        <v>0</v>
      </c>
      <c r="G77" s="43">
        <f>Displacement_Number!G77*'Temporary Relocation Numbers'!$C$2</f>
        <v>0</v>
      </c>
      <c r="H77" s="44">
        <f>Displacement_Number!H77*'Temporary Relocation Numbers'!$I$2</f>
        <v>1042.6216522490422</v>
      </c>
      <c r="I77" s="44">
        <f>Displacement_Number!I77*'Temporary Relocation Numbers'!$I$2</f>
        <v>1273.9268014698096</v>
      </c>
      <c r="J77" s="44">
        <f>Displacement_Number!J77*'Temporary Relocation Numbers'!$I$2</f>
        <v>832.73964612448549</v>
      </c>
      <c r="K77" s="44">
        <f>Displacement_Number!K77*'Temporary Relocation Numbers'!$I$2</f>
        <v>904.20307569553563</v>
      </c>
      <c r="L77" s="44">
        <f>Displacement_Number!L77*'Temporary Relocation Numbers'!$I$2</f>
        <v>743.52629573668946</v>
      </c>
      <c r="M77" s="44">
        <f>Displacement_Number!M77*'Temporary Relocation Numbers'!$I$2</f>
        <v>304.47918963046351</v>
      </c>
      <c r="N77" s="45">
        <f>Displacement_Number!N77*'Temporary Relocation Numbers'!$O$2</f>
        <v>433211.58841279277</v>
      </c>
      <c r="O77" s="45">
        <f>Displacement_Number!O77*'Temporary Relocation Numbers'!$O$2</f>
        <v>887404.49920191686</v>
      </c>
      <c r="P77" s="45">
        <f>Displacement_Number!P77*'Temporary Relocation Numbers'!$O$2</f>
        <v>672708.95307786262</v>
      </c>
      <c r="Q77" s="45">
        <f>Displacement_Number!Q77*'Temporary Relocation Numbers'!$O$2</f>
        <v>330882.61851654993</v>
      </c>
      <c r="R77" s="45">
        <f>Displacement_Number!R77*'Temporary Relocation Numbers'!$O$2</f>
        <v>212226.15664563735</v>
      </c>
      <c r="S77" s="45">
        <f>Displacement_Number!S77*'Temporary Relocation Numbers'!$O$2</f>
        <v>115877.44968692683</v>
      </c>
      <c r="U77">
        <v>2096</v>
      </c>
      <c r="V77" s="43">
        <f>Displacement_Number!V77*'Temporary Relocation Numbers'!$C$2</f>
        <v>0</v>
      </c>
      <c r="W77" s="43">
        <f>Displacement_Number!W77*'Temporary Relocation Numbers'!$C$2</f>
        <v>0</v>
      </c>
      <c r="X77" s="43">
        <f>Displacement_Number!X77*'Temporary Relocation Numbers'!$C$2</f>
        <v>0</v>
      </c>
      <c r="Y77" s="43">
        <f>Displacement_Number!Y77*'Temporary Relocation Numbers'!$C$2</f>
        <v>0</v>
      </c>
      <c r="Z77" s="43">
        <f>Displacement_Number!Z77*'Temporary Relocation Numbers'!$C$2</f>
        <v>0</v>
      </c>
      <c r="AA77" s="43">
        <f>Displacement_Number!AA77*'Temporary Relocation Numbers'!$C$2</f>
        <v>0</v>
      </c>
      <c r="AB77" s="44">
        <f>Displacement_Number!AB77*'Temporary Relocation Numbers'!$I$2</f>
        <v>970.65539265874145</v>
      </c>
      <c r="AC77" s="44">
        <f>Displacement_Number!AC77*'Temporary Relocation Numbers'!$I$2</f>
        <v>1163.3397319323158</v>
      </c>
      <c r="AD77" s="44">
        <f>Displacement_Number!AD77*'Temporary Relocation Numbers'!$I$2</f>
        <v>752.46499323828743</v>
      </c>
      <c r="AE77" s="44">
        <f>Displacement_Number!AE77*'Temporary Relocation Numbers'!$I$2</f>
        <v>901.87639604059382</v>
      </c>
      <c r="AF77" s="44">
        <f>Displacement_Number!AF77*'Temporary Relocation Numbers'!$I$2</f>
        <v>728.33829759480238</v>
      </c>
      <c r="AG77" s="44">
        <f>Displacement_Number!AG77*'Temporary Relocation Numbers'!$I$2</f>
        <v>278.48702176364662</v>
      </c>
      <c r="AH77" s="45">
        <f>Displacement_Number!AH77*'Temporary Relocation Numbers'!$O$2</f>
        <v>403309.4493559351</v>
      </c>
      <c r="AI77" s="45">
        <f>Displacement_Number!AI77*'Temporary Relocation Numbers'!$O$2</f>
        <v>810370.66731463559</v>
      </c>
      <c r="AJ77" s="45">
        <f>Displacement_Number!AJ77*'Temporary Relocation Numbers'!$O$2</f>
        <v>607860.98054156941</v>
      </c>
      <c r="AK77" s="45">
        <f>Displacement_Number!AK77*'Temporary Relocation Numbers'!$O$2</f>
        <v>330031.19710761012</v>
      </c>
      <c r="AL77" s="45">
        <f>Displacement_Number!AL77*'Temporary Relocation Numbers'!$O$2</f>
        <v>207891.01679748966</v>
      </c>
      <c r="AM77" s="45">
        <f>Displacement_Number!AM77*'Temporary Relocation Numbers'!$O$2</f>
        <v>105985.45631983766</v>
      </c>
    </row>
    <row r="78" spans="1:39" x14ac:dyDescent="0.35">
      <c r="A78">
        <v>2097</v>
      </c>
      <c r="B78" s="43">
        <f>Displacement_Number!B78*'Temporary Relocation Numbers'!$C$2</f>
        <v>0</v>
      </c>
      <c r="C78" s="43">
        <f>Displacement_Number!C78*'Temporary Relocation Numbers'!$C$2</f>
        <v>0</v>
      </c>
      <c r="D78" s="43">
        <f>Displacement_Number!D78*'Temporary Relocation Numbers'!$C$2</f>
        <v>0</v>
      </c>
      <c r="E78" s="43">
        <f>Displacement_Number!E78*'Temporary Relocation Numbers'!$C$2</f>
        <v>0</v>
      </c>
      <c r="F78" s="43">
        <f>Displacement_Number!F78*'Temporary Relocation Numbers'!$C$2</f>
        <v>0</v>
      </c>
      <c r="G78" s="43">
        <f>Displacement_Number!G78*'Temporary Relocation Numbers'!$C$2</f>
        <v>0</v>
      </c>
      <c r="H78" s="44">
        <f>Displacement_Number!H78*'Temporary Relocation Numbers'!$I$2</f>
        <v>1048.9121539725988</v>
      </c>
      <c r="I78" s="44">
        <f>Displacement_Number!I78*'Temporary Relocation Numbers'!$I$2</f>
        <v>1281.6128481992673</v>
      </c>
      <c r="J78" s="44">
        <f>Displacement_Number!J78*'Temporary Relocation Numbers'!$I$2</f>
        <v>837.76385617030633</v>
      </c>
      <c r="K78" s="44">
        <f>Displacement_Number!K78*'Temporary Relocation Numbers'!$I$2</f>
        <v>909.65844965006522</v>
      </c>
      <c r="L78" s="44">
        <f>Displacement_Number!L78*'Temporary Relocation Numbers'!$I$2</f>
        <v>748.01225038260725</v>
      </c>
      <c r="M78" s="44">
        <f>Displacement_Number!M78*'Temporary Relocation Numbers'!$I$2</f>
        <v>306.31621925959689</v>
      </c>
      <c r="N78" s="45">
        <f>Displacement_Number!N78*'Temporary Relocation Numbers'!$O$2</f>
        <v>439229.69974847219</v>
      </c>
      <c r="O78" s="45">
        <f>Displacement_Number!O78*'Temporary Relocation Numbers'!$O$2</f>
        <v>899732.19130162825</v>
      </c>
      <c r="P78" s="45">
        <f>Displacement_Number!P78*'Temporary Relocation Numbers'!$O$2</f>
        <v>682054.12639366335</v>
      </c>
      <c r="Q78" s="45">
        <f>Displacement_Number!Q78*'Temporary Relocation Numbers'!$O$2</f>
        <v>335479.19093182025</v>
      </c>
      <c r="R78" s="45">
        <f>Displacement_Number!R78*'Temporary Relocation Numbers'!$O$2</f>
        <v>215174.37103601452</v>
      </c>
      <c r="S78" s="45">
        <f>Displacement_Number!S78*'Temporary Relocation Numbers'!$O$2</f>
        <v>117487.20208543839</v>
      </c>
      <c r="U78">
        <v>2097</v>
      </c>
      <c r="V78" s="43">
        <f>Displacement_Number!V78*'Temporary Relocation Numbers'!$C$2</f>
        <v>0</v>
      </c>
      <c r="W78" s="43">
        <f>Displacement_Number!W78*'Temporary Relocation Numbers'!$C$2</f>
        <v>0</v>
      </c>
      <c r="X78" s="43">
        <f>Displacement_Number!X78*'Temporary Relocation Numbers'!$C$2</f>
        <v>0</v>
      </c>
      <c r="Y78" s="43">
        <f>Displacement_Number!Y78*'Temporary Relocation Numbers'!$C$2</f>
        <v>0</v>
      </c>
      <c r="Z78" s="43">
        <f>Displacement_Number!Z78*'Temporary Relocation Numbers'!$C$2</f>
        <v>0</v>
      </c>
      <c r="AA78" s="43">
        <f>Displacement_Number!AA78*'Temporary Relocation Numbers'!$C$2</f>
        <v>0</v>
      </c>
      <c r="AB78" s="44">
        <f>Displacement_Number!AB78*'Temporary Relocation Numbers'!$I$2</f>
        <v>976.51169672391029</v>
      </c>
      <c r="AC78" s="44">
        <f>Displacement_Number!AC78*'Temporary Relocation Numbers'!$I$2</f>
        <v>1170.3585681256905</v>
      </c>
      <c r="AD78" s="44">
        <f>Displacement_Number!AD78*'Temporary Relocation Numbers'!$I$2</f>
        <v>757.00487817801695</v>
      </c>
      <c r="AE78" s="44">
        <f>Displacement_Number!AE78*'Temporary Relocation Numbers'!$I$2</f>
        <v>907.31773232158343</v>
      </c>
      <c r="AF78" s="44">
        <f>Displacement_Number!AF78*'Temporary Relocation Numbers'!$I$2</f>
        <v>732.73261772662511</v>
      </c>
      <c r="AG78" s="44">
        <f>Displacement_Number!AG78*'Temporary Relocation Numbers'!$I$2</f>
        <v>280.16723153735842</v>
      </c>
      <c r="AH78" s="45">
        <f>Displacement_Number!AH78*'Temporary Relocation Numbers'!$O$2</f>
        <v>408912.16459688288</v>
      </c>
      <c r="AI78" s="45">
        <f>Displacement_Number!AI78*'Temporary Relocation Numbers'!$O$2</f>
        <v>821628.21681125951</v>
      </c>
      <c r="AJ78" s="45">
        <f>Displacement_Number!AJ78*'Temporary Relocation Numbers'!$O$2</f>
        <v>616305.29541070131</v>
      </c>
      <c r="AK78" s="45">
        <f>Displacement_Number!AK78*'Temporary Relocation Numbers'!$O$2</f>
        <v>334615.94170255057</v>
      </c>
      <c r="AL78" s="45">
        <f>Displacement_Number!AL78*'Temporary Relocation Numbers'!$O$2</f>
        <v>210779.00806604896</v>
      </c>
      <c r="AM78" s="45">
        <f>Displacement_Number!AM78*'Temporary Relocation Numbers'!$O$2</f>
        <v>107457.79060902982</v>
      </c>
    </row>
    <row r="79" spans="1:39" x14ac:dyDescent="0.35">
      <c r="A79">
        <v>2098</v>
      </c>
      <c r="B79" s="43">
        <f>Displacement_Number!B79*'Temporary Relocation Numbers'!$C$2</f>
        <v>0</v>
      </c>
      <c r="C79" s="43">
        <f>Displacement_Number!C79*'Temporary Relocation Numbers'!$C$2</f>
        <v>0</v>
      </c>
      <c r="D79" s="43">
        <f>Displacement_Number!D79*'Temporary Relocation Numbers'!$C$2</f>
        <v>0</v>
      </c>
      <c r="E79" s="43">
        <f>Displacement_Number!E79*'Temporary Relocation Numbers'!$C$2</f>
        <v>0</v>
      </c>
      <c r="F79" s="43">
        <f>Displacement_Number!F79*'Temporary Relocation Numbers'!$C$2</f>
        <v>0</v>
      </c>
      <c r="G79" s="43">
        <f>Displacement_Number!G79*'Temporary Relocation Numbers'!$C$2</f>
        <v>0</v>
      </c>
      <c r="H79" s="44">
        <f>Displacement_Number!H79*'Temporary Relocation Numbers'!$I$2</f>
        <v>1055.2406084970094</v>
      </c>
      <c r="I79" s="44">
        <f>Displacement_Number!I79*'Temporary Relocation Numbers'!$I$2</f>
        <v>1289.3452675415463</v>
      </c>
      <c r="J79" s="44">
        <f>Displacement_Number!J79*'Temporary Relocation Numbers'!$I$2</f>
        <v>842.81837903562837</v>
      </c>
      <c r="K79" s="44">
        <f>Displacement_Number!K79*'Temporary Relocation Numbers'!$I$2</f>
        <v>915.14673778702081</v>
      </c>
      <c r="L79" s="44">
        <f>Displacement_Number!L79*'Temporary Relocation Numbers'!$I$2</f>
        <v>752.52527036461447</v>
      </c>
      <c r="M79" s="44">
        <f>Displacement_Number!M79*'Temporary Relocation Numbers'!$I$2</f>
        <v>308.16433233210915</v>
      </c>
      <c r="N79" s="45">
        <f>Displacement_Number!N79*'Temporary Relocation Numbers'!$O$2</f>
        <v>445331.413797046</v>
      </c>
      <c r="O79" s="45">
        <f>Displacement_Number!O79*'Temporary Relocation Numbers'!$O$2</f>
        <v>912231.13787733356</v>
      </c>
      <c r="P79" s="45">
        <f>Displacement_Number!P79*'Temporary Relocation Numbers'!$O$2</f>
        <v>691529.1214754784</v>
      </c>
      <c r="Q79" s="45">
        <f>Displacement_Number!Q79*'Temporary Relocation Numbers'!$O$2</f>
        <v>340139.61825147807</v>
      </c>
      <c r="R79" s="45">
        <f>Displacement_Number!R79*'Temporary Relocation Numbers'!$O$2</f>
        <v>218163.54158480788</v>
      </c>
      <c r="S79" s="45">
        <f>Displacement_Number!S79*'Temporary Relocation Numbers'!$O$2</f>
        <v>119119.31692626738</v>
      </c>
      <c r="U79">
        <v>2098</v>
      </c>
      <c r="V79" s="43">
        <f>Displacement_Number!V79*'Temporary Relocation Numbers'!$C$2</f>
        <v>0</v>
      </c>
      <c r="W79" s="43">
        <f>Displacement_Number!W79*'Temporary Relocation Numbers'!$C$2</f>
        <v>0</v>
      </c>
      <c r="X79" s="43">
        <f>Displacement_Number!X79*'Temporary Relocation Numbers'!$C$2</f>
        <v>0</v>
      </c>
      <c r="Y79" s="43">
        <f>Displacement_Number!Y79*'Temporary Relocation Numbers'!$C$2</f>
        <v>0</v>
      </c>
      <c r="Z79" s="43">
        <f>Displacement_Number!Z79*'Temporary Relocation Numbers'!$C$2</f>
        <v>0</v>
      </c>
      <c r="AA79" s="43">
        <f>Displacement_Number!AA79*'Temporary Relocation Numbers'!$C$2</f>
        <v>0</v>
      </c>
      <c r="AB79" s="44">
        <f>Displacement_Number!AB79*'Temporary Relocation Numbers'!$I$2</f>
        <v>982.40333392333378</v>
      </c>
      <c r="AC79" s="44">
        <f>Displacement_Number!AC79*'Temporary Relocation Numbers'!$I$2</f>
        <v>1177.4197514169568</v>
      </c>
      <c r="AD79" s="44">
        <f>Displacement_Number!AD79*'Temporary Relocation Numbers'!$I$2</f>
        <v>761.57215383419339</v>
      </c>
      <c r="AE79" s="44">
        <f>Displacement_Number!AE79*'Temporary Relocation Numbers'!$I$2</f>
        <v>912.79189809079674</v>
      </c>
      <c r="AF79" s="44">
        <f>Displacement_Number!AF79*'Temporary Relocation Numbers'!$I$2</f>
        <v>737.15345033140829</v>
      </c>
      <c r="AG79" s="44">
        <f>Displacement_Number!AG79*'Temporary Relocation Numbers'!$I$2</f>
        <v>281.85757860531743</v>
      </c>
      <c r="AH79" s="45">
        <f>Displacement_Number!AH79*'Temporary Relocation Numbers'!$O$2</f>
        <v>414592.7119295937</v>
      </c>
      <c r="AI79" s="45">
        <f>Displacement_Number!AI79*'Temporary Relocation Numbers'!$O$2</f>
        <v>833042.15452105668</v>
      </c>
      <c r="AJ79" s="45">
        <f>Displacement_Number!AJ79*'Temporary Relocation Numbers'!$O$2</f>
        <v>624866.91745349881</v>
      </c>
      <c r="AK79" s="45">
        <f>Displacement_Number!AK79*'Temporary Relocation Numbers'!$O$2</f>
        <v>339264.37689154717</v>
      </c>
      <c r="AL79" s="45">
        <f>Displacement_Number!AL79*'Temporary Relocation Numbers'!$O$2</f>
        <v>213707.11888232024</v>
      </c>
      <c r="AM79" s="45">
        <f>Displacement_Number!AM79*'Temporary Relocation Numbers'!$O$2</f>
        <v>108950.57834848209</v>
      </c>
    </row>
    <row r="80" spans="1:39" x14ac:dyDescent="0.35">
      <c r="A80">
        <v>2099</v>
      </c>
      <c r="B80" s="43">
        <f>Displacement_Number!B80*'Temporary Relocation Numbers'!$C$2</f>
        <v>0</v>
      </c>
      <c r="C80" s="43">
        <f>Displacement_Number!C80*'Temporary Relocation Numbers'!$C$2</f>
        <v>0</v>
      </c>
      <c r="D80" s="43">
        <f>Displacement_Number!D80*'Temporary Relocation Numbers'!$C$2</f>
        <v>0</v>
      </c>
      <c r="E80" s="43">
        <f>Displacement_Number!E80*'Temporary Relocation Numbers'!$C$2</f>
        <v>0</v>
      </c>
      <c r="F80" s="43">
        <f>Displacement_Number!F80*'Temporary Relocation Numbers'!$C$2</f>
        <v>0</v>
      </c>
      <c r="G80" s="43">
        <f>Displacement_Number!G80*'Temporary Relocation Numbers'!$C$2</f>
        <v>0</v>
      </c>
      <c r="H80" s="44">
        <f>Displacement_Number!H80*'Temporary Relocation Numbers'!$I$2</f>
        <v>1061.6072448048189</v>
      </c>
      <c r="I80" s="44">
        <f>Displacement_Number!I80*'Temporary Relocation Numbers'!$I$2</f>
        <v>1297.1243392788672</v>
      </c>
      <c r="J80" s="44">
        <f>Displacement_Number!J80*'Temporary Relocation Numbers'!$I$2</f>
        <v>847.90339760831216</v>
      </c>
      <c r="K80" s="44">
        <f>Displacement_Number!K80*'Temporary Relocation Numbers'!$I$2</f>
        <v>920.66813868919689</v>
      </c>
      <c r="L80" s="44">
        <f>Displacement_Number!L80*'Temporary Relocation Numbers'!$I$2</f>
        <v>757.06551897736585</v>
      </c>
      <c r="M80" s="44">
        <f>Displacement_Number!M80*'Temporary Relocation Numbers'!$I$2</f>
        <v>310.02359571829743</v>
      </c>
      <c r="N80" s="45">
        <f>Displacement_Number!N80*'Temporary Relocation Numbers'!$O$2</f>
        <v>451517.89195504109</v>
      </c>
      <c r="O80" s="45">
        <f>Displacement_Number!O80*'Temporary Relocation Numbers'!$O$2</f>
        <v>924903.71797089302</v>
      </c>
      <c r="P80" s="45">
        <f>Displacement_Number!P80*'Temporary Relocation Numbers'!$O$2</f>
        <v>701135.74178808753</v>
      </c>
      <c r="Q80" s="45">
        <f>Displacement_Number!Q80*'Temporary Relocation Numbers'!$O$2</f>
        <v>344864.78753841395</v>
      </c>
      <c r="R80" s="45">
        <f>Displacement_Number!R80*'Temporary Relocation Numbers'!$O$2</f>
        <v>221194.23724891467</v>
      </c>
      <c r="S80" s="45">
        <f>Displacement_Number!S80*'Temporary Relocation Numbers'!$O$2</f>
        <v>120774.10486515617</v>
      </c>
      <c r="U80">
        <v>2099</v>
      </c>
      <c r="V80" s="43">
        <f>Displacement_Number!V80*'Temporary Relocation Numbers'!$C$2</f>
        <v>0</v>
      </c>
      <c r="W80" s="43">
        <f>Displacement_Number!W80*'Temporary Relocation Numbers'!$C$2</f>
        <v>0</v>
      </c>
      <c r="X80" s="43">
        <f>Displacement_Number!X80*'Temporary Relocation Numbers'!$C$2</f>
        <v>0</v>
      </c>
      <c r="Y80" s="43">
        <f>Displacement_Number!Y80*'Temporary Relocation Numbers'!$C$2</f>
        <v>0</v>
      </c>
      <c r="Z80" s="43">
        <f>Displacement_Number!Z80*'Temporary Relocation Numbers'!$C$2</f>
        <v>0</v>
      </c>
      <c r="AA80" s="43">
        <f>Displacement_Number!AA80*'Temporary Relocation Numbers'!$C$2</f>
        <v>0</v>
      </c>
      <c r="AB80" s="44">
        <f>Displacement_Number!AB80*'Temporary Relocation Numbers'!$I$2</f>
        <v>988.33051743419003</v>
      </c>
      <c r="AC80" s="44">
        <f>Displacement_Number!AC80*'Temporary Relocation Numbers'!$I$2</f>
        <v>1184.5235373009937</v>
      </c>
      <c r="AD80" s="44">
        <f>Displacement_Number!AD80*'Temporary Relocation Numbers'!$I$2</f>
        <v>766.16698546460566</v>
      </c>
      <c r="AE80" s="44">
        <f>Displacement_Number!AE80*'Temporary Relocation Numbers'!$I$2</f>
        <v>918.29909142003794</v>
      </c>
      <c r="AF80" s="44">
        <f>Displacement_Number!AF80*'Temporary Relocation Numbers'!$I$2</f>
        <v>741.60095536818994</v>
      </c>
      <c r="AG80" s="44">
        <f>Displacement_Number!AG80*'Temporary Relocation Numbers'!$I$2</f>
        <v>283.55812412937172</v>
      </c>
      <c r="AH80" s="45">
        <f>Displacement_Number!AH80*'Temporary Relocation Numbers'!$O$2</f>
        <v>420352.17258597852</v>
      </c>
      <c r="AI80" s="45">
        <f>Displacement_Number!AI80*'Temporary Relocation Numbers'!$O$2</f>
        <v>844614.65296596161</v>
      </c>
      <c r="AJ80" s="45">
        <f>Displacement_Number!AJ80*'Temporary Relocation Numbers'!$O$2</f>
        <v>633547.47628387494</v>
      </c>
      <c r="AK80" s="45">
        <f>Displacement_Number!AK80*'Temporary Relocation Numbers'!$O$2</f>
        <v>343977.38745491573</v>
      </c>
      <c r="AL80" s="45">
        <f>Displacement_Number!AL80*'Temporary Relocation Numbers'!$O$2</f>
        <v>216675.90658112837</v>
      </c>
      <c r="AM80" s="45">
        <f>Displacement_Number!AM80*'Temporary Relocation Numbers'!$O$2</f>
        <v>110464.10367450137</v>
      </c>
    </row>
    <row r="81" spans="1:39" x14ac:dyDescent="0.35">
      <c r="A81">
        <v>2100</v>
      </c>
      <c r="B81" s="43">
        <f>Displacement_Number!B81*'Temporary Relocation Numbers'!$C$2</f>
        <v>0</v>
      </c>
      <c r="C81" s="43">
        <f>Displacement_Number!C81*'Temporary Relocation Numbers'!$C$2</f>
        <v>0</v>
      </c>
      <c r="D81" s="43">
        <f>Displacement_Number!D81*'Temporary Relocation Numbers'!$C$2</f>
        <v>0</v>
      </c>
      <c r="E81" s="43">
        <f>Displacement_Number!E81*'Temporary Relocation Numbers'!$C$2</f>
        <v>0</v>
      </c>
      <c r="F81" s="43">
        <f>Displacement_Number!F81*'Temporary Relocation Numbers'!$C$2</f>
        <v>0</v>
      </c>
      <c r="G81" s="43">
        <f>Displacement_Number!G81*'Temporary Relocation Numbers'!$C$2</f>
        <v>0</v>
      </c>
      <c r="H81" s="44">
        <f>Displacement_Number!H81*'Temporary Relocation Numbers'!$I$2</f>
        <v>1144.5088499291892</v>
      </c>
      <c r="I81" s="44">
        <f>Displacement_Number!I81*'Temporary Relocation Numbers'!$I$2</f>
        <v>1398.4176285799185</v>
      </c>
      <c r="J81" s="44">
        <f>Displacement_Number!J81*'Temporary Relocation Numbers'!$I$2</f>
        <v>914.11672932409192</v>
      </c>
      <c r="K81" s="44">
        <f>Displacement_Number!K81*'Temporary Relocation Numbers'!$I$2</f>
        <v>992.56371669858902</v>
      </c>
      <c r="L81" s="44">
        <f>Displacement_Number!L81*'Temporary Relocation Numbers'!$I$2</f>
        <v>816.18526124992047</v>
      </c>
      <c r="M81" s="44">
        <f>Displacement_Number!M81*'Temporary Relocation Numbers'!$I$2</f>
        <v>334.23354138064173</v>
      </c>
      <c r="N81" s="45">
        <f>Displacement_Number!N81*'Temporary Relocation Numbers'!$O$2</f>
        <v>490579.61834290659</v>
      </c>
      <c r="O81" s="45">
        <f>Displacement_Number!O81*'Temporary Relocation Numbers'!$O$2</f>
        <v>1004919.009967552</v>
      </c>
      <c r="P81" s="45">
        <f>Displacement_Number!P81*'Temporary Relocation Numbers'!$O$2</f>
        <v>761792.41341607808</v>
      </c>
      <c r="Q81" s="45">
        <f>Displacement_Number!Q81*'Temporary Relocation Numbers'!$O$2</f>
        <v>374699.73807228182</v>
      </c>
      <c r="R81" s="45">
        <f>Displacement_Number!R81*'Temporary Relocation Numbers'!$O$2</f>
        <v>240330.19825497389</v>
      </c>
      <c r="S81" s="45">
        <f>Displacement_Number!S81*'Temporary Relocation Numbers'!$O$2</f>
        <v>131222.51703893524</v>
      </c>
      <c r="U81">
        <v>2100</v>
      </c>
      <c r="V81" s="43">
        <f>Displacement_Number!V81*'Temporary Relocation Numbers'!$C$2</f>
        <v>0</v>
      </c>
      <c r="W81" s="43">
        <f>Displacement_Number!W81*'Temporary Relocation Numbers'!$C$2</f>
        <v>0</v>
      </c>
      <c r="X81" s="43">
        <f>Displacement_Number!X81*'Temporary Relocation Numbers'!$C$2</f>
        <v>0</v>
      </c>
      <c r="Y81" s="43">
        <f>Displacement_Number!Y81*'Temporary Relocation Numbers'!$C$2</f>
        <v>0</v>
      </c>
      <c r="Z81" s="43">
        <f>Displacement_Number!Z81*'Temporary Relocation Numbers'!$C$2</f>
        <v>0</v>
      </c>
      <c r="AA81" s="43">
        <f>Displacement_Number!AA81*'Temporary Relocation Numbers'!$C$2</f>
        <v>0</v>
      </c>
      <c r="AB81" s="44">
        <f>Displacement_Number!AB81*'Temporary Relocation Numbers'!$I$2</f>
        <v>1065.5098949202184</v>
      </c>
      <c r="AC81" s="44">
        <f>Displacement_Number!AC81*'Temporary Relocation Numbers'!$I$2</f>
        <v>1277.0237562194357</v>
      </c>
      <c r="AD81" s="44">
        <f>Displacement_Number!AD81*'Temporary Relocation Numbers'!$I$2</f>
        <v>825.99746721682277</v>
      </c>
      <c r="AE81" s="44">
        <f>Displacement_Number!AE81*'Temporary Relocation Numbers'!$I$2</f>
        <v>990.00966897640023</v>
      </c>
      <c r="AF81" s="44">
        <f>Displacement_Number!AF81*'Temporary Relocation Numbers'!$I$2</f>
        <v>799.51305973885349</v>
      </c>
      <c r="AG81" s="44">
        <f>Displacement_Number!AG81*'Temporary Relocation Numbers'!$I$2</f>
        <v>305.70136377983431</v>
      </c>
      <c r="AH81" s="45">
        <f>Displacement_Number!AH81*'Temporary Relocation Numbers'!$O$2</f>
        <v>456717.68953371729</v>
      </c>
      <c r="AI81" s="45">
        <f>Displacement_Number!AI81*'Temporary Relocation Numbers'!$O$2</f>
        <v>917683.97550041287</v>
      </c>
      <c r="AJ81" s="45">
        <f>Displacement_Number!AJ81*'Temporary Relocation Numbers'!$O$2</f>
        <v>688356.95031195541</v>
      </c>
      <c r="AK81" s="45">
        <f>Displacement_Number!AK81*'Temporary Relocation Numbers'!$O$2</f>
        <v>373735.56721208617</v>
      </c>
      <c r="AL81" s="45">
        <f>Displacement_Number!AL81*'Temporary Relocation Numbers'!$O$2</f>
        <v>235420.97765919211</v>
      </c>
      <c r="AM81" s="45">
        <f>Displacement_Number!AM81*'Temporary Relocation Numbers'!$O$2</f>
        <v>120020.57678508156</v>
      </c>
    </row>
    <row r="82" spans="1:39" x14ac:dyDescent="0.35">
      <c r="A82">
        <v>2101</v>
      </c>
      <c r="B82" s="43">
        <f>Displacement_Number!B82*'Temporary Relocation Numbers'!$C$2</f>
        <v>0</v>
      </c>
      <c r="C82" s="43">
        <f>Displacement_Number!C82*'Temporary Relocation Numbers'!$C$2</f>
        <v>0</v>
      </c>
      <c r="D82" s="43">
        <f>Displacement_Number!D82*'Temporary Relocation Numbers'!$C$2</f>
        <v>0</v>
      </c>
      <c r="E82" s="43">
        <f>Displacement_Number!E82*'Temporary Relocation Numbers'!$C$2</f>
        <v>0</v>
      </c>
      <c r="F82" s="43">
        <f>Displacement_Number!F82*'Temporary Relocation Numbers'!$C$2</f>
        <v>0</v>
      </c>
      <c r="G82" s="43">
        <f>Displacement_Number!G82*'Temporary Relocation Numbers'!$C$2</f>
        <v>0</v>
      </c>
      <c r="H82" s="44">
        <f>Displacement_Number!H82*'Temporary Relocation Numbers'!$I$2</f>
        <v>1151.4140728138043</v>
      </c>
      <c r="I82" s="44">
        <f>Displacement_Number!I82*'Temporary Relocation Numbers'!$I$2</f>
        <v>1406.8547720862503</v>
      </c>
      <c r="J82" s="44">
        <f>Displacement_Number!J82*'Temporary Relocation Numbers'!$I$2</f>
        <v>919.63191582433478</v>
      </c>
      <c r="K82" s="44">
        <f>Displacement_Number!K82*'Temporary Relocation Numbers'!$I$2</f>
        <v>998.55220135854574</v>
      </c>
      <c r="L82" s="44">
        <f>Displacement_Number!L82*'Temporary Relocation Numbers'!$I$2</f>
        <v>821.10959289175742</v>
      </c>
      <c r="M82" s="44">
        <f>Displacement_Number!M82*'Temporary Relocation Numbers'!$I$2</f>
        <v>336.25008943869318</v>
      </c>
      <c r="N82" s="45">
        <f>Displacement_Number!N82*'Temporary Relocation Numbers'!$O$2</f>
        <v>497394.67786848301</v>
      </c>
      <c r="O82" s="45">
        <f>Displacement_Number!O82*'Temporary Relocation Numbers'!$O$2</f>
        <v>1018879.1962762403</v>
      </c>
      <c r="P82" s="45">
        <f>Displacement_Number!P82*'Temporary Relocation Numbers'!$O$2</f>
        <v>772375.12099186284</v>
      </c>
      <c r="Q82" s="45">
        <f>Displacement_Number!Q82*'Temporary Relocation Numbers'!$O$2</f>
        <v>379905.01143403712</v>
      </c>
      <c r="R82" s="45">
        <f>Displacement_Number!R82*'Temporary Relocation Numbers'!$O$2</f>
        <v>243668.82983619132</v>
      </c>
      <c r="S82" s="45">
        <f>Displacement_Number!S82*'Temporary Relocation Numbers'!$O$2</f>
        <v>133045.440844325</v>
      </c>
      <c r="U82">
        <v>2101</v>
      </c>
      <c r="V82" s="43">
        <f>Displacement_Number!V82*'Temporary Relocation Numbers'!$C$2</f>
        <v>0</v>
      </c>
      <c r="W82" s="43">
        <f>Displacement_Number!W82*'Temporary Relocation Numbers'!$C$2</f>
        <v>0</v>
      </c>
      <c r="X82" s="43">
        <f>Displacement_Number!X82*'Temporary Relocation Numbers'!$C$2</f>
        <v>0</v>
      </c>
      <c r="Y82" s="43">
        <f>Displacement_Number!Y82*'Temporary Relocation Numbers'!$C$2</f>
        <v>0</v>
      </c>
      <c r="Z82" s="43">
        <f>Displacement_Number!Z82*'Temporary Relocation Numbers'!$C$2</f>
        <v>0</v>
      </c>
      <c r="AA82" s="43">
        <f>Displacement_Number!AA82*'Temporary Relocation Numbers'!$C$2</f>
        <v>0</v>
      </c>
      <c r="AB82" s="44">
        <f>Displacement_Number!AB82*'Temporary Relocation Numbers'!$I$2</f>
        <v>1071.9384894309924</v>
      </c>
      <c r="AC82" s="44">
        <f>Displacement_Number!AC82*'Temporary Relocation Numbers'!$I$2</f>
        <v>1284.7284879619542</v>
      </c>
      <c r="AD82" s="44">
        <f>Displacement_Number!AD82*'Temporary Relocation Numbers'!$I$2</f>
        <v>830.98099933508672</v>
      </c>
      <c r="AE82" s="44">
        <f>Displacement_Number!AE82*'Temporary Relocation Numbers'!$I$2</f>
        <v>995.98274417160633</v>
      </c>
      <c r="AF82" s="44">
        <f>Displacement_Number!AF82*'Temporary Relocation Numbers'!$I$2</f>
        <v>804.33680214765968</v>
      </c>
      <c r="AG82" s="44">
        <f>Displacement_Number!AG82*'Temporary Relocation Numbers'!$I$2</f>
        <v>307.54576721381477</v>
      </c>
      <c r="AH82" s="45">
        <f>Displacement_Number!AH82*'Temporary Relocation Numbers'!$O$2</f>
        <v>463062.34415077965</v>
      </c>
      <c r="AI82" s="45">
        <f>Displacement_Number!AI82*'Temporary Relocation Numbers'!$O$2</f>
        <v>930432.30560802738</v>
      </c>
      <c r="AJ82" s="45">
        <f>Displacement_Number!AJ82*'Temporary Relocation Numbers'!$O$2</f>
        <v>697919.50329176814</v>
      </c>
      <c r="AK82" s="45">
        <f>Displacement_Number!AK82*'Temporary Relocation Numbers'!$O$2</f>
        <v>378927.44645480486</v>
      </c>
      <c r="AL82" s="45">
        <f>Displacement_Number!AL82*'Temporary Relocation Numbers'!$O$2</f>
        <v>238691.41107372369</v>
      </c>
      <c r="AM82" s="45">
        <f>Displacement_Number!AM82*'Temporary Relocation Numbers'!$O$2</f>
        <v>121687.88489267728</v>
      </c>
    </row>
    <row r="83" spans="1:39" x14ac:dyDescent="0.35">
      <c r="A83">
        <v>2102</v>
      </c>
      <c r="B83" s="43">
        <f>Displacement_Number!B83*'Temporary Relocation Numbers'!$C$2</f>
        <v>0</v>
      </c>
      <c r="C83" s="43">
        <f>Displacement_Number!C83*'Temporary Relocation Numbers'!$C$2</f>
        <v>0</v>
      </c>
      <c r="D83" s="43">
        <f>Displacement_Number!D83*'Temporary Relocation Numbers'!$C$2</f>
        <v>0</v>
      </c>
      <c r="E83" s="43">
        <f>Displacement_Number!E83*'Temporary Relocation Numbers'!$C$2</f>
        <v>0</v>
      </c>
      <c r="F83" s="43">
        <f>Displacement_Number!F83*'Temporary Relocation Numbers'!$C$2</f>
        <v>0</v>
      </c>
      <c r="G83" s="43">
        <f>Displacement_Number!G83*'Temporary Relocation Numbers'!$C$2</f>
        <v>0</v>
      </c>
      <c r="H83" s="44">
        <f>Displacement_Number!H83*'Temporary Relocation Numbers'!$I$2</f>
        <v>1158.3609573274134</v>
      </c>
      <c r="I83" s="44">
        <f>Displacement_Number!I83*'Temporary Relocation Numbers'!$I$2</f>
        <v>1415.3428198354143</v>
      </c>
      <c r="J83" s="44">
        <f>Displacement_Number!J83*'Temporary Relocation Numbers'!$I$2</f>
        <v>925.18037737704822</v>
      </c>
      <c r="K83" s="44">
        <f>Displacement_Number!K83*'Temporary Relocation Numbers'!$I$2</f>
        <v>1004.5768166445964</v>
      </c>
      <c r="L83" s="44">
        <f>Displacement_Number!L83*'Temporary Relocation Numbers'!$I$2</f>
        <v>826.0636347516903</v>
      </c>
      <c r="M83" s="44">
        <f>Displacement_Number!M83*'Temporary Relocation Numbers'!$I$2</f>
        <v>338.27880403770183</v>
      </c>
      <c r="N83" s="45">
        <f>Displacement_Number!N83*'Temporary Relocation Numbers'!$O$2</f>
        <v>504304.41119337879</v>
      </c>
      <c r="O83" s="45">
        <f>Displacement_Number!O83*'Temporary Relocation Numbers'!$O$2</f>
        <v>1033033.3154291085</v>
      </c>
      <c r="P83" s="45">
        <f>Displacement_Number!P83*'Temporary Relocation Numbers'!$O$2</f>
        <v>783104.84197663167</v>
      </c>
      <c r="Q83" s="45">
        <f>Displacement_Number!Q83*'Temporary Relocation Numbers'!$O$2</f>
        <v>385182.5956837319</v>
      </c>
      <c r="R83" s="45">
        <f>Displacement_Number!R83*'Temporary Relocation Numbers'!$O$2</f>
        <v>247053.84119371668</v>
      </c>
      <c r="S83" s="45">
        <f>Displacement_Number!S83*'Temporary Relocation Numbers'!$O$2</f>
        <v>134893.68843769902</v>
      </c>
      <c r="U83">
        <v>2102</v>
      </c>
      <c r="V83" s="43">
        <f>Displacement_Number!V83*'Temporary Relocation Numbers'!$C$2</f>
        <v>0</v>
      </c>
      <c r="W83" s="43">
        <f>Displacement_Number!W83*'Temporary Relocation Numbers'!$C$2</f>
        <v>0</v>
      </c>
      <c r="X83" s="43">
        <f>Displacement_Number!X83*'Temporary Relocation Numbers'!$C$2</f>
        <v>0</v>
      </c>
      <c r="Y83" s="43">
        <f>Displacement_Number!Y83*'Temporary Relocation Numbers'!$C$2</f>
        <v>0</v>
      </c>
      <c r="Z83" s="43">
        <f>Displacement_Number!Z83*'Temporary Relocation Numbers'!$C$2</f>
        <v>0</v>
      </c>
      <c r="AA83" s="43">
        <f>Displacement_Number!AA83*'Temporary Relocation Numbers'!$C$2</f>
        <v>0</v>
      </c>
      <c r="AB83" s="44">
        <f>Displacement_Number!AB83*'Temporary Relocation Numbers'!$I$2</f>
        <v>1078.4058699047885</v>
      </c>
      <c r="AC83" s="44">
        <f>Displacement_Number!AC83*'Temporary Relocation Numbers'!$I$2</f>
        <v>1292.4797050505251</v>
      </c>
      <c r="AD83" s="44">
        <f>Displacement_Number!AD83*'Temporary Relocation Numbers'!$I$2</f>
        <v>835.99459884866314</v>
      </c>
      <c r="AE83" s="44">
        <f>Displacement_Number!AE83*'Temporary Relocation Numbers'!$I$2</f>
        <v>1001.9918570222067</v>
      </c>
      <c r="AF83" s="44">
        <f>Displacement_Number!AF83*'Temporary Relocation Numbers'!$I$2</f>
        <v>809.18964788447659</v>
      </c>
      <c r="AG83" s="44">
        <f>Displacement_Number!AG83*'Temporary Relocation Numbers'!$I$2</f>
        <v>309.40129857992241</v>
      </c>
      <c r="AH83" s="45">
        <f>Displacement_Number!AH83*'Temporary Relocation Numbers'!$O$2</f>
        <v>469495.13777172193</v>
      </c>
      <c r="AI83" s="45">
        <f>Displacement_Number!AI83*'Temporary Relocation Numbers'!$O$2</f>
        <v>943357.73363264976</v>
      </c>
      <c r="AJ83" s="45">
        <f>Displacement_Number!AJ83*'Temporary Relocation Numbers'!$O$2</f>
        <v>707614.89784374775</v>
      </c>
      <c r="AK83" s="45">
        <f>Displacement_Number!AK83*'Temporary Relocation Numbers'!$O$2</f>
        <v>384191.45051634149</v>
      </c>
      <c r="AL83" s="45">
        <f>Displacement_Number!AL83*'Temporary Relocation Numbers'!$O$2</f>
        <v>242007.27686571481</v>
      </c>
      <c r="AM83" s="45">
        <f>Displacement_Number!AM83*'Temporary Relocation Numbers'!$O$2</f>
        <v>123378.35499799138</v>
      </c>
    </row>
    <row r="84" spans="1:39" x14ac:dyDescent="0.35">
      <c r="A84">
        <v>2103</v>
      </c>
      <c r="B84" s="43">
        <f>Displacement_Number!B84*'Temporary Relocation Numbers'!$C$2</f>
        <v>0</v>
      </c>
      <c r="C84" s="43">
        <f>Displacement_Number!C84*'Temporary Relocation Numbers'!$C$2</f>
        <v>0</v>
      </c>
      <c r="D84" s="43">
        <f>Displacement_Number!D84*'Temporary Relocation Numbers'!$C$2</f>
        <v>0</v>
      </c>
      <c r="E84" s="43">
        <f>Displacement_Number!E84*'Temporary Relocation Numbers'!$C$2</f>
        <v>0</v>
      </c>
      <c r="F84" s="43">
        <f>Displacement_Number!F84*'Temporary Relocation Numbers'!$C$2</f>
        <v>0</v>
      </c>
      <c r="G84" s="43">
        <f>Displacement_Number!G84*'Temporary Relocation Numbers'!$C$2</f>
        <v>0</v>
      </c>
      <c r="H84" s="44">
        <f>Displacement_Number!H84*'Temporary Relocation Numbers'!$I$2</f>
        <v>1165.3497548292212</v>
      </c>
      <c r="I84" s="44">
        <f>Displacement_Number!I84*'Temporary Relocation Numbers'!$I$2</f>
        <v>1423.882078950543</v>
      </c>
      <c r="J84" s="44">
        <f>Displacement_Number!J84*'Temporary Relocation Numbers'!$I$2</f>
        <v>930.76231474228234</v>
      </c>
      <c r="K84" s="44">
        <f>Displacement_Number!K84*'Temporary Relocation Numbers'!$I$2</f>
        <v>1010.6377805454672</v>
      </c>
      <c r="L84" s="44">
        <f>Displacement_Number!L84*'Temporary Relocation Numbers'!$I$2</f>
        <v>831.04756608187495</v>
      </c>
      <c r="M84" s="44">
        <f>Displacement_Number!M84*'Temporary Relocation Numbers'!$I$2</f>
        <v>340.31975858267185</v>
      </c>
      <c r="N84" s="45">
        <f>Displacement_Number!N84*'Temporary Relocation Numbers'!$O$2</f>
        <v>511310.13351201639</v>
      </c>
      <c r="O84" s="45">
        <f>Displacement_Number!O84*'Temporary Relocation Numbers'!$O$2</f>
        <v>1047384.0615125545</v>
      </c>
      <c r="P84" s="45">
        <f>Displacement_Number!P84*'Temporary Relocation Numbers'!$O$2</f>
        <v>793983.61865892657</v>
      </c>
      <c r="Q84" s="45">
        <f>Displacement_Number!Q84*'Temporary Relocation Numbers'!$O$2</f>
        <v>390533.49535352975</v>
      </c>
      <c r="R84" s="45">
        <f>Displacement_Number!R84*'Temporary Relocation Numbers'!$O$2</f>
        <v>250485.87662854508</v>
      </c>
      <c r="S84" s="45">
        <f>Displacement_Number!S84*'Temporary Relocation Numbers'!$O$2</f>
        <v>136767.61161337589</v>
      </c>
      <c r="U84">
        <v>2103</v>
      </c>
      <c r="V84" s="43">
        <f>Displacement_Number!V84*'Temporary Relocation Numbers'!$C$2</f>
        <v>0</v>
      </c>
      <c r="W84" s="43">
        <f>Displacement_Number!W84*'Temporary Relocation Numbers'!$C$2</f>
        <v>0</v>
      </c>
      <c r="X84" s="43">
        <f>Displacement_Number!X84*'Temporary Relocation Numbers'!$C$2</f>
        <v>0</v>
      </c>
      <c r="Y84" s="43">
        <f>Displacement_Number!Y84*'Temporary Relocation Numbers'!$C$2</f>
        <v>0</v>
      </c>
      <c r="Z84" s="43">
        <f>Displacement_Number!Z84*'Temporary Relocation Numbers'!$C$2</f>
        <v>0</v>
      </c>
      <c r="AA84" s="43">
        <f>Displacement_Number!AA84*'Temporary Relocation Numbers'!$C$2</f>
        <v>0</v>
      </c>
      <c r="AB84" s="44">
        <f>Displacement_Number!AB84*'Temporary Relocation Numbers'!$I$2</f>
        <v>1084.9122703509101</v>
      </c>
      <c r="AC84" s="44">
        <f>Displacement_Number!AC84*'Temporary Relocation Numbers'!$I$2</f>
        <v>1300.2776879475273</v>
      </c>
      <c r="AD84" s="44">
        <f>Displacement_Number!AD84*'Temporary Relocation Numbers'!$I$2</f>
        <v>841.03844716468234</v>
      </c>
      <c r="AE84" s="44">
        <f>Displacement_Number!AE84*'Temporary Relocation Numbers'!$I$2</f>
        <v>1008.0372249560027</v>
      </c>
      <c r="AF84" s="44">
        <f>Displacement_Number!AF84*'Temporary Relocation Numbers'!$I$2</f>
        <v>814.07177253987879</v>
      </c>
      <c r="AG84" s="44">
        <f>Displacement_Number!AG84*'Temporary Relocation Numbers'!$I$2</f>
        <v>311.2680250168703</v>
      </c>
      <c r="AH84" s="45">
        <f>Displacement_Number!AH84*'Temporary Relocation Numbers'!$O$2</f>
        <v>476017.29481055448</v>
      </c>
      <c r="AI84" s="45">
        <f>Displacement_Number!AI84*'Temporary Relocation Numbers'!$O$2</f>
        <v>956462.71979235916</v>
      </c>
      <c r="AJ84" s="45">
        <f>Displacement_Number!AJ84*'Temporary Relocation Numbers'!$O$2</f>
        <v>717444.97938337468</v>
      </c>
      <c r="AK84" s="45">
        <f>Displacement_Number!AK84*'Temporary Relocation Numbers'!$O$2</f>
        <v>389528.58134401531</v>
      </c>
      <c r="AL84" s="45">
        <f>Displacement_Number!AL84*'Temporary Relocation Numbers'!$O$2</f>
        <v>245369.20617503565</v>
      </c>
      <c r="AM84" s="45">
        <f>Displacement_Number!AM84*'Temporary Relocation Numbers'!$O$2</f>
        <v>125092.30886407167</v>
      </c>
    </row>
    <row r="85" spans="1:39" x14ac:dyDescent="0.35">
      <c r="A85">
        <v>2104</v>
      </c>
      <c r="B85" s="43">
        <f>Displacement_Number!B85*'Temporary Relocation Numbers'!$C$2</f>
        <v>0</v>
      </c>
      <c r="C85" s="43">
        <f>Displacement_Number!C85*'Temporary Relocation Numbers'!$C$2</f>
        <v>0</v>
      </c>
      <c r="D85" s="43">
        <f>Displacement_Number!D85*'Temporary Relocation Numbers'!$C$2</f>
        <v>0</v>
      </c>
      <c r="E85" s="43">
        <f>Displacement_Number!E85*'Temporary Relocation Numbers'!$C$2</f>
        <v>0</v>
      </c>
      <c r="F85" s="43">
        <f>Displacement_Number!F85*'Temporary Relocation Numbers'!$C$2</f>
        <v>0</v>
      </c>
      <c r="G85" s="43">
        <f>Displacement_Number!G85*'Temporary Relocation Numbers'!$C$2</f>
        <v>0</v>
      </c>
      <c r="H85" s="44">
        <f>Displacement_Number!H85*'Temporary Relocation Numbers'!$I$2</f>
        <v>1172.3807181949696</v>
      </c>
      <c r="I85" s="44">
        <f>Displacement_Number!I85*'Temporary Relocation Numbers'!$I$2</f>
        <v>1432.4728584077491</v>
      </c>
      <c r="J85" s="44">
        <f>Displacement_Number!J85*'Temporary Relocation Numbers'!$I$2</f>
        <v>936.37792989134232</v>
      </c>
      <c r="K85" s="44">
        <f>Displacement_Number!K85*'Temporary Relocation Numbers'!$I$2</f>
        <v>1016.7353123650863</v>
      </c>
      <c r="L85" s="44">
        <f>Displacement_Number!L85*'Temporary Relocation Numbers'!$I$2</f>
        <v>836.06156721595721</v>
      </c>
      <c r="M85" s="44">
        <f>Displacement_Number!M85*'Temporary Relocation Numbers'!$I$2</f>
        <v>342.37302692148552</v>
      </c>
      <c r="N85" s="45">
        <f>Displacement_Number!N85*'Temporary Relocation Numbers'!$O$2</f>
        <v>518413.17828930501</v>
      </c>
      <c r="O85" s="45">
        <f>Displacement_Number!O85*'Temporary Relocation Numbers'!$O$2</f>
        <v>1061934.1660388266</v>
      </c>
      <c r="P85" s="45">
        <f>Displacement_Number!P85*'Temporary Relocation Numbers'!$O$2</f>
        <v>805013.52169845905</v>
      </c>
      <c r="Q85" s="45">
        <f>Displacement_Number!Q85*'Temporary Relocation Numbers'!$O$2</f>
        <v>395958.72893040738</v>
      </c>
      <c r="R85" s="45">
        <f>Displacement_Number!R85*'Temporary Relocation Numbers'!$O$2</f>
        <v>253965.58939220605</v>
      </c>
      <c r="S85" s="45">
        <f>Displacement_Number!S85*'Temporary Relocation Numbers'!$O$2</f>
        <v>138667.56705274872</v>
      </c>
      <c r="U85">
        <v>2104</v>
      </c>
      <c r="V85" s="43">
        <f>Displacement_Number!V85*'Temporary Relocation Numbers'!$C$2</f>
        <v>0</v>
      </c>
      <c r="W85" s="43">
        <f>Displacement_Number!W85*'Temporary Relocation Numbers'!$C$2</f>
        <v>0</v>
      </c>
      <c r="X85" s="43">
        <f>Displacement_Number!X85*'Temporary Relocation Numbers'!$C$2</f>
        <v>0</v>
      </c>
      <c r="Y85" s="43">
        <f>Displacement_Number!Y85*'Temporary Relocation Numbers'!$C$2</f>
        <v>0</v>
      </c>
      <c r="Z85" s="43">
        <f>Displacement_Number!Z85*'Temporary Relocation Numbers'!$C$2</f>
        <v>0</v>
      </c>
      <c r="AA85" s="43">
        <f>Displacement_Number!AA85*'Temporary Relocation Numbers'!$C$2</f>
        <v>0</v>
      </c>
      <c r="AB85" s="44">
        <f>Displacement_Number!AB85*'Temporary Relocation Numbers'!$I$2</f>
        <v>1091.4579261905224</v>
      </c>
      <c r="AC85" s="44">
        <f>Displacement_Number!AC85*'Temporary Relocation Numbers'!$I$2</f>
        <v>1308.1227188074677</v>
      </c>
      <c r="AD85" s="44">
        <f>Displacement_Number!AD85*'Temporary Relocation Numbers'!$I$2</f>
        <v>846.11272678476735</v>
      </c>
      <c r="AE85" s="44">
        <f>Displacement_Number!AE85*'Temporary Relocation Numbers'!$I$2</f>
        <v>1014.1190667126134</v>
      </c>
      <c r="AF85" s="44">
        <f>Displacement_Number!AF85*'Temporary Relocation Numbers'!$I$2</f>
        <v>818.98335276384057</v>
      </c>
      <c r="AG85" s="44">
        <f>Displacement_Number!AG85*'Temporary Relocation Numbers'!$I$2</f>
        <v>313.14601406844332</v>
      </c>
      <c r="AH85" s="45">
        <f>Displacement_Number!AH85*'Temporary Relocation Numbers'!$O$2</f>
        <v>482630.05669066624</v>
      </c>
      <c r="AI85" s="45">
        <f>Displacement_Number!AI85*'Temporary Relocation Numbers'!$O$2</f>
        <v>969749.75848222047</v>
      </c>
      <c r="AJ85" s="45">
        <f>Displacement_Number!AJ85*'Temporary Relocation Numbers'!$O$2</f>
        <v>727411.61896236741</v>
      </c>
      <c r="AK85" s="45">
        <f>Displacement_Number!AK85*'Temporary Relocation Numbers'!$O$2</f>
        <v>394939.85480404971</v>
      </c>
      <c r="AL85" s="45">
        <f>Displacement_Number!AL85*'Temporary Relocation Numbers'!$O$2</f>
        <v>248777.83890925872</v>
      </c>
      <c r="AM85" s="45">
        <f>Displacement_Number!AM85*'Temporary Relocation Numbers'!$O$2</f>
        <v>126830.07272385055</v>
      </c>
    </row>
    <row r="86" spans="1:39" x14ac:dyDescent="0.35">
      <c r="A86">
        <v>2105</v>
      </c>
      <c r="B86" s="43">
        <f>Displacement_Number!B86*'Temporary Relocation Numbers'!$C$2</f>
        <v>0</v>
      </c>
      <c r="C86" s="43">
        <f>Displacement_Number!C86*'Temporary Relocation Numbers'!$C$2</f>
        <v>0</v>
      </c>
      <c r="D86" s="43">
        <f>Displacement_Number!D86*'Temporary Relocation Numbers'!$C$2</f>
        <v>0</v>
      </c>
      <c r="E86" s="43">
        <f>Displacement_Number!E86*'Temporary Relocation Numbers'!$C$2</f>
        <v>0</v>
      </c>
      <c r="F86" s="43">
        <f>Displacement_Number!F86*'Temporary Relocation Numbers'!$C$2</f>
        <v>0</v>
      </c>
      <c r="G86" s="43">
        <f>Displacement_Number!G86*'Temporary Relocation Numbers'!$C$2</f>
        <v>0</v>
      </c>
      <c r="H86" s="44">
        <f>Displacement_Number!H86*'Temporary Relocation Numbers'!$I$2</f>
        <v>1179.4541018260898</v>
      </c>
      <c r="I86" s="44">
        <f>Displacement_Number!I86*'Temporary Relocation Numbers'!$I$2</f>
        <v>1441.1154690473074</v>
      </c>
      <c r="J86" s="44">
        <f>Displacement_Number!J86*'Temporary Relocation Numbers'!$I$2</f>
        <v>942.02742601409773</v>
      </c>
      <c r="K86" s="44">
        <f>Displacement_Number!K86*'Temporary Relocation Numbers'!$I$2</f>
        <v>1022.8696327305199</v>
      </c>
      <c r="L86" s="44">
        <f>Displacement_Number!L86*'Temporary Relocation Numbers'!$I$2</f>
        <v>841.10581957559953</v>
      </c>
      <c r="M86" s="44">
        <f>Displacement_Number!M86*'Temporary Relocation Numbers'!$I$2</f>
        <v>344.43868334757553</v>
      </c>
      <c r="N86" s="45">
        <f>Displacement_Number!N86*'Temporary Relocation Numbers'!$O$2</f>
        <v>525614.89751445083</v>
      </c>
      <c r="O86" s="45">
        <f>Displacement_Number!O86*'Temporary Relocation Numbers'!$O$2</f>
        <v>1076686.3984659375</v>
      </c>
      <c r="P86" s="45">
        <f>Displacement_Number!P86*'Temporary Relocation Numbers'!$O$2</f>
        <v>816196.65052024007</v>
      </c>
      <c r="Q86" s="45">
        <f>Displacement_Number!Q86*'Temporary Relocation Numbers'!$O$2</f>
        <v>401459.32905001135</v>
      </c>
      <c r="R86" s="45">
        <f>Displacement_Number!R86*'Temporary Relocation Numbers'!$O$2</f>
        <v>257493.64181110248</v>
      </c>
      <c r="S86" s="45">
        <f>Displacement_Number!S86*'Temporary Relocation Numbers'!$O$2</f>
        <v>140593.91639217598</v>
      </c>
      <c r="U86">
        <v>2105</v>
      </c>
      <c r="V86" s="43">
        <f>Displacement_Number!V86*'Temporary Relocation Numbers'!$C$2</f>
        <v>0</v>
      </c>
      <c r="W86" s="43">
        <f>Displacement_Number!W86*'Temporary Relocation Numbers'!$C$2</f>
        <v>0</v>
      </c>
      <c r="X86" s="43">
        <f>Displacement_Number!X86*'Temporary Relocation Numbers'!$C$2</f>
        <v>0</v>
      </c>
      <c r="Y86" s="43">
        <f>Displacement_Number!Y86*'Temporary Relocation Numbers'!$C$2</f>
        <v>0</v>
      </c>
      <c r="Z86" s="43">
        <f>Displacement_Number!Z86*'Temporary Relocation Numbers'!$C$2</f>
        <v>0</v>
      </c>
      <c r="AA86" s="43">
        <f>Displacement_Number!AA86*'Temporary Relocation Numbers'!$C$2</f>
        <v>0</v>
      </c>
      <c r="AB86" s="44">
        <f>Displacement_Number!AB86*'Temporary Relocation Numbers'!$I$2</f>
        <v>1098.043074265167</v>
      </c>
      <c r="AC86" s="44">
        <f>Displacement_Number!AC86*'Temporary Relocation Numbers'!$I$2</f>
        <v>1316.0150814871906</v>
      </c>
      <c r="AD86" s="44">
        <f>Displacement_Number!AD86*'Temporary Relocation Numbers'!$I$2</f>
        <v>851.21762131163769</v>
      </c>
      <c r="AE86" s="44">
        <f>Displacement_Number!AE86*'Temporary Relocation Numbers'!$I$2</f>
        <v>1020.2376023513912</v>
      </c>
      <c r="AF86" s="44">
        <f>Displacement_Number!AF86*'Temporary Relocation Numbers'!$I$2</f>
        <v>823.92456627212709</v>
      </c>
      <c r="AG86" s="44">
        <f>Displacement_Number!AG86*'Temporary Relocation Numbers'!$I$2</f>
        <v>315.0353336859414</v>
      </c>
      <c r="AH86" s="45">
        <f>Displacement_Number!AH86*'Temporary Relocation Numbers'!$O$2</f>
        <v>489334.68208111636</v>
      </c>
      <c r="AI86" s="45">
        <f>Displacement_Number!AI86*'Temporary Relocation Numbers'!$O$2</f>
        <v>983221.37874906603</v>
      </c>
      <c r="AJ86" s="45">
        <f>Displacement_Number!AJ86*'Temporary Relocation Numbers'!$O$2</f>
        <v>737516.71362481918</v>
      </c>
      <c r="AK86" s="45">
        <f>Displacement_Number!AK86*'Temporary Relocation Numbers'!$O$2</f>
        <v>400426.30087493139</v>
      </c>
      <c r="AL86" s="45">
        <f>Displacement_Number!AL86*'Temporary Relocation Numbers'!$O$2</f>
        <v>252233.82386545758</v>
      </c>
      <c r="AM86" s="45">
        <f>Displacement_Number!AM86*'Temporary Relocation Numbers'!$O$2</f>
        <v>128591.97734224028</v>
      </c>
    </row>
    <row r="87" spans="1:39" x14ac:dyDescent="0.35">
      <c r="A87">
        <v>2106</v>
      </c>
      <c r="B87" s="43">
        <f>Displacement_Number!B87*'Temporary Relocation Numbers'!$C$2</f>
        <v>0</v>
      </c>
      <c r="C87" s="43">
        <f>Displacement_Number!C87*'Temporary Relocation Numbers'!$C$2</f>
        <v>0</v>
      </c>
      <c r="D87" s="43">
        <f>Displacement_Number!D87*'Temporary Relocation Numbers'!$C$2</f>
        <v>0</v>
      </c>
      <c r="E87" s="43">
        <f>Displacement_Number!E87*'Temporary Relocation Numbers'!$C$2</f>
        <v>0</v>
      </c>
      <c r="F87" s="43">
        <f>Displacement_Number!F87*'Temporary Relocation Numbers'!$C$2</f>
        <v>0</v>
      </c>
      <c r="G87" s="43">
        <f>Displacement_Number!G87*'Temporary Relocation Numbers'!$C$2</f>
        <v>0</v>
      </c>
      <c r="H87" s="44">
        <f>Displacement_Number!H87*'Temporary Relocation Numbers'!$I$2</f>
        <v>1186.5701616589051</v>
      </c>
      <c r="I87" s="44">
        <f>Displacement_Number!I87*'Temporary Relocation Numbers'!$I$2</f>
        <v>1449.8102235849015</v>
      </c>
      <c r="J87" s="44">
        <f>Displacement_Number!J87*'Temporary Relocation Numbers'!$I$2</f>
        <v>947.71100752633322</v>
      </c>
      <c r="K87" s="44">
        <f>Displacement_Number!K87*'Temporary Relocation Numbers'!$I$2</f>
        <v>1029.040963599954</v>
      </c>
      <c r="L87" s="44">
        <f>Displacement_Number!L87*'Temporary Relocation Numbers'!$I$2</f>
        <v>846.18050567704427</v>
      </c>
      <c r="M87" s="44">
        <f>Displacement_Number!M87*'Temporary Relocation Numbers'!$I$2</f>
        <v>346.51680260261276</v>
      </c>
      <c r="N87" s="45">
        <f>Displacement_Number!N87*'Temporary Relocation Numbers'!$O$2</f>
        <v>532916.66195829469</v>
      </c>
      <c r="O87" s="45">
        <f>Displacement_Number!O87*'Temporary Relocation Numbers'!$O$2</f>
        <v>1091643.566724801</v>
      </c>
      <c r="P87" s="45">
        <f>Displacement_Number!P87*'Temporary Relocation Numbers'!$O$2</f>
        <v>827535.13371418207</v>
      </c>
      <c r="Q87" s="45">
        <f>Displacement_Number!Q87*'Temporary Relocation Numbers'!$O$2</f>
        <v>407036.34269321046</v>
      </c>
      <c r="R87" s="45">
        <f>Displacement_Number!R87*'Temporary Relocation Numbers'!$O$2</f>
        <v>261070.7054125779</v>
      </c>
      <c r="S87" s="45">
        <f>Displacement_Number!S87*'Temporary Relocation Numbers'!$O$2</f>
        <v>142547.02629181487</v>
      </c>
      <c r="U87">
        <v>2106</v>
      </c>
      <c r="V87" s="43">
        <f>Displacement_Number!V87*'Temporary Relocation Numbers'!$C$2</f>
        <v>0</v>
      </c>
      <c r="W87" s="43">
        <f>Displacement_Number!W87*'Temporary Relocation Numbers'!$C$2</f>
        <v>0</v>
      </c>
      <c r="X87" s="43">
        <f>Displacement_Number!X87*'Temporary Relocation Numbers'!$C$2</f>
        <v>0</v>
      </c>
      <c r="Y87" s="43">
        <f>Displacement_Number!Y87*'Temporary Relocation Numbers'!$C$2</f>
        <v>0</v>
      </c>
      <c r="Z87" s="43">
        <f>Displacement_Number!Z87*'Temporary Relocation Numbers'!$C$2</f>
        <v>0</v>
      </c>
      <c r="AA87" s="43">
        <f>Displacement_Number!AA87*'Temporary Relocation Numbers'!$C$2</f>
        <v>0</v>
      </c>
      <c r="AB87" s="44">
        <f>Displacement_Number!AB87*'Temporary Relocation Numbers'!$I$2</f>
        <v>1104.6679528453353</v>
      </c>
      <c r="AC87" s="44">
        <f>Displacement_Number!AC87*'Temporary Relocation Numbers'!$I$2</f>
        <v>1323.9550615561488</v>
      </c>
      <c r="AD87" s="44">
        <f>Displacement_Number!AD87*'Temporary Relocation Numbers'!$I$2</f>
        <v>856.35331545575218</v>
      </c>
      <c r="AE87" s="44">
        <f>Displacement_Number!AE87*'Temporary Relocation Numbers'!$I$2</f>
        <v>1026.3930532593831</v>
      </c>
      <c r="AF87" s="44">
        <f>Displacement_Number!AF87*'Temporary Relocation Numbers'!$I$2</f>
        <v>828.89559185272515</v>
      </c>
      <c r="AG87" s="44">
        <f>Displacement_Number!AG87*'Temporary Relocation Numbers'!$I$2</f>
        <v>316.93605223063861</v>
      </c>
      <c r="AH87" s="45">
        <f>Displacement_Number!AH87*'Temporary Relocation Numbers'!$O$2</f>
        <v>496132.44713620842</v>
      </c>
      <c r="AI87" s="45">
        <f>Displacement_Number!AI87*'Temporary Relocation Numbers'!$O$2</f>
        <v>996880.14477287291</v>
      </c>
      <c r="AJ87" s="45">
        <f>Displacement_Number!AJ87*'Temporary Relocation Numbers'!$O$2</f>
        <v>747762.18676827813</v>
      </c>
      <c r="AK87" s="45">
        <f>Displacement_Number!AK87*'Temporary Relocation Numbers'!$O$2</f>
        <v>405988.963843456</v>
      </c>
      <c r="AL87" s="45">
        <f>Displacement_Number!AL87*'Temporary Relocation Numbers'!$O$2</f>
        <v>255737.81885369885</v>
      </c>
      <c r="AM87" s="45">
        <f>Displacement_Number!AM87*'Temporary Relocation Numbers'!$O$2</f>
        <v>130378.35807909016</v>
      </c>
    </row>
    <row r="88" spans="1:39" x14ac:dyDescent="0.35">
      <c r="A88">
        <v>2107</v>
      </c>
      <c r="B88" s="43">
        <f>Displacement_Number!B88*'Temporary Relocation Numbers'!$C$2</f>
        <v>0</v>
      </c>
      <c r="C88" s="43">
        <f>Displacement_Number!C88*'Temporary Relocation Numbers'!$C$2</f>
        <v>0</v>
      </c>
      <c r="D88" s="43">
        <f>Displacement_Number!D88*'Temporary Relocation Numbers'!$C$2</f>
        <v>0</v>
      </c>
      <c r="E88" s="43">
        <f>Displacement_Number!E88*'Temporary Relocation Numbers'!$C$2</f>
        <v>0</v>
      </c>
      <c r="F88" s="43">
        <f>Displacement_Number!F88*'Temporary Relocation Numbers'!$C$2</f>
        <v>0</v>
      </c>
      <c r="G88" s="43">
        <f>Displacement_Number!G88*'Temporary Relocation Numbers'!$C$2</f>
        <v>0</v>
      </c>
      <c r="H88" s="44">
        <f>Displacement_Number!H88*'Temporary Relocation Numbers'!$I$2</f>
        <v>1193.7291551738922</v>
      </c>
      <c r="I88" s="44">
        <f>Displacement_Number!I88*'Temporary Relocation Numbers'!$I$2</f>
        <v>1458.5574366229368</v>
      </c>
      <c r="J88" s="44">
        <f>Displacement_Number!J88*'Temporary Relocation Numbers'!$I$2</f>
        <v>953.42888007714623</v>
      </c>
      <c r="K88" s="44">
        <f>Displacement_Number!K88*'Temporary Relocation Numbers'!$I$2</f>
        <v>1035.2495282707264</v>
      </c>
      <c r="L88" s="44">
        <f>Displacement_Number!L88*'Temporary Relocation Numbers'!$I$2</f>
        <v>851.28580913771884</v>
      </c>
      <c r="M88" s="44">
        <f>Displacement_Number!M88*'Temporary Relocation Numbers'!$I$2</f>
        <v>348.60745987921064</v>
      </c>
      <c r="N88" s="45">
        <f>Displacement_Number!N88*'Temporary Relocation Numbers'!$O$2</f>
        <v>540319.86143422301</v>
      </c>
      <c r="O88" s="45">
        <f>Displacement_Number!O88*'Temporary Relocation Numbers'!$O$2</f>
        <v>1106808.5177536916</v>
      </c>
      <c r="P88" s="45">
        <f>Displacement_Number!P88*'Temporary Relocation Numbers'!$O$2</f>
        <v>839031.12944025383</v>
      </c>
      <c r="Q88" s="45">
        <f>Displacement_Number!Q88*'Temporary Relocation Numbers'!$O$2</f>
        <v>412690.83138537651</v>
      </c>
      <c r="R88" s="45">
        <f>Displacement_Number!R88*'Temporary Relocation Numbers'!$O$2</f>
        <v>264697.46105273429</v>
      </c>
      <c r="S88" s="45">
        <f>Displacement_Number!S88*'Temporary Relocation Numbers'!$O$2</f>
        <v>144527.26850541122</v>
      </c>
      <c r="U88">
        <v>2107</v>
      </c>
      <c r="V88" s="43">
        <f>Displacement_Number!V88*'Temporary Relocation Numbers'!$C$2</f>
        <v>0</v>
      </c>
      <c r="W88" s="43">
        <f>Displacement_Number!W88*'Temporary Relocation Numbers'!$C$2</f>
        <v>0</v>
      </c>
      <c r="X88" s="43">
        <f>Displacement_Number!X88*'Temporary Relocation Numbers'!$C$2</f>
        <v>0</v>
      </c>
      <c r="Y88" s="43">
        <f>Displacement_Number!Y88*'Temporary Relocation Numbers'!$C$2</f>
        <v>0</v>
      </c>
      <c r="Z88" s="43">
        <f>Displacement_Number!Z88*'Temporary Relocation Numbers'!$C$2</f>
        <v>0</v>
      </c>
      <c r="AA88" s="43">
        <f>Displacement_Number!AA88*'Temporary Relocation Numbers'!$C$2</f>
        <v>0</v>
      </c>
      <c r="AB88" s="44">
        <f>Displacement_Number!AB88*'Temporary Relocation Numbers'!$I$2</f>
        <v>1111.3328016390865</v>
      </c>
      <c r="AC88" s="44">
        <f>Displacement_Number!AC88*'Temporary Relocation Numbers'!$I$2</f>
        <v>1331.9429463067345</v>
      </c>
      <c r="AD88" s="44">
        <f>Displacement_Number!AD88*'Temporary Relocation Numbers'!$I$2</f>
        <v>861.51999504199307</v>
      </c>
      <c r="AE88" s="44">
        <f>Displacement_Number!AE88*'Temporary Relocation Numbers'!$I$2</f>
        <v>1032.5856421593423</v>
      </c>
      <c r="AF88" s="44">
        <f>Displacement_Number!AF88*'Temporary Relocation Numbers'!$I$2</f>
        <v>833.89660937231179</v>
      </c>
      <c r="AG88" s="44">
        <f>Displacement_Number!AG88*'Temporary Relocation Numbers'!$I$2</f>
        <v>318.84823847625654</v>
      </c>
      <c r="AH88" s="45">
        <f>Displacement_Number!AH88*'Temporary Relocation Numbers'!$O$2</f>
        <v>503024.64573839284</v>
      </c>
      <c r="AI88" s="45">
        <f>Displacement_Number!AI88*'Temporary Relocation Numbers'!$O$2</f>
        <v>1010728.656354827</v>
      </c>
      <c r="AJ88" s="45">
        <f>Displacement_Number!AJ88*'Temporary Relocation Numbers'!$O$2</f>
        <v>758149.98850984755</v>
      </c>
      <c r="AK88" s="45">
        <f>Displacement_Number!AK88*'Temporary Relocation Numbers'!$O$2</f>
        <v>411628.90250349679</v>
      </c>
      <c r="AL88" s="45">
        <f>Displacement_Number!AL88*'Temporary Relocation Numbers'!$O$2</f>
        <v>259290.49082224924</v>
      </c>
      <c r="AM88" s="45">
        <f>Displacement_Number!AM88*'Temporary Relocation Numbers'!$O$2</f>
        <v>132189.55495301913</v>
      </c>
    </row>
    <row r="89" spans="1:39" x14ac:dyDescent="0.35">
      <c r="A89">
        <v>2108</v>
      </c>
      <c r="B89" s="43">
        <f>Displacement_Number!B89*'Temporary Relocation Numbers'!$C$2</f>
        <v>0</v>
      </c>
      <c r="C89" s="43">
        <f>Displacement_Number!C89*'Temporary Relocation Numbers'!$C$2</f>
        <v>0</v>
      </c>
      <c r="D89" s="43">
        <f>Displacement_Number!D89*'Temporary Relocation Numbers'!$C$2</f>
        <v>0</v>
      </c>
      <c r="E89" s="43">
        <f>Displacement_Number!E89*'Temporary Relocation Numbers'!$C$2</f>
        <v>0</v>
      </c>
      <c r="F89" s="43">
        <f>Displacement_Number!F89*'Temporary Relocation Numbers'!$C$2</f>
        <v>0</v>
      </c>
      <c r="G89" s="43">
        <f>Displacement_Number!G89*'Temporary Relocation Numbers'!$C$2</f>
        <v>0</v>
      </c>
      <c r="H89" s="44">
        <f>Displacement_Number!H89*'Temporary Relocation Numbers'!$I$2</f>
        <v>1200.9313414049984</v>
      </c>
      <c r="I89" s="44">
        <f>Displacement_Number!I89*'Temporary Relocation Numbers'!$I$2</f>
        <v>1467.3574246619262</v>
      </c>
      <c r="J89" s="44">
        <f>Displacement_Number!J89*'Temporary Relocation Numbers'!$I$2</f>
        <v>959.1812505563862</v>
      </c>
      <c r="K89" s="44">
        <f>Displacement_Number!K89*'Temporary Relocation Numbers'!$I$2</f>
        <v>1041.4955513874058</v>
      </c>
      <c r="L89" s="44">
        <f>Displacement_Number!L89*'Temporary Relocation Numbers'!$I$2</f>
        <v>856.42191468287854</v>
      </c>
      <c r="M89" s="44">
        <f>Displacement_Number!M89*'Temporary Relocation Numbers'!$I$2</f>
        <v>350.7107308236462</v>
      </c>
      <c r="N89" s="45">
        <f>Displacement_Number!N89*'Temporary Relocation Numbers'!$O$2</f>
        <v>547825.90506270411</v>
      </c>
      <c r="O89" s="45">
        <f>Displacement_Number!O89*'Temporary Relocation Numbers'!$O$2</f>
        <v>1122184.1380401303</v>
      </c>
      <c r="P89" s="45">
        <f>Displacement_Number!P89*'Temporary Relocation Numbers'!$O$2</f>
        <v>850686.82583926362</v>
      </c>
      <c r="Q89" s="45">
        <f>Displacement_Number!Q89*'Temporary Relocation Numbers'!$O$2</f>
        <v>418423.87139843532</v>
      </c>
      <c r="R89" s="45">
        <f>Displacement_Number!R89*'Temporary Relocation Numbers'!$O$2</f>
        <v>268374.59904602618</v>
      </c>
      <c r="S89" s="45">
        <f>Displacement_Number!S89*'Temporary Relocation Numbers'!$O$2</f>
        <v>146535.01995105908</v>
      </c>
      <c r="U89">
        <v>2108</v>
      </c>
      <c r="V89" s="43">
        <f>Displacement_Number!V89*'Temporary Relocation Numbers'!$C$2</f>
        <v>0</v>
      </c>
      <c r="W89" s="43">
        <f>Displacement_Number!W89*'Temporary Relocation Numbers'!$C$2</f>
        <v>0</v>
      </c>
      <c r="X89" s="43">
        <f>Displacement_Number!X89*'Temporary Relocation Numbers'!$C$2</f>
        <v>0</v>
      </c>
      <c r="Y89" s="43">
        <f>Displacement_Number!Y89*'Temporary Relocation Numbers'!$C$2</f>
        <v>0</v>
      </c>
      <c r="Z89" s="43">
        <f>Displacement_Number!Z89*'Temporary Relocation Numbers'!$C$2</f>
        <v>0</v>
      </c>
      <c r="AA89" s="43">
        <f>Displacement_Number!AA89*'Temporary Relocation Numbers'!$C$2</f>
        <v>0</v>
      </c>
      <c r="AB89" s="44">
        <f>Displacement_Number!AB89*'Temporary Relocation Numbers'!$I$2</f>
        <v>1118.0378618007242</v>
      </c>
      <c r="AC89" s="44">
        <f>Displacement_Number!AC89*'Temporary Relocation Numbers'!$I$2</f>
        <v>1339.9790247646756</v>
      </c>
      <c r="AD89" s="44">
        <f>Displacement_Number!AD89*'Temporary Relocation Numbers'!$I$2</f>
        <v>866.71784701638853</v>
      </c>
      <c r="AE89" s="44">
        <f>Displacement_Number!AE89*'Temporary Relocation Numbers'!$I$2</f>
        <v>1038.8155931177862</v>
      </c>
      <c r="AF89" s="44">
        <f>Displacement_Number!AF89*'Temporary Relocation Numbers'!$I$2</f>
        <v>838.92779978276303</v>
      </c>
      <c r="AG89" s="44">
        <f>Displacement_Number!AG89*'Temporary Relocation Numbers'!$I$2</f>
        <v>320.77196161145253</v>
      </c>
      <c r="AH89" s="45">
        <f>Displacement_Number!AH89*'Temporary Relocation Numbers'!$O$2</f>
        <v>510012.58974454383</v>
      </c>
      <c r="AI89" s="45">
        <f>Displacement_Number!AI89*'Temporary Relocation Numbers'!$O$2</f>
        <v>1024769.5494121683</v>
      </c>
      <c r="AJ89" s="45">
        <f>Displacement_Number!AJ89*'Temporary Relocation Numbers'!$O$2</f>
        <v>768682.09605736961</v>
      </c>
      <c r="AK89" s="45">
        <f>Displacement_Number!AK89*'Temporary Relocation Numbers'!$O$2</f>
        <v>417347.19035753526</v>
      </c>
      <c r="AL89" s="45">
        <f>Displacement_Number!AL89*'Temporary Relocation Numbers'!$O$2</f>
        <v>262892.51598452247</v>
      </c>
      <c r="AM89" s="45">
        <f>Displacement_Number!AM89*'Temporary Relocation Numbers'!$O$2</f>
        <v>134025.91270613426</v>
      </c>
    </row>
    <row r="90" spans="1:39" x14ac:dyDescent="0.35">
      <c r="A90">
        <v>2109</v>
      </c>
      <c r="B90" s="43">
        <f>Displacement_Number!B90*'Temporary Relocation Numbers'!$C$2</f>
        <v>0</v>
      </c>
      <c r="C90" s="43">
        <f>Displacement_Number!C90*'Temporary Relocation Numbers'!$C$2</f>
        <v>0</v>
      </c>
      <c r="D90" s="43">
        <f>Displacement_Number!D90*'Temporary Relocation Numbers'!$C$2</f>
        <v>0</v>
      </c>
      <c r="E90" s="43">
        <f>Displacement_Number!E90*'Temporary Relocation Numbers'!$C$2</f>
        <v>0</v>
      </c>
      <c r="F90" s="43">
        <f>Displacement_Number!F90*'Temporary Relocation Numbers'!$C$2</f>
        <v>0</v>
      </c>
      <c r="G90" s="43">
        <f>Displacement_Number!G90*'Temporary Relocation Numbers'!$C$2</f>
        <v>0</v>
      </c>
      <c r="H90" s="44">
        <f>Displacement_Number!H90*'Temporary Relocation Numbers'!$I$2</f>
        <v>1208.1769809490124</v>
      </c>
      <c r="I90" s="44">
        <f>Displacement_Number!I90*'Temporary Relocation Numbers'!$I$2</f>
        <v>1476.2105061119405</v>
      </c>
      <c r="J90" s="44">
        <f>Displacement_Number!J90*'Temporary Relocation Numbers'!$I$2</f>
        <v>964.96832710214198</v>
      </c>
      <c r="K90" s="44">
        <f>Displacement_Number!K90*'Temporary Relocation Numbers'!$I$2</f>
        <v>1047.7792589499204</v>
      </c>
      <c r="L90" s="44">
        <f>Displacement_Number!L90*'Temporary Relocation Numbers'!$I$2</f>
        <v>861.58900815229129</v>
      </c>
      <c r="M90" s="44">
        <f>Displacement_Number!M90*'Temporary Relocation Numbers'!$I$2</f>
        <v>352.82669153859683</v>
      </c>
      <c r="N90" s="45">
        <f>Displacement_Number!N90*'Temporary Relocation Numbers'!$O$2</f>
        <v>555436.2215394997</v>
      </c>
      <c r="O90" s="45">
        <f>Displacement_Number!O90*'Temporary Relocation Numbers'!$O$2</f>
        <v>1137773.3541702947</v>
      </c>
      <c r="P90" s="45">
        <f>Displacement_Number!P90*'Temporary Relocation Numbers'!$O$2</f>
        <v>862504.44144934765</v>
      </c>
      <c r="Q90" s="45">
        <f>Displacement_Number!Q90*'Temporary Relocation Numbers'!$O$2</f>
        <v>424236.5539557226</v>
      </c>
      <c r="R90" s="45">
        <f>Displacement_Number!R90*'Temporary Relocation Numbers'!$O$2</f>
        <v>272102.81929665426</v>
      </c>
      <c r="S90" s="45">
        <f>Displacement_Number!S90*'Temporary Relocation Numbers'!$O$2</f>
        <v>148570.66278294282</v>
      </c>
      <c r="U90">
        <v>2109</v>
      </c>
      <c r="V90" s="43">
        <f>Displacement_Number!V90*'Temporary Relocation Numbers'!$C$2</f>
        <v>0</v>
      </c>
      <c r="W90" s="43">
        <f>Displacement_Number!W90*'Temporary Relocation Numbers'!$C$2</f>
        <v>0</v>
      </c>
      <c r="X90" s="43">
        <f>Displacement_Number!X90*'Temporary Relocation Numbers'!$C$2</f>
        <v>0</v>
      </c>
      <c r="Y90" s="43">
        <f>Displacement_Number!Y90*'Temporary Relocation Numbers'!$C$2</f>
        <v>0</v>
      </c>
      <c r="Z90" s="43">
        <f>Displacement_Number!Z90*'Temporary Relocation Numbers'!$C$2</f>
        <v>0</v>
      </c>
      <c r="AA90" s="43">
        <f>Displacement_Number!AA90*'Temporary Relocation Numbers'!$C$2</f>
        <v>0</v>
      </c>
      <c r="AB90" s="44">
        <f>Displacement_Number!AB90*'Temporary Relocation Numbers'!$I$2</f>
        <v>1124.7833759395182</v>
      </c>
      <c r="AC90" s="44">
        <f>Displacement_Number!AC90*'Temporary Relocation Numbers'!$I$2</f>
        <v>1348.0635876994943</v>
      </c>
      <c r="AD90" s="44">
        <f>Displacement_Number!AD90*'Temporary Relocation Numbers'!$I$2</f>
        <v>871.94705945287751</v>
      </c>
      <c r="AE90" s="44">
        <f>Displacement_Number!AE90*'Temporary Relocation Numbers'!$I$2</f>
        <v>1045.0831315531032</v>
      </c>
      <c r="AF90" s="44">
        <f>Displacement_Number!AF90*'Temporary Relocation Numbers'!$I$2</f>
        <v>843.98934512770143</v>
      </c>
      <c r="AG90" s="44">
        <f>Displacement_Number!AG90*'Temporary Relocation Numbers'!$I$2</f>
        <v>322.70729124232378</v>
      </c>
      <c r="AH90" s="45">
        <f>Displacement_Number!AH90*'Temporary Relocation Numbers'!$O$2</f>
        <v>517097.60923565726</v>
      </c>
      <c r="AI90" s="45">
        <f>Displacement_Number!AI90*'Temporary Relocation Numbers'!$O$2</f>
        <v>1039005.4964799092</v>
      </c>
      <c r="AJ90" s="45">
        <f>Displacement_Number!AJ90*'Temporary Relocation Numbers'!$O$2</f>
        <v>779360.51408576407</v>
      </c>
      <c r="AK90" s="45">
        <f>Displacement_Number!AK90*'Temporary Relocation Numbers'!$O$2</f>
        <v>423144.91582099022</v>
      </c>
      <c r="AL90" s="45">
        <f>Displacement_Number!AL90*'Temporary Relocation Numbers'!$O$2</f>
        <v>266544.57994778885</v>
      </c>
      <c r="AM90" s="45">
        <f>Displacement_Number!AM90*'Temporary Relocation Numbers'!$O$2</f>
        <v>135887.78086964932</v>
      </c>
    </row>
    <row r="91" spans="1:39" x14ac:dyDescent="0.35">
      <c r="A91">
        <v>2110</v>
      </c>
      <c r="B91" s="43">
        <f>Displacement_Number!B91*'Temporary Relocation Numbers'!$C$2</f>
        <v>0</v>
      </c>
      <c r="C91" s="43">
        <f>Displacement_Number!C91*'Temporary Relocation Numbers'!$C$2</f>
        <v>0</v>
      </c>
      <c r="D91" s="43">
        <f>Displacement_Number!D91*'Temporary Relocation Numbers'!$C$2</f>
        <v>0</v>
      </c>
      <c r="E91" s="43">
        <f>Displacement_Number!E91*'Temporary Relocation Numbers'!$C$2</f>
        <v>0</v>
      </c>
      <c r="F91" s="43">
        <f>Displacement_Number!F91*'Temporary Relocation Numbers'!$C$2</f>
        <v>0</v>
      </c>
      <c r="G91" s="43">
        <f>Displacement_Number!G91*'Temporary Relocation Numbers'!$C$2</f>
        <v>0</v>
      </c>
      <c r="H91" s="44">
        <f>Displacement_Number!H91*'Temporary Relocation Numbers'!$I$2</f>
        <v>1299.5151767159969</v>
      </c>
      <c r="I91" s="44">
        <f>Displacement_Number!I91*'Temporary Relocation Numbers'!$I$2</f>
        <v>1587.8120399324407</v>
      </c>
      <c r="J91" s="44">
        <f>Displacement_Number!J91*'Temporary Relocation Numbers'!$I$2</f>
        <v>1037.9199454160112</v>
      </c>
      <c r="K91" s="44">
        <f>Displacement_Number!K91*'Temporary Relocation Numbers'!$I$2</f>
        <v>1126.9913848086505</v>
      </c>
      <c r="L91" s="44">
        <f>Displacement_Number!L91*'Temporary Relocation Numbers'!$I$2</f>
        <v>926.72514858387024</v>
      </c>
      <c r="M91" s="44">
        <f>Displacement_Number!M91*'Temporary Relocation Numbers'!$I$2</f>
        <v>379.50039409354537</v>
      </c>
      <c r="N91" s="45">
        <f>Displacement_Number!N91*'Temporary Relocation Numbers'!$O$2</f>
        <v>602093.93402495433</v>
      </c>
      <c r="O91" s="45">
        <f>Displacement_Number!O91*'Temporary Relocation Numbers'!$O$2</f>
        <v>1233348.5074891599</v>
      </c>
      <c r="P91" s="45">
        <f>Displacement_Number!P91*'Temporary Relocation Numbers'!$O$2</f>
        <v>934956.47587920795</v>
      </c>
      <c r="Q91" s="45">
        <f>Displacement_Number!Q91*'Temporary Relocation Numbers'!$O$2</f>
        <v>459873.24164854817</v>
      </c>
      <c r="R91" s="45">
        <f>Displacement_Number!R91*'Temporary Relocation Numbers'!$O$2</f>
        <v>294959.9802395188</v>
      </c>
      <c r="S91" s="45">
        <f>Displacement_Number!S91*'Temporary Relocation Numbers'!$O$2</f>
        <v>161050.88463215297</v>
      </c>
      <c r="U91">
        <v>2110</v>
      </c>
      <c r="V91" s="43">
        <f>Displacement_Number!V91*'Temporary Relocation Numbers'!$C$2</f>
        <v>0</v>
      </c>
      <c r="W91" s="43">
        <f>Displacement_Number!W91*'Temporary Relocation Numbers'!$C$2</f>
        <v>0</v>
      </c>
      <c r="X91" s="43">
        <f>Displacement_Number!X91*'Temporary Relocation Numbers'!$C$2</f>
        <v>0</v>
      </c>
      <c r="Y91" s="43">
        <f>Displacement_Number!Y91*'Temporary Relocation Numbers'!$C$2</f>
        <v>0</v>
      </c>
      <c r="Z91" s="43">
        <f>Displacement_Number!Z91*'Temporary Relocation Numbers'!$C$2</f>
        <v>0</v>
      </c>
      <c r="AA91" s="43">
        <f>Displacement_Number!AA91*'Temporary Relocation Numbers'!$C$2</f>
        <v>0</v>
      </c>
      <c r="AB91" s="44">
        <f>Displacement_Number!AB91*'Temporary Relocation Numbers'!$I$2</f>
        <v>1209.8170140628959</v>
      </c>
      <c r="AC91" s="44">
        <f>Displacement_Number!AC91*'Temporary Relocation Numbers'!$I$2</f>
        <v>1449.9772127901838</v>
      </c>
      <c r="AD91" s="44">
        <f>Displacement_Number!AD91*'Temporary Relocation Numbers'!$I$2</f>
        <v>937.86626870001555</v>
      </c>
      <c r="AE91" s="44">
        <f>Displacement_Number!AE91*'Temporary Relocation Numbers'!$I$2</f>
        <v>1124.0914301449125</v>
      </c>
      <c r="AF91" s="44">
        <f>Displacement_Number!AF91*'Temporary Relocation Numbers'!$I$2</f>
        <v>907.79495080144193</v>
      </c>
      <c r="AG91" s="44">
        <f>Displacement_Number!AG91*'Temporary Relocation Numbers'!$I$2</f>
        <v>347.10396673581954</v>
      </c>
      <c r="AH91" s="45">
        <f>Displacement_Number!AH91*'Temporary Relocation Numbers'!$O$2</f>
        <v>560534.80444010708</v>
      </c>
      <c r="AI91" s="45">
        <f>Displacement_Number!AI91*'Temporary Relocation Numbers'!$O$2</f>
        <v>1126283.9595070437</v>
      </c>
      <c r="AJ91" s="45">
        <f>Displacement_Number!AJ91*'Temporary Relocation Numbers'!$O$2</f>
        <v>844828.29846601584</v>
      </c>
      <c r="AK91" s="45">
        <f>Displacement_Number!AK91*'Temporary Relocation Numbers'!$O$2</f>
        <v>458689.90380779491</v>
      </c>
      <c r="AL91" s="45">
        <f>Displacement_Number!AL91*'Temporary Relocation Numbers'!$O$2</f>
        <v>288934.83807911922</v>
      </c>
      <c r="AM91" s="45">
        <f>Displacement_Number!AM91*'Temporary Relocation Numbers'!$O$2</f>
        <v>147302.6162084924</v>
      </c>
    </row>
    <row r="92" spans="1:39" x14ac:dyDescent="0.35">
      <c r="A92">
        <v>2111</v>
      </c>
      <c r="B92" s="43">
        <f>Displacement_Number!B92*'Temporary Relocation Numbers'!$C$2</f>
        <v>0</v>
      </c>
      <c r="C92" s="43">
        <f>Displacement_Number!C92*'Temporary Relocation Numbers'!$C$2</f>
        <v>0</v>
      </c>
      <c r="D92" s="43">
        <f>Displacement_Number!D92*'Temporary Relocation Numbers'!$C$2</f>
        <v>0</v>
      </c>
      <c r="E92" s="43">
        <f>Displacement_Number!E92*'Temporary Relocation Numbers'!$C$2</f>
        <v>0</v>
      </c>
      <c r="F92" s="43">
        <f>Displacement_Number!F92*'Temporary Relocation Numbers'!$C$2</f>
        <v>0</v>
      </c>
      <c r="G92" s="43">
        <f>Displacement_Number!G92*'Temporary Relocation Numbers'!$C$2</f>
        <v>0</v>
      </c>
      <c r="H92" s="44">
        <f>Displacement_Number!H92*'Temporary Relocation Numbers'!$I$2</f>
        <v>1307.3556070785221</v>
      </c>
      <c r="I92" s="44">
        <f>Displacement_Number!I92*'Temporary Relocation Numbers'!$I$2</f>
        <v>1597.391866279163</v>
      </c>
      <c r="J92" s="44">
        <f>Displacement_Number!J92*'Temporary Relocation Numbers'!$I$2</f>
        <v>1044.182080094942</v>
      </c>
      <c r="K92" s="44">
        <f>Displacement_Number!K92*'Temporary Relocation Numbers'!$I$2</f>
        <v>1133.7909186887302</v>
      </c>
      <c r="L92" s="44">
        <f>Displacement_Number!L92*'Temporary Relocation Numbers'!$I$2</f>
        <v>932.31640609502483</v>
      </c>
      <c r="M92" s="44">
        <f>Displacement_Number!M92*'Temporary Relocation Numbers'!$I$2</f>
        <v>381.79005293382198</v>
      </c>
      <c r="N92" s="45">
        <f>Displacement_Number!N92*'Temporary Relocation Numbers'!$O$2</f>
        <v>610458.13393653801</v>
      </c>
      <c r="O92" s="45">
        <f>Displacement_Number!O92*'Temporary Relocation Numbers'!$O$2</f>
        <v>1250482.0026040026</v>
      </c>
      <c r="P92" s="45">
        <f>Displacement_Number!P92*'Temporary Relocation Numbers'!$O$2</f>
        <v>947944.75300833676</v>
      </c>
      <c r="Q92" s="45">
        <f>Displacement_Number!Q92*'Temporary Relocation Numbers'!$O$2</f>
        <v>466261.73272903985</v>
      </c>
      <c r="R92" s="45">
        <f>Displacement_Number!R92*'Temporary Relocation Numbers'!$O$2</f>
        <v>299057.52067502483</v>
      </c>
      <c r="S92" s="45">
        <f>Displacement_Number!S92*'Temporary Relocation Numbers'!$O$2</f>
        <v>163288.17971000855</v>
      </c>
      <c r="U92">
        <v>2111</v>
      </c>
      <c r="V92" s="43">
        <f>Displacement_Number!V92*'Temporary Relocation Numbers'!$C$2</f>
        <v>0</v>
      </c>
      <c r="W92" s="43">
        <f>Displacement_Number!W92*'Temporary Relocation Numbers'!$C$2</f>
        <v>0</v>
      </c>
      <c r="X92" s="43">
        <f>Displacement_Number!X92*'Temporary Relocation Numbers'!$C$2</f>
        <v>0</v>
      </c>
      <c r="Y92" s="43">
        <f>Displacement_Number!Y92*'Temporary Relocation Numbers'!$C$2</f>
        <v>0</v>
      </c>
      <c r="Z92" s="43">
        <f>Displacement_Number!Z92*'Temporary Relocation Numbers'!$C$2</f>
        <v>0</v>
      </c>
      <c r="AA92" s="43">
        <f>Displacement_Number!AA92*'Temporary Relocation Numbers'!$C$2</f>
        <v>0</v>
      </c>
      <c r="AB92" s="44">
        <f>Displacement_Number!AB92*'Temporary Relocation Numbers'!$I$2</f>
        <v>1217.1162639832619</v>
      </c>
      <c r="AC92" s="44">
        <f>Displacement_Number!AC92*'Temporary Relocation Numbers'!$I$2</f>
        <v>1458.7254333326011</v>
      </c>
      <c r="AD92" s="44">
        <f>Displacement_Number!AD92*'Temporary Relocation Numbers'!$I$2</f>
        <v>943.52474449226145</v>
      </c>
      <c r="AE92" s="44">
        <f>Displacement_Number!AE92*'Temporary Relocation Numbers'!$I$2</f>
        <v>1130.8734675824703</v>
      </c>
      <c r="AF92" s="44">
        <f>Displacement_Number!AF92*'Temporary Relocation Numbers'!$I$2</f>
        <v>913.27199579694366</v>
      </c>
      <c r="AG92" s="44">
        <f>Displacement_Number!AG92*'Temporary Relocation Numbers'!$I$2</f>
        <v>349.19816657935343</v>
      </c>
      <c r="AH92" s="45">
        <f>Displacement_Number!AH92*'Temporary Relocation Numbers'!$O$2</f>
        <v>568321.67106803646</v>
      </c>
      <c r="AI92" s="45">
        <f>Displacement_Number!AI92*'Temporary Relocation Numbers'!$O$2</f>
        <v>1141930.129750866</v>
      </c>
      <c r="AJ92" s="45">
        <f>Displacement_Number!AJ92*'Temporary Relocation Numbers'!$O$2</f>
        <v>856564.52828001697</v>
      </c>
      <c r="AK92" s="45">
        <f>Displacement_Number!AK92*'Temporary Relocation Numbers'!$O$2</f>
        <v>465061.95613395981</v>
      </c>
      <c r="AL92" s="45">
        <f>Displacement_Number!AL92*'Temporary Relocation Numbers'!$O$2</f>
        <v>292948.67813055328</v>
      </c>
      <c r="AM92" s="45">
        <f>Displacement_Number!AM92*'Temporary Relocation Numbers'!$O$2</f>
        <v>149348.92237409489</v>
      </c>
    </row>
    <row r="93" spans="1:39" x14ac:dyDescent="0.35">
      <c r="A93">
        <v>2112</v>
      </c>
      <c r="B93" s="43">
        <f>Displacement_Number!B93*'Temporary Relocation Numbers'!$C$2</f>
        <v>0</v>
      </c>
      <c r="C93" s="43">
        <f>Displacement_Number!C93*'Temporary Relocation Numbers'!$C$2</f>
        <v>0</v>
      </c>
      <c r="D93" s="43">
        <f>Displacement_Number!D93*'Temporary Relocation Numbers'!$C$2</f>
        <v>0</v>
      </c>
      <c r="E93" s="43">
        <f>Displacement_Number!E93*'Temporary Relocation Numbers'!$C$2</f>
        <v>0</v>
      </c>
      <c r="F93" s="43">
        <f>Displacement_Number!F93*'Temporary Relocation Numbers'!$C$2</f>
        <v>0</v>
      </c>
      <c r="G93" s="43">
        <f>Displacement_Number!G93*'Temporary Relocation Numbers'!$C$2</f>
        <v>0</v>
      </c>
      <c r="H93" s="44">
        <f>Displacement_Number!H93*'Temporary Relocation Numbers'!$I$2</f>
        <v>1315.2433415044175</v>
      </c>
      <c r="I93" s="44">
        <f>Displacement_Number!I93*'Temporary Relocation Numbers'!$I$2</f>
        <v>1607.0294910746477</v>
      </c>
      <c r="J93" s="44">
        <f>Displacement_Number!J93*'Temporary Relocation Numbers'!$I$2</f>
        <v>1050.4819964264084</v>
      </c>
      <c r="K93" s="44">
        <f>Displacement_Number!K93*'Temporary Relocation Numbers'!$I$2</f>
        <v>1140.6314765390102</v>
      </c>
      <c r="L93" s="44">
        <f>Displacement_Number!L93*'Temporary Relocation Numbers'!$I$2</f>
        <v>937.94139762171153</v>
      </c>
      <c r="M93" s="44">
        <f>Displacement_Number!M93*'Temporary Relocation Numbers'!$I$2</f>
        <v>384.09352608809257</v>
      </c>
      <c r="N93" s="45">
        <f>Displacement_Number!N93*'Temporary Relocation Numbers'!$O$2</f>
        <v>618938.52807664243</v>
      </c>
      <c r="O93" s="45">
        <f>Displacement_Number!O93*'Temporary Relocation Numbers'!$O$2</f>
        <v>1267853.5136997844</v>
      </c>
      <c r="P93" s="45">
        <f>Displacement_Number!P93*'Temporary Relocation Numbers'!$O$2</f>
        <v>961113.46136302012</v>
      </c>
      <c r="Q93" s="45">
        <f>Displacement_Number!Q93*'Temporary Relocation Numbers'!$O$2</f>
        <v>472738.97178307991</v>
      </c>
      <c r="R93" s="45">
        <f>Displacement_Number!R93*'Temporary Relocation Numbers'!$O$2</f>
        <v>303211.9835364375</v>
      </c>
      <c r="S93" s="45">
        <f>Displacement_Number!S93*'Temporary Relocation Numbers'!$O$2</f>
        <v>165556.55496030051</v>
      </c>
      <c r="U93">
        <v>2112</v>
      </c>
      <c r="V93" s="43">
        <f>Displacement_Number!V93*'Temporary Relocation Numbers'!$C$2</f>
        <v>0</v>
      </c>
      <c r="W93" s="43">
        <f>Displacement_Number!W93*'Temporary Relocation Numbers'!$C$2</f>
        <v>0</v>
      </c>
      <c r="X93" s="43">
        <f>Displacement_Number!X93*'Temporary Relocation Numbers'!$C$2</f>
        <v>0</v>
      </c>
      <c r="Y93" s="43">
        <f>Displacement_Number!Y93*'Temporary Relocation Numbers'!$C$2</f>
        <v>0</v>
      </c>
      <c r="Z93" s="43">
        <f>Displacement_Number!Z93*'Temporary Relocation Numbers'!$C$2</f>
        <v>0</v>
      </c>
      <c r="AA93" s="43">
        <f>Displacement_Number!AA93*'Temporary Relocation Numbers'!$C$2</f>
        <v>0</v>
      </c>
      <c r="AB93" s="44">
        <f>Displacement_Number!AB93*'Temporary Relocation Numbers'!$I$2</f>
        <v>1224.4595528357809</v>
      </c>
      <c r="AC93" s="44">
        <f>Displacement_Number!AC93*'Temporary Relocation Numbers'!$I$2</f>
        <v>1467.5264349545998</v>
      </c>
      <c r="AD93" s="44">
        <f>Displacement_Number!AD93*'Temporary Relocation Numbers'!$I$2</f>
        <v>949.21735985148052</v>
      </c>
      <c r="AE93" s="44">
        <f>Displacement_Number!AE93*'Temporary Relocation Numbers'!$I$2</f>
        <v>1137.6964234280611</v>
      </c>
      <c r="AF93" s="44">
        <f>Displacement_Number!AF93*'Temporary Relocation Numbers'!$I$2</f>
        <v>918.78208572385461</v>
      </c>
      <c r="AG93" s="44">
        <f>Displacement_Number!AG93*'Temporary Relocation Numbers'!$I$2</f>
        <v>351.30500146427255</v>
      </c>
      <c r="AH93" s="45">
        <f>Displacement_Number!AH93*'Temporary Relocation Numbers'!$O$2</f>
        <v>576216.71169586875</v>
      </c>
      <c r="AI93" s="45">
        <f>Displacement_Number!AI93*'Temporary Relocation Numbers'!$O$2</f>
        <v>1157793.6542784208</v>
      </c>
      <c r="AJ93" s="45">
        <f>Displacement_Number!AJ93*'Temporary Relocation Numbers'!$O$2</f>
        <v>868463.79606338684</v>
      </c>
      <c r="AK93" s="45">
        <f>Displacement_Number!AK93*'Temporary Relocation Numbers'!$O$2</f>
        <v>471522.52806892875</v>
      </c>
      <c r="AL93" s="45">
        <f>Displacement_Number!AL93*'Temporary Relocation Numbers'!$O$2</f>
        <v>297018.27785453358</v>
      </c>
      <c r="AM93" s="45">
        <f>Displacement_Number!AM93*'Temporary Relocation Numbers'!$O$2</f>
        <v>151423.65552240261</v>
      </c>
    </row>
    <row r="94" spans="1:39" x14ac:dyDescent="0.35">
      <c r="A94">
        <v>2113</v>
      </c>
      <c r="B94" s="43">
        <f>Displacement_Number!B94*'Temporary Relocation Numbers'!$C$2</f>
        <v>0</v>
      </c>
      <c r="C94" s="43">
        <f>Displacement_Number!C94*'Temporary Relocation Numbers'!$C$2</f>
        <v>0</v>
      </c>
      <c r="D94" s="43">
        <f>Displacement_Number!D94*'Temporary Relocation Numbers'!$C$2</f>
        <v>0</v>
      </c>
      <c r="E94" s="43">
        <f>Displacement_Number!E94*'Temporary Relocation Numbers'!$C$2</f>
        <v>0</v>
      </c>
      <c r="F94" s="43">
        <f>Displacement_Number!F94*'Temporary Relocation Numbers'!$C$2</f>
        <v>0</v>
      </c>
      <c r="G94" s="43">
        <f>Displacement_Number!G94*'Temporary Relocation Numbers'!$C$2</f>
        <v>0</v>
      </c>
      <c r="H94" s="44">
        <f>Displacement_Number!H94*'Temporary Relocation Numbers'!$I$2</f>
        <v>1323.1786653956704</v>
      </c>
      <c r="I94" s="44">
        <f>Displacement_Number!I94*'Temporary Relocation Numbers'!$I$2</f>
        <v>1616.725263037185</v>
      </c>
      <c r="J94" s="44">
        <f>Displacement_Number!J94*'Temporary Relocation Numbers'!$I$2</f>
        <v>1056.8199223603567</v>
      </c>
      <c r="K94" s="44">
        <f>Displacement_Number!K94*'Temporary Relocation Numbers'!$I$2</f>
        <v>1147.5133058714759</v>
      </c>
      <c r="L94" s="44">
        <f>Displacement_Number!L94*'Temporary Relocation Numbers'!$I$2</f>
        <v>943.6003266930644</v>
      </c>
      <c r="M94" s="44">
        <f>Displacement_Number!M94*'Temporary Relocation Numbers'!$I$2</f>
        <v>386.41089690295343</v>
      </c>
      <c r="N94" s="45">
        <f>Displacement_Number!N94*'Temporary Relocation Numbers'!$O$2</f>
        <v>627536.73059831047</v>
      </c>
      <c r="O94" s="45">
        <f>Displacement_Number!O94*'Temporary Relocation Numbers'!$O$2</f>
        <v>1285466.3472593222</v>
      </c>
      <c r="P94" s="45">
        <f>Displacement_Number!P94*'Temporary Relocation Numbers'!$O$2</f>
        <v>974465.10746716673</v>
      </c>
      <c r="Q94" s="45">
        <f>Displacement_Number!Q94*'Temporary Relocation Numbers'!$O$2</f>
        <v>479306.19168439589</v>
      </c>
      <c r="R94" s="45">
        <f>Displacement_Number!R94*'Temporary Relocation Numbers'!$O$2</f>
        <v>307424.15958168142</v>
      </c>
      <c r="S94" s="45">
        <f>Displacement_Number!S94*'Temporary Relocation Numbers'!$O$2</f>
        <v>167856.44214418906</v>
      </c>
      <c r="U94">
        <v>2113</v>
      </c>
      <c r="V94" s="43">
        <f>Displacement_Number!V94*'Temporary Relocation Numbers'!$C$2</f>
        <v>0</v>
      </c>
      <c r="W94" s="43">
        <f>Displacement_Number!W94*'Temporary Relocation Numbers'!$C$2</f>
        <v>0</v>
      </c>
      <c r="X94" s="43">
        <f>Displacement_Number!X94*'Temporary Relocation Numbers'!$C$2</f>
        <v>0</v>
      </c>
      <c r="Y94" s="43">
        <f>Displacement_Number!Y94*'Temporary Relocation Numbers'!$C$2</f>
        <v>0</v>
      </c>
      <c r="Z94" s="43">
        <f>Displacement_Number!Z94*'Temporary Relocation Numbers'!$C$2</f>
        <v>0</v>
      </c>
      <c r="AA94" s="43">
        <f>Displacement_Number!AA94*'Temporary Relocation Numbers'!$C$2</f>
        <v>0</v>
      </c>
      <c r="AB94" s="44">
        <f>Displacement_Number!AB94*'Temporary Relocation Numbers'!$I$2</f>
        <v>1231.84714632276</v>
      </c>
      <c r="AC94" s="44">
        <f>Displacement_Number!AC94*'Temporary Relocation Numbers'!$I$2</f>
        <v>1476.3805361029245</v>
      </c>
      <c r="AD94" s="44">
        <f>Displacement_Number!AD94*'Temporary Relocation Numbers'!$I$2</f>
        <v>954.94432075363989</v>
      </c>
      <c r="AE94" s="44">
        <f>Displacement_Number!AE94*'Temporary Relocation Numbers'!$I$2</f>
        <v>1144.5605445567758</v>
      </c>
      <c r="AF94" s="44">
        <f>Displacement_Number!AF94*'Temporary Relocation Numbers'!$I$2</f>
        <v>924.32541995382303</v>
      </c>
      <c r="AG94" s="44">
        <f>Displacement_Number!AG94*'Temporary Relocation Numbers'!$I$2</f>
        <v>353.42454762220814</v>
      </c>
      <c r="AH94" s="45">
        <f>Displacement_Number!AH94*'Temporary Relocation Numbers'!$O$2</f>
        <v>584221.42906081711</v>
      </c>
      <c r="AI94" s="45">
        <f>Displacement_Number!AI94*'Temporary Relocation Numbers'!$O$2</f>
        <v>1173877.5525432827</v>
      </c>
      <c r="AJ94" s="45">
        <f>Displacement_Number!AJ94*'Temporary Relocation Numbers'!$O$2</f>
        <v>880528.36671549047</v>
      </c>
      <c r="AK94" s="45">
        <f>Displacement_Number!AK94*'Temporary Relocation Numbers'!$O$2</f>
        <v>478072.84931401943</v>
      </c>
      <c r="AL94" s="45">
        <f>Displacement_Number!AL94*'Temporary Relocation Numbers'!$O$2</f>
        <v>301144.41185618698</v>
      </c>
      <c r="AM94" s="45">
        <f>Displacement_Number!AM94*'Temporary Relocation Numbers'!$O$2</f>
        <v>153527.21055685615</v>
      </c>
    </row>
    <row r="95" spans="1:39" x14ac:dyDescent="0.35">
      <c r="A95">
        <v>2114</v>
      </c>
      <c r="B95" s="43">
        <f>Displacement_Number!B95*'Temporary Relocation Numbers'!$C$2</f>
        <v>0</v>
      </c>
      <c r="C95" s="43">
        <f>Displacement_Number!C95*'Temporary Relocation Numbers'!$C$2</f>
        <v>0</v>
      </c>
      <c r="D95" s="43">
        <f>Displacement_Number!D95*'Temporary Relocation Numbers'!$C$2</f>
        <v>0</v>
      </c>
      <c r="E95" s="43">
        <f>Displacement_Number!E95*'Temporary Relocation Numbers'!$C$2</f>
        <v>0</v>
      </c>
      <c r="F95" s="43">
        <f>Displacement_Number!F95*'Temporary Relocation Numbers'!$C$2</f>
        <v>0</v>
      </c>
      <c r="G95" s="43">
        <f>Displacement_Number!G95*'Temporary Relocation Numbers'!$C$2</f>
        <v>0</v>
      </c>
      <c r="H95" s="44">
        <f>Displacement_Number!H95*'Temporary Relocation Numbers'!$I$2</f>
        <v>1331.1618658761997</v>
      </c>
      <c r="I95" s="44">
        <f>Displacement_Number!I95*'Temporary Relocation Numbers'!$I$2</f>
        <v>1626.4795329890085</v>
      </c>
      <c r="J95" s="44">
        <f>Displacement_Number!J95*'Temporary Relocation Numbers'!$I$2</f>
        <v>1063.1960872220361</v>
      </c>
      <c r="K95" s="44">
        <f>Displacement_Number!K95*'Temporary Relocation Numbers'!$I$2</f>
        <v>1154.4366556914399</v>
      </c>
      <c r="L95" s="44">
        <f>Displacement_Number!L95*'Temporary Relocation Numbers'!$I$2</f>
        <v>949.29339806618168</v>
      </c>
      <c r="M95" s="44">
        <f>Displacement_Number!M95*'Temporary Relocation Numbers'!$I$2</f>
        <v>388.74224922786038</v>
      </c>
      <c r="N95" s="45">
        <f>Displacement_Number!N95*'Temporary Relocation Numbers'!$O$2</f>
        <v>636254.37807816104</v>
      </c>
      <c r="O95" s="45">
        <f>Displacement_Number!O95*'Temporary Relocation Numbers'!$O$2</f>
        <v>1303323.855698603</v>
      </c>
      <c r="P95" s="45">
        <f>Displacement_Number!P95*'Temporary Relocation Numbers'!$O$2</f>
        <v>988002.23266494437</v>
      </c>
      <c r="Q95" s="45">
        <f>Displacement_Number!Q95*'Temporary Relocation Numbers'!$O$2</f>
        <v>485964.64243361395</v>
      </c>
      <c r="R95" s="45">
        <f>Displacement_Number!R95*'Temporary Relocation Numbers'!$O$2</f>
        <v>311694.85055377358</v>
      </c>
      <c r="S95" s="45">
        <f>Displacement_Number!S95*'Temporary Relocation Numbers'!$O$2</f>
        <v>170188.27902079676</v>
      </c>
      <c r="U95">
        <v>2114</v>
      </c>
      <c r="V95" s="43">
        <f>Displacement_Number!V95*'Temporary Relocation Numbers'!$C$2</f>
        <v>0</v>
      </c>
      <c r="W95" s="43">
        <f>Displacement_Number!W95*'Temporary Relocation Numbers'!$C$2</f>
        <v>0</v>
      </c>
      <c r="X95" s="43">
        <f>Displacement_Number!X95*'Temporary Relocation Numbers'!$C$2</f>
        <v>0</v>
      </c>
      <c r="Y95" s="43">
        <f>Displacement_Number!Y95*'Temporary Relocation Numbers'!$C$2</f>
        <v>0</v>
      </c>
      <c r="Z95" s="43">
        <f>Displacement_Number!Z95*'Temporary Relocation Numbers'!$C$2</f>
        <v>0</v>
      </c>
      <c r="AA95" s="43">
        <f>Displacement_Number!AA95*'Temporary Relocation Numbers'!$C$2</f>
        <v>0</v>
      </c>
      <c r="AB95" s="44">
        <f>Displacement_Number!AB95*'Temporary Relocation Numbers'!$I$2</f>
        <v>1239.2793117495821</v>
      </c>
      <c r="AC95" s="44">
        <f>Displacement_Number!AC95*'Temporary Relocation Numbers'!$I$2</f>
        <v>1485.2880571456226</v>
      </c>
      <c r="AD95" s="44">
        <f>Displacement_Number!AD95*'Temporary Relocation Numbers'!$I$2</f>
        <v>960.70583441743474</v>
      </c>
      <c r="AE95" s="44">
        <f>Displacement_Number!AE95*'Temporary Relocation Numbers'!$I$2</f>
        <v>1151.4660793331909</v>
      </c>
      <c r="AF95" s="44">
        <f>Displacement_Number!AF95*'Temporary Relocation Numbers'!$I$2</f>
        <v>929.90219906137793</v>
      </c>
      <c r="AG95" s="44">
        <f>Displacement_Number!AG95*'Temporary Relocation Numbers'!$I$2</f>
        <v>355.55688174472425</v>
      </c>
      <c r="AH95" s="45">
        <f>Displacement_Number!AH95*'Temporary Relocation Numbers'!$O$2</f>
        <v>592337.34677589801</v>
      </c>
      <c r="AI95" s="45">
        <f>Displacement_Number!AI95*'Temporary Relocation Numbers'!$O$2</f>
        <v>1190184.8859448279</v>
      </c>
      <c r="AJ95" s="45">
        <f>Displacement_Number!AJ95*'Temporary Relocation Numbers'!$O$2</f>
        <v>892760.53659934038</v>
      </c>
      <c r="AK95" s="45">
        <f>Displacement_Number!AK95*'Temporary Relocation Numbers'!$O$2</f>
        <v>484714.16665337852</v>
      </c>
      <c r="AL95" s="45">
        <f>Displacement_Number!AL95*'Temporary Relocation Numbers'!$O$2</f>
        <v>305327.86550134048</v>
      </c>
      <c r="AM95" s="45">
        <f>Displacement_Number!AM95*'Temporary Relocation Numbers'!$O$2</f>
        <v>155659.98786683672</v>
      </c>
    </row>
    <row r="96" spans="1:39" x14ac:dyDescent="0.35">
      <c r="A96">
        <v>2115</v>
      </c>
      <c r="B96" s="43">
        <f>Displacement_Number!B96*'Temporary Relocation Numbers'!$C$2</f>
        <v>0</v>
      </c>
      <c r="C96" s="43">
        <f>Displacement_Number!C96*'Temporary Relocation Numbers'!$C$2</f>
        <v>0</v>
      </c>
      <c r="D96" s="43">
        <f>Displacement_Number!D96*'Temporary Relocation Numbers'!$C$2</f>
        <v>0</v>
      </c>
      <c r="E96" s="43">
        <f>Displacement_Number!E96*'Temporary Relocation Numbers'!$C$2</f>
        <v>0</v>
      </c>
      <c r="F96" s="43">
        <f>Displacement_Number!F96*'Temporary Relocation Numbers'!$C$2</f>
        <v>0</v>
      </c>
      <c r="G96" s="43">
        <f>Displacement_Number!G96*'Temporary Relocation Numbers'!$C$2</f>
        <v>0</v>
      </c>
      <c r="H96" s="44">
        <f>Displacement_Number!H96*'Temporary Relocation Numbers'!$I$2</f>
        <v>1339.1932318022418</v>
      </c>
      <c r="I96" s="44">
        <f>Displacement_Number!I96*'Temporary Relocation Numbers'!$I$2</f>
        <v>1636.2926538689808</v>
      </c>
      <c r="J96" s="44">
        <f>Displacement_Number!J96*'Temporary Relocation Numbers'!$I$2</f>
        <v>1069.6107217202953</v>
      </c>
      <c r="K96" s="44">
        <f>Displacement_Number!K96*'Temporary Relocation Numbers'!$I$2</f>
        <v>1161.4017765065496</v>
      </c>
      <c r="L96" s="44">
        <f>Displacement_Number!L96*'Temporary Relocation Numbers'!$I$2</f>
        <v>955.02081773353166</v>
      </c>
      <c r="M96" s="44">
        <f>Displacement_Number!M96*'Temporary Relocation Numbers'!$I$2</f>
        <v>391.08766741816191</v>
      </c>
      <c r="N96" s="45">
        <f>Displacement_Number!N96*'Temporary Relocation Numbers'!$O$2</f>
        <v>645093.12982789311</v>
      </c>
      <c r="O96" s="45">
        <f>Displacement_Number!O96*'Temporary Relocation Numbers'!$O$2</f>
        <v>1321429.4380048804</v>
      </c>
      <c r="P96" s="45">
        <f>Displacement_Number!P96*'Temporary Relocation Numbers'!$O$2</f>
        <v>1001727.4136044991</v>
      </c>
      <c r="Q96" s="45">
        <f>Displacement_Number!Q96*'Temporary Relocation Numbers'!$O$2</f>
        <v>492715.5913961851</v>
      </c>
      <c r="R96" s="45">
        <f>Displacement_Number!R96*'Temporary Relocation Numbers'!$O$2</f>
        <v>316024.86933342624</v>
      </c>
      <c r="S96" s="45">
        <f>Displacement_Number!S96*'Temporary Relocation Numbers'!$O$2</f>
        <v>172552.50943053109</v>
      </c>
      <c r="U96">
        <v>2115</v>
      </c>
      <c r="V96" s="43">
        <f>Displacement_Number!V96*'Temporary Relocation Numbers'!$C$2</f>
        <v>0</v>
      </c>
      <c r="W96" s="43">
        <f>Displacement_Number!W96*'Temporary Relocation Numbers'!$C$2</f>
        <v>0</v>
      </c>
      <c r="X96" s="43">
        <f>Displacement_Number!X96*'Temporary Relocation Numbers'!$C$2</f>
        <v>0</v>
      </c>
      <c r="Y96" s="43">
        <f>Displacement_Number!Y96*'Temporary Relocation Numbers'!$C$2</f>
        <v>0</v>
      </c>
      <c r="Z96" s="43">
        <f>Displacement_Number!Z96*'Temporary Relocation Numbers'!$C$2</f>
        <v>0</v>
      </c>
      <c r="AA96" s="43">
        <f>Displacement_Number!AA96*'Temporary Relocation Numbers'!$C$2</f>
        <v>0</v>
      </c>
      <c r="AB96" s="44">
        <f>Displacement_Number!AB96*'Temporary Relocation Numbers'!$I$2</f>
        <v>1246.7563180343764</v>
      </c>
      <c r="AC96" s="44">
        <f>Displacement_Number!AC96*'Temporary Relocation Numbers'!$I$2</f>
        <v>1494.249320383632</v>
      </c>
      <c r="AD96" s="44">
        <f>Displacement_Number!AD96*'Temporary Relocation Numbers'!$I$2</f>
        <v>966.50210931178185</v>
      </c>
      <c r="AE96" s="44">
        <f>Displacement_Number!AE96*'Temporary Relocation Numbers'!$I$2</f>
        <v>1158.413277620353</v>
      </c>
      <c r="AF96" s="44">
        <f>Displacement_Number!AF96*'Temporary Relocation Numbers'!$I$2</f>
        <v>935.51262483118285</v>
      </c>
      <c r="AG96" s="44">
        <f>Displacement_Number!AG96*'Temporary Relocation Numbers'!$I$2</f>
        <v>357.70208098609129</v>
      </c>
      <c r="AH96" s="45">
        <f>Displacement_Number!AH96*'Temporary Relocation Numbers'!$O$2</f>
        <v>600566.00961993425</v>
      </c>
      <c r="AI96" s="45">
        <f>Displacement_Number!AI96*'Temporary Relocation Numbers'!$O$2</f>
        <v>1206718.7584109392</v>
      </c>
      <c r="AJ96" s="45">
        <f>Displacement_Number!AJ96*'Temporary Relocation Numbers'!$O$2</f>
        <v>905162.6339786842</v>
      </c>
      <c r="AK96" s="45">
        <f>Displacement_Number!AK96*'Temporary Relocation Numbers'!$O$2</f>
        <v>491447.74419129419</v>
      </c>
      <c r="AL96" s="45">
        <f>Displacement_Number!AL96*'Temporary Relocation Numbers'!$O$2</f>
        <v>309569.43506600667</v>
      </c>
      <c r="AM96" s="45">
        <f>Displacement_Number!AM96*'Temporary Relocation Numbers'!$O$2</f>
        <v>157822.39340387535</v>
      </c>
    </row>
    <row r="97" spans="1:39" x14ac:dyDescent="0.35">
      <c r="A97">
        <v>2116</v>
      </c>
      <c r="B97" s="43">
        <f>Displacement_Number!B97*'Temporary Relocation Numbers'!$C$2</f>
        <v>0</v>
      </c>
      <c r="C97" s="43">
        <f>Displacement_Number!C97*'Temporary Relocation Numbers'!$C$2</f>
        <v>0</v>
      </c>
      <c r="D97" s="43">
        <f>Displacement_Number!D97*'Temporary Relocation Numbers'!$C$2</f>
        <v>0</v>
      </c>
      <c r="E97" s="43">
        <f>Displacement_Number!E97*'Temporary Relocation Numbers'!$C$2</f>
        <v>0</v>
      </c>
      <c r="F97" s="43">
        <f>Displacement_Number!F97*'Temporary Relocation Numbers'!$C$2</f>
        <v>0</v>
      </c>
      <c r="G97" s="43">
        <f>Displacement_Number!G97*'Temporary Relocation Numbers'!$C$2</f>
        <v>0</v>
      </c>
      <c r="H97" s="44">
        <f>Displacement_Number!H97*'Temporary Relocation Numbers'!$I$2</f>
        <v>1347.2730537728055</v>
      </c>
      <c r="I97" s="44">
        <f>Displacement_Number!I97*'Temporary Relocation Numbers'!$I$2</f>
        <v>1646.1649807453718</v>
      </c>
      <c r="J97" s="44">
        <f>Displacement_Number!J97*'Temporary Relocation Numbers'!$I$2</f>
        <v>1076.0640579559299</v>
      </c>
      <c r="K97" s="44">
        <f>Displacement_Number!K97*'Temporary Relocation Numbers'!$I$2</f>
        <v>1168.4089203358537</v>
      </c>
      <c r="L97" s="44">
        <f>Displacement_Number!L97*'Temporary Relocation Numbers'!$I$2</f>
        <v>960.78279293040782</v>
      </c>
      <c r="M97" s="44">
        <f>Displacement_Number!M97*'Temporary Relocation Numbers'!$I$2</f>
        <v>393.44723633815204</v>
      </c>
      <c r="N97" s="45">
        <f>Displacement_Number!N97*'Temporary Relocation Numbers'!$O$2</f>
        <v>654054.66821011854</v>
      </c>
      <c r="O97" s="45">
        <f>Displacement_Number!O97*'Temporary Relocation Numbers'!$O$2</f>
        <v>1339786.5403836374</v>
      </c>
      <c r="P97" s="45">
        <f>Displacement_Number!P97*'Temporary Relocation Numbers'!$O$2</f>
        <v>1015643.2627283907</v>
      </c>
      <c r="Q97" s="45">
        <f>Displacement_Number!Q97*'Temporary Relocation Numbers'!$O$2</f>
        <v>499560.3235436129</v>
      </c>
      <c r="R97" s="45">
        <f>Displacement_Number!R97*'Temporary Relocation Numbers'!$O$2</f>
        <v>320415.04009377031</v>
      </c>
      <c r="S97" s="45">
        <f>Displacement_Number!S97*'Temporary Relocation Numbers'!$O$2</f>
        <v>174949.58337956475</v>
      </c>
      <c r="U97">
        <v>2116</v>
      </c>
      <c r="V97" s="43">
        <f>Displacement_Number!V97*'Temporary Relocation Numbers'!$C$2</f>
        <v>0</v>
      </c>
      <c r="W97" s="43">
        <f>Displacement_Number!W97*'Temporary Relocation Numbers'!$C$2</f>
        <v>0</v>
      </c>
      <c r="X97" s="43">
        <f>Displacement_Number!X97*'Temporary Relocation Numbers'!$C$2</f>
        <v>0</v>
      </c>
      <c r="Y97" s="43">
        <f>Displacement_Number!Y97*'Temporary Relocation Numbers'!$C$2</f>
        <v>0</v>
      </c>
      <c r="Z97" s="43">
        <f>Displacement_Number!Z97*'Temporary Relocation Numbers'!$C$2</f>
        <v>0</v>
      </c>
      <c r="AA97" s="43">
        <f>Displacement_Number!AA97*'Temporary Relocation Numbers'!$C$2</f>
        <v>0</v>
      </c>
      <c r="AB97" s="44">
        <f>Displacement_Number!AB97*'Temporary Relocation Numbers'!$I$2</f>
        <v>1254.2784357177495</v>
      </c>
      <c r="AC97" s="44">
        <f>Displacement_Number!AC97*'Temporary Relocation Numbers'!$I$2</f>
        <v>1503.2646500624473</v>
      </c>
      <c r="AD97" s="44">
        <f>Displacement_Number!AD97*'Temporary Relocation Numbers'!$I$2</f>
        <v>972.33335516336365</v>
      </c>
      <c r="AE97" s="44">
        <f>Displacement_Number!AE97*'Temporary Relocation Numbers'!$I$2</f>
        <v>1165.402390788819</v>
      </c>
      <c r="AF97" s="44">
        <f>Displacement_Number!AF97*'Temporary Relocation Numbers'!$I$2</f>
        <v>941.15690026533969</v>
      </c>
      <c r="AG97" s="44">
        <f>Displacement_Number!AG97*'Temporary Relocation Numbers'!$I$2</f>
        <v>359.86022296607899</v>
      </c>
      <c r="AH97" s="45">
        <f>Displacement_Number!AH97*'Temporary Relocation Numbers'!$O$2</f>
        <v>608908.98383158771</v>
      </c>
      <c r="AI97" s="45">
        <f>Displacement_Number!AI97*'Temporary Relocation Numbers'!$O$2</f>
        <v>1223482.316988809</v>
      </c>
      <c r="AJ97" s="45">
        <f>Displacement_Number!AJ97*'Temporary Relocation Numbers'!$O$2</f>
        <v>917737.01946116542</v>
      </c>
      <c r="AK97" s="45">
        <f>Displacement_Number!AK97*'Temporary Relocation Numbers'!$O$2</f>
        <v>498274.86359280348</v>
      </c>
      <c r="AL97" s="45">
        <f>Displacement_Number!AL97*'Temporary Relocation Numbers'!$O$2</f>
        <v>313869.92788794695</v>
      </c>
      <c r="AM97" s="45">
        <f>Displacement_Number!AM97*'Temporary Relocation Numbers'!$O$2</f>
        <v>160014.8387589218</v>
      </c>
    </row>
    <row r="98" spans="1:39" x14ac:dyDescent="0.35">
      <c r="A98">
        <v>2117</v>
      </c>
      <c r="B98" s="43">
        <f>Displacement_Number!B98*'Temporary Relocation Numbers'!$C$2</f>
        <v>0</v>
      </c>
      <c r="C98" s="43">
        <f>Displacement_Number!C98*'Temporary Relocation Numbers'!$C$2</f>
        <v>0</v>
      </c>
      <c r="D98" s="43">
        <f>Displacement_Number!D98*'Temporary Relocation Numbers'!$C$2</f>
        <v>0</v>
      </c>
      <c r="E98" s="43">
        <f>Displacement_Number!E98*'Temporary Relocation Numbers'!$C$2</f>
        <v>0</v>
      </c>
      <c r="F98" s="43">
        <f>Displacement_Number!F98*'Temporary Relocation Numbers'!$C$2</f>
        <v>0</v>
      </c>
      <c r="G98" s="43">
        <f>Displacement_Number!G98*'Temporary Relocation Numbers'!$C$2</f>
        <v>0</v>
      </c>
      <c r="H98" s="44">
        <f>Displacement_Number!H98*'Temporary Relocation Numbers'!$I$2</f>
        <v>1355.4016241401846</v>
      </c>
      <c r="I98" s="44">
        <f>Displacement_Number!I98*'Temporary Relocation Numbers'!$I$2</f>
        <v>1656.0968708287014</v>
      </c>
      <c r="J98" s="44">
        <f>Displacement_Number!J98*'Temporary Relocation Numbers'!$I$2</f>
        <v>1082.5563294300812</v>
      </c>
      <c r="K98" s="44">
        <f>Displacement_Number!K98*'Temporary Relocation Numbers'!$I$2</f>
        <v>1175.4583407189207</v>
      </c>
      <c r="L98" s="44">
        <f>Displacement_Number!L98*'Temporary Relocation Numbers'!$I$2</f>
        <v>966.57953214242684</v>
      </c>
      <c r="M98" s="44">
        <f>Displacement_Number!M98*'Temporary Relocation Numbers'!$I$2</f>
        <v>395.82104136414091</v>
      </c>
      <c r="N98" s="45">
        <f>Displacement_Number!N98*'Temporary Relocation Numbers'!$O$2</f>
        <v>663140.69895858201</v>
      </c>
      <c r="O98" s="45">
        <f>Displacement_Number!O98*'Temporary Relocation Numbers'!$O$2</f>
        <v>1358398.6569145329</v>
      </c>
      <c r="P98" s="45">
        <f>Displacement_Number!P98*'Temporary Relocation Numbers'!$O$2</f>
        <v>1029752.4287708467</v>
      </c>
      <c r="Q98" s="45">
        <f>Displacement_Number!Q98*'Temporary Relocation Numbers'!$O$2</f>
        <v>506500.14169803576</v>
      </c>
      <c r="R98" s="45">
        <f>Displacement_Number!R98*'Temporary Relocation Numbers'!$O$2</f>
        <v>324866.19845722819</v>
      </c>
      <c r="S98" s="45">
        <f>Displacement_Number!S98*'Temporary Relocation Numbers'!$O$2</f>
        <v>177379.95712548977</v>
      </c>
      <c r="U98">
        <v>2117</v>
      </c>
      <c r="V98" s="43">
        <f>Displacement_Number!V98*'Temporary Relocation Numbers'!$C$2</f>
        <v>0</v>
      </c>
      <c r="W98" s="43">
        <f>Displacement_Number!W98*'Temporary Relocation Numbers'!$C$2</f>
        <v>0</v>
      </c>
      <c r="X98" s="43">
        <f>Displacement_Number!X98*'Temporary Relocation Numbers'!$C$2</f>
        <v>0</v>
      </c>
      <c r="Y98" s="43">
        <f>Displacement_Number!Y98*'Temporary Relocation Numbers'!$C$2</f>
        <v>0</v>
      </c>
      <c r="Z98" s="43">
        <f>Displacement_Number!Z98*'Temporary Relocation Numbers'!$C$2</f>
        <v>0</v>
      </c>
      <c r="AA98" s="43">
        <f>Displacement_Number!AA98*'Temporary Relocation Numbers'!$C$2</f>
        <v>0</v>
      </c>
      <c r="AB98" s="44">
        <f>Displacement_Number!AB98*'Temporary Relocation Numbers'!$I$2</f>
        <v>1261.8459369725745</v>
      </c>
      <c r="AC98" s="44">
        <f>Displacement_Number!AC98*'Temporary Relocation Numbers'!$I$2</f>
        <v>1512.3343723838484</v>
      </c>
      <c r="AD98" s="44">
        <f>Displacement_Number!AD98*'Temporary Relocation Numbers'!$I$2</f>
        <v>978.19978296421777</v>
      </c>
      <c r="AE98" s="44">
        <f>Displacement_Number!AE98*'Temporary Relocation Numbers'!$I$2</f>
        <v>1172.4336717257531</v>
      </c>
      <c r="AF98" s="44">
        <f>Displacement_Number!AF98*'Temporary Relocation Numbers'!$I$2</f>
        <v>946.83522959073343</v>
      </c>
      <c r="AG98" s="44">
        <f>Displacement_Number!AG98*'Temporary Relocation Numbers'!$I$2</f>
        <v>362.03138577276388</v>
      </c>
      <c r="AH98" s="45">
        <f>Displacement_Number!AH98*'Temporary Relocation Numbers'!$O$2</f>
        <v>617367.85740747675</v>
      </c>
      <c r="AI98" s="45">
        <f>Displacement_Number!AI98*'Temporary Relocation Numbers'!$O$2</f>
        <v>1240478.7524439415</v>
      </c>
      <c r="AJ98" s="45">
        <f>Displacement_Number!AJ98*'Temporary Relocation Numbers'!$O$2</f>
        <v>930486.08644764009</v>
      </c>
      <c r="AK98" s="45">
        <f>Displacement_Number!AK98*'Temporary Relocation Numbers'!$O$2</f>
        <v>505196.82432764559</v>
      </c>
      <c r="AL98" s="45">
        <f>Displacement_Number!AL98*'Temporary Relocation Numbers'!$O$2</f>
        <v>318230.16252033971</v>
      </c>
      <c r="AM98" s="45">
        <f>Displacement_Number!AM98*'Temporary Relocation Numbers'!$O$2</f>
        <v>162237.74124068633</v>
      </c>
    </row>
    <row r="99" spans="1:39" x14ac:dyDescent="0.35">
      <c r="A99">
        <v>2118</v>
      </c>
      <c r="B99" s="43">
        <f>Displacement_Number!B99*'Temporary Relocation Numbers'!$C$2</f>
        <v>0</v>
      </c>
      <c r="C99" s="43">
        <f>Displacement_Number!C99*'Temporary Relocation Numbers'!$C$2</f>
        <v>0</v>
      </c>
      <c r="D99" s="43">
        <f>Displacement_Number!D99*'Temporary Relocation Numbers'!$C$2</f>
        <v>0</v>
      </c>
      <c r="E99" s="43">
        <f>Displacement_Number!E99*'Temporary Relocation Numbers'!$C$2</f>
        <v>0</v>
      </c>
      <c r="F99" s="43">
        <f>Displacement_Number!F99*'Temporary Relocation Numbers'!$C$2</f>
        <v>0</v>
      </c>
      <c r="G99" s="43">
        <f>Displacement_Number!G99*'Temporary Relocation Numbers'!$C$2</f>
        <v>0</v>
      </c>
      <c r="H99" s="44">
        <f>Displacement_Number!H99*'Temporary Relocation Numbers'!$I$2</f>
        <v>1363.5792370205356</v>
      </c>
      <c r="I99" s="44">
        <f>Displacement_Number!I99*'Temporary Relocation Numbers'!$I$2</f>
        <v>1666.0886834846656</v>
      </c>
      <c r="J99" s="44">
        <f>Displacement_Number!J99*'Temporary Relocation Numbers'!$I$2</f>
        <v>1089.0877710526845</v>
      </c>
      <c r="K99" s="44">
        <f>Displacement_Number!K99*'Temporary Relocation Numbers'!$I$2</f>
        <v>1182.5502927250113</v>
      </c>
      <c r="L99" s="44">
        <f>Displacement_Number!L99*'Temporary Relocation Numbers'!$I$2</f>
        <v>972.41124511307225</v>
      </c>
      <c r="M99" s="44">
        <f>Displacement_Number!M99*'Temporary Relocation Numbers'!$I$2</f>
        <v>398.20916838754391</v>
      </c>
      <c r="N99" s="45">
        <f>Displacement_Number!N99*'Temporary Relocation Numbers'!$O$2</f>
        <v>672352.95150282886</v>
      </c>
      <c r="O99" s="45">
        <f>Displacement_Number!O99*'Temporary Relocation Numbers'!$O$2</f>
        <v>1377269.3302164651</v>
      </c>
      <c r="P99" s="45">
        <f>Displacement_Number!P99*'Temporary Relocation Numbers'!$O$2</f>
        <v>1044057.5972619167</v>
      </c>
      <c r="Q99" s="45">
        <f>Displacement_Number!Q99*'Temporary Relocation Numbers'!$O$2</f>
        <v>513536.36678020423</v>
      </c>
      <c r="R99" s="45">
        <f>Displacement_Number!R99*'Temporary Relocation Numbers'!$O$2</f>
        <v>329379.19165456522</v>
      </c>
      <c r="S99" s="45">
        <f>Displacement_Number!S99*'Temporary Relocation Numbers'!$O$2</f>
        <v>179844.0932641612</v>
      </c>
      <c r="U99">
        <v>2118</v>
      </c>
      <c r="V99" s="43">
        <f>Displacement_Number!V99*'Temporary Relocation Numbers'!$C$2</f>
        <v>0</v>
      </c>
      <c r="W99" s="43">
        <f>Displacement_Number!W99*'Temporary Relocation Numbers'!$C$2</f>
        <v>0</v>
      </c>
      <c r="X99" s="43">
        <f>Displacement_Number!X99*'Temporary Relocation Numbers'!$C$2</f>
        <v>0</v>
      </c>
      <c r="Y99" s="43">
        <f>Displacement_Number!Y99*'Temporary Relocation Numbers'!$C$2</f>
        <v>0</v>
      </c>
      <c r="Z99" s="43">
        <f>Displacement_Number!Z99*'Temporary Relocation Numbers'!$C$2</f>
        <v>0</v>
      </c>
      <c r="AA99" s="43">
        <f>Displacement_Number!AA99*'Temporary Relocation Numbers'!$C$2</f>
        <v>0</v>
      </c>
      <c r="AB99" s="44">
        <f>Displacement_Number!AB99*'Temporary Relocation Numbers'!$I$2</f>
        <v>1269.4590956138384</v>
      </c>
      <c r="AC99" s="44">
        <f>Displacement_Number!AC99*'Temporary Relocation Numbers'!$I$2</f>
        <v>1521.4588155177053</v>
      </c>
      <c r="AD99" s="44">
        <f>Displacement_Number!AD99*'Temporary Relocation Numbers'!$I$2</f>
        <v>984.10160497937125</v>
      </c>
      <c r="AE99" s="44">
        <f>Displacement_Number!AE99*'Temporary Relocation Numbers'!$I$2</f>
        <v>1179.5073748440773</v>
      </c>
      <c r="AF99" s="44">
        <f>Displacement_Number!AF99*'Temporary Relocation Numbers'!$I$2</f>
        <v>952.54781826642102</v>
      </c>
      <c r="AG99" s="44">
        <f>Displacement_Number!AG99*'Temporary Relocation Numbers'!$I$2</f>
        <v>364.21564796535563</v>
      </c>
      <c r="AH99" s="45">
        <f>Displacement_Number!AH99*'Temporary Relocation Numbers'!$O$2</f>
        <v>625944.24040443334</v>
      </c>
      <c r="AI99" s="45">
        <f>Displacement_Number!AI99*'Temporary Relocation Numbers'!$O$2</f>
        <v>1257711.2998674856</v>
      </c>
      <c r="AJ99" s="45">
        <f>Displacement_Number!AJ99*'Temporary Relocation Numbers'!$O$2</f>
        <v>943412.2615877348</v>
      </c>
      <c r="AK99" s="45">
        <f>Displacement_Number!AK99*'Temporary Relocation Numbers'!$O$2</f>
        <v>512214.94391760067</v>
      </c>
      <c r="AL99" s="45">
        <f>Displacement_Number!AL99*'Temporary Relocation Numbers'!$O$2</f>
        <v>322650.96888758271</v>
      </c>
      <c r="AM99" s="45">
        <f>Displacement_Number!AM99*'Temporary Relocation Numbers'!$O$2</f>
        <v>164491.52395507036</v>
      </c>
    </row>
    <row r="100" spans="1:39" x14ac:dyDescent="0.35">
      <c r="A100">
        <v>2119</v>
      </c>
      <c r="B100" s="43">
        <f>Displacement_Number!B100*'Temporary Relocation Numbers'!$C$2</f>
        <v>0</v>
      </c>
      <c r="C100" s="43">
        <f>Displacement_Number!C100*'Temporary Relocation Numbers'!$C$2</f>
        <v>0</v>
      </c>
      <c r="D100" s="43">
        <f>Displacement_Number!D100*'Temporary Relocation Numbers'!$C$2</f>
        <v>0</v>
      </c>
      <c r="E100" s="43">
        <f>Displacement_Number!E100*'Temporary Relocation Numbers'!$C$2</f>
        <v>0</v>
      </c>
      <c r="F100" s="43">
        <f>Displacement_Number!F100*'Temporary Relocation Numbers'!$C$2</f>
        <v>0</v>
      </c>
      <c r="G100" s="43">
        <f>Displacement_Number!G100*'Temporary Relocation Numbers'!$C$2</f>
        <v>0</v>
      </c>
      <c r="H100" s="44">
        <f>Displacement_Number!H100*'Temporary Relocation Numbers'!$I$2</f>
        <v>1371.8061883045234</v>
      </c>
      <c r="I100" s="44">
        <f>Displacement_Number!I100*'Temporary Relocation Numbers'!$I$2</f>
        <v>1676.1407802471399</v>
      </c>
      <c r="J100" s="44">
        <f>Displacement_Number!J100*'Temporary Relocation Numbers'!$I$2</f>
        <v>1095.6586191509693</v>
      </c>
      <c r="K100" s="44">
        <f>Displacement_Number!K100*'Temporary Relocation Numbers'!$I$2</f>
        <v>1189.6850329623087</v>
      </c>
      <c r="L100" s="44">
        <f>Displacement_Number!L100*'Temporary Relocation Numbers'!$I$2</f>
        <v>978.27814285128295</v>
      </c>
      <c r="M100" s="44">
        <f>Displacement_Number!M100*'Temporary Relocation Numbers'!$I$2</f>
        <v>400.61170381798934</v>
      </c>
      <c r="N100" s="45">
        <f>Displacement_Number!N100*'Temporary Relocation Numbers'!$O$2</f>
        <v>681693.17929738434</v>
      </c>
      <c r="O100" s="45">
        <f>Displacement_Number!O100*'Temporary Relocation Numbers'!$O$2</f>
        <v>1396402.1521218694</v>
      </c>
      <c r="P100" s="45">
        <f>Displacement_Number!P100*'Temporary Relocation Numbers'!$O$2</f>
        <v>1058561.4910386386</v>
      </c>
      <c r="Q100" s="45">
        <f>Displacement_Number!Q100*'Temporary Relocation Numbers'!$O$2</f>
        <v>520670.33806090476</v>
      </c>
      <c r="R100" s="45">
        <f>Displacement_Number!R100*'Temporary Relocation Numbers'!$O$2</f>
        <v>333954.87868615129</v>
      </c>
      <c r="S100" s="45">
        <f>Displacement_Number!S100*'Temporary Relocation Numbers'!$O$2</f>
        <v>182342.46081774734</v>
      </c>
      <c r="U100">
        <v>2119</v>
      </c>
      <c r="V100" s="43">
        <f>Displacement_Number!V100*'Temporary Relocation Numbers'!$C$2</f>
        <v>0</v>
      </c>
      <c r="W100" s="43">
        <f>Displacement_Number!W100*'Temporary Relocation Numbers'!$C$2</f>
        <v>0</v>
      </c>
      <c r="X100" s="43">
        <f>Displacement_Number!X100*'Temporary Relocation Numbers'!$C$2</f>
        <v>0</v>
      </c>
      <c r="Y100" s="43">
        <f>Displacement_Number!Y100*'Temporary Relocation Numbers'!$C$2</f>
        <v>0</v>
      </c>
      <c r="Z100" s="43">
        <f>Displacement_Number!Z100*'Temporary Relocation Numbers'!$C$2</f>
        <v>0</v>
      </c>
      <c r="AA100" s="43">
        <f>Displacement_Number!AA100*'Temporary Relocation Numbers'!$C$2</f>
        <v>0</v>
      </c>
      <c r="AB100" s="44">
        <f>Displacement_Number!AB100*'Temporary Relocation Numbers'!$I$2</f>
        <v>1277.1181871085505</v>
      </c>
      <c r="AC100" s="44">
        <f>Displacement_Number!AC100*'Temporary Relocation Numbers'!$I$2</f>
        <v>1530.6383096138518</v>
      </c>
      <c r="AD100" s="44">
        <f>Displacement_Number!AD100*'Temporary Relocation Numbers'!$I$2</f>
        <v>990.03903475451921</v>
      </c>
      <c r="AE100" s="44">
        <f>Displacement_Number!AE100*'Temporary Relocation Numbers'!$I$2</f>
        <v>1186.6237560916745</v>
      </c>
      <c r="AF100" s="44">
        <f>Displacement_Number!AF100*'Temporary Relocation Numbers'!$I$2</f>
        <v>958.29487299106586</v>
      </c>
      <c r="AG100" s="44">
        <f>Displacement_Number!AG100*'Temporary Relocation Numbers'!$I$2</f>
        <v>366.41308857703882</v>
      </c>
      <c r="AH100" s="45">
        <f>Displacement_Number!AH100*'Temporary Relocation Numbers'!$O$2</f>
        <v>634639.76524596126</v>
      </c>
      <c r="AI100" s="45">
        <f>Displacement_Number!AI100*'Temporary Relocation Numbers'!$O$2</f>
        <v>1275183.2392919969</v>
      </c>
      <c r="AJ100" s="45">
        <f>Displacement_Number!AJ100*'Temporary Relocation Numbers'!$O$2</f>
        <v>956518.00524173432</v>
      </c>
      <c r="AK100" s="45">
        <f>Displacement_Number!AK100*'Temporary Relocation Numbers'!$O$2</f>
        <v>519330.55818726687</v>
      </c>
      <c r="AL100" s="45">
        <f>Displacement_Number!AL100*'Temporary Relocation Numbers'!$O$2</f>
        <v>327133.18844326102</v>
      </c>
      <c r="AM100" s="45">
        <f>Displacement_Number!AM100*'Temporary Relocation Numbers'!$O$2</f>
        <v>166776.61588569966</v>
      </c>
    </row>
    <row r="101" spans="1:39" x14ac:dyDescent="0.35">
      <c r="A101">
        <v>2120</v>
      </c>
      <c r="B101" s="43">
        <f>Displacement_Number!B101*'Temporary Relocation Numbers'!$C$2</f>
        <v>0</v>
      </c>
      <c r="C101" s="43">
        <f>Displacement_Number!C101*'Temporary Relocation Numbers'!$C$2</f>
        <v>0</v>
      </c>
      <c r="D101" s="43">
        <f>Displacement_Number!D101*'Temporary Relocation Numbers'!$C$2</f>
        <v>0</v>
      </c>
      <c r="E101" s="43">
        <f>Displacement_Number!E101*'Temporary Relocation Numbers'!$C$2</f>
        <v>0</v>
      </c>
      <c r="F101" s="43">
        <f>Displacement_Number!F101*'Temporary Relocation Numbers'!$C$2</f>
        <v>0</v>
      </c>
      <c r="G101" s="43">
        <f>Displacement_Number!G101*'Temporary Relocation Numbers'!$C$2</f>
        <v>0</v>
      </c>
      <c r="H101" s="44">
        <f>Displacement_Number!H101*'Temporary Relocation Numbers'!$I$2</f>
        <v>1472.3263208151393</v>
      </c>
      <c r="I101" s="44">
        <f>Displacement_Number!I101*'Temporary Relocation Numbers'!$I$2</f>
        <v>1798.9612593886786</v>
      </c>
      <c r="J101" s="44">
        <f>Displacement_Number!J101*'Temporary Relocation Numbers'!$I$2</f>
        <v>1175.943830372808</v>
      </c>
      <c r="K101" s="44">
        <f>Displacement_Number!K101*'Temporary Relocation Numbers'!$I$2</f>
        <v>1276.8601005329481</v>
      </c>
      <c r="L101" s="44">
        <f>Displacement_Number!L101*'Temporary Relocation Numbers'!$I$2</f>
        <v>1049.9622111912786</v>
      </c>
      <c r="M101" s="44">
        <f>Displacement_Number!M101*'Temporary Relocation Numbers'!$I$2</f>
        <v>429.96682839492303</v>
      </c>
      <c r="N101" s="45">
        <f>Displacement_Number!N101*'Temporary Relocation Numbers'!$O$2</f>
        <v>737359.91102573206</v>
      </c>
      <c r="O101" s="45">
        <f>Displacement_Number!O101*'Temporary Relocation Numbers'!$O$2</f>
        <v>1510431.6691359228</v>
      </c>
      <c r="P101" s="45">
        <f>Displacement_Number!P101*'Temporary Relocation Numbers'!$O$2</f>
        <v>1145003.1048455168</v>
      </c>
      <c r="Q101" s="45">
        <f>Displacement_Number!Q101*'Temporary Relocation Numbers'!$O$2</f>
        <v>563188.02330108569</v>
      </c>
      <c r="R101" s="45">
        <f>Displacement_Number!R101*'Temporary Relocation Numbers'!$O$2</f>
        <v>361225.4708026158</v>
      </c>
      <c r="S101" s="45">
        <f>Displacement_Number!S101*'Temporary Relocation Numbers'!$O$2</f>
        <v>197232.45701734294</v>
      </c>
      <c r="U101">
        <v>2120</v>
      </c>
      <c r="V101" s="43">
        <f>Displacement_Number!V101*'Temporary Relocation Numbers'!$C$2</f>
        <v>0</v>
      </c>
      <c r="W101" s="43">
        <f>Displacement_Number!W101*'Temporary Relocation Numbers'!$C$2</f>
        <v>0</v>
      </c>
      <c r="X101" s="43">
        <f>Displacement_Number!X101*'Temporary Relocation Numbers'!$C$2</f>
        <v>0</v>
      </c>
      <c r="Y101" s="43">
        <f>Displacement_Number!Y101*'Temporary Relocation Numbers'!$C$2</f>
        <v>0</v>
      </c>
      <c r="Z101" s="43">
        <f>Displacement_Number!Z101*'Temporary Relocation Numbers'!$C$2</f>
        <v>0</v>
      </c>
      <c r="AA101" s="43">
        <f>Displacement_Number!AA101*'Temporary Relocation Numbers'!$C$2</f>
        <v>0</v>
      </c>
      <c r="AB101" s="44">
        <f>Displacement_Number!AB101*'Temporary Relocation Numbers'!$I$2</f>
        <v>1370.6999849560548</v>
      </c>
      <c r="AC101" s="44">
        <f>Displacement_Number!AC101*'Temporary Relocation Numbers'!$I$2</f>
        <v>1642.796985540494</v>
      </c>
      <c r="AD101" s="44">
        <f>Displacement_Number!AD101*'Temporary Relocation Numbers'!$I$2</f>
        <v>1062.5848913140426</v>
      </c>
      <c r="AE101" s="44">
        <f>Displacement_Number!AE101*'Temporary Relocation Numbers'!$I$2</f>
        <v>1273.5745062920389</v>
      </c>
      <c r="AF101" s="44">
        <f>Displacement_Number!AF101*'Temporary Relocation Numbers'!$I$2</f>
        <v>1028.5146521687368</v>
      </c>
      <c r="AG101" s="44">
        <f>Displacement_Number!AG101*'Temporary Relocation Numbers'!$I$2</f>
        <v>393.262283843398</v>
      </c>
      <c r="AH101" s="45">
        <f>Displacement_Number!AH101*'Temporary Relocation Numbers'!$O$2</f>
        <v>686464.13818820054</v>
      </c>
      <c r="AI101" s="45">
        <f>Displacement_Number!AI101*'Temporary Relocation Numbers'!$O$2</f>
        <v>1379314.0791506511</v>
      </c>
      <c r="AJ101" s="45">
        <f>Displacement_Number!AJ101*'Temporary Relocation Numbers'!$O$2</f>
        <v>1034626.7978894856</v>
      </c>
      <c r="AK101" s="45">
        <f>Displacement_Number!AK101*'Temporary Relocation Numbers'!$O$2</f>
        <v>561738.83765801101</v>
      </c>
      <c r="AL101" s="45">
        <f>Displacement_Number!AL101*'Temporary Relocation Numbers'!$O$2</f>
        <v>353846.72466974839</v>
      </c>
      <c r="AM101" s="45">
        <f>Displacement_Number!AM101*'Temporary Relocation Numbers'!$O$2</f>
        <v>180395.51279858913</v>
      </c>
    </row>
    <row r="102" spans="1:39" x14ac:dyDescent="0.35">
      <c r="A102">
        <v>2121</v>
      </c>
      <c r="B102" s="43">
        <f>Displacement_Number!B102*'Temporary Relocation Numbers'!$C$2</f>
        <v>0</v>
      </c>
      <c r="C102" s="43">
        <f>Displacement_Number!C102*'Temporary Relocation Numbers'!$C$2</f>
        <v>0</v>
      </c>
      <c r="D102" s="43">
        <f>Displacement_Number!D102*'Temporary Relocation Numbers'!$C$2</f>
        <v>0</v>
      </c>
      <c r="E102" s="43">
        <f>Displacement_Number!E102*'Temporary Relocation Numbers'!$C$2</f>
        <v>0</v>
      </c>
      <c r="F102" s="43">
        <f>Displacement_Number!F102*'Temporary Relocation Numbers'!$C$2</f>
        <v>0</v>
      </c>
      <c r="G102" s="43">
        <f>Displacement_Number!G102*'Temporary Relocation Numbers'!$C$2</f>
        <v>0</v>
      </c>
      <c r="H102" s="44">
        <f>Displacement_Number!H102*'Temporary Relocation Numbers'!$I$2</f>
        <v>1481.2093813565612</v>
      </c>
      <c r="I102" s="44">
        <f>Displacement_Number!I102*'Temporary Relocation Numbers'!$I$2</f>
        <v>1809.8150229551511</v>
      </c>
      <c r="J102" s="44">
        <f>Displacement_Number!J102*'Temporary Relocation Numbers'!$I$2</f>
        <v>1183.038711508078</v>
      </c>
      <c r="K102" s="44">
        <f>Displacement_Number!K102*'Temporary Relocation Numbers'!$I$2</f>
        <v>1284.5638448833718</v>
      </c>
      <c r="L102" s="44">
        <f>Displacement_Number!L102*'Temporary Relocation Numbers'!$I$2</f>
        <v>1056.2970010787903</v>
      </c>
      <c r="M102" s="44">
        <f>Displacement_Number!M102*'Temporary Relocation Numbers'!$I$2</f>
        <v>432.56096891488642</v>
      </c>
      <c r="N102" s="45">
        <f>Displacement_Number!N102*'Temporary Relocation Numbers'!$O$2</f>
        <v>747603.20589066786</v>
      </c>
      <c r="O102" s="45">
        <f>Displacement_Number!O102*'Temporary Relocation Numbers'!$O$2</f>
        <v>1531414.3625654776</v>
      </c>
      <c r="P102" s="45">
        <f>Displacement_Number!P102*'Temporary Relocation Numbers'!$O$2</f>
        <v>1160909.3186887461</v>
      </c>
      <c r="Q102" s="45">
        <f>Displacement_Number!Q102*'Temporary Relocation Numbers'!$O$2</f>
        <v>571011.748053152</v>
      </c>
      <c r="R102" s="45">
        <f>Displacement_Number!R102*'Temporary Relocation Numbers'!$O$2</f>
        <v>366243.5616356383</v>
      </c>
      <c r="S102" s="45">
        <f>Displacement_Number!S102*'Temporary Relocation Numbers'!$O$2</f>
        <v>199972.38114930992</v>
      </c>
      <c r="U102">
        <v>2121</v>
      </c>
      <c r="V102" s="43">
        <f>Displacement_Number!V102*'Temporary Relocation Numbers'!$C$2</f>
        <v>0</v>
      </c>
      <c r="W102" s="43">
        <f>Displacement_Number!W102*'Temporary Relocation Numbers'!$C$2</f>
        <v>0</v>
      </c>
      <c r="X102" s="43">
        <f>Displacement_Number!X102*'Temporary Relocation Numbers'!$C$2</f>
        <v>0</v>
      </c>
      <c r="Y102" s="43">
        <f>Displacement_Number!Y102*'Temporary Relocation Numbers'!$C$2</f>
        <v>0</v>
      </c>
      <c r="Z102" s="43">
        <f>Displacement_Number!Z102*'Temporary Relocation Numbers'!$C$2</f>
        <v>0</v>
      </c>
      <c r="AA102" s="43">
        <f>Displacement_Number!AA102*'Temporary Relocation Numbers'!$C$2</f>
        <v>0</v>
      </c>
      <c r="AB102" s="44">
        <f>Displacement_Number!AB102*'Temporary Relocation Numbers'!$I$2</f>
        <v>1378.9698982071807</v>
      </c>
      <c r="AC102" s="44">
        <f>Displacement_Number!AC102*'Temporary Relocation Numbers'!$I$2</f>
        <v>1652.7085553287334</v>
      </c>
      <c r="AD102" s="44">
        <f>Displacement_Number!AD102*'Temporary Relocation Numbers'!$I$2</f>
        <v>1068.9958382532486</v>
      </c>
      <c r="AE102" s="44">
        <f>Displacement_Number!AE102*'Temporary Relocation Numbers'!$I$2</f>
        <v>1281.258427501258</v>
      </c>
      <c r="AF102" s="44">
        <f>Displacement_Number!AF102*'Temporary Relocation Numbers'!$I$2</f>
        <v>1034.7200414182448</v>
      </c>
      <c r="AG102" s="44">
        <f>Displacement_Number!AG102*'Temporary Relocation Numbers'!$I$2</f>
        <v>395.63497298618563</v>
      </c>
      <c r="AH102" s="45">
        <f>Displacement_Number!AH102*'Temporary Relocation Numbers'!$O$2</f>
        <v>696000.396501843</v>
      </c>
      <c r="AI102" s="45">
        <f>Displacement_Number!AI102*'Temporary Relocation Numbers'!$O$2</f>
        <v>1398475.3064059317</v>
      </c>
      <c r="AJ102" s="45">
        <f>Displacement_Number!AJ102*'Temporary Relocation Numbers'!$O$2</f>
        <v>1048999.680395674</v>
      </c>
      <c r="AK102" s="45">
        <f>Displacement_Number!AK102*'Temporary Relocation Numbers'!$O$2</f>
        <v>569542.43053738668</v>
      </c>
      <c r="AL102" s="45">
        <f>Displacement_Number!AL102*'Temporary Relocation Numbers'!$O$2</f>
        <v>358762.31105244439</v>
      </c>
      <c r="AM102" s="45">
        <f>Displacement_Number!AM102*'Temporary Relocation Numbers'!$O$2</f>
        <v>182901.54059081984</v>
      </c>
    </row>
    <row r="103" spans="1:39" x14ac:dyDescent="0.35">
      <c r="A103">
        <v>2122</v>
      </c>
      <c r="B103" s="43">
        <f>Displacement_Number!B103*'Temporary Relocation Numbers'!$C$2</f>
        <v>0</v>
      </c>
      <c r="C103" s="43">
        <f>Displacement_Number!C103*'Temporary Relocation Numbers'!$C$2</f>
        <v>0</v>
      </c>
      <c r="D103" s="43">
        <f>Displacement_Number!D103*'Temporary Relocation Numbers'!$C$2</f>
        <v>0</v>
      </c>
      <c r="E103" s="43">
        <f>Displacement_Number!E103*'Temporary Relocation Numbers'!$C$2</f>
        <v>0</v>
      </c>
      <c r="F103" s="43">
        <f>Displacement_Number!F103*'Temporary Relocation Numbers'!$C$2</f>
        <v>0</v>
      </c>
      <c r="G103" s="43">
        <f>Displacement_Number!G103*'Temporary Relocation Numbers'!$C$2</f>
        <v>0</v>
      </c>
      <c r="H103" s="44">
        <f>Displacement_Number!H103*'Temporary Relocation Numbers'!$I$2</f>
        <v>1490.1460365145203</v>
      </c>
      <c r="I103" s="44">
        <f>Displacement_Number!I103*'Temporary Relocation Numbers'!$I$2</f>
        <v>1820.7342710799717</v>
      </c>
      <c r="J103" s="44">
        <f>Displacement_Number!J103*'Temporary Relocation Numbers'!$I$2</f>
        <v>1190.176398547017</v>
      </c>
      <c r="K103" s="44">
        <f>Displacement_Number!K103*'Temporary Relocation Numbers'!$I$2</f>
        <v>1292.3140686225649</v>
      </c>
      <c r="L103" s="44">
        <f>Displacement_Number!L103*'Temporary Relocation Numbers'!$I$2</f>
        <v>1062.6700109731662</v>
      </c>
      <c r="M103" s="44">
        <f>Displacement_Number!M103*'Temporary Relocation Numbers'!$I$2</f>
        <v>435.17076079349624</v>
      </c>
      <c r="N103" s="45">
        <f>Displacement_Number!N103*'Temporary Relocation Numbers'!$O$2</f>
        <v>757988.79909339105</v>
      </c>
      <c r="O103" s="45">
        <f>Displacement_Number!O103*'Temporary Relocation Numbers'!$O$2</f>
        <v>1552688.5444698539</v>
      </c>
      <c r="P103" s="45">
        <f>Displacement_Number!P103*'Temporary Relocation Numbers'!$O$2</f>
        <v>1177036.4993029435</v>
      </c>
      <c r="Q103" s="45">
        <f>Displacement_Number!Q103*'Temporary Relocation Numbers'!$O$2</f>
        <v>578944.15883273236</v>
      </c>
      <c r="R103" s="45">
        <f>Displacement_Number!R103*'Temporary Relocation Numbers'!$O$2</f>
        <v>371331.36304458586</v>
      </c>
      <c r="S103" s="45">
        <f>Displacement_Number!S103*'Temporary Relocation Numbers'!$O$2</f>
        <v>202750.367902219</v>
      </c>
      <c r="U103">
        <v>2122</v>
      </c>
      <c r="V103" s="43">
        <f>Displacement_Number!V103*'Temporary Relocation Numbers'!$C$2</f>
        <v>0</v>
      </c>
      <c r="W103" s="43">
        <f>Displacement_Number!W103*'Temporary Relocation Numbers'!$C$2</f>
        <v>0</v>
      </c>
      <c r="X103" s="43">
        <f>Displacement_Number!X103*'Temporary Relocation Numbers'!$C$2</f>
        <v>0</v>
      </c>
      <c r="Y103" s="43">
        <f>Displacement_Number!Y103*'Temporary Relocation Numbers'!$C$2</f>
        <v>0</v>
      </c>
      <c r="Z103" s="43">
        <f>Displacement_Number!Z103*'Temporary Relocation Numbers'!$C$2</f>
        <v>0</v>
      </c>
      <c r="AA103" s="43">
        <f>Displacement_Number!AA103*'Temporary Relocation Numbers'!$C$2</f>
        <v>0</v>
      </c>
      <c r="AB103" s="44">
        <f>Displacement_Number!AB103*'Temporary Relocation Numbers'!$I$2</f>
        <v>1387.2897067424178</v>
      </c>
      <c r="AC103" s="44">
        <f>Displacement_Number!AC103*'Temporary Relocation Numbers'!$I$2</f>
        <v>1662.6799250901472</v>
      </c>
      <c r="AD103" s="44">
        <f>Displacement_Number!AD103*'Temporary Relocation Numbers'!$I$2</f>
        <v>1075.4454646814943</v>
      </c>
      <c r="AE103" s="44">
        <f>Displacement_Number!AE103*'Temporary Relocation Numbers'!$I$2</f>
        <v>1288.9887084992906</v>
      </c>
      <c r="AF103" s="44">
        <f>Displacement_Number!AF103*'Temporary Relocation Numbers'!$I$2</f>
        <v>1040.9628699552309</v>
      </c>
      <c r="AG103" s="44">
        <f>Displacement_Number!AG103*'Temporary Relocation Numbers'!$I$2</f>
        <v>398.02197739387316</v>
      </c>
      <c r="AH103" s="45">
        <f>Displacement_Number!AH103*'Temporary Relocation Numbers'!$O$2</f>
        <v>705669.131106038</v>
      </c>
      <c r="AI103" s="45">
        <f>Displacement_Number!AI103*'Temporary Relocation Numbers'!$O$2</f>
        <v>1417902.7185972459</v>
      </c>
      <c r="AJ103" s="45">
        <f>Displacement_Number!AJ103*'Temporary Relocation Numbers'!$O$2</f>
        <v>1063572.2288606006</v>
      </c>
      <c r="AK103" s="45">
        <f>Displacement_Number!AK103*'Temporary Relocation Numbers'!$O$2</f>
        <v>577454.42977527727</v>
      </c>
      <c r="AL103" s="45">
        <f>Displacement_Number!AL103*'Temporary Relocation Numbers'!$O$2</f>
        <v>363746.18403439684</v>
      </c>
      <c r="AM103" s="45">
        <f>Displacement_Number!AM103*'Temporary Relocation Numbers'!$O$2</f>
        <v>185442.38175062276</v>
      </c>
    </row>
    <row r="104" spans="1:39" x14ac:dyDescent="0.35">
      <c r="A104">
        <v>2123</v>
      </c>
      <c r="B104" s="43">
        <f>Displacement_Number!B104*'Temporary Relocation Numbers'!$C$2</f>
        <v>0</v>
      </c>
      <c r="C104" s="43">
        <f>Displacement_Number!C104*'Temporary Relocation Numbers'!$C$2</f>
        <v>0</v>
      </c>
      <c r="D104" s="43">
        <f>Displacement_Number!D104*'Temporary Relocation Numbers'!$C$2</f>
        <v>0</v>
      </c>
      <c r="E104" s="43">
        <f>Displacement_Number!E104*'Temporary Relocation Numbers'!$C$2</f>
        <v>0</v>
      </c>
      <c r="F104" s="43">
        <f>Displacement_Number!F104*'Temporary Relocation Numbers'!$C$2</f>
        <v>0</v>
      </c>
      <c r="G104" s="43">
        <f>Displacement_Number!G104*'Temporary Relocation Numbers'!$C$2</f>
        <v>0</v>
      </c>
      <c r="H104" s="44">
        <f>Displacement_Number!H104*'Temporary Relocation Numbers'!$I$2</f>
        <v>1499.1366096441166</v>
      </c>
      <c r="I104" s="44">
        <f>Displacement_Number!I104*'Temporary Relocation Numbers'!$I$2</f>
        <v>1831.7193988544245</v>
      </c>
      <c r="J104" s="44">
        <f>Displacement_Number!J104*'Temporary Relocation Numbers'!$I$2</f>
        <v>1197.3571497526405</v>
      </c>
      <c r="K104" s="44">
        <f>Displacement_Number!K104*'Temporary Relocation Numbers'!$I$2</f>
        <v>1300.1110521769642</v>
      </c>
      <c r="L104" s="44">
        <f>Displacement_Number!L104*'Temporary Relocation Numbers'!$I$2</f>
        <v>1069.0814714690987</v>
      </c>
      <c r="M104" s="44">
        <f>Displacement_Number!M104*'Temporary Relocation Numbers'!$I$2</f>
        <v>437.79629846088301</v>
      </c>
      <c r="N104" s="45">
        <f>Displacement_Number!N104*'Temporary Relocation Numbers'!$O$2</f>
        <v>768518.66742137144</v>
      </c>
      <c r="O104" s="45">
        <f>Displacement_Number!O104*'Temporary Relocation Numbers'!$O$2</f>
        <v>1574258.2641638466</v>
      </c>
      <c r="P104" s="45">
        <f>Displacement_Number!P104*'Temporary Relocation Numbers'!$O$2</f>
        <v>1193387.7163258218</v>
      </c>
      <c r="Q104" s="45">
        <f>Displacement_Number!Q104*'Temporary Relocation Numbers'!$O$2</f>
        <v>586986.76549005171</v>
      </c>
      <c r="R104" s="45">
        <f>Displacement_Number!R104*'Temporary Relocation Numbers'!$O$2</f>
        <v>376489.84343847248</v>
      </c>
      <c r="S104" s="45">
        <f>Displacement_Number!S104*'Temporary Relocation Numbers'!$O$2</f>
        <v>205566.94603637283</v>
      </c>
      <c r="U104">
        <v>2123</v>
      </c>
      <c r="V104" s="43">
        <f>Displacement_Number!V104*'Temporary Relocation Numbers'!$C$2</f>
        <v>0</v>
      </c>
      <c r="W104" s="43">
        <f>Displacement_Number!W104*'Temporary Relocation Numbers'!$C$2</f>
        <v>0</v>
      </c>
      <c r="X104" s="43">
        <f>Displacement_Number!X104*'Temporary Relocation Numbers'!$C$2</f>
        <v>0</v>
      </c>
      <c r="Y104" s="43">
        <f>Displacement_Number!Y104*'Temporary Relocation Numbers'!$C$2</f>
        <v>0</v>
      </c>
      <c r="Z104" s="43">
        <f>Displacement_Number!Z104*'Temporary Relocation Numbers'!$C$2</f>
        <v>0</v>
      </c>
      <c r="AA104" s="43">
        <f>Displacement_Number!AA104*'Temporary Relocation Numbers'!$C$2</f>
        <v>0</v>
      </c>
      <c r="AB104" s="44">
        <f>Displacement_Number!AB104*'Temporary Relocation Numbers'!$I$2</f>
        <v>1395.6597115974971</v>
      </c>
      <c r="AC104" s="44">
        <f>Displacement_Number!AC104*'Temporary Relocation Numbers'!$I$2</f>
        <v>1672.7114556189265</v>
      </c>
      <c r="AD104" s="44">
        <f>Displacement_Number!AD104*'Temporary Relocation Numbers'!$I$2</f>
        <v>1081.9340039656888</v>
      </c>
      <c r="AE104" s="44">
        <f>Displacement_Number!AE104*'Temporary Relocation Numbers'!$I$2</f>
        <v>1296.7656289909846</v>
      </c>
      <c r="AF104" s="44">
        <f>Displacement_Number!AF104*'Temporary Relocation Numbers'!$I$2</f>
        <v>1047.2433636640335</v>
      </c>
      <c r="AG104" s="44">
        <f>Displacement_Number!AG104*'Temporary Relocation Numbers'!$I$2</f>
        <v>400.42338343546902</v>
      </c>
      <c r="AH104" s="45">
        <f>Displacement_Number!AH104*'Temporary Relocation Numbers'!$O$2</f>
        <v>715472.1823418272</v>
      </c>
      <c r="AI104" s="45">
        <f>Displacement_Number!AI104*'Temporary Relocation Numbers'!$O$2</f>
        <v>1437600.0135263687</v>
      </c>
      <c r="AJ104" s="45">
        <f>Displacement_Number!AJ104*'Temporary Relocation Numbers'!$O$2</f>
        <v>1078347.2170142431</v>
      </c>
      <c r="AK104" s="45">
        <f>Displacement_Number!AK104*'Temporary Relocation Numbers'!$O$2</f>
        <v>585476.34133678768</v>
      </c>
      <c r="AL104" s="45">
        <f>Displacement_Number!AL104*'Temporary Relocation Numbers'!$O$2</f>
        <v>368799.29224294651</v>
      </c>
      <c r="AM104" s="45">
        <f>Displacement_Number!AM104*'Temporary Relocation Numbers'!$O$2</f>
        <v>188018.51990015307</v>
      </c>
    </row>
    <row r="105" spans="1:39" x14ac:dyDescent="0.35">
      <c r="A105">
        <v>2124</v>
      </c>
      <c r="B105" s="43">
        <f>Displacement_Number!B105*'Temporary Relocation Numbers'!$C$2</f>
        <v>0</v>
      </c>
      <c r="C105" s="43">
        <f>Displacement_Number!C105*'Temporary Relocation Numbers'!$C$2</f>
        <v>0</v>
      </c>
      <c r="D105" s="43">
        <f>Displacement_Number!D105*'Temporary Relocation Numbers'!$C$2</f>
        <v>0</v>
      </c>
      <c r="E105" s="43">
        <f>Displacement_Number!E105*'Temporary Relocation Numbers'!$C$2</f>
        <v>0</v>
      </c>
      <c r="F105" s="43">
        <f>Displacement_Number!F105*'Temporary Relocation Numbers'!$C$2</f>
        <v>0</v>
      </c>
      <c r="G105" s="43">
        <f>Displacement_Number!G105*'Temporary Relocation Numbers'!$C$2</f>
        <v>0</v>
      </c>
      <c r="H105" s="44">
        <f>Displacement_Number!H105*'Temporary Relocation Numbers'!$I$2</f>
        <v>1508.1814260513634</v>
      </c>
      <c r="I105" s="44">
        <f>Displacement_Number!I105*'Temporary Relocation Numbers'!$I$2</f>
        <v>1842.7708037535172</v>
      </c>
      <c r="J105" s="44">
        <f>Displacement_Number!J105*'Temporary Relocation Numbers'!$I$2</f>
        <v>1204.5812249461533</v>
      </c>
      <c r="K105" s="44">
        <f>Displacement_Number!K105*'Temporary Relocation Numbers'!$I$2</f>
        <v>1307.955077664918</v>
      </c>
      <c r="L105" s="44">
        <f>Displacement_Number!L105*'Temporary Relocation Numbers'!$I$2</f>
        <v>1075.5316145525383</v>
      </c>
      <c r="M105" s="44">
        <f>Displacement_Number!M105*'Temporary Relocation Numbers'!$I$2</f>
        <v>440.43767691690698</v>
      </c>
      <c r="N105" s="45">
        <f>Displacement_Number!N105*'Temporary Relocation Numbers'!$O$2</f>
        <v>779194.81512331753</v>
      </c>
      <c r="O105" s="45">
        <f>Displacement_Number!O105*'Temporary Relocation Numbers'!$O$2</f>
        <v>1596127.6272147349</v>
      </c>
      <c r="P105" s="45">
        <f>Displacement_Number!P105*'Temporary Relocation Numbers'!$O$2</f>
        <v>1209966.0820380461</v>
      </c>
      <c r="Q105" s="45">
        <f>Displacement_Number!Q105*'Temporary Relocation Numbers'!$O$2</f>
        <v>595141.09884995094</v>
      </c>
      <c r="R105" s="45">
        <f>Displacement_Number!R105*'Temporary Relocation Numbers'!$O$2</f>
        <v>381719.98467930715</v>
      </c>
      <c r="S105" s="45">
        <f>Displacement_Number!S105*'Temporary Relocation Numbers'!$O$2</f>
        <v>208422.65165753372</v>
      </c>
      <c r="U105">
        <v>2124</v>
      </c>
      <c r="V105" s="43">
        <f>Displacement_Number!V105*'Temporary Relocation Numbers'!$C$2</f>
        <v>0</v>
      </c>
      <c r="W105" s="43">
        <f>Displacement_Number!W105*'Temporary Relocation Numbers'!$C$2</f>
        <v>0</v>
      </c>
      <c r="X105" s="43">
        <f>Displacement_Number!X105*'Temporary Relocation Numbers'!$C$2</f>
        <v>0</v>
      </c>
      <c r="Y105" s="43">
        <f>Displacement_Number!Y105*'Temporary Relocation Numbers'!$C$2</f>
        <v>0</v>
      </c>
      <c r="Z105" s="43">
        <f>Displacement_Number!Z105*'Temporary Relocation Numbers'!$C$2</f>
        <v>0</v>
      </c>
      <c r="AA105" s="43">
        <f>Displacement_Number!AA105*'Temporary Relocation Numbers'!$C$2</f>
        <v>0</v>
      </c>
      <c r="AB105" s="44">
        <f>Displacement_Number!AB105*'Temporary Relocation Numbers'!$I$2</f>
        <v>1404.0802156244026</v>
      </c>
      <c r="AC105" s="44">
        <f>Displacement_Number!AC105*'Temporary Relocation Numbers'!$I$2</f>
        <v>1682.803509886058</v>
      </c>
      <c r="AD105" s="44">
        <f>Displacement_Number!AD105*'Temporary Relocation Numbers'!$I$2</f>
        <v>1088.4616908807261</v>
      </c>
      <c r="AE105" s="44">
        <f>Displacement_Number!AE105*'Temporary Relocation Numbers'!$I$2</f>
        <v>1304.589470368747</v>
      </c>
      <c r="AF105" s="44">
        <f>Displacement_Number!AF105*'Temporary Relocation Numbers'!$I$2</f>
        <v>1053.5617497918311</v>
      </c>
      <c r="AG105" s="44">
        <f>Displacement_Number!AG105*'Temporary Relocation Numbers'!$I$2</f>
        <v>402.83927800107642</v>
      </c>
      <c r="AH105" s="45">
        <f>Displacement_Number!AH105*'Temporary Relocation Numbers'!$O$2</f>
        <v>725411.41611599771</v>
      </c>
      <c r="AI105" s="45">
        <f>Displacement_Number!AI105*'Temporary Relocation Numbers'!$O$2</f>
        <v>1457570.9403643922</v>
      </c>
      <c r="AJ105" s="45">
        <f>Displacement_Number!AJ105*'Temporary Relocation Numbers'!$O$2</f>
        <v>1093327.4571188267</v>
      </c>
      <c r="AK105" s="45">
        <f>Displacement_Number!AK105*'Temporary Relocation Numbers'!$O$2</f>
        <v>593609.69210766698</v>
      </c>
      <c r="AL105" s="45">
        <f>Displacement_Number!AL105*'Temporary Relocation Numbers'!$O$2</f>
        <v>373922.59748362476</v>
      </c>
      <c r="AM105" s="45">
        <f>Displacement_Number!AM105*'Temporary Relocation Numbers'!$O$2</f>
        <v>190630.44537997324</v>
      </c>
    </row>
    <row r="106" spans="1:39" x14ac:dyDescent="0.35">
      <c r="A106">
        <v>2125</v>
      </c>
      <c r="B106" s="43">
        <f>Displacement_Number!B106*'Temporary Relocation Numbers'!$C$2</f>
        <v>0</v>
      </c>
      <c r="C106" s="43">
        <f>Displacement_Number!C106*'Temporary Relocation Numbers'!$C$2</f>
        <v>0</v>
      </c>
      <c r="D106" s="43">
        <f>Displacement_Number!D106*'Temporary Relocation Numbers'!$C$2</f>
        <v>0</v>
      </c>
      <c r="E106" s="43">
        <f>Displacement_Number!E106*'Temporary Relocation Numbers'!$C$2</f>
        <v>0</v>
      </c>
      <c r="F106" s="43">
        <f>Displacement_Number!F106*'Temporary Relocation Numbers'!$C$2</f>
        <v>0</v>
      </c>
      <c r="G106" s="43">
        <f>Displacement_Number!G106*'Temporary Relocation Numbers'!$C$2</f>
        <v>0</v>
      </c>
      <c r="H106" s="44">
        <f>Displacement_Number!H106*'Temporary Relocation Numbers'!$I$2</f>
        <v>1517.2808130049598</v>
      </c>
      <c r="I106" s="44">
        <f>Displacement_Number!I106*'Temporary Relocation Numbers'!$I$2</f>
        <v>1853.8888856503647</v>
      </c>
      <c r="J106" s="44">
        <f>Displacement_Number!J106*'Temporary Relocation Numbers'!$I$2</f>
        <v>1211.8488855163539</v>
      </c>
      <c r="K106" s="44">
        <f>Displacement_Number!K106*'Temporary Relocation Numbers'!$I$2</f>
        <v>1315.8464289068929</v>
      </c>
      <c r="L106" s="44">
        <f>Displacement_Number!L106*'Temporary Relocation Numbers'!$I$2</f>
        <v>1082.0206736090888</v>
      </c>
      <c r="M106" s="44">
        <f>Displacement_Number!M106*'Temporary Relocation Numbers'!$I$2</f>
        <v>443.09499173459625</v>
      </c>
      <c r="N106" s="45">
        <f>Displacement_Number!N106*'Temporary Relocation Numbers'!$O$2</f>
        <v>790019.27429066552</v>
      </c>
      <c r="O106" s="45">
        <f>Displacement_Number!O106*'Temporary Relocation Numbers'!$O$2</f>
        <v>1618300.7962237298</v>
      </c>
      <c r="P106" s="45">
        <f>Displacement_Number!P106*'Temporary Relocation Numbers'!$O$2</f>
        <v>1226774.7519556251</v>
      </c>
      <c r="Q106" s="45">
        <f>Displacement_Number!Q106*'Temporary Relocation Numbers'!$O$2</f>
        <v>603408.71100326371</v>
      </c>
      <c r="R106" s="45">
        <f>Displacement_Number!R106*'Temporary Relocation Numbers'!$O$2</f>
        <v>387022.7822689804</v>
      </c>
      <c r="S106" s="45">
        <f>Displacement_Number!S106*'Temporary Relocation Numbers'!$O$2</f>
        <v>211318.02831896633</v>
      </c>
      <c r="U106">
        <v>2125</v>
      </c>
      <c r="V106" s="43">
        <f>Displacement_Number!V106*'Temporary Relocation Numbers'!$C$2</f>
        <v>0</v>
      </c>
      <c r="W106" s="43">
        <f>Displacement_Number!W106*'Temporary Relocation Numbers'!$C$2</f>
        <v>0</v>
      </c>
      <c r="X106" s="43">
        <f>Displacement_Number!X106*'Temporary Relocation Numbers'!$C$2</f>
        <v>0</v>
      </c>
      <c r="Y106" s="43">
        <f>Displacement_Number!Y106*'Temporary Relocation Numbers'!$C$2</f>
        <v>0</v>
      </c>
      <c r="Z106" s="43">
        <f>Displacement_Number!Z106*'Temporary Relocation Numbers'!$C$2</f>
        <v>0</v>
      </c>
      <c r="AA106" s="43">
        <f>Displacement_Number!AA106*'Temporary Relocation Numbers'!$C$2</f>
        <v>0</v>
      </c>
      <c r="AB106" s="44">
        <f>Displacement_Number!AB106*'Temporary Relocation Numbers'!$I$2</f>
        <v>1412.5515235023322</v>
      </c>
      <c r="AC106" s="44">
        <f>Displacement_Number!AC106*'Temporary Relocation Numbers'!$I$2</f>
        <v>1692.9564530524603</v>
      </c>
      <c r="AD106" s="44">
        <f>Displacement_Number!AD106*'Temporary Relocation Numbers'!$I$2</f>
        <v>1095.0287616179787</v>
      </c>
      <c r="AE106" s="44">
        <f>Displacement_Number!AE106*'Temporary Relocation Numbers'!$I$2</f>
        <v>1312.4605157227215</v>
      </c>
      <c r="AF106" s="44">
        <f>Displacement_Number!AF106*'Temporary Relocation Numbers'!$I$2</f>
        <v>1059.9182569568634</v>
      </c>
      <c r="AG106" s="44">
        <f>Displacement_Number!AG106*'Temporary Relocation Numbers'!$I$2</f>
        <v>405.26974850503717</v>
      </c>
      <c r="AH106" s="45">
        <f>Displacement_Number!AH106*'Temporary Relocation Numbers'!$O$2</f>
        <v>735488.72425623867</v>
      </c>
      <c r="AI106" s="45">
        <f>Displacement_Number!AI106*'Temporary Relocation Numbers'!$O$2</f>
        <v>1477819.3003653381</v>
      </c>
      <c r="AJ106" s="45">
        <f>Displacement_Number!AJ106*'Temporary Relocation Numbers'!$O$2</f>
        <v>1108515.8005041073</v>
      </c>
      <c r="AK106" s="45">
        <f>Displacement_Number!AK106*'Temporary Relocation Numbers'!$O$2</f>
        <v>601856.03018493508</v>
      </c>
      <c r="AL106" s="45">
        <f>Displacement_Number!AL106*'Temporary Relocation Numbers'!$O$2</f>
        <v>379117.07492322312</v>
      </c>
      <c r="AM106" s="45">
        <f>Displacement_Number!AM106*'Temporary Relocation Numbers'!$O$2</f>
        <v>193278.65534238462</v>
      </c>
    </row>
    <row r="107" spans="1:39" x14ac:dyDescent="0.35">
      <c r="A107">
        <v>2126</v>
      </c>
      <c r="B107" s="43">
        <f>Displacement_Number!B107*'Temporary Relocation Numbers'!$C$2</f>
        <v>0</v>
      </c>
      <c r="C107" s="43">
        <f>Displacement_Number!C107*'Temporary Relocation Numbers'!$C$2</f>
        <v>0</v>
      </c>
      <c r="D107" s="43">
        <f>Displacement_Number!D107*'Temporary Relocation Numbers'!$C$2</f>
        <v>0</v>
      </c>
      <c r="E107" s="43">
        <f>Displacement_Number!E107*'Temporary Relocation Numbers'!$C$2</f>
        <v>0</v>
      </c>
      <c r="F107" s="43">
        <f>Displacement_Number!F107*'Temporary Relocation Numbers'!$C$2</f>
        <v>0</v>
      </c>
      <c r="G107" s="43">
        <f>Displacement_Number!G107*'Temporary Relocation Numbers'!$C$2</f>
        <v>0</v>
      </c>
      <c r="H107" s="44">
        <f>Displacement_Number!H107*'Temporary Relocation Numbers'!$I$2</f>
        <v>1526.4350997481313</v>
      </c>
      <c r="I107" s="44">
        <f>Displacement_Number!I107*'Temporary Relocation Numbers'!$I$2</f>
        <v>1865.0740468306549</v>
      </c>
      <c r="J107" s="44">
        <f>Displacement_Number!J107*'Temporary Relocation Numbers'!$I$2</f>
        <v>1219.16039442909</v>
      </c>
      <c r="K107" s="44">
        <f>Displacement_Number!K107*'Temporary Relocation Numbers'!$I$2</f>
        <v>1323.7853914357447</v>
      </c>
      <c r="L107" s="44">
        <f>Displacement_Number!L107*'Temporary Relocation Numbers'!$I$2</f>
        <v>1088.5488834324501</v>
      </c>
      <c r="M107" s="44">
        <f>Displacement_Number!M107*'Temporary Relocation Numbers'!$I$2</f>
        <v>445.76833906360412</v>
      </c>
      <c r="N107" s="45">
        <f>Displacement_Number!N107*'Temporary Relocation Numbers'!$O$2</f>
        <v>800994.10524436459</v>
      </c>
      <c r="O107" s="45">
        <f>Displacement_Number!O107*'Temporary Relocation Numbers'!$O$2</f>
        <v>1640781.9916182836</v>
      </c>
      <c r="P107" s="45">
        <f>Displacement_Number!P107*'Temporary Relocation Numbers'!$O$2</f>
        <v>1243816.9254305288</v>
      </c>
      <c r="Q107" s="45">
        <f>Displacement_Number!Q107*'Temporary Relocation Numbers'!$O$2</f>
        <v>611791.17560223979</v>
      </c>
      <c r="R107" s="45">
        <f>Displacement_Number!R107*'Temporary Relocation Numbers'!$O$2</f>
        <v>392399.24553874799</v>
      </c>
      <c r="S107" s="45">
        <f>Displacement_Number!S107*'Temporary Relocation Numbers'!$O$2</f>
        <v>214253.62712489668</v>
      </c>
      <c r="U107">
        <v>2126</v>
      </c>
      <c r="V107" s="43">
        <f>Displacement_Number!V107*'Temporary Relocation Numbers'!$C$2</f>
        <v>0</v>
      </c>
      <c r="W107" s="43">
        <f>Displacement_Number!W107*'Temporary Relocation Numbers'!$C$2</f>
        <v>0</v>
      </c>
      <c r="X107" s="43">
        <f>Displacement_Number!X107*'Temporary Relocation Numbers'!$C$2</f>
        <v>0</v>
      </c>
      <c r="Y107" s="43">
        <f>Displacement_Number!Y107*'Temporary Relocation Numbers'!$C$2</f>
        <v>0</v>
      </c>
      <c r="Z107" s="43">
        <f>Displacement_Number!Z107*'Temporary Relocation Numbers'!$C$2</f>
        <v>0</v>
      </c>
      <c r="AA107" s="43">
        <f>Displacement_Number!AA107*'Temporary Relocation Numbers'!$C$2</f>
        <v>0</v>
      </c>
      <c r="AB107" s="44">
        <f>Displacement_Number!AB107*'Temporary Relocation Numbers'!$I$2</f>
        <v>1421.0739417487175</v>
      </c>
      <c r="AC107" s="44">
        <f>Displacement_Number!AC107*'Temporary Relocation Numbers'!$I$2</f>
        <v>1703.1706524821966</v>
      </c>
      <c r="AD107" s="44">
        <f>Displacement_Number!AD107*'Temporary Relocation Numbers'!$I$2</f>
        <v>1101.6354537938441</v>
      </c>
      <c r="AE107" s="44">
        <f>Displacement_Number!AE107*'Temporary Relocation Numbers'!$I$2</f>
        <v>1320.3790498510359</v>
      </c>
      <c r="AF107" s="44">
        <f>Displacement_Number!AF107*'Temporary Relocation Numbers'!$I$2</f>
        <v>1066.3131151567038</v>
      </c>
      <c r="AG107" s="44">
        <f>Displacement_Number!AG107*'Temporary Relocation Numbers'!$I$2</f>
        <v>407.71488288909399</v>
      </c>
      <c r="AH107" s="45">
        <f>Displacement_Number!AH107*'Temporary Relocation Numbers'!$O$2</f>
        <v>745706.0248712285</v>
      </c>
      <c r="AI107" s="45">
        <f>Displacement_Number!AI107*'Temporary Relocation Numbers'!$O$2</f>
        <v>1498348.9475896866</v>
      </c>
      <c r="AJ107" s="45">
        <f>Displacement_Number!AJ107*'Temporary Relocation Numbers'!$O$2</f>
        <v>1123915.1381100917</v>
      </c>
      <c r="AK107" s="45">
        <f>Displacement_Number!AK107*'Temporary Relocation Numbers'!$O$2</f>
        <v>610216.92517154745</v>
      </c>
      <c r="AL107" s="45">
        <f>Displacement_Number!AL107*'Temporary Relocation Numbers'!$O$2</f>
        <v>384383.71327540634</v>
      </c>
      <c r="AM107" s="45">
        <f>Displacement_Number!AM107*'Temporary Relocation Numbers'!$O$2</f>
        <v>195963.65384605469</v>
      </c>
    </row>
    <row r="108" spans="1:39" x14ac:dyDescent="0.35">
      <c r="A108">
        <v>2127</v>
      </c>
      <c r="B108" s="43">
        <f>Displacement_Number!B108*'Temporary Relocation Numbers'!$C$2</f>
        <v>0</v>
      </c>
      <c r="C108" s="43">
        <f>Displacement_Number!C108*'Temporary Relocation Numbers'!$C$2</f>
        <v>0</v>
      </c>
      <c r="D108" s="43">
        <f>Displacement_Number!D108*'Temporary Relocation Numbers'!$C$2</f>
        <v>0</v>
      </c>
      <c r="E108" s="43">
        <f>Displacement_Number!E108*'Temporary Relocation Numbers'!$C$2</f>
        <v>0</v>
      </c>
      <c r="F108" s="43">
        <f>Displacement_Number!F108*'Temporary Relocation Numbers'!$C$2</f>
        <v>0</v>
      </c>
      <c r="G108" s="43">
        <f>Displacement_Number!G108*'Temporary Relocation Numbers'!$C$2</f>
        <v>0</v>
      </c>
      <c r="H108" s="44">
        <f>Displacement_Number!H108*'Temporary Relocation Numbers'!$I$2</f>
        <v>1535.6446175105434</v>
      </c>
      <c r="I108" s="44">
        <f>Displacement_Number!I108*'Temporary Relocation Numbers'!$I$2</f>
        <v>1876.3266920072074</v>
      </c>
      <c r="J108" s="44">
        <f>Displacement_Number!J108*'Temporary Relocation Numbers'!$I$2</f>
        <v>1226.5160162367758</v>
      </c>
      <c r="K108" s="44">
        <f>Displacement_Number!K108*'Temporary Relocation Numbers'!$I$2</f>
        <v>1331.7722525070481</v>
      </c>
      <c r="L108" s="44">
        <f>Displacement_Number!L108*'Temporary Relocation Numbers'!$I$2</f>
        <v>1095.1164802329163</v>
      </c>
      <c r="M108" s="44">
        <f>Displacement_Number!M108*'Temporary Relocation Numbers'!$I$2</f>
        <v>448.4578156336886</v>
      </c>
      <c r="N108" s="45">
        <f>Displacement_Number!N108*'Temporary Relocation Numbers'!$O$2</f>
        <v>812121.39692703821</v>
      </c>
      <c r="O108" s="45">
        <f>Displacement_Number!O108*'Temporary Relocation Numbers'!$O$2</f>
        <v>1663575.4924554019</v>
      </c>
      <c r="P108" s="45">
        <f>Displacement_Number!P108*'Temporary Relocation Numbers'!$O$2</f>
        <v>1261095.8462596517</v>
      </c>
      <c r="Q108" s="45">
        <f>Displacement_Number!Q108*'Temporary Relocation Numbers'!$O$2</f>
        <v>620290.08816007327</v>
      </c>
      <c r="R108" s="45">
        <f>Displacement_Number!R108*'Temporary Relocation Numbers'!$O$2</f>
        <v>397850.39784134657</v>
      </c>
      <c r="S108" s="45">
        <f>Displacement_Number!S108*'Temporary Relocation Numbers'!$O$2</f>
        <v>217230.00683540927</v>
      </c>
      <c r="U108">
        <v>2127</v>
      </c>
      <c r="V108" s="43">
        <f>Displacement_Number!V108*'Temporary Relocation Numbers'!$C$2</f>
        <v>0</v>
      </c>
      <c r="W108" s="43">
        <f>Displacement_Number!W108*'Temporary Relocation Numbers'!$C$2</f>
        <v>0</v>
      </c>
      <c r="X108" s="43">
        <f>Displacement_Number!X108*'Temporary Relocation Numbers'!$C$2</f>
        <v>0</v>
      </c>
      <c r="Y108" s="43">
        <f>Displacement_Number!Y108*'Temporary Relocation Numbers'!$C$2</f>
        <v>0</v>
      </c>
      <c r="Z108" s="43">
        <f>Displacement_Number!Z108*'Temporary Relocation Numbers'!$C$2</f>
        <v>0</v>
      </c>
      <c r="AA108" s="43">
        <f>Displacement_Number!AA108*'Temporary Relocation Numbers'!$C$2</f>
        <v>0</v>
      </c>
      <c r="AB108" s="44">
        <f>Displacement_Number!AB108*'Temporary Relocation Numbers'!$I$2</f>
        <v>1429.6477787303193</v>
      </c>
      <c r="AC108" s="44">
        <f>Displacement_Number!AC108*'Temporary Relocation Numbers'!$I$2</f>
        <v>1713.4464777557648</v>
      </c>
      <c r="AD108" s="44">
        <f>Displacement_Number!AD108*'Temporary Relocation Numbers'!$I$2</f>
        <v>1108.2820064583443</v>
      </c>
      <c r="AE108" s="44">
        <f>Displacement_Number!AE108*'Temporary Relocation Numbers'!$I$2</f>
        <v>1328.3453592701039</v>
      </c>
      <c r="AF108" s="44">
        <f>Displacement_Number!AF108*'Temporary Relocation Numbers'!$I$2</f>
        <v>1072.7465557765827</v>
      </c>
      <c r="AG108" s="44">
        <f>Displacement_Number!AG108*'Temporary Relocation Numbers'!$I$2</f>
        <v>410.17476962557328</v>
      </c>
      <c r="AH108" s="45">
        <f>Displacement_Number!AH108*'Temporary Relocation Numbers'!$O$2</f>
        <v>756065.26271572919</v>
      </c>
      <c r="AI108" s="45">
        <f>Displacement_Number!AI108*'Temporary Relocation Numbers'!$O$2</f>
        <v>1519163.789637957</v>
      </c>
      <c r="AJ108" s="45">
        <f>Displacement_Number!AJ108*'Temporary Relocation Numbers'!$O$2</f>
        <v>1139528.4010372986</v>
      </c>
      <c r="AK108" s="45">
        <f>Displacement_Number!AK108*'Temporary Relocation Numbers'!$O$2</f>
        <v>618693.96847515146</v>
      </c>
      <c r="AL108" s="45">
        <f>Displacement_Number!AL108*'Temporary Relocation Numbers'!$O$2</f>
        <v>389723.51498890301</v>
      </c>
      <c r="AM108" s="45">
        <f>Displacement_Number!AM108*'Temporary Relocation Numbers'!$O$2</f>
        <v>198685.95195195929</v>
      </c>
    </row>
    <row r="109" spans="1:39" x14ac:dyDescent="0.35">
      <c r="A109">
        <v>2128</v>
      </c>
      <c r="B109" s="43">
        <f>Displacement_Number!B109*'Temporary Relocation Numbers'!$C$2</f>
        <v>0</v>
      </c>
      <c r="C109" s="43">
        <f>Displacement_Number!C109*'Temporary Relocation Numbers'!$C$2</f>
        <v>0</v>
      </c>
      <c r="D109" s="43">
        <f>Displacement_Number!D109*'Temporary Relocation Numbers'!$C$2</f>
        <v>0</v>
      </c>
      <c r="E109" s="43">
        <f>Displacement_Number!E109*'Temporary Relocation Numbers'!$C$2</f>
        <v>0</v>
      </c>
      <c r="F109" s="43">
        <f>Displacement_Number!F109*'Temporary Relocation Numbers'!$C$2</f>
        <v>0</v>
      </c>
      <c r="G109" s="43">
        <f>Displacement_Number!G109*'Temporary Relocation Numbers'!$C$2</f>
        <v>0</v>
      </c>
      <c r="H109" s="44">
        <f>Displacement_Number!H109*'Temporary Relocation Numbers'!$I$2</f>
        <v>1544.9096995202856</v>
      </c>
      <c r="I109" s="44">
        <f>Displacement_Number!I109*'Temporary Relocation Numbers'!$I$2</f>
        <v>1887.6472283346141</v>
      </c>
      <c r="J109" s="44">
        <f>Displacement_Number!J109*'Temporary Relocation Numbers'!$I$2</f>
        <v>1233.9160170879609</v>
      </c>
      <c r="K109" s="44">
        <f>Displacement_Number!K109*'Temporary Relocation Numbers'!$I$2</f>
        <v>1339.8073011094907</v>
      </c>
      <c r="L109" s="44">
        <f>Displacement_Number!L109*'Temporary Relocation Numbers'!$I$2</f>
        <v>1101.7237016459192</v>
      </c>
      <c r="M109" s="44">
        <f>Displacement_Number!M109*'Temporary Relocation Numbers'!$I$2</f>
        <v>451.16351875821215</v>
      </c>
      <c r="N109" s="45">
        <f>Displacement_Number!N109*'Temporary Relocation Numbers'!$O$2</f>
        <v>823403.2673005918</v>
      </c>
      <c r="O109" s="45">
        <f>Displacement_Number!O109*'Temporary Relocation Numbers'!$O$2</f>
        <v>1686685.6372361197</v>
      </c>
      <c r="P109" s="45">
        <f>Displacement_Number!P109*'Temporary Relocation Numbers'!$O$2</f>
        <v>1278614.8033022361</v>
      </c>
      <c r="Q109" s="45">
        <f>Displacement_Number!Q109*'Temporary Relocation Numbers'!$O$2</f>
        <v>628907.06635459163</v>
      </c>
      <c r="R109" s="45">
        <f>Displacement_Number!R109*'Temporary Relocation Numbers'!$O$2</f>
        <v>403377.27674577723</v>
      </c>
      <c r="S109" s="45">
        <f>Displacement_Number!S109*'Temporary Relocation Numbers'!$O$2</f>
        <v>220247.73397280104</v>
      </c>
      <c r="U109">
        <v>2128</v>
      </c>
      <c r="V109" s="43">
        <f>Displacement_Number!V109*'Temporary Relocation Numbers'!$C$2</f>
        <v>0</v>
      </c>
      <c r="W109" s="43">
        <f>Displacement_Number!W109*'Temporary Relocation Numbers'!$C$2</f>
        <v>0</v>
      </c>
      <c r="X109" s="43">
        <f>Displacement_Number!X109*'Temporary Relocation Numbers'!$C$2</f>
        <v>0</v>
      </c>
      <c r="Y109" s="43">
        <f>Displacement_Number!Y109*'Temporary Relocation Numbers'!$C$2</f>
        <v>0</v>
      </c>
      <c r="Z109" s="43">
        <f>Displacement_Number!Z109*'Temporary Relocation Numbers'!$C$2</f>
        <v>0</v>
      </c>
      <c r="AA109" s="43">
        <f>Displacement_Number!AA109*'Temporary Relocation Numbers'!$C$2</f>
        <v>0</v>
      </c>
      <c r="AB109" s="44">
        <f>Displacement_Number!AB109*'Temporary Relocation Numbers'!$I$2</f>
        <v>1438.2733446743821</v>
      </c>
      <c r="AC109" s="44">
        <f>Displacement_Number!AC109*'Temporary Relocation Numbers'!$I$2</f>
        <v>1723.7843006834723</v>
      </c>
      <c r="AD109" s="44">
        <f>Displacement_Number!AD109*'Temporary Relocation Numbers'!$I$2</f>
        <v>1114.9686601037718</v>
      </c>
      <c r="AE109" s="44">
        <f>Displacement_Number!AE109*'Temporary Relocation Numbers'!$I$2</f>
        <v>1336.3597322249932</v>
      </c>
      <c r="AF109" s="44">
        <f>Displacement_Number!AF109*'Temporary Relocation Numbers'!$I$2</f>
        <v>1079.2188115977576</v>
      </c>
      <c r="AG109" s="44">
        <f>Displacement_Number!AG109*'Temporary Relocation Numbers'!$I$2</f>
        <v>412.64949772058583</v>
      </c>
      <c r="AH109" s="45">
        <f>Displacement_Number!AH109*'Temporary Relocation Numbers'!$O$2</f>
        <v>766568.40956074675</v>
      </c>
      <c r="AI109" s="45">
        <f>Displacement_Number!AI109*'Temporary Relocation Numbers'!$O$2</f>
        <v>1540267.7883944777</v>
      </c>
      <c r="AJ109" s="45">
        <f>Displacement_Number!AJ109*'Temporary Relocation Numbers'!$O$2</f>
        <v>1155358.5611046618</v>
      </c>
      <c r="AK109" s="45">
        <f>Displacement_Number!AK109*'Temporary Relocation Numbers'!$O$2</f>
        <v>627288.77361099387</v>
      </c>
      <c r="AL109" s="45">
        <f>Displacement_Number!AL109*'Temporary Relocation Numbers'!$O$2</f>
        <v>395137.4964383113</v>
      </c>
      <c r="AM109" s="45">
        <f>Displacement_Number!AM109*'Temporary Relocation Numbers'!$O$2</f>
        <v>201446.06782065809</v>
      </c>
    </row>
    <row r="110" spans="1:39" x14ac:dyDescent="0.35">
      <c r="A110">
        <v>2129</v>
      </c>
      <c r="B110" s="43">
        <f>Displacement_Number!B110*'Temporary Relocation Numbers'!$C$2</f>
        <v>0</v>
      </c>
      <c r="C110" s="43">
        <f>Displacement_Number!C110*'Temporary Relocation Numbers'!$C$2</f>
        <v>0</v>
      </c>
      <c r="D110" s="43">
        <f>Displacement_Number!D110*'Temporary Relocation Numbers'!$C$2</f>
        <v>0</v>
      </c>
      <c r="E110" s="43">
        <f>Displacement_Number!E110*'Temporary Relocation Numbers'!$C$2</f>
        <v>0</v>
      </c>
      <c r="F110" s="43">
        <f>Displacement_Number!F110*'Temporary Relocation Numbers'!$C$2</f>
        <v>0</v>
      </c>
      <c r="G110" s="43">
        <f>Displacement_Number!G110*'Temporary Relocation Numbers'!$C$2</f>
        <v>0</v>
      </c>
      <c r="H110" s="44">
        <f>Displacement_Number!H110*'Temporary Relocation Numbers'!$I$2</f>
        <v>1554.2306810159298</v>
      </c>
      <c r="I110" s="44">
        <f>Displacement_Number!I110*'Temporary Relocation Numbers'!$I$2</f>
        <v>1899.0360654239757</v>
      </c>
      <c r="J110" s="44">
        <f>Displacement_Number!J110*'Temporary Relocation Numbers'!$I$2</f>
        <v>1241.3606647369643</v>
      </c>
      <c r="K110" s="44">
        <f>Displacement_Number!K110*'Temporary Relocation Numbers'!$I$2</f>
        <v>1347.8908279753318</v>
      </c>
      <c r="L110" s="44">
        <f>Displacement_Number!L110*'Temporary Relocation Numbers'!$I$2</f>
        <v>1108.3707867406292</v>
      </c>
      <c r="M110" s="44">
        <f>Displacement_Number!M110*'Temporary Relocation Numbers'!$I$2</f>
        <v>453.8855463376629</v>
      </c>
      <c r="N110" s="45">
        <f>Displacement_Number!N110*'Temporary Relocation Numbers'!$O$2</f>
        <v>834841.86374934437</v>
      </c>
      <c r="O110" s="45">
        <f>Displacement_Number!O110*'Temporary Relocation Numbers'!$O$2</f>
        <v>1710116.8247312838</v>
      </c>
      <c r="P110" s="45">
        <f>Displacement_Number!P110*'Temporary Relocation Numbers'!$O$2</f>
        <v>1296377.1311058693</v>
      </c>
      <c r="Q110" s="45">
        <f>Displacement_Number!Q110*'Temporary Relocation Numbers'!$O$2</f>
        <v>637643.75033616344</v>
      </c>
      <c r="R110" s="45">
        <f>Displacement_Number!R110*'Temporary Relocation Numbers'!$O$2</f>
        <v>408980.93423479632</v>
      </c>
      <c r="S110" s="45">
        <f>Displacement_Number!S110*'Temporary Relocation Numbers'!$O$2</f>
        <v>223307.38292941294</v>
      </c>
      <c r="U110">
        <v>2129</v>
      </c>
      <c r="V110" s="43">
        <f>Displacement_Number!V110*'Temporary Relocation Numbers'!$C$2</f>
        <v>0</v>
      </c>
      <c r="W110" s="43">
        <f>Displacement_Number!W110*'Temporary Relocation Numbers'!$C$2</f>
        <v>0</v>
      </c>
      <c r="X110" s="43">
        <f>Displacement_Number!X110*'Temporary Relocation Numbers'!$C$2</f>
        <v>0</v>
      </c>
      <c r="Y110" s="43">
        <f>Displacement_Number!Y110*'Temporary Relocation Numbers'!$C$2</f>
        <v>0</v>
      </c>
      <c r="Z110" s="43">
        <f>Displacement_Number!Z110*'Temporary Relocation Numbers'!$C$2</f>
        <v>0</v>
      </c>
      <c r="AA110" s="43">
        <f>Displacement_Number!AA110*'Temporary Relocation Numbers'!$C$2</f>
        <v>0</v>
      </c>
      <c r="AB110" s="44">
        <f>Displacement_Number!AB110*'Temporary Relocation Numbers'!$I$2</f>
        <v>1446.9509516798601</v>
      </c>
      <c r="AC110" s="44">
        <f>Displacement_Number!AC110*'Temporary Relocation Numbers'!$I$2</f>
        <v>1734.1844953188879</v>
      </c>
      <c r="AD110" s="44">
        <f>Displacement_Number!AD110*'Temporary Relocation Numbers'!$I$2</f>
        <v>1121.6956566733952</v>
      </c>
      <c r="AE110" s="44">
        <f>Displacement_Number!AE110*'Temporary Relocation Numbers'!$I$2</f>
        <v>1344.4224586998553</v>
      </c>
      <c r="AF110" s="44">
        <f>Displacement_Number!AF110*'Temporary Relocation Numbers'!$I$2</f>
        <v>1085.7301168059375</v>
      </c>
      <c r="AG110" s="44">
        <f>Displacement_Number!AG110*'Temporary Relocation Numbers'!$I$2</f>
        <v>415.13915671724743</v>
      </c>
      <c r="AH110" s="45">
        <f>Displacement_Number!AH110*'Temporary Relocation Numbers'!$O$2</f>
        <v>777217.46456883987</v>
      </c>
      <c r="AI110" s="45">
        <f>Displacement_Number!AI110*'Temporary Relocation Numbers'!$O$2</f>
        <v>1561664.9607814862</v>
      </c>
      <c r="AJ110" s="45">
        <f>Displacement_Number!AJ110*'Temporary Relocation Numbers'!$O$2</f>
        <v>1171408.6314151837</v>
      </c>
      <c r="AK110" s="45">
        <f>Displacement_Number!AK110*'Temporary Relocation Numbers'!$O$2</f>
        <v>636002.97650903719</v>
      </c>
      <c r="AL110" s="45">
        <f>Displacement_Number!AL110*'Temporary Relocation Numbers'!$O$2</f>
        <v>400626.68811755476</v>
      </c>
      <c r="AM110" s="45">
        <f>Displacement_Number!AM110*'Temporary Relocation Numbers'!$O$2</f>
        <v>204244.52681092022</v>
      </c>
    </row>
    <row r="111" spans="1:39" x14ac:dyDescent="0.35">
      <c r="A111">
        <v>2130</v>
      </c>
      <c r="B111" s="43">
        <f>Displacement_Number!B111*'Temporary Relocation Numbers'!$C$2</f>
        <v>0</v>
      </c>
      <c r="C111" s="43">
        <f>Displacement_Number!C111*'Temporary Relocation Numbers'!$C$2</f>
        <v>0</v>
      </c>
      <c r="D111" s="43">
        <f>Displacement_Number!D111*'Temporary Relocation Numbers'!$C$2</f>
        <v>0</v>
      </c>
      <c r="E111" s="43">
        <f>Displacement_Number!E111*'Temporary Relocation Numbers'!$C$2</f>
        <v>0</v>
      </c>
      <c r="F111" s="43">
        <f>Displacement_Number!F111*'Temporary Relocation Numbers'!$C$2</f>
        <v>0</v>
      </c>
      <c r="G111" s="43">
        <f>Displacement_Number!G111*'Temporary Relocation Numbers'!$C$2</f>
        <v>0</v>
      </c>
      <c r="H111" s="44">
        <f>Displacement_Number!H111*'Temporary Relocation Numbers'!$I$2</f>
        <v>1664.7391976597241</v>
      </c>
      <c r="I111" s="44">
        <f>Displacement_Number!I111*'Temporary Relocation Numbers'!$I$2</f>
        <v>2034.06084727032</v>
      </c>
      <c r="J111" s="44">
        <f>Displacement_Number!J111*'Temporary Relocation Numbers'!$I$2</f>
        <v>1329.6235766429159</v>
      </c>
      <c r="K111" s="44">
        <f>Displacement_Number!K111*'Temporary Relocation Numbers'!$I$2</f>
        <v>1443.7282205945312</v>
      </c>
      <c r="L111" s="44">
        <f>Displacement_Number!L111*'Temporary Relocation Numbers'!$I$2</f>
        <v>1187.1778859892167</v>
      </c>
      <c r="M111" s="44">
        <f>Displacement_Number!M111*'Temporary Relocation Numbers'!$I$2</f>
        <v>486.15760161522769</v>
      </c>
      <c r="N111" s="45">
        <f>Displacement_Number!N111*'Temporary Relocation Numbers'!$O$2</f>
        <v>901185.51301126869</v>
      </c>
      <c r="O111" s="45">
        <f>Displacement_Number!O111*'Temporary Relocation Numbers'!$O$2</f>
        <v>1846017.2817440056</v>
      </c>
      <c r="P111" s="45">
        <f>Displacement_Number!P111*'Temporary Relocation Numbers'!$O$2</f>
        <v>1399398.3060515118</v>
      </c>
      <c r="Q111" s="45">
        <f>Displacement_Number!Q111*'Temporary Relocation Numbers'!$O$2</f>
        <v>688316.35692583723</v>
      </c>
      <c r="R111" s="45">
        <f>Displacement_Number!R111*'Temporary Relocation Numbers'!$O$2</f>
        <v>441482.04472514673</v>
      </c>
      <c r="S111" s="45">
        <f>Displacement_Number!S111*'Temporary Relocation Numbers'!$O$2</f>
        <v>241053.29066831298</v>
      </c>
      <c r="U111">
        <v>2130</v>
      </c>
      <c r="V111" s="43">
        <f>Displacement_Number!V111*'Temporary Relocation Numbers'!$C$2</f>
        <v>0</v>
      </c>
      <c r="W111" s="43">
        <f>Displacement_Number!W111*'Temporary Relocation Numbers'!$C$2</f>
        <v>0</v>
      </c>
      <c r="X111" s="43">
        <f>Displacement_Number!X111*'Temporary Relocation Numbers'!$C$2</f>
        <v>0</v>
      </c>
      <c r="Y111" s="43">
        <f>Displacement_Number!Y111*'Temporary Relocation Numbers'!$C$2</f>
        <v>0</v>
      </c>
      <c r="Z111" s="43">
        <f>Displacement_Number!Z111*'Temporary Relocation Numbers'!$C$2</f>
        <v>0</v>
      </c>
      <c r="AA111" s="43">
        <f>Displacement_Number!AA111*'Temporary Relocation Numbers'!$C$2</f>
        <v>0</v>
      </c>
      <c r="AB111" s="44">
        <f>Displacement_Number!AB111*'Temporary Relocation Numbers'!$I$2</f>
        <v>1549.8316921513765</v>
      </c>
      <c r="AC111" s="44">
        <f>Displacement_Number!AC111*'Temporary Relocation Numbers'!$I$2</f>
        <v>1857.4880425369174</v>
      </c>
      <c r="AD111" s="44">
        <f>Displacement_Number!AD111*'Temporary Relocation Numbers'!$I$2</f>
        <v>1201.4501774526007</v>
      </c>
      <c r="AE111" s="44">
        <f>Displacement_Number!AE111*'Temporary Relocation Numbers'!$I$2</f>
        <v>1440.0132442043664</v>
      </c>
      <c r="AF111" s="44">
        <f>Displacement_Number!AF111*'Temporary Relocation Numbers'!$I$2</f>
        <v>1162.9274248691722</v>
      </c>
      <c r="AG111" s="44">
        <f>Displacement_Number!AG111*'Temporary Relocation Numbers'!$I$2</f>
        <v>444.65627600329287</v>
      </c>
      <c r="AH111" s="45">
        <f>Displacement_Number!AH111*'Temporary Relocation Numbers'!$O$2</f>
        <v>838981.78797976859</v>
      </c>
      <c r="AI111" s="45">
        <f>Displacement_Number!AI111*'Temporary Relocation Numbers'!$O$2</f>
        <v>1685768.1675342219</v>
      </c>
      <c r="AJ111" s="45">
        <f>Displacement_Number!AJ111*'Temporary Relocation Numbers'!$O$2</f>
        <v>1264498.7443570204</v>
      </c>
      <c r="AK111" s="45">
        <f>Displacement_Number!AK111*'Temporary Relocation Numbers'!$O$2</f>
        <v>686545.19322724931</v>
      </c>
      <c r="AL111" s="45">
        <f>Displacement_Number!AL111*'Temporary Relocation Numbers'!$O$2</f>
        <v>432463.89901408181</v>
      </c>
      <c r="AM111" s="45">
        <f>Displacement_Number!AM111*'Temporary Relocation Numbers'!$O$2</f>
        <v>220475.53754336695</v>
      </c>
    </row>
    <row r="112" spans="1:39" x14ac:dyDescent="0.35">
      <c r="A112">
        <v>2131</v>
      </c>
      <c r="B112" s="43">
        <f>Displacement_Number!B112*'Temporary Relocation Numbers'!$C$2</f>
        <v>0</v>
      </c>
      <c r="C112" s="43">
        <f>Displacement_Number!C112*'Temporary Relocation Numbers'!$C$2</f>
        <v>0</v>
      </c>
      <c r="D112" s="43">
        <f>Displacement_Number!D112*'Temporary Relocation Numbers'!$C$2</f>
        <v>0</v>
      </c>
      <c r="E112" s="43">
        <f>Displacement_Number!E112*'Temporary Relocation Numbers'!$C$2</f>
        <v>0</v>
      </c>
      <c r="F112" s="43">
        <f>Displacement_Number!F112*'Temporary Relocation Numbers'!$C$2</f>
        <v>0</v>
      </c>
      <c r="G112" s="43">
        <f>Displacement_Number!G112*'Temporary Relocation Numbers'!$C$2</f>
        <v>0</v>
      </c>
      <c r="H112" s="44">
        <f>Displacement_Number!H112*'Temporary Relocation Numbers'!$I$2</f>
        <v>1674.7831525014076</v>
      </c>
      <c r="I112" s="44">
        <f>Displacement_Number!I112*'Temporary Relocation Numbers'!$I$2</f>
        <v>2046.3330490205644</v>
      </c>
      <c r="J112" s="44">
        <f>Displacement_Number!J112*'Temporary Relocation Numbers'!$I$2</f>
        <v>1337.6456615310549</v>
      </c>
      <c r="K112" s="44">
        <f>Displacement_Number!K112*'Temporary Relocation Numbers'!$I$2</f>
        <v>1452.4387387776198</v>
      </c>
      <c r="L112" s="44">
        <f>Displacement_Number!L112*'Temporary Relocation Numbers'!$I$2</f>
        <v>1194.3405461180125</v>
      </c>
      <c r="M112" s="44">
        <f>Displacement_Number!M112*'Temporary Relocation Numbers'!$I$2</f>
        <v>489.09076075716951</v>
      </c>
      <c r="N112" s="45">
        <f>Displacement_Number!N112*'Temporary Relocation Numbers'!$O$2</f>
        <v>913704.64891729003</v>
      </c>
      <c r="O112" s="45">
        <f>Displacement_Number!O112*'Temporary Relocation Numbers'!$O$2</f>
        <v>1871661.8808874101</v>
      </c>
      <c r="P112" s="45">
        <f>Displacement_Number!P112*'Temporary Relocation Numbers'!$O$2</f>
        <v>1418838.540417436</v>
      </c>
      <c r="Q112" s="45">
        <f>Displacement_Number!Q112*'Temporary Relocation Numbers'!$O$2</f>
        <v>697878.34598833148</v>
      </c>
      <c r="R112" s="45">
        <f>Displacement_Number!R112*'Temporary Relocation Numbers'!$O$2</f>
        <v>447615.04801712628</v>
      </c>
      <c r="S112" s="45">
        <f>Displacement_Number!S112*'Temporary Relocation Numbers'!$O$2</f>
        <v>244401.96734242697</v>
      </c>
      <c r="U112">
        <v>2131</v>
      </c>
      <c r="V112" s="43">
        <f>Displacement_Number!V112*'Temporary Relocation Numbers'!$C$2</f>
        <v>0</v>
      </c>
      <c r="W112" s="43">
        <f>Displacement_Number!W112*'Temporary Relocation Numbers'!$C$2</f>
        <v>0</v>
      </c>
      <c r="X112" s="43">
        <f>Displacement_Number!X112*'Temporary Relocation Numbers'!$C$2</f>
        <v>0</v>
      </c>
      <c r="Y112" s="43">
        <f>Displacement_Number!Y112*'Temporary Relocation Numbers'!$C$2</f>
        <v>0</v>
      </c>
      <c r="Z112" s="43">
        <f>Displacement_Number!Z112*'Temporary Relocation Numbers'!$C$2</f>
        <v>0</v>
      </c>
      <c r="AA112" s="43">
        <f>Displacement_Number!AA112*'Temporary Relocation Numbers'!$C$2</f>
        <v>0</v>
      </c>
      <c r="AB112" s="44">
        <f>Displacement_Number!AB112*'Temporary Relocation Numbers'!$I$2</f>
        <v>1559.1823697530463</v>
      </c>
      <c r="AC112" s="44">
        <f>Displacement_Number!AC112*'Temporary Relocation Numbers'!$I$2</f>
        <v>1868.6949186917141</v>
      </c>
      <c r="AD112" s="44">
        <f>Displacement_Number!AD112*'Temporary Relocation Numbers'!$I$2</f>
        <v>1208.6989473162707</v>
      </c>
      <c r="AE112" s="44">
        <f>Displacement_Number!AE112*'Temporary Relocation Numbers'!$I$2</f>
        <v>1448.7013486333044</v>
      </c>
      <c r="AF112" s="44">
        <f>Displacement_Number!AF112*'Temporary Relocation Numbers'!$I$2</f>
        <v>1169.9437734695784</v>
      </c>
      <c r="AG112" s="44">
        <f>Displacement_Number!AG112*'Temporary Relocation Numbers'!$I$2</f>
        <v>447.33904310730929</v>
      </c>
      <c r="AH112" s="45">
        <f>Displacement_Number!AH112*'Temporary Relocation Numbers'!$O$2</f>
        <v>850636.79893450439</v>
      </c>
      <c r="AI112" s="45">
        <f>Displacement_Number!AI112*'Temporary Relocation Numbers'!$O$2</f>
        <v>1709186.6096759359</v>
      </c>
      <c r="AJ112" s="45">
        <f>Displacement_Number!AJ112*'Temporary Relocation Numbers'!$O$2</f>
        <v>1282064.9739568527</v>
      </c>
      <c r="AK112" s="45">
        <f>Displacement_Number!AK112*'Temporary Relocation Numbers'!$O$2</f>
        <v>696082.57754551014</v>
      </c>
      <c r="AL112" s="45">
        <f>Displacement_Number!AL112*'Temporary Relocation Numbers'!$O$2</f>
        <v>438471.62355918047</v>
      </c>
      <c r="AM112" s="45">
        <f>Displacement_Number!AM112*'Temporary Relocation Numbers'!$O$2</f>
        <v>223538.35111350031</v>
      </c>
    </row>
    <row r="113" spans="1:39" x14ac:dyDescent="0.35">
      <c r="A113">
        <v>2132</v>
      </c>
      <c r="B113" s="43">
        <f>Displacement_Number!B113*'Temporary Relocation Numbers'!$C$2</f>
        <v>0</v>
      </c>
      <c r="C113" s="43">
        <f>Displacement_Number!C113*'Temporary Relocation Numbers'!$C$2</f>
        <v>0</v>
      </c>
      <c r="D113" s="43">
        <f>Displacement_Number!D113*'Temporary Relocation Numbers'!$C$2</f>
        <v>0</v>
      </c>
      <c r="E113" s="43">
        <f>Displacement_Number!E113*'Temporary Relocation Numbers'!$C$2</f>
        <v>0</v>
      </c>
      <c r="F113" s="43">
        <f>Displacement_Number!F113*'Temporary Relocation Numbers'!$C$2</f>
        <v>0</v>
      </c>
      <c r="G113" s="43">
        <f>Displacement_Number!G113*'Temporary Relocation Numbers'!$C$2</f>
        <v>0</v>
      </c>
      <c r="H113" s="44">
        <f>Displacement_Number!H113*'Temporary Relocation Numbers'!$I$2</f>
        <v>1684.8877060416758</v>
      </c>
      <c r="I113" s="44">
        <f>Displacement_Number!I113*'Temporary Relocation Numbers'!$I$2</f>
        <v>2058.6792932636868</v>
      </c>
      <c r="J113" s="44">
        <f>Displacement_Number!J113*'Temporary Relocation Numbers'!$I$2</f>
        <v>1345.7161464679621</v>
      </c>
      <c r="K113" s="44">
        <f>Displacement_Number!K113*'Temporary Relocation Numbers'!$I$2</f>
        <v>1461.2018105687457</v>
      </c>
      <c r="L113" s="44">
        <f>Displacement_Number!L113*'Temporary Relocation Numbers'!$I$2</f>
        <v>1201.5464210848927</v>
      </c>
      <c r="M113" s="44">
        <f>Displacement_Number!M113*'Temporary Relocation Numbers'!$I$2</f>
        <v>492.04161667588352</v>
      </c>
      <c r="N113" s="45">
        <f>Displacement_Number!N113*'Temporary Relocation Numbers'!$O$2</f>
        <v>926397.69880835724</v>
      </c>
      <c r="O113" s="45">
        <f>Displacement_Number!O113*'Temporary Relocation Numbers'!$O$2</f>
        <v>1897662.7310105476</v>
      </c>
      <c r="P113" s="45">
        <f>Displacement_Number!P113*'Temporary Relocation Numbers'!$O$2</f>
        <v>1438548.8356449234</v>
      </c>
      <c r="Q113" s="45">
        <f>Displacement_Number!Q113*'Temporary Relocation Numbers'!$O$2</f>
        <v>707573.16878913692</v>
      </c>
      <c r="R113" s="45">
        <f>Displacement_Number!R113*'Temporary Relocation Numbers'!$O$2</f>
        <v>453833.25008407014</v>
      </c>
      <c r="S113" s="45">
        <f>Displacement_Number!S113*'Temporary Relocation Numbers'!$O$2</f>
        <v>247797.16333779413</v>
      </c>
      <c r="U113">
        <v>2132</v>
      </c>
      <c r="V113" s="43">
        <f>Displacement_Number!V113*'Temporary Relocation Numbers'!$C$2</f>
        <v>0</v>
      </c>
      <c r="W113" s="43">
        <f>Displacement_Number!W113*'Temporary Relocation Numbers'!$C$2</f>
        <v>0</v>
      </c>
      <c r="X113" s="43">
        <f>Displacement_Number!X113*'Temporary Relocation Numbers'!$C$2</f>
        <v>0</v>
      </c>
      <c r="Y113" s="43">
        <f>Displacement_Number!Y113*'Temporary Relocation Numbers'!$C$2</f>
        <v>0</v>
      </c>
      <c r="Z113" s="43">
        <f>Displacement_Number!Z113*'Temporary Relocation Numbers'!$C$2</f>
        <v>0</v>
      </c>
      <c r="AA113" s="43">
        <f>Displacement_Number!AA113*'Temporary Relocation Numbers'!$C$2</f>
        <v>0</v>
      </c>
      <c r="AB113" s="44">
        <f>Displacement_Number!AB113*'Temporary Relocation Numbers'!$I$2</f>
        <v>1568.5894632688132</v>
      </c>
      <c r="AC113" s="44">
        <f>Displacement_Number!AC113*'Temporary Relocation Numbers'!$I$2</f>
        <v>1879.9694098568211</v>
      </c>
      <c r="AD113" s="44">
        <f>Displacement_Number!AD113*'Temporary Relocation Numbers'!$I$2</f>
        <v>1215.9914515482255</v>
      </c>
      <c r="AE113" s="44">
        <f>Displacement_Number!AE113*'Temporary Relocation Numbers'!$I$2</f>
        <v>1457.4418714402484</v>
      </c>
      <c r="AF113" s="44">
        <f>Displacement_Number!AF113*'Temporary Relocation Numbers'!$I$2</f>
        <v>1177.0024541593564</v>
      </c>
      <c r="AG113" s="44">
        <f>Displacement_Number!AG113*'Temporary Relocation Numbers'!$I$2</f>
        <v>450.03799628520511</v>
      </c>
      <c r="AH113" s="45">
        <f>Displacement_Number!AH113*'Temporary Relocation Numbers'!$O$2</f>
        <v>862453.71957822412</v>
      </c>
      <c r="AI113" s="45">
        <f>Displacement_Number!AI113*'Temporary Relocation Numbers'!$O$2</f>
        <v>1732930.377353454</v>
      </c>
      <c r="AJ113" s="45">
        <f>Displacement_Number!AJ113*'Temporary Relocation Numbers'!$O$2</f>
        <v>1299875.23102111</v>
      </c>
      <c r="AK113" s="45">
        <f>Displacement_Number!AK113*'Temporary Relocation Numbers'!$O$2</f>
        <v>705752.45379661338</v>
      </c>
      <c r="AL113" s="45">
        <f>Displacement_Number!AL113*'Temporary Relocation Numbers'!$O$2</f>
        <v>444562.80652541458</v>
      </c>
      <c r="AM113" s="45">
        <f>Displacement_Number!AM113*'Temporary Relocation Numbers'!$O$2</f>
        <v>226643.71283691141</v>
      </c>
    </row>
    <row r="114" spans="1:39" x14ac:dyDescent="0.35">
      <c r="A114">
        <v>2133</v>
      </c>
      <c r="B114" s="43">
        <f>Displacement_Number!B114*'Temporary Relocation Numbers'!$C$2</f>
        <v>0</v>
      </c>
      <c r="C114" s="43">
        <f>Displacement_Number!C114*'Temporary Relocation Numbers'!$C$2</f>
        <v>0</v>
      </c>
      <c r="D114" s="43">
        <f>Displacement_Number!D114*'Temporary Relocation Numbers'!$C$2</f>
        <v>0</v>
      </c>
      <c r="E114" s="43">
        <f>Displacement_Number!E114*'Temporary Relocation Numbers'!$C$2</f>
        <v>0</v>
      </c>
      <c r="F114" s="43">
        <f>Displacement_Number!F114*'Temporary Relocation Numbers'!$C$2</f>
        <v>0</v>
      </c>
      <c r="G114" s="43">
        <f>Displacement_Number!G114*'Temporary Relocation Numbers'!$C$2</f>
        <v>0</v>
      </c>
      <c r="H114" s="44">
        <f>Displacement_Number!H114*'Temporary Relocation Numbers'!$I$2</f>
        <v>1695.0532238937094</v>
      </c>
      <c r="I114" s="44">
        <f>Displacement_Number!I114*'Temporary Relocation Numbers'!$I$2</f>
        <v>2071.1000267239888</v>
      </c>
      <c r="J114" s="44">
        <f>Displacement_Number!J114*'Temporary Relocation Numbers'!$I$2</f>
        <v>1353.835323468089</v>
      </c>
      <c r="K114" s="44">
        <f>Displacement_Number!K114*'Temporary Relocation Numbers'!$I$2</f>
        <v>1470.0177530422395</v>
      </c>
      <c r="L114" s="44">
        <f>Displacement_Number!L114*'Temporary Relocation Numbers'!$I$2</f>
        <v>1208.7957716201167</v>
      </c>
      <c r="M114" s="44">
        <f>Displacement_Number!M114*'Temporary Relocation Numbers'!$I$2</f>
        <v>495.01027614222448</v>
      </c>
      <c r="N114" s="45">
        <f>Displacement_Number!N114*'Temporary Relocation Numbers'!$O$2</f>
        <v>939267.07867183734</v>
      </c>
      <c r="O114" s="45">
        <f>Displacement_Number!O114*'Temporary Relocation Numbers'!$O$2</f>
        <v>1924024.7810993572</v>
      </c>
      <c r="P114" s="45">
        <f>Displacement_Number!P114*'Temporary Relocation Numbers'!$O$2</f>
        <v>1458532.9433795339</v>
      </c>
      <c r="Q114" s="45">
        <f>Displacement_Number!Q114*'Temporary Relocation Numbers'!$O$2</f>
        <v>717402.67063490686</v>
      </c>
      <c r="R114" s="45">
        <f>Displacement_Number!R114*'Temporary Relocation Numbers'!$O$2</f>
        <v>460137.83449476375</v>
      </c>
      <c r="S114" s="45">
        <f>Displacement_Number!S114*'Temporary Relocation Numbers'!$O$2</f>
        <v>251239.52489394762</v>
      </c>
      <c r="U114">
        <v>2133</v>
      </c>
      <c r="V114" s="43">
        <f>Displacement_Number!V114*'Temporary Relocation Numbers'!$C$2</f>
        <v>0</v>
      </c>
      <c r="W114" s="43">
        <f>Displacement_Number!W114*'Temporary Relocation Numbers'!$C$2</f>
        <v>0</v>
      </c>
      <c r="X114" s="43">
        <f>Displacement_Number!X114*'Temporary Relocation Numbers'!$C$2</f>
        <v>0</v>
      </c>
      <c r="Y114" s="43">
        <f>Displacement_Number!Y114*'Temporary Relocation Numbers'!$C$2</f>
        <v>0</v>
      </c>
      <c r="Z114" s="43">
        <f>Displacement_Number!Z114*'Temporary Relocation Numbers'!$C$2</f>
        <v>0</v>
      </c>
      <c r="AA114" s="43">
        <f>Displacement_Number!AA114*'Temporary Relocation Numbers'!$C$2</f>
        <v>0</v>
      </c>
      <c r="AB114" s="44">
        <f>Displacement_Number!AB114*'Temporary Relocation Numbers'!$I$2</f>
        <v>1578.0533130756542</v>
      </c>
      <c r="AC114" s="44">
        <f>Displacement_Number!AC114*'Temporary Relocation Numbers'!$I$2</f>
        <v>1891.3119239772868</v>
      </c>
      <c r="AD114" s="44">
        <f>Displacement_Number!AD114*'Temporary Relocation Numbers'!$I$2</f>
        <v>1223.3279540132321</v>
      </c>
      <c r="AE114" s="44">
        <f>Displacement_Number!AE114*'Temporary Relocation Numbers'!$I$2</f>
        <v>1466.2351288836385</v>
      </c>
      <c r="AF114" s="44">
        <f>Displacement_Number!AF114*'Temporary Relocation Numbers'!$I$2</f>
        <v>1184.1037223428327</v>
      </c>
      <c r="AG114" s="44">
        <f>Displacement_Number!AG114*'Temporary Relocation Numbers'!$I$2</f>
        <v>452.75323319323536</v>
      </c>
      <c r="AH114" s="45">
        <f>Displacement_Number!AH114*'Temporary Relocation Numbers'!$O$2</f>
        <v>874434.79913638881</v>
      </c>
      <c r="AI114" s="45">
        <f>Displacement_Number!AI114*'Temporary Relocation Numbers'!$O$2</f>
        <v>1757003.9899410212</v>
      </c>
      <c r="AJ114" s="45">
        <f>Displacement_Number!AJ114*'Temporary Relocation Numbers'!$O$2</f>
        <v>1317932.9055432489</v>
      </c>
      <c r="AK114" s="45">
        <f>Displacement_Number!AK114*'Temporary Relocation Numbers'!$O$2</f>
        <v>715556.66253890074</v>
      </c>
      <c r="AL114" s="45">
        <f>Displacement_Number!AL114*'Temporary Relocation Numbers'!$O$2</f>
        <v>450738.60730483109</v>
      </c>
      <c r="AM114" s="45">
        <f>Displacement_Number!AM114*'Temporary Relocation Numbers'!$O$2</f>
        <v>229792.21378625487</v>
      </c>
    </row>
    <row r="115" spans="1:39" x14ac:dyDescent="0.35">
      <c r="A115">
        <v>2134</v>
      </c>
      <c r="B115" s="43">
        <f>Displacement_Number!B115*'Temporary Relocation Numbers'!$C$2</f>
        <v>0</v>
      </c>
      <c r="C115" s="43">
        <f>Displacement_Number!C115*'Temporary Relocation Numbers'!$C$2</f>
        <v>0</v>
      </c>
      <c r="D115" s="43">
        <f>Displacement_Number!D115*'Temporary Relocation Numbers'!$C$2</f>
        <v>0</v>
      </c>
      <c r="E115" s="43">
        <f>Displacement_Number!E115*'Temporary Relocation Numbers'!$C$2</f>
        <v>0</v>
      </c>
      <c r="F115" s="43">
        <f>Displacement_Number!F115*'Temporary Relocation Numbers'!$C$2</f>
        <v>0</v>
      </c>
      <c r="G115" s="43">
        <f>Displacement_Number!G115*'Temporary Relocation Numbers'!$C$2</f>
        <v>0</v>
      </c>
      <c r="H115" s="44">
        <f>Displacement_Number!H115*'Temporary Relocation Numbers'!$I$2</f>
        <v>1705.2800738765604</v>
      </c>
      <c r="I115" s="44">
        <f>Displacement_Number!I115*'Temporary Relocation Numbers'!$I$2</f>
        <v>2083.5956988210164</v>
      </c>
      <c r="J115" s="44">
        <f>Displacement_Number!J115*'Temporary Relocation Numbers'!$I$2</f>
        <v>1362.0034863077126</v>
      </c>
      <c r="K115" s="44">
        <f>Displacement_Number!K115*'Temporary Relocation Numbers'!$I$2</f>
        <v>1478.8868851854513</v>
      </c>
      <c r="L115" s="44">
        <f>Displacement_Number!L115*'Temporary Relocation Numbers'!$I$2</f>
        <v>1216.0888600270202</v>
      </c>
      <c r="M115" s="44">
        <f>Displacement_Number!M115*'Temporary Relocation Numbers'!$I$2</f>
        <v>497.99684657123282</v>
      </c>
      <c r="N115" s="45">
        <f>Displacement_Number!N115*'Temporary Relocation Numbers'!$O$2</f>
        <v>952315.23805763666</v>
      </c>
      <c r="O115" s="45">
        <f>Displacement_Number!O115*'Temporary Relocation Numbers'!$O$2</f>
        <v>1950753.0488903583</v>
      </c>
      <c r="P115" s="45">
        <f>Displacement_Number!P115*'Temporary Relocation Numbers'!$O$2</f>
        <v>1478794.6673841332</v>
      </c>
      <c r="Q115" s="45">
        <f>Displacement_Number!Q115*'Temporary Relocation Numbers'!$O$2</f>
        <v>727368.72246702132</v>
      </c>
      <c r="R115" s="45">
        <f>Displacement_Number!R115*'Temporary Relocation Numbers'!$O$2</f>
        <v>466530.00125995488</v>
      </c>
      <c r="S115" s="45">
        <f>Displacement_Number!S115*'Temporary Relocation Numbers'!$O$2</f>
        <v>254729.70722788421</v>
      </c>
      <c r="U115">
        <v>2134</v>
      </c>
      <c r="V115" s="43">
        <f>Displacement_Number!V115*'Temporary Relocation Numbers'!$C$2</f>
        <v>0</v>
      </c>
      <c r="W115" s="43">
        <f>Displacement_Number!W115*'Temporary Relocation Numbers'!$C$2</f>
        <v>0</v>
      </c>
      <c r="X115" s="43">
        <f>Displacement_Number!X115*'Temporary Relocation Numbers'!$C$2</f>
        <v>0</v>
      </c>
      <c r="Y115" s="43">
        <f>Displacement_Number!Y115*'Temporary Relocation Numbers'!$C$2</f>
        <v>0</v>
      </c>
      <c r="Z115" s="43">
        <f>Displacement_Number!Z115*'Temporary Relocation Numbers'!$C$2</f>
        <v>0</v>
      </c>
      <c r="AA115" s="43">
        <f>Displacement_Number!AA115*'Temporary Relocation Numbers'!$C$2</f>
        <v>0</v>
      </c>
      <c r="AB115" s="44">
        <f>Displacement_Number!AB115*'Temporary Relocation Numbers'!$I$2</f>
        <v>1587.5742616041573</v>
      </c>
      <c r="AC115" s="44">
        <f>Displacement_Number!AC115*'Temporary Relocation Numbers'!$I$2</f>
        <v>1902.7228714594323</v>
      </c>
      <c r="AD115" s="44">
        <f>Displacement_Number!AD115*'Temporary Relocation Numbers'!$I$2</f>
        <v>1230.7087201680454</v>
      </c>
      <c r="AE115" s="44">
        <f>Displacement_Number!AE115*'Temporary Relocation Numbers'!$I$2</f>
        <v>1475.0814391300114</v>
      </c>
      <c r="AF115" s="44">
        <f>Displacement_Number!AF115*'Temporary Relocation Numbers'!$I$2</f>
        <v>1191.2478349652781</v>
      </c>
      <c r="AG115" s="44">
        <f>Displacement_Number!AG115*'Temporary Relocation Numbers'!$I$2</f>
        <v>455.48485207684882</v>
      </c>
      <c r="AH115" s="45">
        <f>Displacement_Number!AH115*'Temporary Relocation Numbers'!$O$2</f>
        <v>886582.31808036659</v>
      </c>
      <c r="AI115" s="45">
        <f>Displacement_Number!AI115*'Temporary Relocation Numbers'!$O$2</f>
        <v>1781412.0295953581</v>
      </c>
      <c r="AJ115" s="45">
        <f>Displacement_Number!AJ115*'Temporary Relocation Numbers'!$O$2</f>
        <v>1336241.4346100127</v>
      </c>
      <c r="AK115" s="45">
        <f>Displacement_Number!AK115*'Temporary Relocation Numbers'!$O$2</f>
        <v>725497.06989947869</v>
      </c>
      <c r="AL115" s="45">
        <f>Displacement_Number!AL115*'Temporary Relocation Numbers'!$O$2</f>
        <v>457000.20139558014</v>
      </c>
      <c r="AM115" s="45">
        <f>Displacement_Number!AM115*'Temporary Relocation Numbers'!$O$2</f>
        <v>232984.45324527918</v>
      </c>
    </row>
    <row r="116" spans="1:39" x14ac:dyDescent="0.35">
      <c r="A116">
        <v>2135</v>
      </c>
      <c r="B116" s="43">
        <f>Displacement_Number!B116*'Temporary Relocation Numbers'!$C$2</f>
        <v>0</v>
      </c>
      <c r="C116" s="43">
        <f>Displacement_Number!C116*'Temporary Relocation Numbers'!$C$2</f>
        <v>0</v>
      </c>
      <c r="D116" s="43">
        <f>Displacement_Number!D116*'Temporary Relocation Numbers'!$C$2</f>
        <v>0</v>
      </c>
      <c r="E116" s="43">
        <f>Displacement_Number!E116*'Temporary Relocation Numbers'!$C$2</f>
        <v>0</v>
      </c>
      <c r="F116" s="43">
        <f>Displacement_Number!F116*'Temporary Relocation Numbers'!$C$2</f>
        <v>0</v>
      </c>
      <c r="G116" s="43">
        <f>Displacement_Number!G116*'Temporary Relocation Numbers'!$C$2</f>
        <v>0</v>
      </c>
      <c r="H116" s="44">
        <f>Displacement_Number!H116*'Temporary Relocation Numbers'!$I$2</f>
        <v>1715.5686260284629</v>
      </c>
      <c r="I116" s="44">
        <f>Displacement_Number!I116*'Temporary Relocation Numbers'!$I$2</f>
        <v>2096.1667616858203</v>
      </c>
      <c r="J116" s="44">
        <f>Displacement_Number!J116*'Temporary Relocation Numbers'!$I$2</f>
        <v>1370.2209305355657</v>
      </c>
      <c r="K116" s="44">
        <f>Displacement_Number!K116*'Temporary Relocation Numbers'!$I$2</f>
        <v>1487.8095279102947</v>
      </c>
      <c r="L116" s="44">
        <f>Displacement_Number!L116*'Temporary Relocation Numbers'!$I$2</f>
        <v>1223.4259501915074</v>
      </c>
      <c r="M116" s="44">
        <f>Displacement_Number!M116*'Temporary Relocation Numbers'!$I$2</f>
        <v>501.00143602602168</v>
      </c>
      <c r="N116" s="45">
        <f>Displacement_Number!N116*'Temporary Relocation Numbers'!$O$2</f>
        <v>965544.66054444644</v>
      </c>
      <c r="O116" s="45">
        <f>Displacement_Number!O116*'Temporary Relocation Numbers'!$O$2</f>
        <v>1977852.6218257244</v>
      </c>
      <c r="P116" s="45">
        <f>Displacement_Number!P116*'Temporary Relocation Numbers'!$O$2</f>
        <v>1499337.8642628985</v>
      </c>
      <c r="Q116" s="45">
        <f>Displacement_Number!Q116*'Temporary Relocation Numbers'!$O$2</f>
        <v>737473.22121770168</v>
      </c>
      <c r="R116" s="45">
        <f>Displacement_Number!R116*'Temporary Relocation Numbers'!$O$2</f>
        <v>473010.96706076292</v>
      </c>
      <c r="S116" s="45">
        <f>Displacement_Number!S116*'Temporary Relocation Numbers'!$O$2</f>
        <v>258268.37465877869</v>
      </c>
      <c r="U116">
        <v>2135</v>
      </c>
      <c r="V116" s="43">
        <f>Displacement_Number!V116*'Temporary Relocation Numbers'!$C$2</f>
        <v>0</v>
      </c>
      <c r="W116" s="43">
        <f>Displacement_Number!W116*'Temporary Relocation Numbers'!$C$2</f>
        <v>0</v>
      </c>
      <c r="X116" s="43">
        <f>Displacement_Number!X116*'Temporary Relocation Numbers'!$C$2</f>
        <v>0</v>
      </c>
      <c r="Y116" s="43">
        <f>Displacement_Number!Y116*'Temporary Relocation Numbers'!$C$2</f>
        <v>0</v>
      </c>
      <c r="Z116" s="43">
        <f>Displacement_Number!Z116*'Temporary Relocation Numbers'!$C$2</f>
        <v>0</v>
      </c>
      <c r="AA116" s="43">
        <f>Displacement_Number!AA116*'Temporary Relocation Numbers'!$C$2</f>
        <v>0</v>
      </c>
      <c r="AB116" s="44">
        <f>Displacement_Number!AB116*'Temporary Relocation Numbers'!$I$2</f>
        <v>1597.1526533509164</v>
      </c>
      <c r="AC116" s="44">
        <f>Displacement_Number!AC116*'Temporary Relocation Numbers'!$I$2</f>
        <v>1914.2026651857068</v>
      </c>
      <c r="AD116" s="44">
        <f>Displacement_Number!AD116*'Temporary Relocation Numbers'!$I$2</f>
        <v>1238.1340170710139</v>
      </c>
      <c r="AE116" s="44">
        <f>Displacement_Number!AE116*'Temporary Relocation Numbers'!$I$2</f>
        <v>1483.9811222655171</v>
      </c>
      <c r="AF116" s="44">
        <f>Displacement_Number!AF116*'Temporary Relocation Numbers'!$I$2</f>
        <v>1198.4350505222037</v>
      </c>
      <c r="AG116" s="44">
        <f>Displacement_Number!AG116*'Temporary Relocation Numbers'!$I$2</f>
        <v>458.2329517742441</v>
      </c>
      <c r="AH116" s="45">
        <f>Displacement_Number!AH116*'Temporary Relocation Numbers'!$O$2</f>
        <v>898898.58856149728</v>
      </c>
      <c r="AI116" s="45">
        <f>Displacement_Number!AI116*'Temporary Relocation Numbers'!$O$2</f>
        <v>1806159.1421278329</v>
      </c>
      <c r="AJ116" s="45">
        <f>Displacement_Number!AJ116*'Temporary Relocation Numbers'!$O$2</f>
        <v>1354804.3030556471</v>
      </c>
      <c r="AK116" s="45">
        <f>Displacement_Number!AK116*'Temporary Relocation Numbers'!$O$2</f>
        <v>735575.56792941561</v>
      </c>
      <c r="AL116" s="45">
        <f>Displacement_Number!AL116*'Temporary Relocation Numbers'!$O$2</f>
        <v>463348.78062565799</v>
      </c>
      <c r="AM116" s="45">
        <f>Displacement_Number!AM116*'Temporary Relocation Numbers'!$O$2</f>
        <v>236221.03882289404</v>
      </c>
    </row>
    <row r="117" spans="1:39" x14ac:dyDescent="0.35">
      <c r="A117">
        <v>2136</v>
      </c>
      <c r="B117" s="43">
        <f>Displacement_Number!B117*'Temporary Relocation Numbers'!$C$2</f>
        <v>0</v>
      </c>
      <c r="C117" s="43">
        <f>Displacement_Number!C117*'Temporary Relocation Numbers'!$C$2</f>
        <v>0</v>
      </c>
      <c r="D117" s="43">
        <f>Displacement_Number!D117*'Temporary Relocation Numbers'!$C$2</f>
        <v>0</v>
      </c>
      <c r="E117" s="43">
        <f>Displacement_Number!E117*'Temporary Relocation Numbers'!$C$2</f>
        <v>0</v>
      </c>
      <c r="F117" s="43">
        <f>Displacement_Number!F117*'Temporary Relocation Numbers'!$C$2</f>
        <v>0</v>
      </c>
      <c r="G117" s="43">
        <f>Displacement_Number!G117*'Temporary Relocation Numbers'!$C$2</f>
        <v>0</v>
      </c>
      <c r="H117" s="44">
        <f>Displacement_Number!H117*'Temporary Relocation Numbers'!$I$2</f>
        <v>1725.9192526202205</v>
      </c>
      <c r="I117" s="44">
        <f>Displacement_Number!I117*'Temporary Relocation Numbers'!$I$2</f>
        <v>2108.8136701773174</v>
      </c>
      <c r="J117" s="44">
        <f>Displacement_Number!J117*'Temporary Relocation Numbers'!$I$2</f>
        <v>1378.4879534835295</v>
      </c>
      <c r="K117" s="44">
        <f>Displacement_Number!K117*'Temporary Relocation Numbers'!$I$2</f>
        <v>1496.7860040648568</v>
      </c>
      <c r="L117" s="44">
        <f>Displacement_Number!L117*'Temporary Relocation Numbers'!$I$2</f>
        <v>1230.8073075915981</v>
      </c>
      <c r="M117" s="44">
        <f>Displacement_Number!M117*'Temporary Relocation Numbers'!$I$2</f>
        <v>504.02415322168679</v>
      </c>
      <c r="N117" s="45">
        <f>Displacement_Number!N117*'Temporary Relocation Numbers'!$O$2</f>
        <v>978957.86421246617</v>
      </c>
      <c r="O117" s="45">
        <f>Displacement_Number!O117*'Temporary Relocation Numbers'!$O$2</f>
        <v>2005328.6580216228</v>
      </c>
      <c r="P117" s="45">
        <f>Displacement_Number!P117*'Temporary Relocation Numbers'!$O$2</f>
        <v>1520166.4441953814</v>
      </c>
      <c r="Q117" s="45">
        <f>Displacement_Number!Q117*'Temporary Relocation Numbers'!$O$2</f>
        <v>747718.09017107158</v>
      </c>
      <c r="R117" s="45">
        <f>Displacement_Number!R117*'Temporary Relocation Numbers'!$O$2</f>
        <v>479581.96548026166</v>
      </c>
      <c r="S117" s="45">
        <f>Displacement_Number!S117*'Temporary Relocation Numbers'!$O$2</f>
        <v>261856.20073442935</v>
      </c>
      <c r="U117">
        <v>2136</v>
      </c>
      <c r="V117" s="43">
        <f>Displacement_Number!V117*'Temporary Relocation Numbers'!$C$2</f>
        <v>0</v>
      </c>
      <c r="W117" s="43">
        <f>Displacement_Number!W117*'Temporary Relocation Numbers'!$C$2</f>
        <v>0</v>
      </c>
      <c r="X117" s="43">
        <f>Displacement_Number!X117*'Temporary Relocation Numbers'!$C$2</f>
        <v>0</v>
      </c>
      <c r="Y117" s="43">
        <f>Displacement_Number!Y117*'Temporary Relocation Numbers'!$C$2</f>
        <v>0</v>
      </c>
      <c r="Z117" s="43">
        <f>Displacement_Number!Z117*'Temporary Relocation Numbers'!$C$2</f>
        <v>0</v>
      </c>
      <c r="AA117" s="43">
        <f>Displacement_Number!AA117*'Temporary Relocation Numbers'!$C$2</f>
        <v>0</v>
      </c>
      <c r="AB117" s="44">
        <f>Displacement_Number!AB117*'Temporary Relocation Numbers'!$I$2</f>
        <v>1606.7888348909933</v>
      </c>
      <c r="AC117" s="44">
        <f>Displacement_Number!AC117*'Temporary Relocation Numbers'!$I$2</f>
        <v>1925.7517205296206</v>
      </c>
      <c r="AD117" s="44">
        <f>Displacement_Number!AD117*'Temporary Relocation Numbers'!$I$2</f>
        <v>1245.604113391744</v>
      </c>
      <c r="AE117" s="44">
        <f>Displacement_Number!AE117*'Temporary Relocation Numbers'!$I$2</f>
        <v>1492.9345003074943</v>
      </c>
      <c r="AF117" s="44">
        <f>Displacement_Number!AF117*'Temporary Relocation Numbers'!$I$2</f>
        <v>1205.6656290687154</v>
      </c>
      <c r="AG117" s="44">
        <f>Displacement_Number!AG117*'Temporary Relocation Numbers'!$I$2</f>
        <v>460.99763171994482</v>
      </c>
      <c r="AH117" s="45">
        <f>Displacement_Number!AH117*'Temporary Relocation Numbers'!$O$2</f>
        <v>911385.95485118532</v>
      </c>
      <c r="AI117" s="45">
        <f>Displacement_Number!AI117*'Temporary Relocation Numbers'!$O$2</f>
        <v>1831250.0378887353</v>
      </c>
      <c r="AJ117" s="45">
        <f>Displacement_Number!AJ117*'Temporary Relocation Numbers'!$O$2</f>
        <v>1373625.0441251986</v>
      </c>
      <c r="AK117" s="45">
        <f>Displacement_Number!AK117*'Temporary Relocation Numbers'!$O$2</f>
        <v>745794.07496387372</v>
      </c>
      <c r="AL117" s="45">
        <f>Displacement_Number!AL117*'Temporary Relocation Numbers'!$O$2</f>
        <v>469785.55337975931</v>
      </c>
      <c r="AM117" s="45">
        <f>Displacement_Number!AM117*'Temporary Relocation Numbers'!$O$2</f>
        <v>239502.58656882233</v>
      </c>
    </row>
    <row r="118" spans="1:39" x14ac:dyDescent="0.35">
      <c r="A118">
        <v>2137</v>
      </c>
      <c r="B118" s="43">
        <f>Displacement_Number!B118*'Temporary Relocation Numbers'!$C$2</f>
        <v>0</v>
      </c>
      <c r="C118" s="43">
        <f>Displacement_Number!C118*'Temporary Relocation Numbers'!$C$2</f>
        <v>0</v>
      </c>
      <c r="D118" s="43">
        <f>Displacement_Number!D118*'Temporary Relocation Numbers'!$C$2</f>
        <v>0</v>
      </c>
      <c r="E118" s="43">
        <f>Displacement_Number!E118*'Temporary Relocation Numbers'!$C$2</f>
        <v>0</v>
      </c>
      <c r="F118" s="43">
        <f>Displacement_Number!F118*'Temporary Relocation Numbers'!$C$2</f>
        <v>0</v>
      </c>
      <c r="G118" s="43">
        <f>Displacement_Number!G118*'Temporary Relocation Numbers'!$C$2</f>
        <v>0</v>
      </c>
      <c r="H118" s="44">
        <f>Displacement_Number!H118*'Temporary Relocation Numbers'!$I$2</f>
        <v>1736.3323281686778</v>
      </c>
      <c r="I118" s="44">
        <f>Displacement_Number!I118*'Temporary Relocation Numbers'!$I$2</f>
        <v>2121.5368818987454</v>
      </c>
      <c r="J118" s="44">
        <f>Displacement_Number!J118*'Temporary Relocation Numbers'!$I$2</f>
        <v>1386.8048542773936</v>
      </c>
      <c r="K118" s="44">
        <f>Displacement_Number!K118*'Temporary Relocation Numbers'!$I$2</f>
        <v>1505.8166384450797</v>
      </c>
      <c r="L118" s="44">
        <f>Displacement_Number!L118*'Temporary Relocation Numbers'!$I$2</f>
        <v>1238.2331993070347</v>
      </c>
      <c r="M118" s="44">
        <f>Displacement_Number!M118*'Temporary Relocation Numbers'!$I$2</f>
        <v>507.06510752924015</v>
      </c>
      <c r="N118" s="45">
        <f>Displacement_Number!N118*'Temporary Relocation Numbers'!$O$2</f>
        <v>992557.4021226936</v>
      </c>
      <c r="O118" s="45">
        <f>Displacement_Number!O118*'Temporary Relocation Numbers'!$O$2</f>
        <v>2033186.387250009</v>
      </c>
      <c r="P118" s="45">
        <f>Displacement_Number!P118*'Temporary Relocation Numbers'!$O$2</f>
        <v>1541284.3716807708</v>
      </c>
      <c r="Q118" s="45">
        <f>Displacement_Number!Q118*'Temporary Relocation Numbers'!$O$2</f>
        <v>758105.27932923241</v>
      </c>
      <c r="R118" s="45">
        <f>Displacement_Number!R118*'Temporary Relocation Numbers'!$O$2</f>
        <v>486244.24723827885</v>
      </c>
      <c r="S118" s="45">
        <f>Displacement_Number!S118*'Temporary Relocation Numbers'!$O$2</f>
        <v>265493.86835946119</v>
      </c>
      <c r="U118">
        <v>2137</v>
      </c>
      <c r="V118" s="43">
        <f>Displacement_Number!V118*'Temporary Relocation Numbers'!$C$2</f>
        <v>0</v>
      </c>
      <c r="W118" s="43">
        <f>Displacement_Number!W118*'Temporary Relocation Numbers'!$C$2</f>
        <v>0</v>
      </c>
      <c r="X118" s="43">
        <f>Displacement_Number!X118*'Temporary Relocation Numbers'!$C$2</f>
        <v>0</v>
      </c>
      <c r="Y118" s="43">
        <f>Displacement_Number!Y118*'Temporary Relocation Numbers'!$C$2</f>
        <v>0</v>
      </c>
      <c r="Z118" s="43">
        <f>Displacement_Number!Z118*'Temporary Relocation Numbers'!$C$2</f>
        <v>0</v>
      </c>
      <c r="AA118" s="43">
        <f>Displacement_Number!AA118*'Temporary Relocation Numbers'!$C$2</f>
        <v>0</v>
      </c>
      <c r="AB118" s="44">
        <f>Displacement_Number!AB118*'Temporary Relocation Numbers'!$I$2</f>
        <v>1616.4831548904581</v>
      </c>
      <c r="AC118" s="44">
        <f>Displacement_Number!AC118*'Temporary Relocation Numbers'!$I$2</f>
        <v>1937.3704553707798</v>
      </c>
      <c r="AD118" s="44">
        <f>Displacement_Number!AD118*'Temporary Relocation Numbers'!$I$2</f>
        <v>1253.1192794208187</v>
      </c>
      <c r="AE118" s="44">
        <f>Displacement_Number!AE118*'Temporary Relocation Numbers'!$I$2</f>
        <v>1501.9418972161266</v>
      </c>
      <c r="AF118" s="44">
        <f>Displacement_Number!AF118*'Temporary Relocation Numbers'!$I$2</f>
        <v>1212.9398322289219</v>
      </c>
      <c r="AG118" s="44">
        <f>Displacement_Number!AG118*'Temporary Relocation Numbers'!$I$2</f>
        <v>463.77899194839802</v>
      </c>
      <c r="AH118" s="45">
        <f>Displacement_Number!AH118*'Temporary Relocation Numbers'!$O$2</f>
        <v>924046.79378710641</v>
      </c>
      <c r="AI118" s="45">
        <f>Displacement_Number!AI118*'Temporary Relocation Numbers'!$O$2</f>
        <v>1856689.4926638468</v>
      </c>
      <c r="AJ118" s="45">
        <f>Displacement_Number!AJ118*'Temporary Relocation Numbers'!$O$2</f>
        <v>1392707.2401470328</v>
      </c>
      <c r="AK118" s="45">
        <f>Displacement_Number!AK118*'Temporary Relocation Numbers'!$O$2</f>
        <v>756154.53598724282</v>
      </c>
      <c r="AL118" s="45">
        <f>Displacement_Number!AL118*'Temporary Relocation Numbers'!$O$2</f>
        <v>476311.74482928077</v>
      </c>
      <c r="AM118" s="45">
        <f>Displacement_Number!AM118*'Temporary Relocation Numbers'!$O$2</f>
        <v>242829.72109085857</v>
      </c>
    </row>
    <row r="119" spans="1:39" x14ac:dyDescent="0.35">
      <c r="A119">
        <v>2138</v>
      </c>
      <c r="B119" s="43">
        <f>Displacement_Number!B119*'Temporary Relocation Numbers'!$C$2</f>
        <v>0</v>
      </c>
      <c r="C119" s="43">
        <f>Displacement_Number!C119*'Temporary Relocation Numbers'!$C$2</f>
        <v>0</v>
      </c>
      <c r="D119" s="43">
        <f>Displacement_Number!D119*'Temporary Relocation Numbers'!$C$2</f>
        <v>0</v>
      </c>
      <c r="E119" s="43">
        <f>Displacement_Number!E119*'Temporary Relocation Numbers'!$C$2</f>
        <v>0</v>
      </c>
      <c r="F119" s="43">
        <f>Displacement_Number!F119*'Temporary Relocation Numbers'!$C$2</f>
        <v>0</v>
      </c>
      <c r="G119" s="43">
        <f>Displacement_Number!G119*'Temporary Relocation Numbers'!$C$2</f>
        <v>0</v>
      </c>
      <c r="H119" s="44">
        <f>Displacement_Number!H119*'Temporary Relocation Numbers'!$I$2</f>
        <v>1746.8082294502706</v>
      </c>
      <c r="I119" s="44">
        <f>Displacement_Number!I119*'Temporary Relocation Numbers'!$I$2</f>
        <v>2134.3368572142253</v>
      </c>
      <c r="J119" s="44">
        <f>Displacement_Number!J119*'Temporary Relocation Numbers'!$I$2</f>
        <v>1395.1719338476776</v>
      </c>
      <c r="K119" s="44">
        <f>Displacement_Number!K119*'Temporary Relocation Numbers'!$I$2</f>
        <v>1514.9017578065145</v>
      </c>
      <c r="L119" s="44">
        <f>Displacement_Number!L119*'Temporary Relocation Numbers'!$I$2</f>
        <v>1245.7038940289444</v>
      </c>
      <c r="M119" s="44">
        <f>Displacement_Number!M119*'Temporary Relocation Numbers'!$I$2</f>
        <v>510.12440897956742</v>
      </c>
      <c r="N119" s="45">
        <f>Displacement_Number!N119*'Temporary Relocation Numbers'!$O$2</f>
        <v>1006345.8628028708</v>
      </c>
      <c r="O119" s="45">
        <f>Displacement_Number!O119*'Temporary Relocation Numbers'!$O$2</f>
        <v>2061431.1119340558</v>
      </c>
      <c r="P119" s="45">
        <f>Displacement_Number!P119*'Temporary Relocation Numbers'!$O$2</f>
        <v>1562695.6662924909</v>
      </c>
      <c r="Q119" s="45">
        <f>Displacement_Number!Q119*'Temporary Relocation Numbers'!$O$2</f>
        <v>768636.7657834274</v>
      </c>
      <c r="R119" s="45">
        <f>Displacement_Number!R119*'Temporary Relocation Numbers'!$O$2</f>
        <v>492999.08042945655</v>
      </c>
      <c r="S119" s="45">
        <f>Displacement_Number!S119*'Temporary Relocation Numbers'!$O$2</f>
        <v>269182.06992530881</v>
      </c>
      <c r="U119">
        <v>2138</v>
      </c>
      <c r="V119" s="43">
        <f>Displacement_Number!V119*'Temporary Relocation Numbers'!$C$2</f>
        <v>0</v>
      </c>
      <c r="W119" s="43">
        <f>Displacement_Number!W119*'Temporary Relocation Numbers'!$C$2</f>
        <v>0</v>
      </c>
      <c r="X119" s="43">
        <f>Displacement_Number!X119*'Temporary Relocation Numbers'!$C$2</f>
        <v>0</v>
      </c>
      <c r="Y119" s="43">
        <f>Displacement_Number!Y119*'Temporary Relocation Numbers'!$C$2</f>
        <v>0</v>
      </c>
      <c r="Z119" s="43">
        <f>Displacement_Number!Z119*'Temporary Relocation Numbers'!$C$2</f>
        <v>0</v>
      </c>
      <c r="AA119" s="43">
        <f>Displacement_Number!AA119*'Temporary Relocation Numbers'!$C$2</f>
        <v>0</v>
      </c>
      <c r="AB119" s="44">
        <f>Displacement_Number!AB119*'Temporary Relocation Numbers'!$I$2</f>
        <v>1626.2359641190064</v>
      </c>
      <c r="AC119" s="44">
        <f>Displacement_Number!AC119*'Temporary Relocation Numbers'!$I$2</f>
        <v>1949.0592901100056</v>
      </c>
      <c r="AD119" s="44">
        <f>Displacement_Number!AD119*'Temporary Relocation Numbers'!$I$2</f>
        <v>1260.6797870795795</v>
      </c>
      <c r="AE119" s="44">
        <f>Displacement_Number!AE119*'Temporary Relocation Numbers'!$I$2</f>
        <v>1511.0036389061631</v>
      </c>
      <c r="AF119" s="44">
        <f>Displacement_Number!AF119*'Temporary Relocation Numbers'!$I$2</f>
        <v>1220.2579232054018</v>
      </c>
      <c r="AG119" s="44">
        <f>Displacement_Number!AG119*'Temporary Relocation Numbers'!$I$2</f>
        <v>466.57713309759401</v>
      </c>
      <c r="AH119" s="45">
        <f>Displacement_Number!AH119*'Temporary Relocation Numbers'!$O$2</f>
        <v>936883.51522561372</v>
      </c>
      <c r="AI119" s="45">
        <f>Displacement_Number!AI119*'Temporary Relocation Numbers'!$O$2</f>
        <v>1882482.3485834578</v>
      </c>
      <c r="AJ119" s="45">
        <f>Displacement_Number!AJ119*'Temporary Relocation Numbers'!$O$2</f>
        <v>1412054.5232146895</v>
      </c>
      <c r="AK119" s="45">
        <f>Displacement_Number!AK119*'Temporary Relocation Numbers'!$O$2</f>
        <v>766658.92300334922</v>
      </c>
      <c r="AL119" s="45">
        <f>Displacement_Number!AL119*'Temporary Relocation Numbers'!$O$2</f>
        <v>482928.59716551809</v>
      </c>
      <c r="AM119" s="45">
        <f>Displacement_Number!AM119*'Temporary Relocation Numbers'!$O$2</f>
        <v>246203.07567375642</v>
      </c>
    </row>
    <row r="120" spans="1:39" x14ac:dyDescent="0.35">
      <c r="A120">
        <v>2139</v>
      </c>
      <c r="B120" s="43">
        <f>Displacement_Number!B120*'Temporary Relocation Numbers'!$C$2</f>
        <v>0</v>
      </c>
      <c r="C120" s="43">
        <f>Displacement_Number!C120*'Temporary Relocation Numbers'!$C$2</f>
        <v>0</v>
      </c>
      <c r="D120" s="43">
        <f>Displacement_Number!D120*'Temporary Relocation Numbers'!$C$2</f>
        <v>0</v>
      </c>
      <c r="E120" s="43">
        <f>Displacement_Number!E120*'Temporary Relocation Numbers'!$C$2</f>
        <v>0</v>
      </c>
      <c r="F120" s="43">
        <f>Displacement_Number!F120*'Temporary Relocation Numbers'!$C$2</f>
        <v>0</v>
      </c>
      <c r="G120" s="43">
        <f>Displacement_Number!G120*'Temporary Relocation Numbers'!$C$2</f>
        <v>0</v>
      </c>
      <c r="H120" s="44">
        <f>Displacement_Number!H120*'Temporary Relocation Numbers'!$I$2</f>
        <v>1757.3473355146577</v>
      </c>
      <c r="I120" s="44">
        <f>Displacement_Number!I120*'Temporary Relocation Numbers'!$I$2</f>
        <v>2147.214059265415</v>
      </c>
      <c r="J120" s="44">
        <f>Displacement_Number!J120*'Temporary Relocation Numbers'!$I$2</f>
        <v>1403.5894949405199</v>
      </c>
      <c r="K120" s="44">
        <f>Displacement_Number!K120*'Temporary Relocation Numbers'!$I$2</f>
        <v>1524.0416908761417</v>
      </c>
      <c r="L120" s="44">
        <f>Displacement_Number!L120*'Temporary Relocation Numbers'!$I$2</f>
        <v>1253.2196620695627</v>
      </c>
      <c r="M120" s="44">
        <f>Displacement_Number!M120*'Temporary Relocation Numbers'!$I$2</f>
        <v>513.20216826740898</v>
      </c>
      <c r="N120" s="45">
        <f>Displacement_Number!N120*'Temporary Relocation Numbers'!$O$2</f>
        <v>1020325.8707401864</v>
      </c>
      <c r="O120" s="45">
        <f>Displacement_Number!O120*'Temporary Relocation Numbers'!$O$2</f>
        <v>2090068.2081574169</v>
      </c>
      <c r="P120" s="45">
        <f>Displacement_Number!P120*'Temporary Relocation Numbers'!$O$2</f>
        <v>1584404.4034432862</v>
      </c>
      <c r="Q120" s="45">
        <f>Displacement_Number!Q120*'Temporary Relocation Numbers'!$O$2</f>
        <v>779314.55409035832</v>
      </c>
      <c r="R120" s="45">
        <f>Displacement_Number!R120*'Temporary Relocation Numbers'!$O$2</f>
        <v>499847.75076462049</v>
      </c>
      <c r="S120" s="45">
        <f>Displacement_Number!S120*'Temporary Relocation Numbers'!$O$2</f>
        <v>272921.50744200684</v>
      </c>
      <c r="U120">
        <v>2139</v>
      </c>
      <c r="V120" s="43">
        <f>Displacement_Number!V120*'Temporary Relocation Numbers'!$C$2</f>
        <v>0</v>
      </c>
      <c r="W120" s="43">
        <f>Displacement_Number!W120*'Temporary Relocation Numbers'!$C$2</f>
        <v>0</v>
      </c>
      <c r="X120" s="43">
        <f>Displacement_Number!X120*'Temporary Relocation Numbers'!$C$2</f>
        <v>0</v>
      </c>
      <c r="Y120" s="43">
        <f>Displacement_Number!Y120*'Temporary Relocation Numbers'!$C$2</f>
        <v>0</v>
      </c>
      <c r="Z120" s="43">
        <f>Displacement_Number!Z120*'Temporary Relocation Numbers'!$C$2</f>
        <v>0</v>
      </c>
      <c r="AA120" s="43">
        <f>Displacement_Number!AA120*'Temporary Relocation Numbers'!$C$2</f>
        <v>0</v>
      </c>
      <c r="AB120" s="44">
        <f>Displacement_Number!AB120*'Temporary Relocation Numbers'!$I$2</f>
        <v>1636.0476154626492</v>
      </c>
      <c r="AC120" s="44">
        <f>Displacement_Number!AC120*'Temporary Relocation Numbers'!$I$2</f>
        <v>1960.8186476845426</v>
      </c>
      <c r="AD120" s="44">
        <f>Displacement_Number!AD120*'Temporary Relocation Numbers'!$I$2</f>
        <v>1268.2859099299637</v>
      </c>
      <c r="AE120" s="44">
        <f>Displacement_Number!AE120*'Temporary Relocation Numbers'!$I$2</f>
        <v>1520.12005325871</v>
      </c>
      <c r="AF120" s="44">
        <f>Displacement_Number!AF120*'Temporary Relocation Numbers'!$I$2</f>
        <v>1227.6201667887274</v>
      </c>
      <c r="AG120" s="44">
        <f>Displacement_Number!AG120*'Temporary Relocation Numbers'!$I$2</f>
        <v>469.39215641270675</v>
      </c>
      <c r="AH120" s="45">
        <f>Displacement_Number!AH120*'Temporary Relocation Numbers'!$O$2</f>
        <v>949898.56250042934</v>
      </c>
      <c r="AI120" s="45">
        <f>Displacement_Number!AI120*'Temporary Relocation Numbers'!$O$2</f>
        <v>1908633.5150440172</v>
      </c>
      <c r="AJ120" s="45">
        <f>Displacement_Number!AJ120*'Temporary Relocation Numbers'!$O$2</f>
        <v>1431670.5758782169</v>
      </c>
      <c r="AK120" s="45">
        <f>Displacement_Number!AK120*'Temporary Relocation Numbers'!$O$2</f>
        <v>777309.23541080439</v>
      </c>
      <c r="AL120" s="45">
        <f>Displacement_Number!AL120*'Temporary Relocation Numbers'!$O$2</f>
        <v>489637.3698361055</v>
      </c>
      <c r="AM120" s="45">
        <f>Displacement_Number!AM120*'Temporary Relocation Numbers'!$O$2</f>
        <v>249623.29239976767</v>
      </c>
    </row>
    <row r="121" spans="1:39" x14ac:dyDescent="0.35">
      <c r="A121">
        <v>2140</v>
      </c>
      <c r="B121" s="43">
        <f>Displacement_Number!B121*'Temporary Relocation Numbers'!$C$2</f>
        <v>0</v>
      </c>
      <c r="C121" s="43">
        <f>Displacement_Number!C121*'Temporary Relocation Numbers'!$C$2</f>
        <v>0</v>
      </c>
      <c r="D121" s="43">
        <f>Displacement_Number!D121*'Temporary Relocation Numbers'!$C$2</f>
        <v>0</v>
      </c>
      <c r="E121" s="43">
        <f>Displacement_Number!E121*'Temporary Relocation Numbers'!$C$2</f>
        <v>0</v>
      </c>
      <c r="F121" s="43">
        <f>Displacement_Number!F121*'Temporary Relocation Numbers'!$C$2</f>
        <v>0</v>
      </c>
      <c r="G121" s="43">
        <f>Displacement_Number!G121*'Temporary Relocation Numbers'!$C$2</f>
        <v>0</v>
      </c>
      <c r="H121" s="44">
        <f>Displacement_Number!H121*'Temporary Relocation Numbers'!$I$2</f>
        <v>1878.7165651479131</v>
      </c>
      <c r="I121" s="44">
        <f>Displacement_Number!I121*'Temporary Relocation Numbers'!$I$2</f>
        <v>2295.5089984411225</v>
      </c>
      <c r="J121" s="44">
        <f>Displacement_Number!J121*'Temporary Relocation Numbers'!$I$2</f>
        <v>1500.5268346909288</v>
      </c>
      <c r="K121" s="44">
        <f>Displacement_Number!K121*'Temporary Relocation Numbers'!$I$2</f>
        <v>1629.2979269158036</v>
      </c>
      <c r="L121" s="44">
        <f>Displacement_Number!L121*'Temporary Relocation Numbers'!$I$2</f>
        <v>1339.7718773731394</v>
      </c>
      <c r="M121" s="44">
        <f>Displacement_Number!M121*'Temporary Relocation Numbers'!$I$2</f>
        <v>548.64590243990824</v>
      </c>
      <c r="N121" s="45">
        <f>Displacement_Number!N121*'Temporary Relocation Numbers'!$O$2</f>
        <v>1099314.1318593053</v>
      </c>
      <c r="O121" s="45">
        <f>Displacement_Number!O121*'Temporary Relocation Numbers'!$O$2</f>
        <v>2251870.293272581</v>
      </c>
      <c r="P121" s="45">
        <f>Displacement_Number!P121*'Temporary Relocation Numbers'!$O$2</f>
        <v>1707060.6570249691</v>
      </c>
      <c r="Q121" s="45">
        <f>Displacement_Number!Q121*'Temporary Relocation Numbers'!$O$2</f>
        <v>839644.98700172128</v>
      </c>
      <c r="R121" s="45">
        <f>Displacement_Number!R121*'Temporary Relocation Numbers'!$O$2</f>
        <v>538543.33399878663</v>
      </c>
      <c r="S121" s="45">
        <f>Displacement_Number!S121*'Temporary Relocation Numbers'!$O$2</f>
        <v>294049.65474578337</v>
      </c>
      <c r="U121">
        <v>2140</v>
      </c>
      <c r="V121" s="43">
        <f>Displacement_Number!V121*'Temporary Relocation Numbers'!$C$2</f>
        <v>0</v>
      </c>
      <c r="W121" s="43">
        <f>Displacement_Number!W121*'Temporary Relocation Numbers'!$C$2</f>
        <v>0</v>
      </c>
      <c r="X121" s="43">
        <f>Displacement_Number!X121*'Temporary Relocation Numbers'!$C$2</f>
        <v>0</v>
      </c>
      <c r="Y121" s="43">
        <f>Displacement_Number!Y121*'Temporary Relocation Numbers'!$C$2</f>
        <v>0</v>
      </c>
      <c r="Z121" s="43">
        <f>Displacement_Number!Z121*'Temporary Relocation Numbers'!$C$2</f>
        <v>0</v>
      </c>
      <c r="AA121" s="43">
        <f>Displacement_Number!AA121*'Temporary Relocation Numbers'!$C$2</f>
        <v>0</v>
      </c>
      <c r="AB121" s="44">
        <f>Displacement_Number!AB121*'Temporary Relocation Numbers'!$I$2</f>
        <v>1749.0394155007862</v>
      </c>
      <c r="AC121" s="44">
        <f>Displacement_Number!AC121*'Temporary Relocation Numbers'!$I$2</f>
        <v>2096.2403960836991</v>
      </c>
      <c r="AD121" s="44">
        <f>Displacement_Number!AD121*'Temporary Relocation Numbers'!$I$2</f>
        <v>1355.8786588032715</v>
      </c>
      <c r="AE121" s="44">
        <f>Displacement_Number!AE121*'Temporary Relocation Numbers'!$I$2</f>
        <v>1625.1054457793305</v>
      </c>
      <c r="AF121" s="44">
        <f>Displacement_Number!AF121*'Temporary Relocation Numbers'!$I$2</f>
        <v>1312.4043815619334</v>
      </c>
      <c r="AG121" s="44">
        <f>Displacement_Number!AG121*'Temporary Relocation Numbers'!$I$2</f>
        <v>501.81020108059158</v>
      </c>
      <c r="AH121" s="45">
        <f>Displacement_Number!AH121*'Temporary Relocation Numbers'!$O$2</f>
        <v>1023434.7119239746</v>
      </c>
      <c r="AI121" s="45">
        <f>Displacement_Number!AI121*'Temporary Relocation Numbers'!$O$2</f>
        <v>2056389.8807212217</v>
      </c>
      <c r="AJ121" s="45">
        <f>Displacement_Number!AJ121*'Temporary Relocation Numbers'!$O$2</f>
        <v>1542502.9800413996</v>
      </c>
      <c r="AK121" s="45">
        <f>Displacement_Number!AK121*'Temporary Relocation Numbers'!$O$2</f>
        <v>837484.42709970125</v>
      </c>
      <c r="AL121" s="45">
        <f>Displacement_Number!AL121*'Temporary Relocation Numbers'!$O$2</f>
        <v>527542.51909419103</v>
      </c>
      <c r="AM121" s="45">
        <f>Displacement_Number!AM121*'Temporary Relocation Numbers'!$O$2</f>
        <v>268947.81446366792</v>
      </c>
    </row>
    <row r="122" spans="1:39" x14ac:dyDescent="0.35">
      <c r="A122">
        <v>2141</v>
      </c>
      <c r="B122" s="43">
        <f>Displacement_Number!B122*'Temporary Relocation Numbers'!$C$2</f>
        <v>0</v>
      </c>
      <c r="C122" s="43">
        <f>Displacement_Number!C122*'Temporary Relocation Numbers'!$C$2</f>
        <v>0</v>
      </c>
      <c r="D122" s="43">
        <f>Displacement_Number!D122*'Temporary Relocation Numbers'!$C$2</f>
        <v>0</v>
      </c>
      <c r="E122" s="43">
        <f>Displacement_Number!E122*'Temporary Relocation Numbers'!$C$2</f>
        <v>0</v>
      </c>
      <c r="F122" s="43">
        <f>Displacement_Number!F122*'Temporary Relocation Numbers'!$C$2</f>
        <v>0</v>
      </c>
      <c r="G122" s="43">
        <f>Displacement_Number!G122*'Temporary Relocation Numbers'!$C$2</f>
        <v>0</v>
      </c>
      <c r="H122" s="44">
        <f>Displacement_Number!H122*'Temporary Relocation Numbers'!$I$2</f>
        <v>1890.0515204172998</v>
      </c>
      <c r="I122" s="44">
        <f>Displacement_Number!I122*'Temporary Relocation Numbers'!$I$2</f>
        <v>2309.3586084890103</v>
      </c>
      <c r="J122" s="44">
        <f>Displacement_Number!J122*'Temporary Relocation Numbers'!$I$2</f>
        <v>1509.580038812966</v>
      </c>
      <c r="K122" s="44">
        <f>Displacement_Number!K122*'Temporary Relocation Numbers'!$I$2</f>
        <v>1639.128052153796</v>
      </c>
      <c r="L122" s="44">
        <f>Displacement_Number!L122*'Temporary Relocation Numbers'!$I$2</f>
        <v>1347.855190515168</v>
      </c>
      <c r="M122" s="44">
        <f>Displacement_Number!M122*'Temporary Relocation Numbers'!$I$2</f>
        <v>551.95607539428318</v>
      </c>
      <c r="N122" s="45">
        <f>Displacement_Number!N122*'Temporary Relocation Numbers'!$O$2</f>
        <v>1114585.6412449474</v>
      </c>
      <c r="O122" s="45">
        <f>Displacement_Number!O122*'Temporary Relocation Numbers'!$O$2</f>
        <v>2283152.942446568</v>
      </c>
      <c r="P122" s="45">
        <f>Displacement_Number!P122*'Temporary Relocation Numbers'!$O$2</f>
        <v>1730774.8912825831</v>
      </c>
      <c r="Q122" s="45">
        <f>Displacement_Number!Q122*'Temporary Relocation Numbers'!$O$2</f>
        <v>851309.21101921564</v>
      </c>
      <c r="R122" s="45">
        <f>Displacement_Number!R122*'Temporary Relocation Numbers'!$O$2</f>
        <v>546024.69837079511</v>
      </c>
      <c r="S122" s="45">
        <f>Displacement_Number!S122*'Temporary Relocation Numbers'!$O$2</f>
        <v>298134.54907412251</v>
      </c>
      <c r="U122">
        <v>2141</v>
      </c>
      <c r="V122" s="43">
        <f>Displacement_Number!V122*'Temporary Relocation Numbers'!$C$2</f>
        <v>0</v>
      </c>
      <c r="W122" s="43">
        <f>Displacement_Number!W122*'Temporary Relocation Numbers'!$C$2</f>
        <v>0</v>
      </c>
      <c r="X122" s="43">
        <f>Displacement_Number!X122*'Temporary Relocation Numbers'!$C$2</f>
        <v>0</v>
      </c>
      <c r="Y122" s="43">
        <f>Displacement_Number!Y122*'Temporary Relocation Numbers'!$C$2</f>
        <v>0</v>
      </c>
      <c r="Z122" s="43">
        <f>Displacement_Number!Z122*'Temporary Relocation Numbers'!$C$2</f>
        <v>0</v>
      </c>
      <c r="AA122" s="43">
        <f>Displacement_Number!AA122*'Temporary Relocation Numbers'!$C$2</f>
        <v>0</v>
      </c>
      <c r="AB122" s="44">
        <f>Displacement_Number!AB122*'Temporary Relocation Numbers'!$I$2</f>
        <v>1759.5919830923403</v>
      </c>
      <c r="AC122" s="44">
        <f>Displacement_Number!AC122*'Temporary Relocation Numbers'!$I$2</f>
        <v>2108.8877488373168</v>
      </c>
      <c r="AD122" s="44">
        <f>Displacement_Number!AD122*'Temporary Relocation Numbers'!$I$2</f>
        <v>1364.0591498008805</v>
      </c>
      <c r="AE122" s="44">
        <f>Displacement_Number!AE122*'Temporary Relocation Numbers'!$I$2</f>
        <v>1634.9102763097385</v>
      </c>
      <c r="AF122" s="44">
        <f>Displacement_Number!AF122*'Temporary Relocation Numbers'!$I$2</f>
        <v>1320.3225770131887</v>
      </c>
      <c r="AG122" s="44">
        <f>Displacement_Number!AG122*'Temporary Relocation Numbers'!$I$2</f>
        <v>504.83779783919186</v>
      </c>
      <c r="AH122" s="45">
        <f>Displacement_Number!AH122*'Temporary Relocation Numbers'!$O$2</f>
        <v>1037652.1156266858</v>
      </c>
      <c r="AI122" s="45">
        <f>Displacement_Number!AI122*'Temporary Relocation Numbers'!$O$2</f>
        <v>2084956.9449059227</v>
      </c>
      <c r="AJ122" s="45">
        <f>Displacement_Number!AJ122*'Temporary Relocation Numbers'!$O$2</f>
        <v>1563931.2033802934</v>
      </c>
      <c r="AK122" s="45">
        <f>Displacement_Number!AK122*'Temporary Relocation Numbers'!$O$2</f>
        <v>849118.63693847659</v>
      </c>
      <c r="AL122" s="45">
        <f>Displacement_Number!AL122*'Temporary Relocation Numbers'!$O$2</f>
        <v>534871.06177202077</v>
      </c>
      <c r="AM122" s="45">
        <f>Displacement_Number!AM122*'Temporary Relocation Numbers'!$O$2</f>
        <v>272683.99773812754</v>
      </c>
    </row>
    <row r="123" spans="1:39" x14ac:dyDescent="0.35">
      <c r="A123">
        <v>2142</v>
      </c>
      <c r="B123" s="43">
        <f>Displacement_Number!B123*'Temporary Relocation Numbers'!$C$2</f>
        <v>0</v>
      </c>
      <c r="C123" s="43">
        <f>Displacement_Number!C123*'Temporary Relocation Numbers'!$C$2</f>
        <v>0</v>
      </c>
      <c r="D123" s="43">
        <f>Displacement_Number!D123*'Temporary Relocation Numbers'!$C$2</f>
        <v>0</v>
      </c>
      <c r="E123" s="43">
        <f>Displacement_Number!E123*'Temporary Relocation Numbers'!$C$2</f>
        <v>0</v>
      </c>
      <c r="F123" s="43">
        <f>Displacement_Number!F123*'Temporary Relocation Numbers'!$C$2</f>
        <v>0</v>
      </c>
      <c r="G123" s="43">
        <f>Displacement_Number!G123*'Temporary Relocation Numbers'!$C$2</f>
        <v>0</v>
      </c>
      <c r="H123" s="44">
        <f>Displacement_Number!H123*'Temporary Relocation Numbers'!$I$2</f>
        <v>1901.4548634431701</v>
      </c>
      <c r="I123" s="44">
        <f>Displacement_Number!I123*'Temporary Relocation Numbers'!$I$2</f>
        <v>2323.2917780867006</v>
      </c>
      <c r="J123" s="44">
        <f>Displacement_Number!J123*'Temporary Relocation Numbers'!$I$2</f>
        <v>1518.6878640873742</v>
      </c>
      <c r="K123" s="44">
        <f>Displacement_Number!K123*'Temporary Relocation Numbers'!$I$2</f>
        <v>1649.017485981457</v>
      </c>
      <c r="L123" s="44">
        <f>Displacement_Number!L123*'Temporary Relocation Numbers'!$I$2</f>
        <v>1355.9872731174723</v>
      </c>
      <c r="M123" s="44">
        <f>Displacement_Number!M123*'Temporary Relocation Numbers'!$I$2</f>
        <v>555.28621978185231</v>
      </c>
      <c r="N123" s="45">
        <f>Displacement_Number!N123*'Temporary Relocation Numbers'!$O$2</f>
        <v>1130069.3001810745</v>
      </c>
      <c r="O123" s="45">
        <f>Displacement_Number!O123*'Temporary Relocation Numbers'!$O$2</f>
        <v>2314870.1655577254</v>
      </c>
      <c r="P123" s="45">
        <f>Displacement_Number!P123*'Temporary Relocation Numbers'!$O$2</f>
        <v>1754818.5601763427</v>
      </c>
      <c r="Q123" s="45">
        <f>Displacement_Number!Q123*'Temporary Relocation Numbers'!$O$2</f>
        <v>863135.47271219967</v>
      </c>
      <c r="R123" s="45">
        <f>Displacement_Number!R123*'Temporary Relocation Numbers'!$O$2</f>
        <v>553609.99275053595</v>
      </c>
      <c r="S123" s="45">
        <f>Displacement_Number!S123*'Temporary Relocation Numbers'!$O$2</f>
        <v>302276.19015051716</v>
      </c>
      <c r="U123">
        <v>2142</v>
      </c>
      <c r="V123" s="43">
        <f>Displacement_Number!V123*'Temporary Relocation Numbers'!$C$2</f>
        <v>0</v>
      </c>
      <c r="W123" s="43">
        <f>Displacement_Number!W123*'Temporary Relocation Numbers'!$C$2</f>
        <v>0</v>
      </c>
      <c r="X123" s="43">
        <f>Displacement_Number!X123*'Temporary Relocation Numbers'!$C$2</f>
        <v>0</v>
      </c>
      <c r="Y123" s="43">
        <f>Displacement_Number!Y123*'Temporary Relocation Numbers'!$C$2</f>
        <v>0</v>
      </c>
      <c r="Z123" s="43">
        <f>Displacement_Number!Z123*'Temporary Relocation Numbers'!$C$2</f>
        <v>0</v>
      </c>
      <c r="AA123" s="43">
        <f>Displacement_Number!AA123*'Temporary Relocation Numbers'!$C$2</f>
        <v>0</v>
      </c>
      <c r="AB123" s="44">
        <f>Displacement_Number!AB123*'Temporary Relocation Numbers'!$I$2</f>
        <v>1770.2082180213984</v>
      </c>
      <c r="AC123" s="44">
        <f>Displacement_Number!AC123*'Temporary Relocation Numbers'!$I$2</f>
        <v>2121.6114075012547</v>
      </c>
      <c r="AD123" s="44">
        <f>Displacement_Number!AD123*'Temporary Relocation Numbers'!$I$2</f>
        <v>1372.2889965668151</v>
      </c>
      <c r="AE123" s="44">
        <f>Displacement_Number!AE123*'Temporary Relocation Numbers'!$I$2</f>
        <v>1644.7742628179813</v>
      </c>
      <c r="AF123" s="44">
        <f>Displacement_Number!AF123*'Temporary Relocation Numbers'!$I$2</f>
        <v>1328.28854571184</v>
      </c>
      <c r="AG123" s="44">
        <f>Displacement_Number!AG123*'Temporary Relocation Numbers'!$I$2</f>
        <v>507.88366114979328</v>
      </c>
      <c r="AH123" s="45">
        <f>Displacement_Number!AH123*'Temporary Relocation Numbers'!$O$2</f>
        <v>1052067.0253995843</v>
      </c>
      <c r="AI123" s="45">
        <f>Displacement_Number!AI123*'Temporary Relocation Numbers'!$O$2</f>
        <v>2113920.8585226224</v>
      </c>
      <c r="AJ123" s="45">
        <f>Displacement_Number!AJ123*'Temporary Relocation Numbers'!$O$2</f>
        <v>1585657.1044296375</v>
      </c>
      <c r="AK123" s="45">
        <f>Displacement_Number!AK123*'Temporary Relocation Numbers'!$O$2</f>
        <v>860914.46750020841</v>
      </c>
      <c r="AL123" s="45">
        <f>Displacement_Number!AL123*'Temporary Relocation Numbers'!$O$2</f>
        <v>542301.41148120223</v>
      </c>
      <c r="AM123" s="45">
        <f>Displacement_Number!AM123*'Temporary Relocation Numbers'!$O$2</f>
        <v>276472.08351823944</v>
      </c>
    </row>
    <row r="124" spans="1:39" x14ac:dyDescent="0.35">
      <c r="A124">
        <v>2143</v>
      </c>
      <c r="B124" s="43">
        <f>Displacement_Number!B124*'Temporary Relocation Numbers'!$C$2</f>
        <v>0</v>
      </c>
      <c r="C124" s="43">
        <f>Displacement_Number!C124*'Temporary Relocation Numbers'!$C$2</f>
        <v>0</v>
      </c>
      <c r="D124" s="43">
        <f>Displacement_Number!D124*'Temporary Relocation Numbers'!$C$2</f>
        <v>0</v>
      </c>
      <c r="E124" s="43">
        <f>Displacement_Number!E124*'Temporary Relocation Numbers'!$C$2</f>
        <v>0</v>
      </c>
      <c r="F124" s="43">
        <f>Displacement_Number!F124*'Temporary Relocation Numbers'!$C$2</f>
        <v>0</v>
      </c>
      <c r="G124" s="43">
        <f>Displacement_Number!G124*'Temporary Relocation Numbers'!$C$2</f>
        <v>0</v>
      </c>
      <c r="H124" s="44">
        <f>Displacement_Number!H124*'Temporary Relocation Numbers'!$I$2</f>
        <v>1912.9270068328196</v>
      </c>
      <c r="I124" s="44">
        <f>Displacement_Number!I124*'Temporary Relocation Numbers'!$I$2</f>
        <v>2337.3090113782341</v>
      </c>
      <c r="J124" s="44">
        <f>Displacement_Number!J124*'Temporary Relocation Numbers'!$I$2</f>
        <v>1527.8506400627041</v>
      </c>
      <c r="K124" s="44">
        <f>Displacement_Number!K124*'Temporary Relocation Numbers'!$I$2</f>
        <v>1658.9665862282868</v>
      </c>
      <c r="L124" s="44">
        <f>Displacement_Number!L124*'Temporary Relocation Numbers'!$I$2</f>
        <v>1364.1684194232932</v>
      </c>
      <c r="M124" s="44">
        <f>Displacement_Number!M124*'Temporary Relocation Numbers'!$I$2</f>
        <v>558.6364560972695</v>
      </c>
      <c r="N124" s="45">
        <f>Displacement_Number!N124*'Temporary Relocation Numbers'!$O$2</f>
        <v>1145768.0558178758</v>
      </c>
      <c r="O124" s="45">
        <f>Displacement_Number!O124*'Temporary Relocation Numbers'!$O$2</f>
        <v>2347027.9996429356</v>
      </c>
      <c r="P124" s="45">
        <f>Displacement_Number!P124*'Temporary Relocation Numbers'!$O$2</f>
        <v>1779196.240163506</v>
      </c>
      <c r="Q124" s="45">
        <f>Displacement_Number!Q124*'Temporary Relocation Numbers'!$O$2</f>
        <v>875126.02308410406</v>
      </c>
      <c r="R124" s="45">
        <f>Displacement_Number!R124*'Temporary Relocation Numbers'!$O$2</f>
        <v>561300.66091831052</v>
      </c>
      <c r="S124" s="45">
        <f>Displacement_Number!S124*'Temporary Relocation Numbers'!$O$2</f>
        <v>306475.36629240151</v>
      </c>
      <c r="U124">
        <v>2143</v>
      </c>
      <c r="V124" s="43">
        <f>Displacement_Number!V124*'Temporary Relocation Numbers'!$C$2</f>
        <v>0</v>
      </c>
      <c r="W124" s="43">
        <f>Displacement_Number!W124*'Temporary Relocation Numbers'!$C$2</f>
        <v>0</v>
      </c>
      <c r="X124" s="43">
        <f>Displacement_Number!X124*'Temporary Relocation Numbers'!$C$2</f>
        <v>0</v>
      </c>
      <c r="Y124" s="43">
        <f>Displacement_Number!Y124*'Temporary Relocation Numbers'!$C$2</f>
        <v>0</v>
      </c>
      <c r="Z124" s="43">
        <f>Displacement_Number!Z124*'Temporary Relocation Numbers'!$C$2</f>
        <v>0</v>
      </c>
      <c r="AA124" s="43">
        <f>Displacement_Number!AA124*'Temporary Relocation Numbers'!$C$2</f>
        <v>0</v>
      </c>
      <c r="AB124" s="44">
        <f>Displacement_Number!AB124*'Temporary Relocation Numbers'!$I$2</f>
        <v>1780.8885044153139</v>
      </c>
      <c r="AC124" s="44">
        <f>Displacement_Number!AC124*'Temporary Relocation Numbers'!$I$2</f>
        <v>2134.4118324558062</v>
      </c>
      <c r="AD124" s="44">
        <f>Displacement_Number!AD124*'Temporary Relocation Numbers'!$I$2</f>
        <v>1380.5684968817188</v>
      </c>
      <c r="AE124" s="44">
        <f>Displacement_Number!AE124*'Temporary Relocation Numbers'!$I$2</f>
        <v>1654.6977622127999</v>
      </c>
      <c r="AF124" s="44">
        <f>Displacement_Number!AF124*'Temporary Relocation Numbers'!$I$2</f>
        <v>1336.3025758906269</v>
      </c>
      <c r="AG124" s="44">
        <f>Displacement_Number!AG124*'Temporary Relocation Numbers'!$I$2</f>
        <v>510.94790122090376</v>
      </c>
      <c r="AH124" s="45">
        <f>Displacement_Number!AH124*'Temporary Relocation Numbers'!$O$2</f>
        <v>1066682.1849677963</v>
      </c>
      <c r="AI124" s="45">
        <f>Displacement_Number!AI124*'Temporary Relocation Numbers'!$O$2</f>
        <v>2143287.134544957</v>
      </c>
      <c r="AJ124" s="45">
        <f>Displacement_Number!AJ124*'Temporary Relocation Numbers'!$O$2</f>
        <v>1607684.8184841739</v>
      </c>
      <c r="AK124" s="45">
        <f>Displacement_Number!AK124*'Temporary Relocation Numbers'!$O$2</f>
        <v>872874.16399608424</v>
      </c>
      <c r="AL124" s="45">
        <f>Displacement_Number!AL124*'Temporary Relocation Numbers'!$O$2</f>
        <v>549834.98250996263</v>
      </c>
      <c r="AM124" s="45">
        <f>Displacement_Number!AM124*'Temporary Relocation Numbers'!$O$2</f>
        <v>280312.79282593832</v>
      </c>
    </row>
    <row r="125" spans="1:39" x14ac:dyDescent="0.35">
      <c r="A125">
        <v>2144</v>
      </c>
      <c r="B125" s="43">
        <f>Displacement_Number!B125*'Temporary Relocation Numbers'!$C$2</f>
        <v>0</v>
      </c>
      <c r="C125" s="43">
        <f>Displacement_Number!C125*'Temporary Relocation Numbers'!$C$2</f>
        <v>0</v>
      </c>
      <c r="D125" s="43">
        <f>Displacement_Number!D125*'Temporary Relocation Numbers'!$C$2</f>
        <v>0</v>
      </c>
      <c r="E125" s="43">
        <f>Displacement_Number!E125*'Temporary Relocation Numbers'!$C$2</f>
        <v>0</v>
      </c>
      <c r="F125" s="43">
        <f>Displacement_Number!F125*'Temporary Relocation Numbers'!$C$2</f>
        <v>0</v>
      </c>
      <c r="G125" s="43">
        <f>Displacement_Number!G125*'Temporary Relocation Numbers'!$C$2</f>
        <v>0</v>
      </c>
      <c r="H125" s="44">
        <f>Displacement_Number!H125*'Temporary Relocation Numbers'!$I$2</f>
        <v>1924.4683656829479</v>
      </c>
      <c r="I125" s="44">
        <f>Displacement_Number!I125*'Temporary Relocation Numbers'!$I$2</f>
        <v>2351.4108155493286</v>
      </c>
      <c r="J125" s="44">
        <f>Displacement_Number!J125*'Temporary Relocation Numbers'!$I$2</f>
        <v>1537.0686982757861</v>
      </c>
      <c r="K125" s="44">
        <f>Displacement_Number!K125*'Temporary Relocation Numbers'!$I$2</f>
        <v>1668.9757128826973</v>
      </c>
      <c r="L125" s="44">
        <f>Displacement_Number!L125*'Temporary Relocation Numbers'!$I$2</f>
        <v>1372.3989254511441</v>
      </c>
      <c r="M125" s="44">
        <f>Displacement_Number!M125*'Temporary Relocation Numbers'!$I$2</f>
        <v>562.00690556217455</v>
      </c>
      <c r="N125" s="45">
        <f>Displacement_Number!N125*'Temporary Relocation Numbers'!$O$2</f>
        <v>1161684.8962469148</v>
      </c>
      <c r="O125" s="45">
        <f>Displacement_Number!O125*'Temporary Relocation Numbers'!$O$2</f>
        <v>2379632.5656047049</v>
      </c>
      <c r="P125" s="45">
        <f>Displacement_Number!P125*'Temporary Relocation Numbers'!$O$2</f>
        <v>1803912.5712767988</v>
      </c>
      <c r="Q125" s="45">
        <f>Displacement_Number!Q125*'Temporary Relocation Numbers'!$O$2</f>
        <v>887283.14440896572</v>
      </c>
      <c r="R125" s="45">
        <f>Displacement_Number!R125*'Temporary Relocation Numbers'!$O$2</f>
        <v>569098.16671120282</v>
      </c>
      <c r="S125" s="45">
        <f>Displacement_Number!S125*'Temporary Relocation Numbers'!$O$2</f>
        <v>310732.87676839845</v>
      </c>
      <c r="U125">
        <v>2144</v>
      </c>
      <c r="V125" s="43">
        <f>Displacement_Number!V125*'Temporary Relocation Numbers'!$C$2</f>
        <v>0</v>
      </c>
      <c r="W125" s="43">
        <f>Displacement_Number!W125*'Temporary Relocation Numbers'!$C$2</f>
        <v>0</v>
      </c>
      <c r="X125" s="43">
        <f>Displacement_Number!X125*'Temporary Relocation Numbers'!$C$2</f>
        <v>0</v>
      </c>
      <c r="Y125" s="43">
        <f>Displacement_Number!Y125*'Temporary Relocation Numbers'!$C$2</f>
        <v>0</v>
      </c>
      <c r="Z125" s="43">
        <f>Displacement_Number!Z125*'Temporary Relocation Numbers'!$C$2</f>
        <v>0</v>
      </c>
      <c r="AA125" s="43">
        <f>Displacement_Number!AA125*'Temporary Relocation Numbers'!$C$2</f>
        <v>0</v>
      </c>
      <c r="AB125" s="44">
        <f>Displacement_Number!AB125*'Temporary Relocation Numbers'!$I$2</f>
        <v>1791.6332287190164</v>
      </c>
      <c r="AC125" s="44">
        <f>Displacement_Number!AC125*'Temporary Relocation Numbers'!$I$2</f>
        <v>2147.2894868588969</v>
      </c>
      <c r="AD125" s="44">
        <f>Displacement_Number!AD125*'Temporary Relocation Numbers'!$I$2</f>
        <v>1388.8979503228488</v>
      </c>
      <c r="AE125" s="44">
        <f>Displacement_Number!AE125*'Temporary Relocation Numbers'!$I$2</f>
        <v>1664.6811335562893</v>
      </c>
      <c r="AF125" s="44">
        <f>Displacement_Number!AF125*'Temporary Relocation Numbers'!$I$2</f>
        <v>1344.3649575212985</v>
      </c>
      <c r="AG125" s="44">
        <f>Displacement_Number!AG125*'Temporary Relocation Numbers'!$I$2</f>
        <v>514.03062892595813</v>
      </c>
      <c r="AH125" s="45">
        <f>Displacement_Number!AH125*'Temporary Relocation Numbers'!$O$2</f>
        <v>1081500.3761718718</v>
      </c>
      <c r="AI125" s="45">
        <f>Displacement_Number!AI125*'Temporary Relocation Numbers'!$O$2</f>
        <v>2173061.3625319754</v>
      </c>
      <c r="AJ125" s="45">
        <f>Displacement_Number!AJ125*'Temporary Relocation Numbers'!$O$2</f>
        <v>1630018.5382855474</v>
      </c>
      <c r="AK125" s="45">
        <f>Displacement_Number!AK125*'Temporary Relocation Numbers'!$O$2</f>
        <v>885000.00282743387</v>
      </c>
      <c r="AL125" s="45">
        <f>Displacement_Number!AL125*'Temporary Relocation Numbers'!$O$2</f>
        <v>557473.20879361243</v>
      </c>
      <c r="AM125" s="45">
        <f>Displacement_Number!AM125*'Temporary Relocation Numbers'!$O$2</f>
        <v>284206.85669948882</v>
      </c>
    </row>
    <row r="126" spans="1:39" x14ac:dyDescent="0.35">
      <c r="A126">
        <v>2145</v>
      </c>
      <c r="B126" s="43">
        <f>Displacement_Number!B126*'Temporary Relocation Numbers'!$C$2</f>
        <v>0</v>
      </c>
      <c r="C126" s="43">
        <f>Displacement_Number!C126*'Temporary Relocation Numbers'!$C$2</f>
        <v>0</v>
      </c>
      <c r="D126" s="43">
        <f>Displacement_Number!D126*'Temporary Relocation Numbers'!$C$2</f>
        <v>0</v>
      </c>
      <c r="E126" s="43">
        <f>Displacement_Number!E126*'Temporary Relocation Numbers'!$C$2</f>
        <v>0</v>
      </c>
      <c r="F126" s="43">
        <f>Displacement_Number!F126*'Temporary Relocation Numbers'!$C$2</f>
        <v>0</v>
      </c>
      <c r="G126" s="43">
        <f>Displacement_Number!G126*'Temporary Relocation Numbers'!$C$2</f>
        <v>0</v>
      </c>
      <c r="H126" s="44">
        <f>Displacement_Number!H126*'Temporary Relocation Numbers'!$I$2</f>
        <v>1936.0793575946777</v>
      </c>
      <c r="I126" s="44">
        <f>Displacement_Number!I126*'Temporary Relocation Numbers'!$I$2</f>
        <v>2365.5977008457303</v>
      </c>
      <c r="J126" s="44">
        <f>Displacement_Number!J126*'Temporary Relocation Numbers'!$I$2</f>
        <v>1546.3423722637294</v>
      </c>
      <c r="K126" s="44">
        <f>Displacement_Number!K126*'Temporary Relocation Numbers'!$I$2</f>
        <v>1679.045228105037</v>
      </c>
      <c r="L126" s="44">
        <f>Displacement_Number!L126*'Temporary Relocation Numbers'!$I$2</f>
        <v>1380.6790890055222</v>
      </c>
      <c r="M126" s="44">
        <f>Displacement_Number!M126*'Temporary Relocation Numbers'!$I$2</f>
        <v>565.39769012958072</v>
      </c>
      <c r="N126" s="45">
        <f>Displacement_Number!N126*'Temporary Relocation Numbers'!$O$2</f>
        <v>1177822.8510698804</v>
      </c>
      <c r="O126" s="45">
        <f>Displacement_Number!O126*'Temporary Relocation Numbers'!$O$2</f>
        <v>2412690.0693762144</v>
      </c>
      <c r="P126" s="45">
        <f>Displacement_Number!P126*'Temporary Relocation Numbers'!$O$2</f>
        <v>1828972.2580075953</v>
      </c>
      <c r="Q126" s="45">
        <f>Displacement_Number!Q126*'Temporary Relocation Numbers'!$O$2</f>
        <v>899609.15066583571</v>
      </c>
      <c r="R126" s="45">
        <f>Displacement_Number!R126*'Temporary Relocation Numbers'!$O$2</f>
        <v>577003.99430170481</v>
      </c>
      <c r="S126" s="45">
        <f>Displacement_Number!S126*'Temporary Relocation Numbers'!$O$2</f>
        <v>315049.53195045295</v>
      </c>
      <c r="U126">
        <v>2145</v>
      </c>
      <c r="V126" s="43">
        <f>Displacement_Number!V126*'Temporary Relocation Numbers'!$C$2</f>
        <v>0</v>
      </c>
      <c r="W126" s="43">
        <f>Displacement_Number!W126*'Temporary Relocation Numbers'!$C$2</f>
        <v>0</v>
      </c>
      <c r="X126" s="43">
        <f>Displacement_Number!X126*'Temporary Relocation Numbers'!$C$2</f>
        <v>0</v>
      </c>
      <c r="Y126" s="43">
        <f>Displacement_Number!Y126*'Temporary Relocation Numbers'!$C$2</f>
        <v>0</v>
      </c>
      <c r="Z126" s="43">
        <f>Displacement_Number!Z126*'Temporary Relocation Numbers'!$C$2</f>
        <v>0</v>
      </c>
      <c r="AA126" s="43">
        <f>Displacement_Number!AA126*'Temporary Relocation Numbers'!$C$2</f>
        <v>0</v>
      </c>
      <c r="AB126" s="44">
        <f>Displacement_Number!AB126*'Temporary Relocation Numbers'!$I$2</f>
        <v>1802.4427797089916</v>
      </c>
      <c r="AC126" s="44">
        <f>Displacement_Number!AC126*'Temporary Relocation Numbers'!$I$2</f>
        <v>2160.2448366628487</v>
      </c>
      <c r="AD126" s="44">
        <f>Displacement_Number!AD126*'Temporary Relocation Numbers'!$I$2</f>
        <v>1397.2776582749168</v>
      </c>
      <c r="AE126" s="44">
        <f>Displacement_Number!AE126*'Temporary Relocation Numbers'!$I$2</f>
        <v>1674.7247380768931</v>
      </c>
      <c r="AF126" s="44">
        <f>Displacement_Number!AF126*'Temporary Relocation Numbers'!$I$2</f>
        <v>1352.475982325104</v>
      </c>
      <c r="AG126" s="44">
        <f>Displacement_Number!AG126*'Temporary Relocation Numbers'!$I$2</f>
        <v>517.1319558073294</v>
      </c>
      <c r="AH126" s="45">
        <f>Displacement_Number!AH126*'Temporary Relocation Numbers'!$O$2</f>
        <v>1096524.4194972767</v>
      </c>
      <c r="AI126" s="45">
        <f>Displacement_Number!AI126*'Temporary Relocation Numbers'!$O$2</f>
        <v>2203249.2096920544</v>
      </c>
      <c r="AJ126" s="45">
        <f>Displacement_Number!AJ126*'Temporary Relocation Numbers'!$O$2</f>
        <v>1652662.5148203494</v>
      </c>
      <c r="AK126" s="45">
        <f>Displacement_Number!AK126*'Temporary Relocation Numbers'!$O$2</f>
        <v>897294.29201901704</v>
      </c>
      <c r="AL126" s="45">
        <f>Displacement_Number!AL126*'Temporary Relocation Numbers'!$O$2</f>
        <v>565217.54418747895</v>
      </c>
      <c r="AM126" s="45">
        <f>Displacement_Number!AM126*'Temporary Relocation Numbers'!$O$2</f>
        <v>288155.01633263152</v>
      </c>
    </row>
    <row r="127" spans="1:39" x14ac:dyDescent="0.35">
      <c r="A127">
        <v>2146</v>
      </c>
      <c r="B127" s="43">
        <f>Displacement_Number!B127*'Temporary Relocation Numbers'!$C$2</f>
        <v>0</v>
      </c>
      <c r="C127" s="43">
        <f>Displacement_Number!C127*'Temporary Relocation Numbers'!$C$2</f>
        <v>0</v>
      </c>
      <c r="D127" s="43">
        <f>Displacement_Number!D127*'Temporary Relocation Numbers'!$C$2</f>
        <v>0</v>
      </c>
      <c r="E127" s="43">
        <f>Displacement_Number!E127*'Temporary Relocation Numbers'!$C$2</f>
        <v>0</v>
      </c>
      <c r="F127" s="43">
        <f>Displacement_Number!F127*'Temporary Relocation Numbers'!$C$2</f>
        <v>0</v>
      </c>
      <c r="G127" s="43">
        <f>Displacement_Number!G127*'Temporary Relocation Numbers'!$C$2</f>
        <v>0</v>
      </c>
      <c r="H127" s="44">
        <f>Displacement_Number!H127*'Temporary Relocation Numbers'!$I$2</f>
        <v>1947.7604026886677</v>
      </c>
      <c r="I127" s="44">
        <f>Displacement_Number!I127*'Temporary Relocation Numbers'!$I$2</f>
        <v>2379.8701805916789</v>
      </c>
      <c r="J127" s="44">
        <f>Displacement_Number!J127*'Temporary Relocation Numbers'!$I$2</f>
        <v>1555.6719975759897</v>
      </c>
      <c r="K127" s="44">
        <f>Displacement_Number!K127*'Temporary Relocation Numbers'!$I$2</f>
        <v>1689.1754962406935</v>
      </c>
      <c r="L127" s="44">
        <f>Displacement_Number!L127*'Temporary Relocation Numbers'!$I$2</f>
        <v>1389.0092096876822</v>
      </c>
      <c r="M127" s="44">
        <f>Displacement_Number!M127*'Temporary Relocation Numbers'!$I$2</f>
        <v>568.80893248828579</v>
      </c>
      <c r="N127" s="45">
        <f>Displacement_Number!N127*'Temporary Relocation Numbers'!$O$2</f>
        <v>1194184.9919752425</v>
      </c>
      <c r="O127" s="45">
        <f>Displacement_Number!O127*'Temporary Relocation Numbers'!$O$2</f>
        <v>2446206.8031025487</v>
      </c>
      <c r="P127" s="45">
        <f>Displacement_Number!P127*'Temporary Relocation Numbers'!$O$2</f>
        <v>1854380.0702013685</v>
      </c>
      <c r="Q127" s="45">
        <f>Displacement_Number!Q127*'Temporary Relocation Numbers'!$O$2</f>
        <v>912106.38797922037</v>
      </c>
      <c r="R127" s="45">
        <f>Displacement_Number!R127*'Temporary Relocation Numbers'!$O$2</f>
        <v>585019.64848021348</v>
      </c>
      <c r="S127" s="45">
        <f>Displacement_Number!S127*'Temporary Relocation Numbers'!$O$2</f>
        <v>319426.15346807701</v>
      </c>
      <c r="U127">
        <v>2146</v>
      </c>
      <c r="V127" s="43">
        <f>Displacement_Number!V127*'Temporary Relocation Numbers'!$C$2</f>
        <v>0</v>
      </c>
      <c r="W127" s="43">
        <f>Displacement_Number!W127*'Temporary Relocation Numbers'!$C$2</f>
        <v>0</v>
      </c>
      <c r="X127" s="43">
        <f>Displacement_Number!X127*'Temporary Relocation Numbers'!$C$2</f>
        <v>0</v>
      </c>
      <c r="Y127" s="43">
        <f>Displacement_Number!Y127*'Temporary Relocation Numbers'!$C$2</f>
        <v>0</v>
      </c>
      <c r="Z127" s="43">
        <f>Displacement_Number!Z127*'Temporary Relocation Numbers'!$C$2</f>
        <v>0</v>
      </c>
      <c r="AA127" s="43">
        <f>Displacement_Number!AA127*'Temporary Relocation Numbers'!$C$2</f>
        <v>0</v>
      </c>
      <c r="AB127" s="44">
        <f>Displacement_Number!AB127*'Temporary Relocation Numbers'!$I$2</f>
        <v>1813.3175485073498</v>
      </c>
      <c r="AC127" s="44">
        <f>Displacement_Number!AC127*'Temporary Relocation Numbers'!$I$2</f>
        <v>2173.2783506312376</v>
      </c>
      <c r="AD127" s="44">
        <f>Displacement_Number!AD127*'Temporary Relocation Numbers'!$I$2</f>
        <v>1405.7079239409954</v>
      </c>
      <c r="AE127" s="44">
        <f>Displacement_Number!AE127*'Temporary Relocation Numbers'!$I$2</f>
        <v>1684.8289391824719</v>
      </c>
      <c r="AF127" s="44">
        <f>Displacement_Number!AF127*'Temporary Relocation Numbers'!$I$2</f>
        <v>1360.6359437833498</v>
      </c>
      <c r="AG127" s="44">
        <f>Displacement_Number!AG127*'Temporary Relocation Numbers'!$I$2</f>
        <v>520.25199408036451</v>
      </c>
      <c r="AH127" s="45">
        <f>Displacement_Number!AH127*'Temporary Relocation Numbers'!$O$2</f>
        <v>1111757.1746112457</v>
      </c>
      <c r="AI127" s="45">
        <f>Displacement_Number!AI127*'Temporary Relocation Numbers'!$O$2</f>
        <v>2233856.421961593</v>
      </c>
      <c r="AJ127" s="45">
        <f>Displacement_Number!AJ127*'Temporary Relocation Numbers'!$O$2</f>
        <v>1675621.0581292496</v>
      </c>
      <c r="AK127" s="45">
        <f>Displacement_Number!AK127*'Temporary Relocation Numbers'!$O$2</f>
        <v>909759.37165833288</v>
      </c>
      <c r="AL127" s="45">
        <f>Displacement_Number!AL127*'Temporary Relocation Numbers'!$O$2</f>
        <v>573069.46274363343</v>
      </c>
      <c r="AM127" s="45">
        <f>Displacement_Number!AM127*'Temporary Relocation Numbers'!$O$2</f>
        <v>292158.02321566036</v>
      </c>
    </row>
    <row r="128" spans="1:39" x14ac:dyDescent="0.35">
      <c r="A128">
        <v>2147</v>
      </c>
      <c r="B128" s="43">
        <f>Displacement_Number!B128*'Temporary Relocation Numbers'!$C$2</f>
        <v>0</v>
      </c>
      <c r="C128" s="43">
        <f>Displacement_Number!C128*'Temporary Relocation Numbers'!$C$2</f>
        <v>0</v>
      </c>
      <c r="D128" s="43">
        <f>Displacement_Number!D128*'Temporary Relocation Numbers'!$C$2</f>
        <v>0</v>
      </c>
      <c r="E128" s="43">
        <f>Displacement_Number!E128*'Temporary Relocation Numbers'!$C$2</f>
        <v>0</v>
      </c>
      <c r="F128" s="43">
        <f>Displacement_Number!F128*'Temporary Relocation Numbers'!$C$2</f>
        <v>0</v>
      </c>
      <c r="G128" s="43">
        <f>Displacement_Number!G128*'Temporary Relocation Numbers'!$C$2</f>
        <v>0</v>
      </c>
      <c r="H128" s="44">
        <f>Displacement_Number!H128*'Temporary Relocation Numbers'!$I$2</f>
        <v>1959.51192362031</v>
      </c>
      <c r="I128" s="44">
        <f>Displacement_Number!I128*'Temporary Relocation Numbers'!$I$2</f>
        <v>2394.2287712084762</v>
      </c>
      <c r="J128" s="44">
        <f>Displacement_Number!J128*'Temporary Relocation Numbers'!$I$2</f>
        <v>1565.0579117865097</v>
      </c>
      <c r="K128" s="44">
        <f>Displacement_Number!K128*'Temporary Relocation Numbers'!$I$2</f>
        <v>1699.3668838332787</v>
      </c>
      <c r="L128" s="44">
        <f>Displacement_Number!L128*'Temporary Relocation Numbers'!$I$2</f>
        <v>1397.38958890648</v>
      </c>
      <c r="M128" s="44">
        <f>Displacement_Number!M128*'Temporary Relocation Numbers'!$I$2</f>
        <v>572.24075606731242</v>
      </c>
      <c r="N128" s="45">
        <f>Displacement_Number!N128*'Temporary Relocation Numbers'!$O$2</f>
        <v>1210774.4333229109</v>
      </c>
      <c r="O128" s="45">
        <f>Displacement_Number!O128*'Temporary Relocation Numbers'!$O$2</f>
        <v>2480189.1463383432</v>
      </c>
      <c r="P128" s="45">
        <f>Displacement_Number!P128*'Temporary Relocation Numbers'!$O$2</f>
        <v>1880140.8439655798</v>
      </c>
      <c r="Q128" s="45">
        <f>Displacement_Number!Q128*'Temporary Relocation Numbers'!$O$2</f>
        <v>924777.23506563925</v>
      </c>
      <c r="R128" s="45">
        <f>Displacement_Number!R128*'Temporary Relocation Numbers'!$O$2</f>
        <v>593146.65494145127</v>
      </c>
      <c r="S128" s="45">
        <f>Displacement_Number!S128*'Temporary Relocation Numbers'!$O$2</f>
        <v>323863.57436473807</v>
      </c>
      <c r="U128">
        <v>2147</v>
      </c>
      <c r="V128" s="43">
        <f>Displacement_Number!V128*'Temporary Relocation Numbers'!$C$2</f>
        <v>0</v>
      </c>
      <c r="W128" s="43">
        <f>Displacement_Number!W128*'Temporary Relocation Numbers'!$C$2</f>
        <v>0</v>
      </c>
      <c r="X128" s="43">
        <f>Displacement_Number!X128*'Temporary Relocation Numbers'!$C$2</f>
        <v>0</v>
      </c>
      <c r="Y128" s="43">
        <f>Displacement_Number!Y128*'Temporary Relocation Numbers'!$C$2</f>
        <v>0</v>
      </c>
      <c r="Z128" s="43">
        <f>Displacement_Number!Z128*'Temporary Relocation Numbers'!$C$2</f>
        <v>0</v>
      </c>
      <c r="AA128" s="43">
        <f>Displacement_Number!AA128*'Temporary Relocation Numbers'!$C$2</f>
        <v>0</v>
      </c>
      <c r="AB128" s="44">
        <f>Displacement_Number!AB128*'Temporary Relocation Numbers'!$I$2</f>
        <v>1824.2579285959805</v>
      </c>
      <c r="AC128" s="44">
        <f>Displacement_Number!AC128*'Temporary Relocation Numbers'!$I$2</f>
        <v>2186.3905003558507</v>
      </c>
      <c r="AD128" s="44">
        <f>Displacement_Number!AD128*'Temporary Relocation Numbers'!$I$2</f>
        <v>1414.1890523534864</v>
      </c>
      <c r="AE128" s="44">
        <f>Displacement_Number!AE128*'Temporary Relocation Numbers'!$I$2</f>
        <v>1694.9941024734546</v>
      </c>
      <c r="AF128" s="44">
        <f>Displacement_Number!AF128*'Temporary Relocation Numbers'!$I$2</f>
        <v>1368.8451371480178</v>
      </c>
      <c r="AG128" s="44">
        <f>Displacement_Number!AG128*'Temporary Relocation Numbers'!$I$2</f>
        <v>523.39085663744527</v>
      </c>
      <c r="AH128" s="45">
        <f>Displacement_Number!AH128*'Temporary Relocation Numbers'!$O$2</f>
        <v>1127201.540907088</v>
      </c>
      <c r="AI128" s="45">
        <f>Displacement_Number!AI128*'Temporary Relocation Numbers'!$O$2</f>
        <v>2264888.8250986878</v>
      </c>
      <c r="AJ128" s="45">
        <f>Displacement_Number!AJ128*'Temporary Relocation Numbers'!$O$2</f>
        <v>1698898.5381273646</v>
      </c>
      <c r="AK128" s="45">
        <f>Displacement_Number!AK128*'Temporary Relocation Numbers'!$O$2</f>
        <v>922397.6143410299</v>
      </c>
      <c r="AL128" s="45">
        <f>Displacement_Number!AL128*'Temporary Relocation Numbers'!$O$2</f>
        <v>581030.45899145945</v>
      </c>
      <c r="AM128" s="45">
        <f>Displacement_Number!AM128*'Temporary Relocation Numbers'!$O$2</f>
        <v>296216.63927846163</v>
      </c>
    </row>
    <row r="129" spans="1:39" x14ac:dyDescent="0.35">
      <c r="A129">
        <v>2148</v>
      </c>
      <c r="B129" s="43">
        <f>Displacement_Number!B129*'Temporary Relocation Numbers'!$C$2</f>
        <v>0</v>
      </c>
      <c r="C129" s="43">
        <f>Displacement_Number!C129*'Temporary Relocation Numbers'!$C$2</f>
        <v>0</v>
      </c>
      <c r="D129" s="43">
        <f>Displacement_Number!D129*'Temporary Relocation Numbers'!$C$2</f>
        <v>0</v>
      </c>
      <c r="E129" s="43">
        <f>Displacement_Number!E129*'Temporary Relocation Numbers'!$C$2</f>
        <v>0</v>
      </c>
      <c r="F129" s="43">
        <f>Displacement_Number!F129*'Temporary Relocation Numbers'!$C$2</f>
        <v>0</v>
      </c>
      <c r="G129" s="43">
        <f>Displacement_Number!G129*'Temporary Relocation Numbers'!$C$2</f>
        <v>0</v>
      </c>
      <c r="H129" s="44">
        <f>Displacement_Number!H129*'Temporary Relocation Numbers'!$I$2</f>
        <v>1971.3343455950251</v>
      </c>
      <c r="I129" s="44">
        <f>Displacement_Number!I129*'Temporary Relocation Numbers'!$I$2</f>
        <v>2408.6739922331763</v>
      </c>
      <c r="J129" s="44">
        <f>Displacement_Number!J129*'Temporary Relocation Numbers'!$I$2</f>
        <v>1574.5004545059342</v>
      </c>
      <c r="K129" s="44">
        <f>Displacement_Number!K129*'Temporary Relocation Numbers'!$I$2</f>
        <v>1709.6197596378897</v>
      </c>
      <c r="L129" s="44">
        <f>Displacement_Number!L129*'Temporary Relocation Numbers'!$I$2</f>
        <v>1405.8205298892749</v>
      </c>
      <c r="M129" s="44">
        <f>Displacement_Number!M129*'Temporary Relocation Numbers'!$I$2</f>
        <v>575.69328504037367</v>
      </c>
      <c r="N129" s="45">
        <f>Displacement_Number!N129*'Temporary Relocation Numbers'!$O$2</f>
        <v>1227594.3327370239</v>
      </c>
      <c r="O129" s="45">
        <f>Displacement_Number!O129*'Temporary Relocation Numbers'!$O$2</f>
        <v>2514643.5672620633</v>
      </c>
      <c r="P129" s="45">
        <f>Displacement_Number!P129*'Temporary Relocation Numbers'!$O$2</f>
        <v>1906259.4825901806</v>
      </c>
      <c r="Q129" s="45">
        <f>Displacement_Number!Q129*'Temporary Relocation Numbers'!$O$2</f>
        <v>937624.10368639219</v>
      </c>
      <c r="R129" s="45">
        <f>Displacement_Number!R129*'Temporary Relocation Numbers'!$O$2</f>
        <v>601386.56057486683</v>
      </c>
      <c r="S129" s="45">
        <f>Displacement_Number!S129*'Temporary Relocation Numbers'!$O$2</f>
        <v>328362.63925642072</v>
      </c>
      <c r="U129">
        <v>2148</v>
      </c>
      <c r="V129" s="43">
        <f>Displacement_Number!V129*'Temporary Relocation Numbers'!$C$2</f>
        <v>0</v>
      </c>
      <c r="W129" s="43">
        <f>Displacement_Number!W129*'Temporary Relocation Numbers'!$C$2</f>
        <v>0</v>
      </c>
      <c r="X129" s="43">
        <f>Displacement_Number!X129*'Temporary Relocation Numbers'!$C$2</f>
        <v>0</v>
      </c>
      <c r="Y129" s="43">
        <f>Displacement_Number!Y129*'Temporary Relocation Numbers'!$C$2</f>
        <v>0</v>
      </c>
      <c r="Z129" s="43">
        <f>Displacement_Number!Z129*'Temporary Relocation Numbers'!$C$2</f>
        <v>0</v>
      </c>
      <c r="AA129" s="43">
        <f>Displacement_Number!AA129*'Temporary Relocation Numbers'!$C$2</f>
        <v>0</v>
      </c>
      <c r="AB129" s="44">
        <f>Displacement_Number!AB129*'Temporary Relocation Numbers'!$I$2</f>
        <v>1835.2643158307849</v>
      </c>
      <c r="AC129" s="44">
        <f>Displacement_Number!AC129*'Temporary Relocation Numbers'!$I$2</f>
        <v>2199.5817602737588</v>
      </c>
      <c r="AD129" s="44">
        <f>Displacement_Number!AD129*'Temporary Relocation Numbers'!$I$2</f>
        <v>1422.7213503851594</v>
      </c>
      <c r="AE129" s="44">
        <f>Displacement_Number!AE129*'Temporary Relocation Numbers'!$I$2</f>
        <v>1705.2205957560632</v>
      </c>
      <c r="AF129" s="44">
        <f>Displacement_Number!AF129*'Temporary Relocation Numbers'!$I$2</f>
        <v>1377.1038594524484</v>
      </c>
      <c r="AG129" s="44">
        <f>Displacement_Number!AG129*'Temporary Relocation Numbers'!$I$2</f>
        <v>526.54865705207283</v>
      </c>
      <c r="AH129" s="45">
        <f>Displacement_Number!AH129*'Temporary Relocation Numbers'!$O$2</f>
        <v>1142860.4580560548</v>
      </c>
      <c r="AI129" s="45">
        <f>Displacement_Number!AI129*'Temporary Relocation Numbers'!$O$2</f>
        <v>2296352.3257920076</v>
      </c>
      <c r="AJ129" s="45">
        <f>Displacement_Number!AJ129*'Temporary Relocation Numbers'!$O$2</f>
        <v>1722499.3854360273</v>
      </c>
      <c r="AK129" s="45">
        <f>Displacement_Number!AK129*'Temporary Relocation Numbers'!$O$2</f>
        <v>935211.42562250444</v>
      </c>
      <c r="AL129" s="45">
        <f>Displacement_Number!AL129*'Temporary Relocation Numbers'!$O$2</f>
        <v>589102.04822212341</v>
      </c>
      <c r="AM129" s="45">
        <f>Displacement_Number!AM129*'Temporary Relocation Numbers'!$O$2</f>
        <v>300331.63703553891</v>
      </c>
    </row>
    <row r="130" spans="1:39" x14ac:dyDescent="0.35">
      <c r="A130">
        <v>2149</v>
      </c>
      <c r="B130" s="43">
        <f>Displacement_Number!B130*'Temporary Relocation Numbers'!$C$2</f>
        <v>0</v>
      </c>
      <c r="C130" s="43">
        <f>Displacement_Number!C130*'Temporary Relocation Numbers'!$C$2</f>
        <v>0</v>
      </c>
      <c r="D130" s="43">
        <f>Displacement_Number!D130*'Temporary Relocation Numbers'!$C$2</f>
        <v>0</v>
      </c>
      <c r="E130" s="43">
        <f>Displacement_Number!E130*'Temporary Relocation Numbers'!$C$2</f>
        <v>0</v>
      </c>
      <c r="F130" s="43">
        <f>Displacement_Number!F130*'Temporary Relocation Numbers'!$C$2</f>
        <v>0</v>
      </c>
      <c r="G130" s="43">
        <f>Displacement_Number!G130*'Temporary Relocation Numbers'!$C$2</f>
        <v>0</v>
      </c>
      <c r="H130" s="44">
        <f>Displacement_Number!H130*'Temporary Relocation Numbers'!$I$2</f>
        <v>1983.2280963836472</v>
      </c>
      <c r="I130" s="44">
        <f>Displacement_Number!I130*'Temporary Relocation Numbers'!$I$2</f>
        <v>2423.206366337382</v>
      </c>
      <c r="J130" s="44">
        <f>Displacement_Number!J130*'Temporary Relocation Numbers'!$I$2</f>
        <v>1583.9999673938983</v>
      </c>
      <c r="K130" s="44">
        <f>Displacement_Number!K130*'Temporary Relocation Numbers'!$I$2</f>
        <v>1719.9344946344538</v>
      </c>
      <c r="L130" s="44">
        <f>Displacement_Number!L130*'Temporary Relocation Numbers'!$I$2</f>
        <v>1414.302337692905</v>
      </c>
      <c r="M130" s="44">
        <f>Displacement_Number!M130*'Temporary Relocation Numbers'!$I$2</f>
        <v>579.1666443303659</v>
      </c>
      <c r="N130" s="45">
        <f>Displacement_Number!N130*'Temporary Relocation Numbers'!$O$2</f>
        <v>1244647.8917069673</v>
      </c>
      <c r="O130" s="45">
        <f>Displacement_Number!O130*'Temporary Relocation Numbers'!$O$2</f>
        <v>2549576.6239071516</v>
      </c>
      <c r="P130" s="45">
        <f>Displacement_Number!P130*'Temporary Relocation Numbers'!$O$2</f>
        <v>1932740.9574809</v>
      </c>
      <c r="Q130" s="45">
        <f>Displacement_Number!Q130*'Temporary Relocation Numbers'!$O$2</f>
        <v>950649.43910660828</v>
      </c>
      <c r="R130" s="45">
        <f>Displacement_Number!R130*'Temporary Relocation Numbers'!$O$2</f>
        <v>609740.93375906744</v>
      </c>
      <c r="S130" s="45">
        <f>Displacement_Number!S130*'Temporary Relocation Numbers'!$O$2</f>
        <v>332924.20449238957</v>
      </c>
      <c r="U130">
        <v>2149</v>
      </c>
      <c r="V130" s="43">
        <f>Displacement_Number!V130*'Temporary Relocation Numbers'!$C$2</f>
        <v>0</v>
      </c>
      <c r="W130" s="43">
        <f>Displacement_Number!W130*'Temporary Relocation Numbers'!$C$2</f>
        <v>0</v>
      </c>
      <c r="X130" s="43">
        <f>Displacement_Number!X130*'Temporary Relocation Numbers'!$C$2</f>
        <v>0</v>
      </c>
      <c r="Y130" s="43">
        <f>Displacement_Number!Y130*'Temporary Relocation Numbers'!$C$2</f>
        <v>0</v>
      </c>
      <c r="Z130" s="43">
        <f>Displacement_Number!Z130*'Temporary Relocation Numbers'!$C$2</f>
        <v>0</v>
      </c>
      <c r="AA130" s="43">
        <f>Displacement_Number!AA130*'Temporary Relocation Numbers'!$C$2</f>
        <v>0</v>
      </c>
      <c r="AB130" s="44">
        <f>Displacement_Number!AB130*'Temporary Relocation Numbers'!$I$2</f>
        <v>1846.3371084560022</v>
      </c>
      <c r="AC130" s="44">
        <f>Displacement_Number!AC130*'Temporary Relocation Numbers'!$I$2</f>
        <v>2212.8526076844751</v>
      </c>
      <c r="AD130" s="44">
        <f>Displacement_Number!AD130*'Temporary Relocation Numbers'!$I$2</f>
        <v>1431.3051267602552</v>
      </c>
      <c r="AE130" s="44">
        <f>Displacement_Number!AE130*'Temporary Relocation Numbers'!$I$2</f>
        <v>1715.5087890556256</v>
      </c>
      <c r="AF130" s="44">
        <f>Displacement_Number!AF130*'Temporary Relocation Numbers'!$I$2</f>
        <v>1385.4124095220884</v>
      </c>
      <c r="AG130" s="44">
        <f>Displacement_Number!AG130*'Temporary Relocation Numbers'!$I$2</f>
        <v>529.72550958297643</v>
      </c>
      <c r="AH130" s="45">
        <f>Displacement_Number!AH130*'Temporary Relocation Numbers'!$O$2</f>
        <v>1158736.906566876</v>
      </c>
      <c r="AI130" s="45">
        <f>Displacement_Number!AI130*'Temporary Relocation Numbers'!$O$2</f>
        <v>2328252.912785064</v>
      </c>
      <c r="AJ130" s="45">
        <f>Displacement_Number!AJ130*'Temporary Relocation Numbers'!$O$2</f>
        <v>1746428.0922261039</v>
      </c>
      <c r="AK130" s="45">
        <f>Displacement_Number!AK130*'Temporary Relocation Numbers'!$O$2</f>
        <v>948203.2444757726</v>
      </c>
      <c r="AL130" s="45">
        <f>Displacement_Number!AL130*'Temporary Relocation Numbers'!$O$2</f>
        <v>597285.76677699108</v>
      </c>
      <c r="AM130" s="45">
        <f>Displacement_Number!AM130*'Temporary Relocation Numbers'!$O$2</f>
        <v>304503.79973305308</v>
      </c>
    </row>
    <row r="131" spans="1:39" x14ac:dyDescent="0.35">
      <c r="A131">
        <v>2150</v>
      </c>
      <c r="B131" s="43">
        <f>Displacement_Number!B131*'Temporary Relocation Numbers'!$C$2</f>
        <v>0</v>
      </c>
      <c r="C131" s="43">
        <f>Displacement_Number!C131*'Temporary Relocation Numbers'!$C$2</f>
        <v>0</v>
      </c>
      <c r="D131" s="43">
        <f>Displacement_Number!D131*'Temporary Relocation Numbers'!$C$2</f>
        <v>0</v>
      </c>
      <c r="E131" s="43">
        <f>Displacement_Number!E131*'Temporary Relocation Numbers'!$C$2</f>
        <v>0</v>
      </c>
      <c r="F131" s="43">
        <f>Displacement_Number!F131*'Temporary Relocation Numbers'!$C$2</f>
        <v>0</v>
      </c>
      <c r="G131" s="43">
        <f>Displacement_Number!G131*'Temporary Relocation Numbers'!$C$2</f>
        <v>0</v>
      </c>
      <c r="H131" s="44">
        <f>Displacement_Number!H131*'Temporary Relocation Numbers'!$I$2</f>
        <v>2116.40139163715</v>
      </c>
      <c r="I131" s="44">
        <f>Displacement_Number!I131*'Temporary Relocation Numbers'!$I$2</f>
        <v>2585.9240978342586</v>
      </c>
      <c r="J131" s="44">
        <f>Displacement_Number!J131*'Temporary Relocation Numbers'!$I$2</f>
        <v>1690.3651886833406</v>
      </c>
      <c r="K131" s="44">
        <f>Displacement_Number!K131*'Temporary Relocation Numbers'!$I$2</f>
        <v>1835.4276871160962</v>
      </c>
      <c r="L131" s="44">
        <f>Displacement_Number!L131*'Temporary Relocation Numbers'!$I$2</f>
        <v>1509.2724034855096</v>
      </c>
      <c r="M131" s="44">
        <f>Displacement_Number!M131*'Temporary Relocation Numbers'!$I$2</f>
        <v>618.05754682767906</v>
      </c>
      <c r="N131" s="45">
        <f>Displacement_Number!N131*'Temporary Relocation Numbers'!$O$2</f>
        <v>1338600.9682123906</v>
      </c>
      <c r="O131" s="45">
        <f>Displacement_Number!O131*'Temporary Relocation Numbers'!$O$2</f>
        <v>2742033.1163805937</v>
      </c>
      <c r="P131" s="45">
        <f>Displacement_Number!P131*'Temporary Relocation Numbers'!$O$2</f>
        <v>2078635.1981358468</v>
      </c>
      <c r="Q131" s="45">
        <f>Displacement_Number!Q131*'Temporary Relocation Numbers'!$O$2</f>
        <v>1022409.846268612</v>
      </c>
      <c r="R131" s="45">
        <f>Displacement_Number!R131*'Temporary Relocation Numbers'!$O$2</f>
        <v>655767.63494874118</v>
      </c>
      <c r="S131" s="45">
        <f>Displacement_Number!S131*'Temporary Relocation Numbers'!$O$2</f>
        <v>358055.21018772968</v>
      </c>
      <c r="U131">
        <v>2150</v>
      </c>
      <c r="V131" s="43">
        <f>Displacement_Number!V131*'Temporary Relocation Numbers'!$C$2</f>
        <v>0</v>
      </c>
      <c r="W131" s="43">
        <f>Displacement_Number!W131*'Temporary Relocation Numbers'!$C$2</f>
        <v>0</v>
      </c>
      <c r="X131" s="43">
        <f>Displacement_Number!X131*'Temporary Relocation Numbers'!$C$2</f>
        <v>0</v>
      </c>
      <c r="Y131" s="43">
        <f>Displacement_Number!Y131*'Temporary Relocation Numbers'!$C$2</f>
        <v>0</v>
      </c>
      <c r="Z131" s="43">
        <f>Displacement_Number!Z131*'Temporary Relocation Numbers'!$C$2</f>
        <v>0</v>
      </c>
      <c r="AA131" s="43">
        <f>Displacement_Number!AA131*'Temporary Relocation Numbers'!$C$2</f>
        <v>0</v>
      </c>
      <c r="AB131" s="44">
        <f>Displacement_Number!AB131*'Temporary Relocation Numbers'!$I$2</f>
        <v>1970.3182064095204</v>
      </c>
      <c r="AC131" s="44">
        <f>Displacement_Number!AC131*'Temporary Relocation Numbers'!$I$2</f>
        <v>2361.4451342894636</v>
      </c>
      <c r="AD131" s="44">
        <f>Displacement_Number!AD131*'Temporary Relocation Numbers'!$I$2</f>
        <v>1527.4169257971232</v>
      </c>
      <c r="AE131" s="44">
        <f>Displacement_Number!AE131*'Temporary Relocation Numbers'!$I$2</f>
        <v>1830.7047964596518</v>
      </c>
      <c r="AF131" s="44">
        <f>Displacement_Number!AF131*'Temporary Relocation Numbers'!$I$2</f>
        <v>1478.4425235052363</v>
      </c>
      <c r="AG131" s="44">
        <f>Displacement_Number!AG131*'Temporary Relocation Numbers'!$I$2</f>
        <v>565.29645163429313</v>
      </c>
      <c r="AH131" s="45">
        <f>Displacement_Number!AH131*'Temporary Relocation Numbers'!$O$2</f>
        <v>1246204.9350412022</v>
      </c>
      <c r="AI131" s="45">
        <f>Displacement_Number!AI131*'Temporary Relocation Numbers'!$O$2</f>
        <v>2504002.637262458</v>
      </c>
      <c r="AJ131" s="45">
        <f>Displacement_Number!AJ131*'Temporary Relocation Numbers'!$O$2</f>
        <v>1878258.381943712</v>
      </c>
      <c r="AK131" s="45">
        <f>Displacement_Number!AK131*'Temporary Relocation Numbers'!$O$2</f>
        <v>1019778.9990040236</v>
      </c>
      <c r="AL131" s="45">
        <f>Displacement_Number!AL131*'Temporary Relocation Numbers'!$O$2</f>
        <v>642372.28137722705</v>
      </c>
      <c r="AM131" s="45">
        <f>Displacement_Number!AM131*'Temporary Relocation Numbers'!$O$2</f>
        <v>327489.47221370612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AM131"/>
  <sheetViews>
    <sheetView topLeftCell="I1" zoomScale="55" zoomScaleNormal="55" workbookViewId="0">
      <selection activeCell="AD4" sqref="AD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Numbers'!B4*Assumptions!C$21</f>
        <v>0</v>
      </c>
      <c r="C4" s="51">
        <f>'Temporary Relocation Numbers'!C4*Assumptions!D$21</f>
        <v>0</v>
      </c>
      <c r="D4" s="51">
        <f>'Temporary Relocation Numbers'!D4*Assumptions!E$21</f>
        <v>0</v>
      </c>
      <c r="E4" s="51">
        <f>'Temporary Relocation Numbers'!E4*Assumptions!F$21</f>
        <v>0</v>
      </c>
      <c r="F4" s="51">
        <f>'Temporary Relocation Numbers'!F4*Assumptions!G$21</f>
        <v>0</v>
      </c>
      <c r="G4" s="51">
        <f>'Temporary Relocation Numbers'!G4*Assumptions!H$21</f>
        <v>0</v>
      </c>
      <c r="H4" s="52">
        <f>'Temporary Relocation Numbers'!H4*Assumptions!C$21</f>
        <v>578076.02696259134</v>
      </c>
      <c r="I4" s="52">
        <f>'Temporary Relocation Numbers'!I4*Assumptions!D$21</f>
        <v>672845.21933556034</v>
      </c>
      <c r="J4" s="52">
        <f>'Temporary Relocation Numbers'!J4*Assumptions!E$21</f>
        <v>462910.43027079018</v>
      </c>
      <c r="K4" s="52">
        <f>'Temporary Relocation Numbers'!K4*Assumptions!F$21</f>
        <v>427958.76395142224</v>
      </c>
      <c r="L4" s="52">
        <f>'Temporary Relocation Numbers'!L4*Assumptions!G$21</f>
        <v>343322.12125298072</v>
      </c>
      <c r="M4" s="52">
        <f>'Temporary Relocation Numbers'!M4*Assumptions!H$21</f>
        <v>145340.7709665327</v>
      </c>
      <c r="N4" s="53">
        <f>'Temporary Relocation Numbers'!N4*Assumptions!C$21</f>
        <v>136104557.94083095</v>
      </c>
      <c r="O4" s="53">
        <f>'Temporary Relocation Numbers'!O4*Assumptions!D$21</f>
        <v>265586934.93808064</v>
      </c>
      <c r="P4" s="53">
        <f>'Temporary Relocation Numbers'!P4*Assumptions!E$21</f>
        <v>211899199.82245326</v>
      </c>
      <c r="Q4" s="53">
        <f>'Temporary Relocation Numbers'!Q4*Assumptions!F$21</f>
        <v>88740992.710360363</v>
      </c>
      <c r="R4" s="53">
        <f>'Temporary Relocation Numbers'!R4*Assumptions!G$21</f>
        <v>55528858.787530534</v>
      </c>
      <c r="S4" s="53">
        <f>'Temporary Relocation Numbers'!S4*Assumptions!H$21</f>
        <v>31343187.238142833</v>
      </c>
      <c r="U4">
        <v>2023</v>
      </c>
      <c r="V4" s="51">
        <f>'Temporary Relocation Numbers'!V4*Assumptions!C$21</f>
        <v>0</v>
      </c>
      <c r="W4" s="51">
        <f>'Temporary Relocation Numbers'!W4*Assumptions!D$21</f>
        <v>0</v>
      </c>
      <c r="X4" s="51">
        <f>'Temporary Relocation Numbers'!X4*Assumptions!E$21</f>
        <v>0</v>
      </c>
      <c r="Y4" s="51">
        <f>'Temporary Relocation Numbers'!Y4*Assumptions!F$21</f>
        <v>0</v>
      </c>
      <c r="Z4" s="51">
        <f>'Temporary Relocation Numbers'!Z4*Assumptions!G$21</f>
        <v>0</v>
      </c>
      <c r="AA4" s="51">
        <f>'Temporary Relocation Numbers'!AA4*Assumptions!H$21</f>
        <v>0</v>
      </c>
      <c r="AB4" s="52">
        <f>'Temporary Relocation Numbers'!AB4*Assumptions!C$21</f>
        <v>538174.71728848282</v>
      </c>
      <c r="AC4" s="52">
        <f>'Temporary Relocation Numbers'!AC4*Assumptions!D$21</f>
        <v>614436.85476329294</v>
      </c>
      <c r="AD4" s="52">
        <f>'Temporary Relocation Numbers'!AD4*Assumptions!E$21</f>
        <v>418286.67027530004</v>
      </c>
      <c r="AE4" s="52">
        <f>'Temporary Relocation Numbers'!AE4*Assumptions!F$21</f>
        <v>426857.54789055721</v>
      </c>
      <c r="AF4" s="52">
        <f>'Temporary Relocation Numbers'!AF4*Assumptions!G$21</f>
        <v>336309.08651627012</v>
      </c>
      <c r="AG4" s="52">
        <f>'Temporary Relocation Numbers'!AG4*Assumptions!H$21</f>
        <v>132933.61197008489</v>
      </c>
      <c r="AH4" s="53">
        <f>'Temporary Relocation Numbers'!AH4*Assumptions!C$21</f>
        <v>126710032.20173442</v>
      </c>
      <c r="AI4" s="53">
        <f>'Temporary Relocation Numbers'!AI4*Assumptions!D$21</f>
        <v>242531857.66962186</v>
      </c>
      <c r="AJ4" s="53">
        <f>'Temporary Relocation Numbers'!AJ4*Assumptions!E$21</f>
        <v>191472485.67262906</v>
      </c>
      <c r="AK4" s="53">
        <f>'Temporary Relocation Numbers'!AK4*Assumptions!F$21</f>
        <v>88512645.928704426</v>
      </c>
      <c r="AL4" s="53">
        <f>'Temporary Relocation Numbers'!AL4*Assumptions!G$21</f>
        <v>54394571.797383763</v>
      </c>
      <c r="AM4" s="53">
        <f>'Temporary Relocation Numbers'!AM4*Assumptions!H$21</f>
        <v>28667544.98763752</v>
      </c>
    </row>
    <row r="5" spans="1:39" x14ac:dyDescent="0.35">
      <c r="A5">
        <v>2024</v>
      </c>
      <c r="B5" s="51">
        <f>'Temporary Relocation Numbers'!B5*Assumptions!C$21</f>
        <v>0</v>
      </c>
      <c r="C5" s="51">
        <f>'Temporary Relocation Numbers'!C5*Assumptions!D$21</f>
        <v>0</v>
      </c>
      <c r="D5" s="51">
        <f>'Temporary Relocation Numbers'!D5*Assumptions!E$21</f>
        <v>0</v>
      </c>
      <c r="E5" s="51">
        <f>'Temporary Relocation Numbers'!E5*Assumptions!F$21</f>
        <v>0</v>
      </c>
      <c r="F5" s="51">
        <f>'Temporary Relocation Numbers'!F5*Assumptions!G$21</f>
        <v>0</v>
      </c>
      <c r="G5" s="51">
        <f>'Temporary Relocation Numbers'!G5*Assumptions!H$21</f>
        <v>0</v>
      </c>
      <c r="H5" s="52">
        <f>'Temporary Relocation Numbers'!H5*Assumptions!C$21</f>
        <v>581563.76216942375</v>
      </c>
      <c r="I5" s="52">
        <f>'Temporary Relocation Numbers'!I5*Assumptions!D$21</f>
        <v>676904.73028355103</v>
      </c>
      <c r="J5" s="52">
        <f>'Temporary Relocation Numbers'!J5*Assumptions!E$21</f>
        <v>465703.33108307357</v>
      </c>
      <c r="K5" s="52">
        <f>'Temporary Relocation Numbers'!K5*Assumptions!F$21</f>
        <v>430540.78911504749</v>
      </c>
      <c r="L5" s="52">
        <f>'Temporary Relocation Numbers'!L5*Assumptions!G$21</f>
        <v>345393.5038976997</v>
      </c>
      <c r="M5" s="52">
        <f>'Temporary Relocation Numbers'!M5*Assumptions!H$21</f>
        <v>146217.66275973094</v>
      </c>
      <c r="N5" s="53">
        <f>'Temporary Relocation Numbers'!N5*Assumptions!C$21</f>
        <v>137995302.33661765</v>
      </c>
      <c r="O5" s="53">
        <f>'Temporary Relocation Numbers'!O5*Assumptions!D$21</f>
        <v>269276429.37107861</v>
      </c>
      <c r="P5" s="53">
        <f>'Temporary Relocation Numbers'!P5*Assumptions!E$21</f>
        <v>214842872.17698354</v>
      </c>
      <c r="Q5" s="53">
        <f>'Temporary Relocation Numbers'!Q5*Assumptions!F$21</f>
        <v>89973769.460692257</v>
      </c>
      <c r="R5" s="53">
        <f>'Temporary Relocation Numbers'!R5*Assumptions!G$21</f>
        <v>56300257.48383721</v>
      </c>
      <c r="S5" s="53">
        <f>'Temporary Relocation Numbers'!S5*Assumptions!H$21</f>
        <v>31778602.161149111</v>
      </c>
      <c r="U5">
        <v>2024</v>
      </c>
      <c r="V5" s="51">
        <f>'Temporary Relocation Numbers'!V5*Assumptions!C$21</f>
        <v>0</v>
      </c>
      <c r="W5" s="51">
        <f>'Temporary Relocation Numbers'!W5*Assumptions!D$21</f>
        <v>0</v>
      </c>
      <c r="X5" s="51">
        <f>'Temporary Relocation Numbers'!X5*Assumptions!E$21</f>
        <v>0</v>
      </c>
      <c r="Y5" s="51">
        <f>'Temporary Relocation Numbers'!Y5*Assumptions!F$21</f>
        <v>0</v>
      </c>
      <c r="Z5" s="51">
        <f>'Temporary Relocation Numbers'!Z5*Assumptions!G$21</f>
        <v>0</v>
      </c>
      <c r="AA5" s="51">
        <f>'Temporary Relocation Numbers'!AA5*Assumptions!H$21</f>
        <v>0</v>
      </c>
      <c r="AB5" s="52">
        <f>'Temporary Relocation Numbers'!AB5*Assumptions!C$21</f>
        <v>541421.71391412837</v>
      </c>
      <c r="AC5" s="52">
        <f>'Temporary Relocation Numbers'!AC5*Assumptions!D$21</f>
        <v>618143.96758371801</v>
      </c>
      <c r="AD5" s="52">
        <f>'Temporary Relocation Numbers'!AD5*Assumptions!E$21</f>
        <v>420810.34030903812</v>
      </c>
      <c r="AE5" s="52">
        <f>'Temporary Relocation Numbers'!AE5*Assumptions!F$21</f>
        <v>429432.9290318623</v>
      </c>
      <c r="AF5" s="52">
        <f>'Temporary Relocation Numbers'!AF5*Assumptions!G$21</f>
        <v>338338.15706531802</v>
      </c>
      <c r="AG5" s="52">
        <f>'Temporary Relocation Numbers'!AG5*Assumptions!H$21</f>
        <v>133735.64702605424</v>
      </c>
      <c r="AH5" s="53">
        <f>'Temporary Relocation Numbers'!AH5*Assumptions!C$21</f>
        <v>128470269.23493893</v>
      </c>
      <c r="AI5" s="53">
        <f>'Temporary Relocation Numbers'!AI5*Assumptions!D$21</f>
        <v>245901074.37791109</v>
      </c>
      <c r="AJ5" s="53">
        <f>'Temporary Relocation Numbers'!AJ5*Assumptions!E$21</f>
        <v>194132393.13428995</v>
      </c>
      <c r="AK5" s="53">
        <f>'Temporary Relocation Numbers'!AK5*Assumptions!F$21</f>
        <v>89742250.519306749</v>
      </c>
      <c r="AL5" s="53">
        <f>'Temporary Relocation Numbers'!AL5*Assumptions!G$21</f>
        <v>55150213.146528214</v>
      </c>
      <c r="AM5" s="53">
        <f>'Temporary Relocation Numbers'!AM5*Assumptions!H$21</f>
        <v>29065790.284094837</v>
      </c>
    </row>
    <row r="6" spans="1:39" x14ac:dyDescent="0.35">
      <c r="A6">
        <v>2025</v>
      </c>
      <c r="B6" s="51">
        <f>'Temporary Relocation Numbers'!B6*Assumptions!C$21</f>
        <v>0</v>
      </c>
      <c r="C6" s="51">
        <f>'Temporary Relocation Numbers'!C6*Assumptions!D$21</f>
        <v>0</v>
      </c>
      <c r="D6" s="51">
        <f>'Temporary Relocation Numbers'!D6*Assumptions!E$21</f>
        <v>0</v>
      </c>
      <c r="E6" s="51">
        <f>'Temporary Relocation Numbers'!E6*Assumptions!F$21</f>
        <v>0</v>
      </c>
      <c r="F6" s="51">
        <f>'Temporary Relocation Numbers'!F6*Assumptions!G$21</f>
        <v>0</v>
      </c>
      <c r="G6" s="51">
        <f>'Temporary Relocation Numbers'!G6*Assumptions!H$21</f>
        <v>0</v>
      </c>
      <c r="H6" s="52">
        <f>'Temporary Relocation Numbers'!H6*Assumptions!C$21</f>
        <v>585072.54010473075</v>
      </c>
      <c r="I6" s="52">
        <f>'Temporary Relocation Numbers'!I6*Assumptions!D$21</f>
        <v>680988.73368339136</v>
      </c>
      <c r="J6" s="52">
        <f>'Temporary Relocation Numbers'!J6*Assumptions!E$21</f>
        <v>468513.08244448539</v>
      </c>
      <c r="K6" s="52">
        <f>'Temporary Relocation Numbers'!K6*Assumptions!F$21</f>
        <v>433138.39254112967</v>
      </c>
      <c r="L6" s="52">
        <f>'Temporary Relocation Numbers'!L6*Assumptions!G$21</f>
        <v>347477.38391964912</v>
      </c>
      <c r="M6" s="52">
        <f>'Temporary Relocation Numbers'!M6*Assumptions!H$21</f>
        <v>147099.84514834761</v>
      </c>
      <c r="N6" s="53">
        <f>'Temporary Relocation Numbers'!N6*Assumptions!C$21</f>
        <v>139912312.67400309</v>
      </c>
      <c r="O6" s="53">
        <f>'Temporary Relocation Numbers'!O6*Assumptions!D$21</f>
        <v>273017177.71524608</v>
      </c>
      <c r="P6" s="53">
        <f>'Temporary Relocation Numbers'!P6*Assumptions!E$21</f>
        <v>217827437.59263951</v>
      </c>
      <c r="Q6" s="53">
        <f>'Temporary Relocation Numbers'!Q6*Assumptions!F$21</f>
        <v>91223671.763373137</v>
      </c>
      <c r="R6" s="53">
        <f>'Temporary Relocation Numbers'!R6*Assumptions!G$21</f>
        <v>57082372.336781293</v>
      </c>
      <c r="S6" s="53">
        <f>'Temporary Relocation Numbers'!S6*Assumptions!H$21</f>
        <v>32220065.803889494</v>
      </c>
      <c r="U6">
        <v>2025</v>
      </c>
      <c r="V6" s="51">
        <f>'Temporary Relocation Numbers'!V6*Assumptions!C$21</f>
        <v>0</v>
      </c>
      <c r="W6" s="51">
        <f>'Temporary Relocation Numbers'!W6*Assumptions!D$21</f>
        <v>0</v>
      </c>
      <c r="X6" s="51">
        <f>'Temporary Relocation Numbers'!X6*Assumptions!E$21</f>
        <v>0</v>
      </c>
      <c r="Y6" s="51">
        <f>'Temporary Relocation Numbers'!Y6*Assumptions!F$21</f>
        <v>0</v>
      </c>
      <c r="Z6" s="51">
        <f>'Temporary Relocation Numbers'!Z6*Assumptions!G$21</f>
        <v>0</v>
      </c>
      <c r="AA6" s="51">
        <f>'Temporary Relocation Numbers'!AA6*Assumptions!H$21</f>
        <v>0</v>
      </c>
      <c r="AB6" s="52">
        <f>'Temporary Relocation Numbers'!AB6*Assumptions!C$21</f>
        <v>544688.30080804264</v>
      </c>
      <c r="AC6" s="52">
        <f>'Temporary Relocation Numbers'!AC6*Assumptions!D$21</f>
        <v>621873.44671462197</v>
      </c>
      <c r="AD6" s="52">
        <f>'Temporary Relocation Numbers'!AD6*Assumptions!E$21</f>
        <v>423349.23652828933</v>
      </c>
      <c r="AE6" s="52">
        <f>'Temporary Relocation Numbers'!AE6*Assumptions!F$21</f>
        <v>432023.84834991</v>
      </c>
      <c r="AF6" s="52">
        <f>'Temporary Relocation Numbers'!AF6*Assumptions!G$21</f>
        <v>340379.46970789874</v>
      </c>
      <c r="AG6" s="52">
        <f>'Temporary Relocation Numbers'!AG6*Assumptions!H$21</f>
        <v>134542.52104051926</v>
      </c>
      <c r="AH6" s="53">
        <f>'Temporary Relocation Numbers'!AH6*Assumptions!C$21</f>
        <v>130254959.22075678</v>
      </c>
      <c r="AI6" s="53">
        <f>'Temporary Relocation Numbers'!AI6*Assumptions!D$21</f>
        <v>249317095.74657151</v>
      </c>
      <c r="AJ6" s="53">
        <f>'Temporary Relocation Numbers'!AJ6*Assumptions!E$21</f>
        <v>196829251.63713956</v>
      </c>
      <c r="AK6" s="53">
        <f>'Temporary Relocation Numbers'!AK6*Assumptions!F$21</f>
        <v>90988936.595084071</v>
      </c>
      <c r="AL6" s="53">
        <f>'Temporary Relocation Numbers'!AL6*Assumptions!G$21</f>
        <v>55916351.753573045</v>
      </c>
      <c r="AM6" s="53">
        <f>'Temporary Relocation Numbers'!AM6*Assumptions!H$21</f>
        <v>29469567.945329774</v>
      </c>
    </row>
    <row r="7" spans="1:39" x14ac:dyDescent="0.35">
      <c r="A7">
        <v>2026</v>
      </c>
      <c r="B7" s="51">
        <f>'Temporary Relocation Numbers'!B7*Assumptions!C$21</f>
        <v>0</v>
      </c>
      <c r="C7" s="51">
        <f>'Temporary Relocation Numbers'!C7*Assumptions!D$21</f>
        <v>0</v>
      </c>
      <c r="D7" s="51">
        <f>'Temporary Relocation Numbers'!D7*Assumptions!E$21</f>
        <v>0</v>
      </c>
      <c r="E7" s="51">
        <f>'Temporary Relocation Numbers'!E7*Assumptions!F$21</f>
        <v>0</v>
      </c>
      <c r="F7" s="51">
        <f>'Temporary Relocation Numbers'!F7*Assumptions!G$21</f>
        <v>0</v>
      </c>
      <c r="G7" s="51">
        <f>'Temporary Relocation Numbers'!G7*Assumptions!H$21</f>
        <v>0</v>
      </c>
      <c r="H7" s="52">
        <f>'Temporary Relocation Numbers'!H7*Assumptions!C$21</f>
        <v>588602.4877266658</v>
      </c>
      <c r="I7" s="52">
        <f>'Temporary Relocation Numbers'!I7*Assumptions!D$21</f>
        <v>685097.37730662466</v>
      </c>
      <c r="J7" s="52">
        <f>'Temporary Relocation Numbers'!J7*Assumptions!E$21</f>
        <v>471339.78602029197</v>
      </c>
      <c r="K7" s="52">
        <f>'Temporary Relocation Numbers'!K7*Assumptions!F$21</f>
        <v>435751.66821878421</v>
      </c>
      <c r="L7" s="52">
        <f>'Temporary Relocation Numbers'!L7*Assumptions!G$21</f>
        <v>349573.83671988436</v>
      </c>
      <c r="M7" s="52">
        <f>'Temporary Relocation Numbers'!M7*Assumptions!H$21</f>
        <v>147987.3500523984</v>
      </c>
      <c r="N7" s="53">
        <f>'Temporary Relocation Numbers'!N7*Assumptions!C$21</f>
        <v>141855953.83556458</v>
      </c>
      <c r="O7" s="53">
        <f>'Temporary Relocation Numbers'!O7*Assumptions!D$21</f>
        <v>276809891.98233926</v>
      </c>
      <c r="P7" s="53">
        <f>'Temporary Relocation Numbers'!P7*Assumptions!E$21</f>
        <v>220853464.1497803</v>
      </c>
      <c r="Q7" s="53">
        <f>'Temporary Relocation Numbers'!Q7*Assumptions!F$21</f>
        <v>92490937.524044186</v>
      </c>
      <c r="R7" s="53">
        <f>'Temporary Relocation Numbers'!R7*Assumptions!G$21</f>
        <v>57875352.213626407</v>
      </c>
      <c r="S7" s="53">
        <f>'Temporary Relocation Numbers'!S7*Assumptions!H$21</f>
        <v>32667662.194284189</v>
      </c>
      <c r="U7">
        <v>2026</v>
      </c>
      <c r="V7" s="51">
        <f>'Temporary Relocation Numbers'!V7*Assumptions!C$21</f>
        <v>0</v>
      </c>
      <c r="W7" s="51">
        <f>'Temporary Relocation Numbers'!W7*Assumptions!D$21</f>
        <v>0</v>
      </c>
      <c r="X7" s="51">
        <f>'Temporary Relocation Numbers'!X7*Assumptions!E$21</f>
        <v>0</v>
      </c>
      <c r="Y7" s="51">
        <f>'Temporary Relocation Numbers'!Y7*Assumptions!F$21</f>
        <v>0</v>
      </c>
      <c r="Z7" s="51">
        <f>'Temporary Relocation Numbers'!Z7*Assumptions!G$21</f>
        <v>0</v>
      </c>
      <c r="AA7" s="51">
        <f>'Temporary Relocation Numbers'!AA7*Assumptions!H$21</f>
        <v>0</v>
      </c>
      <c r="AB7" s="52">
        <f>'Temporary Relocation Numbers'!AB7*Assumptions!C$21</f>
        <v>547974.59616517718</v>
      </c>
      <c r="AC7" s="52">
        <f>'Temporary Relocation Numbers'!AC7*Assumptions!D$21</f>
        <v>625625.4270997924</v>
      </c>
      <c r="AD7" s="52">
        <f>'Temporary Relocation Numbers'!AD7*Assumptions!E$21</f>
        <v>425903.45079796517</v>
      </c>
      <c r="AE7" s="52">
        <f>'Temporary Relocation Numbers'!AE7*Assumptions!F$21</f>
        <v>434630.39959196438</v>
      </c>
      <c r="AF7" s="52">
        <f>'Temporary Relocation Numbers'!AF7*Assumptions!G$21</f>
        <v>342433.0983048515</v>
      </c>
      <c r="AG7" s="52">
        <f>'Temporary Relocation Numbers'!AG7*Assumptions!H$21</f>
        <v>135354.26320861196</v>
      </c>
      <c r="AH7" s="53">
        <f>'Temporary Relocation Numbers'!AH7*Assumptions!C$21</f>
        <v>132064441.85599035</v>
      </c>
      <c r="AI7" s="53">
        <f>'Temporary Relocation Numbers'!AI7*Assumptions!D$21</f>
        <v>252780571.97902495</v>
      </c>
      <c r="AJ7" s="53">
        <f>'Temporary Relocation Numbers'!AJ7*Assumptions!E$21</f>
        <v>199563574.49957886</v>
      </c>
      <c r="AK7" s="53">
        <f>'Temporary Relocation Numbers'!AK7*Assumptions!F$21</f>
        <v>92252941.44950296</v>
      </c>
      <c r="AL7" s="53">
        <f>'Temporary Relocation Numbers'!AL7*Assumptions!G$21</f>
        <v>56693133.44487296</v>
      </c>
      <c r="AM7" s="53">
        <f>'Temporary Relocation Numbers'!AM7*Assumptions!H$21</f>
        <v>29878954.826135855</v>
      </c>
    </row>
    <row r="8" spans="1:39" x14ac:dyDescent="0.35">
      <c r="A8">
        <v>2027</v>
      </c>
      <c r="B8" s="51">
        <f>'Temporary Relocation Numbers'!B8*Assumptions!C$21</f>
        <v>0</v>
      </c>
      <c r="C8" s="51">
        <f>'Temporary Relocation Numbers'!C8*Assumptions!D$21</f>
        <v>0</v>
      </c>
      <c r="D8" s="51">
        <f>'Temporary Relocation Numbers'!D8*Assumptions!E$21</f>
        <v>0</v>
      </c>
      <c r="E8" s="51">
        <f>'Temporary Relocation Numbers'!E8*Assumptions!F$21</f>
        <v>0</v>
      </c>
      <c r="F8" s="51">
        <f>'Temporary Relocation Numbers'!F8*Assumptions!G$21</f>
        <v>0</v>
      </c>
      <c r="G8" s="51">
        <f>'Temporary Relocation Numbers'!G8*Assumptions!H$21</f>
        <v>0</v>
      </c>
      <c r="H8" s="52">
        <f>'Temporary Relocation Numbers'!H8*Assumptions!C$21</f>
        <v>592153.73275936511</v>
      </c>
      <c r="I8" s="52">
        <f>'Temporary Relocation Numbers'!I8*Assumptions!D$21</f>
        <v>689230.80981635128</v>
      </c>
      <c r="J8" s="52">
        <f>'Temporary Relocation Numbers'!J8*Assumptions!E$21</f>
        <v>474183.54408914241</v>
      </c>
      <c r="K8" s="52">
        <f>'Temporary Relocation Numbers'!K8*Assumptions!F$21</f>
        <v>438380.71070419584</v>
      </c>
      <c r="L8" s="52">
        <f>'Temporary Relocation Numbers'!L8*Assumptions!G$21</f>
        <v>351682.93815438205</v>
      </c>
      <c r="M8" s="52">
        <f>'Temporary Relocation Numbers'!M8*Assumptions!H$21</f>
        <v>148880.20958448376</v>
      </c>
      <c r="N8" s="53">
        <f>'Temporary Relocation Numbers'!N8*Assumptions!C$21</f>
        <v>143826595.77277413</v>
      </c>
      <c r="O8" s="53">
        <f>'Temporary Relocation Numbers'!O8*Assumptions!D$21</f>
        <v>280655294.0752762</v>
      </c>
      <c r="P8" s="53">
        <f>'Temporary Relocation Numbers'!P8*Assumptions!E$21</f>
        <v>223921527.82045329</v>
      </c>
      <c r="Q8" s="53">
        <f>'Temporary Relocation Numbers'!Q8*Assumptions!F$21</f>
        <v>93775807.953296572</v>
      </c>
      <c r="R8" s="53">
        <f>'Temporary Relocation Numbers'!R8*Assumptions!G$21</f>
        <v>58679348.049678177</v>
      </c>
      <c r="S8" s="53">
        <f>'Temporary Relocation Numbers'!S8*Assumptions!H$21</f>
        <v>33121476.5275569</v>
      </c>
      <c r="U8">
        <v>2027</v>
      </c>
      <c r="V8" s="51">
        <f>'Temporary Relocation Numbers'!V8*Assumptions!C$21</f>
        <v>0</v>
      </c>
      <c r="W8" s="51">
        <f>'Temporary Relocation Numbers'!W8*Assumptions!D$21</f>
        <v>0</v>
      </c>
      <c r="X8" s="51">
        <f>'Temporary Relocation Numbers'!X8*Assumptions!E$21</f>
        <v>0</v>
      </c>
      <c r="Y8" s="51">
        <f>'Temporary Relocation Numbers'!Y8*Assumptions!F$21</f>
        <v>0</v>
      </c>
      <c r="Z8" s="51">
        <f>'Temporary Relocation Numbers'!Z8*Assumptions!G$21</f>
        <v>0</v>
      </c>
      <c r="AA8" s="51">
        <f>'Temporary Relocation Numbers'!AA8*Assumptions!H$21</f>
        <v>0</v>
      </c>
      <c r="AB8" s="52">
        <f>'Temporary Relocation Numbers'!AB8*Assumptions!C$21</f>
        <v>551280.71889359597</v>
      </c>
      <c r="AC8" s="52">
        <f>'Temporary Relocation Numbers'!AC8*Assumptions!D$21</f>
        <v>629400.04449717968</v>
      </c>
      <c r="AD8" s="52">
        <f>'Temporary Relocation Numbers'!AD8*Assumptions!E$21</f>
        <v>428473.07553723088</v>
      </c>
      <c r="AE8" s="52">
        <f>'Temporary Relocation Numbers'!AE8*Assumptions!F$21</f>
        <v>437252.67707090016</v>
      </c>
      <c r="AF8" s="52">
        <f>'Temporary Relocation Numbers'!AF8*Assumptions!G$21</f>
        <v>344499.11716264416</v>
      </c>
      <c r="AG8" s="52">
        <f>'Temporary Relocation Numbers'!AG8*Assumptions!H$21</f>
        <v>136170.90290160876</v>
      </c>
      <c r="AH8" s="53">
        <f>'Temporary Relocation Numbers'!AH8*Assumptions!C$21</f>
        <v>133899061.55645964</v>
      </c>
      <c r="AI8" s="53">
        <f>'Temporary Relocation Numbers'!AI8*Assumptions!D$21</f>
        <v>256292162.31122285</v>
      </c>
      <c r="AJ8" s="53">
        <f>'Temporary Relocation Numbers'!AJ8*Assumptions!E$21</f>
        <v>202335882.17095214</v>
      </c>
      <c r="AK8" s="53">
        <f>'Temporary Relocation Numbers'!AK8*Assumptions!F$21</f>
        <v>93534505.672475681</v>
      </c>
      <c r="AL8" s="53">
        <f>'Temporary Relocation Numbers'!AL8*Assumptions!G$21</f>
        <v>57480706.072580837</v>
      </c>
      <c r="AM8" s="53">
        <f>'Temporary Relocation Numbers'!AM8*Assumptions!H$21</f>
        <v>30294028.848962035</v>
      </c>
    </row>
    <row r="9" spans="1:39" x14ac:dyDescent="0.35">
      <c r="A9">
        <v>2028</v>
      </c>
      <c r="B9" s="51">
        <f>'Temporary Relocation Numbers'!B9*Assumptions!C$21</f>
        <v>0</v>
      </c>
      <c r="C9" s="51">
        <f>'Temporary Relocation Numbers'!C9*Assumptions!D$21</f>
        <v>0</v>
      </c>
      <c r="D9" s="51">
        <f>'Temporary Relocation Numbers'!D9*Assumptions!E$21</f>
        <v>0</v>
      </c>
      <c r="E9" s="51">
        <f>'Temporary Relocation Numbers'!E9*Assumptions!F$21</f>
        <v>0</v>
      </c>
      <c r="F9" s="51">
        <f>'Temporary Relocation Numbers'!F9*Assumptions!G$21</f>
        <v>0</v>
      </c>
      <c r="G9" s="51">
        <f>'Temporary Relocation Numbers'!G9*Assumptions!H$21</f>
        <v>0</v>
      </c>
      <c r="H9" s="52">
        <f>'Temporary Relocation Numbers'!H9*Assumptions!C$21</f>
        <v>595726.40369756985</v>
      </c>
      <c r="I9" s="52">
        <f>'Temporary Relocation Numbers'!I9*Assumptions!D$21</f>
        <v>693389.18077260931</v>
      </c>
      <c r="J9" s="52">
        <f>'Temporary Relocation Numbers'!J9*Assumptions!E$21</f>
        <v>477044.45954676851</v>
      </c>
      <c r="K9" s="52">
        <f>'Temporary Relocation Numbers'!K9*Assumptions!F$21</f>
        <v>441025.61512403993</v>
      </c>
      <c r="L9" s="52">
        <f>'Temporary Relocation Numbers'!L9*Assumptions!G$21</f>
        <v>353804.76453678397</v>
      </c>
      <c r="M9" s="52">
        <f>'Temporary Relocation Numbers'!M9*Assumptions!H$21</f>
        <v>149778.45605095068</v>
      </c>
      <c r="N9" s="53">
        <f>'Temporary Relocation Numbers'!N9*Assumptions!C$21</f>
        <v>145824613.576415</v>
      </c>
      <c r="O9" s="53">
        <f>'Temporary Relocation Numbers'!O9*Assumptions!D$21</f>
        <v>284554115.92554367</v>
      </c>
      <c r="P9" s="53">
        <f>'Temporary Relocation Numbers'!P9*Assumptions!E$21</f>
        <v>227032212.57802457</v>
      </c>
      <c r="Q9" s="53">
        <f>'Temporary Relocation Numbers'!Q9*Assumptions!F$21</f>
        <v>95078527.612583399</v>
      </c>
      <c r="R9" s="53">
        <f>'Temporary Relocation Numbers'!R9*Assumptions!G$21</f>
        <v>59494512.877013192</v>
      </c>
      <c r="S9" s="53">
        <f>'Temporary Relocation Numbers'!S9*Assumptions!H$21</f>
        <v>33581595.182450756</v>
      </c>
      <c r="U9">
        <v>2028</v>
      </c>
      <c r="V9" s="51">
        <f>'Temporary Relocation Numbers'!V9*Assumptions!C$21</f>
        <v>0</v>
      </c>
      <c r="W9" s="51">
        <f>'Temporary Relocation Numbers'!W9*Assumptions!D$21</f>
        <v>0</v>
      </c>
      <c r="X9" s="51">
        <f>'Temporary Relocation Numbers'!X9*Assumptions!E$21</f>
        <v>0</v>
      </c>
      <c r="Y9" s="51">
        <f>'Temporary Relocation Numbers'!Y9*Assumptions!F$21</f>
        <v>0</v>
      </c>
      <c r="Z9" s="51">
        <f>'Temporary Relocation Numbers'!Z9*Assumptions!G$21</f>
        <v>0</v>
      </c>
      <c r="AA9" s="51">
        <f>'Temporary Relocation Numbers'!AA9*Assumptions!H$21</f>
        <v>0</v>
      </c>
      <c r="AB9" s="52">
        <f>'Temporary Relocation Numbers'!AB9*Assumptions!C$21</f>
        <v>554606.78861877706</v>
      </c>
      <c r="AC9" s="52">
        <f>'Temporary Relocation Numbers'!AC9*Assumptions!D$21</f>
        <v>633197.43548380991</v>
      </c>
      <c r="AD9" s="52">
        <f>'Temporary Relocation Numbers'!AD9*Assumptions!E$21</f>
        <v>431058.20372284873</v>
      </c>
      <c r="AE9" s="52">
        <f>'Temporary Relocation Numbers'!AE9*Assumptions!F$21</f>
        <v>439890.77566861379</v>
      </c>
      <c r="AF9" s="52">
        <f>'Temporary Relocation Numbers'!AF9*Assumptions!G$21</f>
        <v>346577.60103606153</v>
      </c>
      <c r="AG9" s="52">
        <f>'Temporary Relocation Numbers'!AG9*Assumptions!H$21</f>
        <v>136992.46966799337</v>
      </c>
      <c r="AH9" s="53">
        <f>'Temporary Relocation Numbers'!AH9*Assumptions!C$21</f>
        <v>135759167.52255839</v>
      </c>
      <c r="AI9" s="53">
        <f>'Temporary Relocation Numbers'!AI9*Assumptions!D$21</f>
        <v>259852535.13712534</v>
      </c>
      <c r="AJ9" s="53">
        <f>'Temporary Relocation Numbers'!AJ9*Assumptions!E$21</f>
        <v>205146702.33060908</v>
      </c>
      <c r="AK9" s="53">
        <f>'Temporary Relocation Numbers'!AK9*Assumptions!F$21</f>
        <v>94833873.196154013</v>
      </c>
      <c r="AL9" s="53">
        <f>'Temporary Relocation Numbers'!AL9*Assumptions!G$21</f>
        <v>58279219.542789832</v>
      </c>
      <c r="AM9" s="53">
        <f>'Temporary Relocation Numbers'!AM9*Assumptions!H$21</f>
        <v>30714869.018744417</v>
      </c>
    </row>
    <row r="10" spans="1:39" x14ac:dyDescent="0.35">
      <c r="A10">
        <v>2029</v>
      </c>
      <c r="B10" s="51">
        <f>'Temporary Relocation Numbers'!B10*Assumptions!C$21</f>
        <v>0</v>
      </c>
      <c r="C10" s="51">
        <f>'Temporary Relocation Numbers'!C10*Assumptions!D$21</f>
        <v>0</v>
      </c>
      <c r="D10" s="51">
        <f>'Temporary Relocation Numbers'!D10*Assumptions!E$21</f>
        <v>0</v>
      </c>
      <c r="E10" s="51">
        <f>'Temporary Relocation Numbers'!E10*Assumptions!F$21</f>
        <v>0</v>
      </c>
      <c r="F10" s="51">
        <f>'Temporary Relocation Numbers'!F10*Assumptions!G$21</f>
        <v>0</v>
      </c>
      <c r="G10" s="51">
        <f>'Temporary Relocation Numbers'!G10*Assumptions!H$21</f>
        <v>0</v>
      </c>
      <c r="H10" s="52">
        <f>'Temporary Relocation Numbers'!H10*Assumptions!C$21</f>
        <v>599320.62981127482</v>
      </c>
      <c r="I10" s="52">
        <f>'Temporary Relocation Numbers'!I10*Assumptions!D$21</f>
        <v>697572.64063778357</v>
      </c>
      <c r="J10" s="52">
        <f>'Temporary Relocation Numbers'!J10*Assumptions!E$21</f>
        <v>479922.63590970787</v>
      </c>
      <c r="K10" s="52">
        <f>'Temporary Relocation Numbers'!K10*Assumptions!F$21</f>
        <v>443686.47717892437</v>
      </c>
      <c r="L10" s="52">
        <f>'Temporary Relocation Numbers'!L10*Assumptions!G$21</f>
        <v>355939.39264115936</v>
      </c>
      <c r="M10" s="52">
        <f>'Temporary Relocation Numbers'!M10*Assumptions!H$21</f>
        <v>150682.12195306175</v>
      </c>
      <c r="N10" s="53">
        <f>'Temporary Relocation Numbers'!N10*Assumptions!C$21</f>
        <v>147850387.54797611</v>
      </c>
      <c r="O10" s="53">
        <f>'Temporary Relocation Numbers'!O10*Assumptions!D$21</f>
        <v>288507099.63251221</v>
      </c>
      <c r="P10" s="53">
        <f>'Temporary Relocation Numbers'!P10*Assumptions!E$21</f>
        <v>230186110.50833169</v>
      </c>
      <c r="Q10" s="53">
        <f>'Temporary Relocation Numbers'!Q10*Assumptions!F$21</f>
        <v>96399344.460769281</v>
      </c>
      <c r="R10" s="53">
        <f>'Temporary Relocation Numbers'!R10*Assumptions!G$21</f>
        <v>60321001.853607014</v>
      </c>
      <c r="S10" s="53">
        <f>'Temporary Relocation Numbers'!S10*Assumptions!H$21</f>
        <v>34048105.737669632</v>
      </c>
      <c r="U10">
        <v>2029</v>
      </c>
      <c r="V10" s="51">
        <f>'Temporary Relocation Numbers'!V10*Assumptions!C$21</f>
        <v>0</v>
      </c>
      <c r="W10" s="51">
        <f>'Temporary Relocation Numbers'!W10*Assumptions!D$21</f>
        <v>0</v>
      </c>
      <c r="X10" s="51">
        <f>'Temporary Relocation Numbers'!X10*Assumptions!E$21</f>
        <v>0</v>
      </c>
      <c r="Y10" s="51">
        <f>'Temporary Relocation Numbers'!Y10*Assumptions!F$21</f>
        <v>0</v>
      </c>
      <c r="Z10" s="51">
        <f>'Temporary Relocation Numbers'!Z10*Assumptions!G$21</f>
        <v>0</v>
      </c>
      <c r="AA10" s="51">
        <f>'Temporary Relocation Numbers'!AA10*Assumptions!H$21</f>
        <v>0</v>
      </c>
      <c r="AB10" s="52">
        <f>'Temporary Relocation Numbers'!AB10*Assumptions!C$21</f>
        <v>557952.92568793998</v>
      </c>
      <c r="AC10" s="52">
        <f>'Temporary Relocation Numbers'!AC10*Assumptions!D$21</f>
        <v>637017.73746072582</v>
      </c>
      <c r="AD10" s="52">
        <f>'Temporary Relocation Numbers'!AD10*Assumptions!E$21</f>
        <v>433658.92889254261</v>
      </c>
      <c r="AE10" s="52">
        <f>'Temporary Relocation Numbers'!AE10*Assumptions!F$21</f>
        <v>442544.79083945847</v>
      </c>
      <c r="AF10" s="52">
        <f>'Temporary Relocation Numbers'!AF10*Assumptions!G$21</f>
        <v>348668.62513090984</v>
      </c>
      <c r="AG10" s="52">
        <f>'Temporary Relocation Numbers'!AG10*Assumptions!H$21</f>
        <v>137818.99323452575</v>
      </c>
      <c r="AH10" s="53">
        <f>'Temporary Relocation Numbers'!AH10*Assumptions!C$21</f>
        <v>137645113.80572057</v>
      </c>
      <c r="AI10" s="53">
        <f>'Temporary Relocation Numbers'!AI10*Assumptions!D$21</f>
        <v>263462368.13592225</v>
      </c>
      <c r="AJ10" s="53">
        <f>'Temporary Relocation Numbers'!AJ10*Assumptions!E$21</f>
        <v>207996569.98834285</v>
      </c>
      <c r="AK10" s="53">
        <f>'Temporary Relocation Numbers'!AK10*Assumptions!F$21</f>
        <v>96151291.341359124</v>
      </c>
      <c r="AL10" s="53">
        <f>'Temporary Relocation Numbers'!AL10*Assumptions!G$21</f>
        <v>59088825.844066367</v>
      </c>
      <c r="AM10" s="53">
        <f>'Temporary Relocation Numbers'!AM10*Assumptions!H$21</f>
        <v>31141555.437943988</v>
      </c>
    </row>
    <row r="11" spans="1:39" x14ac:dyDescent="0.35">
      <c r="A11">
        <v>2030</v>
      </c>
      <c r="B11" s="51">
        <f>'Temporary Relocation Numbers'!B11*Assumptions!C$21</f>
        <v>0</v>
      </c>
      <c r="C11" s="51">
        <f>'Temporary Relocation Numbers'!C11*Assumptions!D$21</f>
        <v>0</v>
      </c>
      <c r="D11" s="51">
        <f>'Temporary Relocation Numbers'!D11*Assumptions!E$21</f>
        <v>0</v>
      </c>
      <c r="E11" s="51">
        <f>'Temporary Relocation Numbers'!E11*Assumptions!F$21</f>
        <v>0</v>
      </c>
      <c r="F11" s="51">
        <f>'Temporary Relocation Numbers'!F11*Assumptions!G$21</f>
        <v>0</v>
      </c>
      <c r="G11" s="51">
        <f>'Temporary Relocation Numbers'!G11*Assumptions!H$21</f>
        <v>0</v>
      </c>
      <c r="H11" s="52">
        <f>'Temporary Relocation Numbers'!H11*Assumptions!C$21</f>
        <v>697389.53040640766</v>
      </c>
      <c r="I11" s="52">
        <f>'Temporary Relocation Numbers'!I11*Assumptions!D$21</f>
        <v>811718.85645240254</v>
      </c>
      <c r="J11" s="52">
        <f>'Temporary Relocation Numbers'!J11*Assumptions!E$21</f>
        <v>558454.03118172486</v>
      </c>
      <c r="K11" s="52">
        <f>'Temporary Relocation Numbers'!K11*Assumptions!F$21</f>
        <v>516288.42488689232</v>
      </c>
      <c r="L11" s="52">
        <f>'Temporary Relocation Numbers'!L11*Assumptions!G$21</f>
        <v>414182.98243016744</v>
      </c>
      <c r="M11" s="52">
        <f>'Temporary Relocation Numbers'!M11*Assumptions!H$21</f>
        <v>175338.7569898564</v>
      </c>
      <c r="N11" s="53">
        <f>'Temporary Relocation Numbers'!N11*Assumptions!C$21</f>
        <v>173387553.29925862</v>
      </c>
      <c r="O11" s="53">
        <f>'Temporary Relocation Numbers'!O11*Assumptions!D$21</f>
        <v>338338917.76925188</v>
      </c>
      <c r="P11" s="53">
        <f>'Temporary Relocation Numbers'!P11*Assumptions!E$21</f>
        <v>269944551.15352005</v>
      </c>
      <c r="Q11" s="53">
        <f>'Temporary Relocation Numbers'!Q11*Assumptions!F$21</f>
        <v>113049730.56145383</v>
      </c>
      <c r="R11" s="53">
        <f>'Temporary Relocation Numbers'!R11*Assumptions!G$21</f>
        <v>70739827.587960452</v>
      </c>
      <c r="S11" s="53">
        <f>'Temporary Relocation Numbers'!S11*Assumptions!H$21</f>
        <v>39928997.45638711</v>
      </c>
      <c r="U11">
        <v>2030</v>
      </c>
      <c r="V11" s="51">
        <f>'Temporary Relocation Numbers'!V11*Assumptions!C$21</f>
        <v>0</v>
      </c>
      <c r="W11" s="51">
        <f>'Temporary Relocation Numbers'!W11*Assumptions!D$21</f>
        <v>0</v>
      </c>
      <c r="X11" s="51">
        <f>'Temporary Relocation Numbers'!X11*Assumptions!E$21</f>
        <v>0</v>
      </c>
      <c r="Y11" s="51">
        <f>'Temporary Relocation Numbers'!Y11*Assumptions!F$21</f>
        <v>0</v>
      </c>
      <c r="Z11" s="51">
        <f>'Temporary Relocation Numbers'!Z11*Assumptions!G$21</f>
        <v>0</v>
      </c>
      <c r="AA11" s="51">
        <f>'Temporary Relocation Numbers'!AA11*Assumptions!H$21</f>
        <v>0</v>
      </c>
      <c r="AB11" s="52">
        <f>'Temporary Relocation Numbers'!AB11*Assumptions!C$21</f>
        <v>649252.68625731114</v>
      </c>
      <c r="AC11" s="52">
        <f>'Temporary Relocation Numbers'!AC11*Assumptions!D$21</f>
        <v>741255.1457275576</v>
      </c>
      <c r="AD11" s="52">
        <f>'Temporary Relocation Numbers'!AD11*Assumptions!E$21</f>
        <v>504620.03430809733</v>
      </c>
      <c r="AE11" s="52">
        <f>'Temporary Relocation Numbers'!AE11*Assumptions!F$21</f>
        <v>514959.92047615268</v>
      </c>
      <c r="AF11" s="52">
        <f>'Temporary Relocation Numbers'!AF11*Assumptions!G$21</f>
        <v>405722.47416889871</v>
      </c>
      <c r="AG11" s="52">
        <f>'Temporary Relocation Numbers'!AG11*Assumptions!H$21</f>
        <v>160370.79017816525</v>
      </c>
      <c r="AH11" s="53">
        <f>'Temporary Relocation Numbers'!AH11*Assumptions!C$21</f>
        <v>161419593.83520457</v>
      </c>
      <c r="AI11" s="53">
        <f>'Temporary Relocation Numbers'!AI11*Assumptions!D$21</f>
        <v>308968384.56167734</v>
      </c>
      <c r="AJ11" s="53">
        <f>'Temporary Relocation Numbers'!AJ11*Assumptions!E$21</f>
        <v>243922366.13660774</v>
      </c>
      <c r="AK11" s="53">
        <f>'Temporary Relocation Numbers'!AK11*Assumptions!F$21</f>
        <v>112758832.95762564</v>
      </c>
      <c r="AL11" s="53">
        <f>'Temporary Relocation Numbers'!AL11*Assumptions!G$21</f>
        <v>69294826.41433166</v>
      </c>
      <c r="AM11" s="53">
        <f>'Temporary Relocation Numbers'!AM11*Assumptions!H$21</f>
        <v>36520419.005098805</v>
      </c>
    </row>
    <row r="12" spans="1:39" x14ac:dyDescent="0.35">
      <c r="A12">
        <v>2031</v>
      </c>
      <c r="B12" s="51">
        <f>'Temporary Relocation Numbers'!B12*Assumptions!C$21</f>
        <v>0</v>
      </c>
      <c r="C12" s="51">
        <f>'Temporary Relocation Numbers'!C12*Assumptions!D$21</f>
        <v>0</v>
      </c>
      <c r="D12" s="51">
        <f>'Temporary Relocation Numbers'!D12*Assumptions!E$21</f>
        <v>0</v>
      </c>
      <c r="E12" s="51">
        <f>'Temporary Relocation Numbers'!E12*Assumptions!F$21</f>
        <v>0</v>
      </c>
      <c r="F12" s="51">
        <f>'Temporary Relocation Numbers'!F12*Assumptions!G$21</f>
        <v>0</v>
      </c>
      <c r="G12" s="51">
        <f>'Temporary Relocation Numbers'!G12*Assumptions!H$21</f>
        <v>0</v>
      </c>
      <c r="H12" s="52">
        <f>'Temporary Relocation Numbers'!H12*Assumptions!C$21</f>
        <v>701597.12578249513</v>
      </c>
      <c r="I12" s="52">
        <f>'Temporary Relocation Numbers'!I12*Assumptions!D$21</f>
        <v>816616.24070923531</v>
      </c>
      <c r="J12" s="52">
        <f>'Temporary Relocation Numbers'!J12*Assumptions!E$21</f>
        <v>561823.38001319952</v>
      </c>
      <c r="K12" s="52">
        <f>'Temporary Relocation Numbers'!K12*Assumptions!F$21</f>
        <v>519403.37384234287</v>
      </c>
      <c r="L12" s="52">
        <f>'Temporary Relocation Numbers'!L12*Assumptions!G$21</f>
        <v>416681.89347735746</v>
      </c>
      <c r="M12" s="52">
        <f>'Temporary Relocation Numbers'!M12*Assumptions!H$21</f>
        <v>176396.63714290297</v>
      </c>
      <c r="N12" s="53">
        <f>'Temporary Relocation Numbers'!N12*Assumptions!C$21</f>
        <v>175796227.55425501</v>
      </c>
      <c r="O12" s="53">
        <f>'Temporary Relocation Numbers'!O12*Assumptions!D$21</f>
        <v>343039071.99132329</v>
      </c>
      <c r="P12" s="53">
        <f>'Temporary Relocation Numbers'!P12*Assumptions!E$21</f>
        <v>273694580.94670713</v>
      </c>
      <c r="Q12" s="53">
        <f>'Temporary Relocation Numbers'!Q12*Assumptions!F$21</f>
        <v>114620200.70395404</v>
      </c>
      <c r="R12" s="53">
        <f>'Temporary Relocation Numbers'!R12*Assumptions!G$21</f>
        <v>71722534.813893318</v>
      </c>
      <c r="S12" s="53">
        <f>'Temporary Relocation Numbers'!S12*Assumptions!H$21</f>
        <v>40483685.185528882</v>
      </c>
      <c r="U12">
        <v>2031</v>
      </c>
      <c r="V12" s="51">
        <f>'Temporary Relocation Numbers'!V12*Assumptions!C$21</f>
        <v>0</v>
      </c>
      <c r="W12" s="51">
        <f>'Temporary Relocation Numbers'!W12*Assumptions!D$21</f>
        <v>0</v>
      </c>
      <c r="X12" s="51">
        <f>'Temporary Relocation Numbers'!X12*Assumptions!E$21</f>
        <v>0</v>
      </c>
      <c r="Y12" s="51">
        <f>'Temporary Relocation Numbers'!Y12*Assumptions!F$21</f>
        <v>0</v>
      </c>
      <c r="Z12" s="51">
        <f>'Temporary Relocation Numbers'!Z12*Assumptions!G$21</f>
        <v>0</v>
      </c>
      <c r="AA12" s="51">
        <f>'Temporary Relocation Numbers'!AA12*Assumptions!H$21</f>
        <v>0</v>
      </c>
      <c r="AB12" s="52">
        <f>'Temporary Relocation Numbers'!AB12*Assumptions!C$21</f>
        <v>653169.85518730176</v>
      </c>
      <c r="AC12" s="52">
        <f>'Temporary Relocation Numbers'!AC12*Assumptions!D$21</f>
        <v>745727.39772974444</v>
      </c>
      <c r="AD12" s="52">
        <f>'Temporary Relocation Numbers'!AD12*Assumptions!E$21</f>
        <v>507664.58377501921</v>
      </c>
      <c r="AE12" s="52">
        <f>'Temporary Relocation Numbers'!AE12*Assumptions!F$21</f>
        <v>518066.85409903515</v>
      </c>
      <c r="AF12" s="52">
        <f>'Temporary Relocation Numbers'!AF12*Assumptions!G$21</f>
        <v>408170.34000550368</v>
      </c>
      <c r="AG12" s="52">
        <f>'Temporary Relocation Numbers'!AG12*Assumptions!H$21</f>
        <v>161338.36334322256</v>
      </c>
      <c r="AH12" s="53">
        <f>'Temporary Relocation Numbers'!AH12*Assumptions!C$21</f>
        <v>163662010.96679515</v>
      </c>
      <c r="AI12" s="53">
        <f>'Temporary Relocation Numbers'!AI12*Assumptions!D$21</f>
        <v>313260527.67887712</v>
      </c>
      <c r="AJ12" s="53">
        <f>'Temporary Relocation Numbers'!AJ12*Assumptions!E$21</f>
        <v>247310899.58293295</v>
      </c>
      <c r="AK12" s="53">
        <f>'Temporary Relocation Numbers'!AK12*Assumptions!F$21</f>
        <v>114325261.99362285</v>
      </c>
      <c r="AL12" s="53">
        <f>'Temporary Relocation Numbers'!AL12*Assumptions!G$21</f>
        <v>70257459.897604629</v>
      </c>
      <c r="AM12" s="53">
        <f>'Temporary Relocation Numbers'!AM12*Assumptions!H$21</f>
        <v>37027755.266355321</v>
      </c>
    </row>
    <row r="13" spans="1:39" x14ac:dyDescent="0.35">
      <c r="A13">
        <v>2032</v>
      </c>
      <c r="B13" s="51">
        <f>'Temporary Relocation Numbers'!B13*Assumptions!C$21</f>
        <v>0</v>
      </c>
      <c r="C13" s="51">
        <f>'Temporary Relocation Numbers'!C13*Assumptions!D$21</f>
        <v>0</v>
      </c>
      <c r="D13" s="51">
        <f>'Temporary Relocation Numbers'!D13*Assumptions!E$21</f>
        <v>0</v>
      </c>
      <c r="E13" s="51">
        <f>'Temporary Relocation Numbers'!E13*Assumptions!F$21</f>
        <v>0</v>
      </c>
      <c r="F13" s="51">
        <f>'Temporary Relocation Numbers'!F13*Assumptions!G$21</f>
        <v>0</v>
      </c>
      <c r="G13" s="51">
        <f>'Temporary Relocation Numbers'!G13*Assumptions!H$21</f>
        <v>0</v>
      </c>
      <c r="H13" s="52">
        <f>'Temporary Relocation Numbers'!H13*Assumptions!C$21</f>
        <v>705830.10705567012</v>
      </c>
      <c r="I13" s="52">
        <f>'Temporary Relocation Numbers'!I13*Assumptions!D$21</f>
        <v>821543.17260114895</v>
      </c>
      <c r="J13" s="52">
        <f>'Temporary Relocation Numbers'!J13*Assumptions!E$21</f>
        <v>565213.05730666826</v>
      </c>
      <c r="K13" s="52">
        <f>'Temporary Relocation Numbers'!K13*Assumptions!F$21</f>
        <v>522537.11637620296</v>
      </c>
      <c r="L13" s="52">
        <f>'Temporary Relocation Numbers'!L13*Assumptions!G$21</f>
        <v>419195.88133042003</v>
      </c>
      <c r="M13" s="52">
        <f>'Temporary Relocation Numbers'!M13*Assumptions!H$21</f>
        <v>177460.89985755447</v>
      </c>
      <c r="N13" s="53">
        <f>'Temporary Relocation Numbers'!N13*Assumptions!C$21</f>
        <v>178238362.75587803</v>
      </c>
      <c r="O13" s="53">
        <f>'Temporary Relocation Numbers'!O13*Assumptions!D$21</f>
        <v>347804520.06092745</v>
      </c>
      <c r="P13" s="53">
        <f>'Temporary Relocation Numbers'!P13*Assumptions!E$21</f>
        <v>277496705.59933728</v>
      </c>
      <c r="Q13" s="53">
        <f>'Temporary Relocation Numbers'!Q13*Assumptions!F$21</f>
        <v>116212487.58547907</v>
      </c>
      <c r="R13" s="53">
        <f>'Temporary Relocation Numbers'!R13*Assumptions!G$21</f>
        <v>72718893.663315088</v>
      </c>
      <c r="S13" s="53">
        <f>'Temporary Relocation Numbers'!S13*Assumptions!H$21</f>
        <v>41046078.554593042</v>
      </c>
      <c r="U13">
        <v>2032</v>
      </c>
      <c r="V13" s="51">
        <f>'Temporary Relocation Numbers'!V13*Assumptions!C$21</f>
        <v>0</v>
      </c>
      <c r="W13" s="51">
        <f>'Temporary Relocation Numbers'!W13*Assumptions!D$21</f>
        <v>0</v>
      </c>
      <c r="X13" s="51">
        <f>'Temporary Relocation Numbers'!X13*Assumptions!E$21</f>
        <v>0</v>
      </c>
      <c r="Y13" s="51">
        <f>'Temporary Relocation Numbers'!Y13*Assumptions!F$21</f>
        <v>0</v>
      </c>
      <c r="Z13" s="51">
        <f>'Temporary Relocation Numbers'!Z13*Assumptions!G$21</f>
        <v>0</v>
      </c>
      <c r="AA13" s="51">
        <f>'Temporary Relocation Numbers'!AA13*Assumptions!H$21</f>
        <v>0</v>
      </c>
      <c r="AB13" s="52">
        <f>'Temporary Relocation Numbers'!AB13*Assumptions!C$21</f>
        <v>657110.65776987595</v>
      </c>
      <c r="AC13" s="52">
        <f>'Temporary Relocation Numbers'!AC13*Assumptions!D$21</f>
        <v>750226.63239517005</v>
      </c>
      <c r="AD13" s="52">
        <f>'Temporary Relocation Numbers'!AD13*Assumptions!E$21</f>
        <v>510727.50207557128</v>
      </c>
      <c r="AE13" s="52">
        <f>'Temporary Relocation Numbers'!AE13*Assumptions!F$21</f>
        <v>521192.5329410173</v>
      </c>
      <c r="AF13" s="52">
        <f>'Temporary Relocation Numbers'!AF13*Assumptions!G$21</f>
        <v>410632.97467434127</v>
      </c>
      <c r="AG13" s="52">
        <f>'Temporary Relocation Numbers'!AG13*Assumptions!H$21</f>
        <v>162311.77421618594</v>
      </c>
      <c r="AH13" s="53">
        <f>'Temporary Relocation Numbers'!AH13*Assumptions!C$21</f>
        <v>165935579.42563522</v>
      </c>
      <c r="AI13" s="53">
        <f>'Temporary Relocation Numbers'!AI13*Assumptions!D$21</f>
        <v>317612296.61366558</v>
      </c>
      <c r="AJ13" s="53">
        <f>'Temporary Relocation Numbers'!AJ13*Assumptions!E$21</f>
        <v>250746506.03489819</v>
      </c>
      <c r="AK13" s="53">
        <f>'Temporary Relocation Numbers'!AK13*Assumptions!F$21</f>
        <v>115913451.63019079</v>
      </c>
      <c r="AL13" s="53">
        <f>'Temporary Relocation Numbers'!AL13*Assumptions!G$21</f>
        <v>71233466.142901376</v>
      </c>
      <c r="AM13" s="53">
        <f>'Temporary Relocation Numbers'!AM13*Assumptions!H$21</f>
        <v>37542139.367943294</v>
      </c>
    </row>
    <row r="14" spans="1:39" x14ac:dyDescent="0.35">
      <c r="A14">
        <v>2033</v>
      </c>
      <c r="B14" s="51">
        <f>'Temporary Relocation Numbers'!B14*Assumptions!C$21</f>
        <v>0</v>
      </c>
      <c r="C14" s="51">
        <f>'Temporary Relocation Numbers'!C14*Assumptions!D$21</f>
        <v>0</v>
      </c>
      <c r="D14" s="51">
        <f>'Temporary Relocation Numbers'!D14*Assumptions!E$21</f>
        <v>0</v>
      </c>
      <c r="E14" s="51">
        <f>'Temporary Relocation Numbers'!E14*Assumptions!F$21</f>
        <v>0</v>
      </c>
      <c r="F14" s="51">
        <f>'Temporary Relocation Numbers'!F14*Assumptions!G$21</f>
        <v>0</v>
      </c>
      <c r="G14" s="51">
        <f>'Temporary Relocation Numbers'!G14*Assumptions!H$21</f>
        <v>0</v>
      </c>
      <c r="H14" s="52">
        <f>'Temporary Relocation Numbers'!H14*Assumptions!C$21</f>
        <v>710088.62738794438</v>
      </c>
      <c r="I14" s="52">
        <f>'Temporary Relocation Numbers'!I14*Assumptions!D$21</f>
        <v>826499.8303993789</v>
      </c>
      <c r="J14" s="52">
        <f>'Temporary Relocation Numbers'!J14*Assumptions!E$21</f>
        <v>568623.18571086414</v>
      </c>
      <c r="K14" s="52">
        <f>'Temporary Relocation Numbers'!K14*Assumptions!F$21</f>
        <v>525689.76587671577</v>
      </c>
      <c r="L14" s="52">
        <f>'Temporary Relocation Numbers'!L14*Assumptions!G$21</f>
        <v>421725.03695300728</v>
      </c>
      <c r="M14" s="52">
        <f>'Temporary Relocation Numbers'!M14*Assumptions!H$21</f>
        <v>178531.58364204122</v>
      </c>
      <c r="N14" s="53">
        <f>'Temporary Relocation Numbers'!N14*Assumptions!C$21</f>
        <v>180714423.73865122</v>
      </c>
      <c r="O14" s="53">
        <f>'Temporary Relocation Numbers'!O14*Assumptions!D$21</f>
        <v>352636169.03054076</v>
      </c>
      <c r="P14" s="53">
        <f>'Temporary Relocation Numbers'!P14*Assumptions!E$21</f>
        <v>281351648.80549586</v>
      </c>
      <c r="Q14" s="53">
        <f>'Temporary Relocation Numbers'!Q14*Assumptions!F$21</f>
        <v>117826894.28094181</v>
      </c>
      <c r="R14" s="53">
        <f>'Temporary Relocation Numbers'!R14*Assumptions!G$21</f>
        <v>73729093.782560855</v>
      </c>
      <c r="S14" s="53">
        <f>'Temporary Relocation Numbers'!S14*Assumptions!H$21</f>
        <v>41616284.609190091</v>
      </c>
      <c r="U14">
        <v>2033</v>
      </c>
      <c r="V14" s="51">
        <f>'Temporary Relocation Numbers'!V14*Assumptions!C$21</f>
        <v>0</v>
      </c>
      <c r="W14" s="51">
        <f>'Temporary Relocation Numbers'!W14*Assumptions!D$21</f>
        <v>0</v>
      </c>
      <c r="X14" s="51">
        <f>'Temporary Relocation Numbers'!X14*Assumptions!E$21</f>
        <v>0</v>
      </c>
      <c r="Y14" s="51">
        <f>'Temporary Relocation Numbers'!Y14*Assumptions!F$21</f>
        <v>0</v>
      </c>
      <c r="Z14" s="51">
        <f>'Temporary Relocation Numbers'!Z14*Assumptions!G$21</f>
        <v>0</v>
      </c>
      <c r="AA14" s="51">
        <f>'Temporary Relocation Numbers'!AA14*Assumptions!H$21</f>
        <v>0</v>
      </c>
      <c r="AB14" s="52">
        <f>'Temporary Relocation Numbers'!AB14*Assumptions!C$21</f>
        <v>661075.23659514019</v>
      </c>
      <c r="AC14" s="52">
        <f>'Temporary Relocation Numbers'!AC14*Assumptions!D$21</f>
        <v>754753.01251969556</v>
      </c>
      <c r="AD14" s="52">
        <f>'Temporary Relocation Numbers'!AD14*Assumptions!E$21</f>
        <v>513808.90003536217</v>
      </c>
      <c r="AE14" s="52">
        <f>'Temporary Relocation Numbers'!AE14*Assumptions!F$21</f>
        <v>524337.07009857416</v>
      </c>
      <c r="AF14" s="52">
        <f>'Temporary Relocation Numbers'!AF14*Assumptions!G$21</f>
        <v>413110.46728095098</v>
      </c>
      <c r="AG14" s="52">
        <f>'Temporary Relocation Numbers'!AG14*Assumptions!H$21</f>
        <v>163291.05801799265</v>
      </c>
      <c r="AH14" s="53">
        <f>'Temporary Relocation Numbers'!AH14*Assumptions!C$21</f>
        <v>168240731.96135733</v>
      </c>
      <c r="AI14" s="53">
        <f>'Temporary Relocation Numbers'!AI14*Assumptions!D$21</f>
        <v>322024519.67908496</v>
      </c>
      <c r="AJ14" s="53">
        <f>'Temporary Relocation Numbers'!AJ14*Assumptions!E$21</f>
        <v>254229839.423738</v>
      </c>
      <c r="AK14" s="53">
        <f>'Temporary Relocation Numbers'!AK14*Assumptions!F$21</f>
        <v>117523704.16237529</v>
      </c>
      <c r="AL14" s="53">
        <f>'Temporary Relocation Numbers'!AL14*Assumptions!G$21</f>
        <v>72223030.922654778</v>
      </c>
      <c r="AM14" s="53">
        <f>'Temporary Relocation Numbers'!AM14*Assumptions!H$21</f>
        <v>38063669.217418581</v>
      </c>
    </row>
    <row r="15" spans="1:39" x14ac:dyDescent="0.35">
      <c r="A15">
        <v>2034</v>
      </c>
      <c r="B15" s="51">
        <f>'Temporary Relocation Numbers'!B15*Assumptions!C$21</f>
        <v>0</v>
      </c>
      <c r="C15" s="51">
        <f>'Temporary Relocation Numbers'!C15*Assumptions!D$21</f>
        <v>0</v>
      </c>
      <c r="D15" s="51">
        <f>'Temporary Relocation Numbers'!D15*Assumptions!E$21</f>
        <v>0</v>
      </c>
      <c r="E15" s="51">
        <f>'Temporary Relocation Numbers'!E15*Assumptions!F$21</f>
        <v>0</v>
      </c>
      <c r="F15" s="51">
        <f>'Temporary Relocation Numbers'!F15*Assumptions!G$21</f>
        <v>0</v>
      </c>
      <c r="G15" s="51">
        <f>'Temporary Relocation Numbers'!G15*Assumptions!H$21</f>
        <v>0</v>
      </c>
      <c r="H15" s="52">
        <f>'Temporary Relocation Numbers'!H15*Assumptions!C$21</f>
        <v>714372.840865409</v>
      </c>
      <c r="I15" s="52">
        <f>'Temporary Relocation Numbers'!I15*Assumptions!D$21</f>
        <v>831486.39345073246</v>
      </c>
      <c r="J15" s="52">
        <f>'Temporary Relocation Numbers'!J15*Assumptions!E$21</f>
        <v>572053.88861450367</v>
      </c>
      <c r="K15" s="52">
        <f>'Temporary Relocation Numbers'!K15*Assumptions!F$21</f>
        <v>528861.4364162354</v>
      </c>
      <c r="L15" s="52">
        <f>'Temporary Relocation Numbers'!L15*Assumptions!G$21</f>
        <v>424269.45185758674</v>
      </c>
      <c r="M15" s="52">
        <f>'Temporary Relocation Numbers'!M15*Assumptions!H$21</f>
        <v>179608.7272369272</v>
      </c>
      <c r="N15" s="53">
        <f>'Temporary Relocation Numbers'!N15*Assumptions!C$21</f>
        <v>183224881.79451013</v>
      </c>
      <c r="O15" s="53">
        <f>'Temporary Relocation Numbers'!O15*Assumptions!D$21</f>
        <v>357534938.55327815</v>
      </c>
      <c r="P15" s="53">
        <f>'Temporary Relocation Numbers'!P15*Assumptions!E$21</f>
        <v>285260144.31271905</v>
      </c>
      <c r="Q15" s="53">
        <f>'Temporary Relocation Numbers'!Q15*Assumptions!F$21</f>
        <v>119463728.07552713</v>
      </c>
      <c r="R15" s="53">
        <f>'Temporary Relocation Numbers'!R15*Assumptions!G$21</f>
        <v>74753327.45250462</v>
      </c>
      <c r="S15" s="53">
        <f>'Temporary Relocation Numbers'!S15*Assumptions!H$21</f>
        <v>42194411.881992355</v>
      </c>
      <c r="U15">
        <v>2034</v>
      </c>
      <c r="V15" s="51">
        <f>'Temporary Relocation Numbers'!V15*Assumptions!C$21</f>
        <v>0</v>
      </c>
      <c r="W15" s="51">
        <f>'Temporary Relocation Numbers'!W15*Assumptions!D$21</f>
        <v>0</v>
      </c>
      <c r="X15" s="51">
        <f>'Temporary Relocation Numbers'!X15*Assumptions!E$21</f>
        <v>0</v>
      </c>
      <c r="Y15" s="51">
        <f>'Temporary Relocation Numbers'!Y15*Assumptions!F$21</f>
        <v>0</v>
      </c>
      <c r="Z15" s="51">
        <f>'Temporary Relocation Numbers'!Z15*Assumptions!G$21</f>
        <v>0</v>
      </c>
      <c r="AA15" s="51">
        <f>'Temporary Relocation Numbers'!AA15*Assumptions!H$21</f>
        <v>0</v>
      </c>
      <c r="AB15" s="52">
        <f>'Temporary Relocation Numbers'!AB15*Assumptions!C$21</f>
        <v>665063.73511349736</v>
      </c>
      <c r="AC15" s="52">
        <f>'Temporary Relocation Numbers'!AC15*Assumptions!D$21</f>
        <v>759306.70188138587</v>
      </c>
      <c r="AD15" s="52">
        <f>'Temporary Relocation Numbers'!AD15*Assumptions!E$21</f>
        <v>516908.88914865069</v>
      </c>
      <c r="AE15" s="52">
        <f>'Temporary Relocation Numbers'!AE15*Assumptions!F$21</f>
        <v>527500.57935053005</v>
      </c>
      <c r="AF15" s="52">
        <f>'Temporary Relocation Numbers'!AF15*Assumptions!G$21</f>
        <v>415602.90746847662</v>
      </c>
      <c r="AG15" s="52">
        <f>'Temporary Relocation Numbers'!AG15*Assumptions!H$21</f>
        <v>164276.25018208</v>
      </c>
      <c r="AH15" s="53">
        <f>'Temporary Relocation Numbers'!AH15*Assumptions!C$21</f>
        <v>170577907.33528766</v>
      </c>
      <c r="AI15" s="53">
        <f>'Temporary Relocation Numbers'!AI15*Assumptions!D$21</f>
        <v>326498036.69497967</v>
      </c>
      <c r="AJ15" s="53">
        <f>'Temporary Relocation Numbers'!AJ15*Assumptions!E$21</f>
        <v>257761562.76500294</v>
      </c>
      <c r="AK15" s="53">
        <f>'Temporary Relocation Numbers'!AK15*Assumptions!F$21</f>
        <v>119156326.08466026</v>
      </c>
      <c r="AL15" s="53">
        <f>'Temporary Relocation Numbers'!AL15*Assumptions!G$21</f>
        <v>73226342.59002088</v>
      </c>
      <c r="AM15" s="53">
        <f>'Temporary Relocation Numbers'!AM15*Assumptions!H$21</f>
        <v>38592444.082454324</v>
      </c>
    </row>
    <row r="16" spans="1:39" x14ac:dyDescent="0.35">
      <c r="A16">
        <v>2035</v>
      </c>
      <c r="B16" s="51">
        <f>'Temporary Relocation Numbers'!B16*Assumptions!C$21</f>
        <v>0</v>
      </c>
      <c r="C16" s="51">
        <f>'Temporary Relocation Numbers'!C16*Assumptions!D$21</f>
        <v>0</v>
      </c>
      <c r="D16" s="51">
        <f>'Temporary Relocation Numbers'!D16*Assumptions!E$21</f>
        <v>0</v>
      </c>
      <c r="E16" s="51">
        <f>'Temporary Relocation Numbers'!E16*Assumptions!F$21</f>
        <v>0</v>
      </c>
      <c r="F16" s="51">
        <f>'Temporary Relocation Numbers'!F16*Assumptions!G$21</f>
        <v>0</v>
      </c>
      <c r="G16" s="51">
        <f>'Temporary Relocation Numbers'!G16*Assumptions!H$21</f>
        <v>0</v>
      </c>
      <c r="H16" s="52">
        <f>'Temporary Relocation Numbers'!H16*Assumptions!C$21</f>
        <v>718682.90250381071</v>
      </c>
      <c r="I16" s="52">
        <f>'Temporary Relocation Numbers'!I16*Assumptions!D$21</f>
        <v>836503.04218407976</v>
      </c>
      <c r="J16" s="52">
        <f>'Temporary Relocation Numbers'!J16*Assumptions!E$21</f>
        <v>575505.29015075089</v>
      </c>
      <c r="K16" s="52">
        <f>'Temporary Relocation Numbers'!K16*Assumptions!F$21</f>
        <v>532052.24275535415</v>
      </c>
      <c r="L16" s="52">
        <f>'Temporary Relocation Numbers'!L16*Assumptions!G$21</f>
        <v>426829.21810875309</v>
      </c>
      <c r="M16" s="52">
        <f>'Temporary Relocation Numbers'!M16*Assumptions!H$21</f>
        <v>180692.36961651192</v>
      </c>
      <c r="N16" s="53">
        <f>'Temporary Relocation Numbers'!N16*Assumptions!C$21</f>
        <v>185770214.76250857</v>
      </c>
      <c r="O16" s="53">
        <f>'Temporary Relocation Numbers'!O16*Assumptions!D$21</f>
        <v>362501761.05793989</v>
      </c>
      <c r="P16" s="53">
        <f>'Temporary Relocation Numbers'!P16*Assumptions!E$21</f>
        <v>289222936.06165552</v>
      </c>
      <c r="Q16" s="53">
        <f>'Temporary Relocation Numbers'!Q16*Assumptions!F$21</f>
        <v>121123300.52318007</v>
      </c>
      <c r="R16" s="53">
        <f>'Temporary Relocation Numbers'!R16*Assumptions!G$21</f>
        <v>75791789.625157773</v>
      </c>
      <c r="S16" s="53">
        <f>'Temporary Relocation Numbers'!S16*Assumptions!H$21</f>
        <v>42780570.413391992</v>
      </c>
      <c r="U16">
        <v>2035</v>
      </c>
      <c r="V16" s="51">
        <f>'Temporary Relocation Numbers'!V16*Assumptions!C$21</f>
        <v>0</v>
      </c>
      <c r="W16" s="51">
        <f>'Temporary Relocation Numbers'!W16*Assumptions!D$21</f>
        <v>0</v>
      </c>
      <c r="X16" s="51">
        <f>'Temporary Relocation Numbers'!X16*Assumptions!E$21</f>
        <v>0</v>
      </c>
      <c r="Y16" s="51">
        <f>'Temporary Relocation Numbers'!Y16*Assumptions!F$21</f>
        <v>0</v>
      </c>
      <c r="Z16" s="51">
        <f>'Temporary Relocation Numbers'!Z16*Assumptions!G$21</f>
        <v>0</v>
      </c>
      <c r="AA16" s="51">
        <f>'Temporary Relocation Numbers'!AA16*Assumptions!H$21</f>
        <v>0</v>
      </c>
      <c r="AB16" s="52">
        <f>'Temporary Relocation Numbers'!AB16*Assumptions!C$21</f>
        <v>669076.29764083575</v>
      </c>
      <c r="AC16" s="52">
        <f>'Temporary Relocation Numbers'!AC16*Assumptions!D$21</f>
        <v>763887.86524643772</v>
      </c>
      <c r="AD16" s="52">
        <f>'Temporary Relocation Numbers'!AD16*Assumptions!E$21</f>
        <v>520027.58158237999</v>
      </c>
      <c r="AE16" s="52">
        <f>'Temporary Relocation Numbers'!AE16*Assumptions!F$21</f>
        <v>530683.17516217846</v>
      </c>
      <c r="AF16" s="52">
        <f>'Temporary Relocation Numbers'!AF16*Assumptions!G$21</f>
        <v>418110.38542091136</v>
      </c>
      <c r="AG16" s="52">
        <f>'Temporary Relocation Numbers'!AG16*Assumptions!H$21</f>
        <v>165267.38635566761</v>
      </c>
      <c r="AH16" s="53">
        <f>'Temporary Relocation Numbers'!AH16*Assumptions!C$21</f>
        <v>172947550.40396014</v>
      </c>
      <c r="AI16" s="53">
        <f>'Temporary Relocation Numbers'!AI16*Assumptions!D$21</f>
        <v>331033699.14784747</v>
      </c>
      <c r="AJ16" s="53">
        <f>'Temporary Relocation Numbers'!AJ16*Assumptions!E$21</f>
        <v>261342348.28475773</v>
      </c>
      <c r="AK16" s="53">
        <f>'Temporary Relocation Numbers'!AK16*Assumptions!F$21</f>
        <v>120811628.14930563</v>
      </c>
      <c r="AL16" s="53">
        <f>'Temporary Relocation Numbers'!AL16*Assumptions!G$21</f>
        <v>74243592.114729881</v>
      </c>
      <c r="AM16" s="53">
        <f>'Temporary Relocation Numbers'!AM16*Assumptions!H$21</f>
        <v>39128564.609735519</v>
      </c>
    </row>
    <row r="17" spans="1:39" x14ac:dyDescent="0.35">
      <c r="A17">
        <v>2036</v>
      </c>
      <c r="B17" s="51">
        <f>'Temporary Relocation Numbers'!B17*Assumptions!C$21</f>
        <v>0</v>
      </c>
      <c r="C17" s="51">
        <f>'Temporary Relocation Numbers'!C17*Assumptions!D$21</f>
        <v>0</v>
      </c>
      <c r="D17" s="51">
        <f>'Temporary Relocation Numbers'!D17*Assumptions!E$21</f>
        <v>0</v>
      </c>
      <c r="E17" s="51">
        <f>'Temporary Relocation Numbers'!E17*Assumptions!F$21</f>
        <v>0</v>
      </c>
      <c r="F17" s="51">
        <f>'Temporary Relocation Numbers'!F17*Assumptions!G$21</f>
        <v>0</v>
      </c>
      <c r="G17" s="51">
        <f>'Temporary Relocation Numbers'!G17*Assumptions!H$21</f>
        <v>0</v>
      </c>
      <c r="H17" s="52">
        <f>'Temporary Relocation Numbers'!H17*Assumptions!C$21</f>
        <v>723018.9682541613</v>
      </c>
      <c r="I17" s="52">
        <f>'Temporary Relocation Numbers'!I17*Assumptions!D$21</f>
        <v>841549.95811688097</v>
      </c>
      <c r="J17" s="52">
        <f>'Temporary Relocation Numbers'!J17*Assumptions!E$21</f>
        <v>578977.51520170749</v>
      </c>
      <c r="K17" s="52">
        <f>'Temporary Relocation Numbers'!K17*Assumptions!F$21</f>
        <v>535262.30034705589</v>
      </c>
      <c r="L17" s="52">
        <f>'Temporary Relocation Numbers'!L17*Assumptions!G$21</f>
        <v>429404.42832655908</v>
      </c>
      <c r="M17" s="52">
        <f>'Temporary Relocation Numbers'!M17*Assumptions!H$21</f>
        <v>181782.54999024028</v>
      </c>
      <c r="N17" s="53">
        <f>'Temporary Relocation Numbers'!N17*Assumptions!C$21</f>
        <v>188350907.11976969</v>
      </c>
      <c r="O17" s="53">
        <f>'Temporary Relocation Numbers'!O17*Assumptions!D$21</f>
        <v>367537581.92648911</v>
      </c>
      <c r="P17" s="53">
        <f>'Temporary Relocation Numbers'!P17*Assumptions!E$21</f>
        <v>293240778.32766753</v>
      </c>
      <c r="Q17" s="53">
        <f>'Temporary Relocation Numbers'!Q17*Assumptions!F$21</f>
        <v>122805927.50590719</v>
      </c>
      <c r="R17" s="53">
        <f>'Temporary Relocation Numbers'!R17*Assumptions!G$21</f>
        <v>76844677.960776255</v>
      </c>
      <c r="S17" s="53">
        <f>'Temporary Relocation Numbers'!S17*Assumptions!H$21</f>
        <v>43374871.772445984</v>
      </c>
      <c r="U17">
        <v>2036</v>
      </c>
      <c r="V17" s="51">
        <f>'Temporary Relocation Numbers'!V17*Assumptions!C$21</f>
        <v>0</v>
      </c>
      <c r="W17" s="51">
        <f>'Temporary Relocation Numbers'!W17*Assumptions!D$21</f>
        <v>0</v>
      </c>
      <c r="X17" s="51">
        <f>'Temporary Relocation Numbers'!X17*Assumptions!E$21</f>
        <v>0</v>
      </c>
      <c r="Y17" s="51">
        <f>'Temporary Relocation Numbers'!Y17*Assumptions!F$21</f>
        <v>0</v>
      </c>
      <c r="Z17" s="51">
        <f>'Temporary Relocation Numbers'!Z17*Assumptions!G$21</f>
        <v>0</v>
      </c>
      <c r="AA17" s="51">
        <f>'Temporary Relocation Numbers'!AA17*Assumptions!H$21</f>
        <v>0</v>
      </c>
      <c r="AB17" s="52">
        <f>'Temporary Relocation Numbers'!AB17*Assumptions!C$21</f>
        <v>673113.06936375343</v>
      </c>
      <c r="AC17" s="52">
        <f>'Temporary Relocation Numbers'!AC17*Assumptions!D$21</f>
        <v>768496.66837513831</v>
      </c>
      <c r="AD17" s="52">
        <f>'Temporary Relocation Numbers'!AD17*Assumptions!E$21</f>
        <v>523165.09018023463</v>
      </c>
      <c r="AE17" s="52">
        <f>'Temporary Relocation Numbers'!AE17*Assumptions!F$21</f>
        <v>533884.97268942057</v>
      </c>
      <c r="AF17" s="52">
        <f>'Temporary Relocation Numbers'!AF17*Assumptions!G$21</f>
        <v>420632.99186635949</v>
      </c>
      <c r="AG17" s="52">
        <f>'Temporary Relocation Numbers'!AG17*Assumptions!H$21</f>
        <v>166264.5024010475</v>
      </c>
      <c r="AH17" s="53">
        <f>'Temporary Relocation Numbers'!AH17*Assumptions!C$21</f>
        <v>175350112.20378968</v>
      </c>
      <c r="AI17" s="53">
        <f>'Temporary Relocation Numbers'!AI17*Assumptions!D$21</f>
        <v>335632370.35291046</v>
      </c>
      <c r="AJ17" s="53">
        <f>'Temporary Relocation Numbers'!AJ17*Assumptions!E$21</f>
        <v>264972877.54753196</v>
      </c>
      <c r="AK17" s="53">
        <f>'Temporary Relocation Numbers'!AK17*Assumptions!F$21</f>
        <v>122489925.42549582</v>
      </c>
      <c r="AL17" s="53">
        <f>'Temporary Relocation Numbers'!AL17*Assumptions!G$21</f>
        <v>75274973.119435281</v>
      </c>
      <c r="AM17" s="53">
        <f>'Temporary Relocation Numbers'!AM17*Assumptions!H$21</f>
        <v>39672132.84411601</v>
      </c>
    </row>
    <row r="18" spans="1:39" x14ac:dyDescent="0.35">
      <c r="A18">
        <v>2037</v>
      </c>
      <c r="B18" s="51">
        <f>'Temporary Relocation Numbers'!B18*Assumptions!C$21</f>
        <v>0</v>
      </c>
      <c r="C18" s="51">
        <f>'Temporary Relocation Numbers'!C18*Assumptions!D$21</f>
        <v>0</v>
      </c>
      <c r="D18" s="51">
        <f>'Temporary Relocation Numbers'!D18*Assumptions!E$21</f>
        <v>0</v>
      </c>
      <c r="E18" s="51">
        <f>'Temporary Relocation Numbers'!E18*Assumptions!F$21</f>
        <v>0</v>
      </c>
      <c r="F18" s="51">
        <f>'Temporary Relocation Numbers'!F18*Assumptions!G$21</f>
        <v>0</v>
      </c>
      <c r="G18" s="51">
        <f>'Temporary Relocation Numbers'!G18*Assumptions!H$21</f>
        <v>0</v>
      </c>
      <c r="H18" s="52">
        <f>'Temporary Relocation Numbers'!H18*Assumptions!C$21</f>
        <v>727381.19500837824</v>
      </c>
      <c r="I18" s="52">
        <f>'Temporary Relocation Numbers'!I18*Assumptions!D$21</f>
        <v>846627.32386175497</v>
      </c>
      <c r="J18" s="52">
        <f>'Temporary Relocation Numbers'!J18*Assumptions!E$21</f>
        <v>582470.68940293428</v>
      </c>
      <c r="K18" s="52">
        <f>'Temporary Relocation Numbers'!K18*Assumptions!F$21</f>
        <v>538491.72534089221</v>
      </c>
      <c r="L18" s="52">
        <f>'Temporary Relocation Numbers'!L18*Assumptions!G$21</f>
        <v>431995.17568986607</v>
      </c>
      <c r="M18" s="52">
        <f>'Temporary Relocation Numbers'!M18*Assumptions!H$21</f>
        <v>182879.30780412172</v>
      </c>
      <c r="N18" s="53">
        <f>'Temporary Relocation Numbers'!N18*Assumptions!C$21</f>
        <v>190967450.0737012</v>
      </c>
      <c r="O18" s="53">
        <f>'Temporary Relocation Numbers'!O18*Assumptions!D$21</f>
        <v>372643359.67399567</v>
      </c>
      <c r="P18" s="53">
        <f>'Temporary Relocation Numbers'!P18*Assumptions!E$21</f>
        <v>297314435.86439896</v>
      </c>
      <c r="Q18" s="53">
        <f>'Temporary Relocation Numbers'!Q18*Assumptions!F$21</f>
        <v>124511929.2939011</v>
      </c>
      <c r="R18" s="53">
        <f>'Temporary Relocation Numbers'!R18*Assumptions!G$21</f>
        <v>77912192.86548309</v>
      </c>
      <c r="S18" s="53">
        <f>'Temporary Relocation Numbers'!S18*Assumptions!H$21</f>
        <v>43977429.078112207</v>
      </c>
      <c r="U18">
        <v>2037</v>
      </c>
      <c r="V18" s="51">
        <f>'Temporary Relocation Numbers'!V18*Assumptions!C$21</f>
        <v>0</v>
      </c>
      <c r="W18" s="51">
        <f>'Temporary Relocation Numbers'!W18*Assumptions!D$21</f>
        <v>0</v>
      </c>
      <c r="X18" s="51">
        <f>'Temporary Relocation Numbers'!X18*Assumptions!E$21</f>
        <v>0</v>
      </c>
      <c r="Y18" s="51">
        <f>'Temporary Relocation Numbers'!Y18*Assumptions!F$21</f>
        <v>0</v>
      </c>
      <c r="Z18" s="51">
        <f>'Temporary Relocation Numbers'!Z18*Assumptions!G$21</f>
        <v>0</v>
      </c>
      <c r="AA18" s="51">
        <f>'Temporary Relocation Numbers'!AA18*Assumptions!H$21</f>
        <v>0</v>
      </c>
      <c r="AB18" s="52">
        <f>'Temporary Relocation Numbers'!AB18*Assumptions!C$21</f>
        <v>677174.19634480856</v>
      </c>
      <c r="AC18" s="52">
        <f>'Temporary Relocation Numbers'!AC18*Assumptions!D$21</f>
        <v>773133.27802786627</v>
      </c>
      <c r="AD18" s="52">
        <f>'Temporary Relocation Numbers'!AD18*Assumptions!E$21</f>
        <v>526321.52846672561</v>
      </c>
      <c r="AE18" s="52">
        <f>'Temporary Relocation Numbers'!AE18*Assumptions!F$21</f>
        <v>537106.08778293442</v>
      </c>
      <c r="AF18" s="52">
        <f>'Temporary Relocation Numbers'!AF18*Assumptions!G$21</f>
        <v>423170.81808031956</v>
      </c>
      <c r="AG18" s="52">
        <f>'Temporary Relocation Numbers'!AG18*Assumptions!H$21</f>
        <v>167267.63439688127</v>
      </c>
      <c r="AH18" s="53">
        <f>'Temporary Relocation Numbers'!AH18*Assumptions!C$21</f>
        <v>177786050.03692243</v>
      </c>
      <c r="AI18" s="53">
        <f>'Temporary Relocation Numbers'!AI18*Assumptions!D$21</f>
        <v>340294925.61843836</v>
      </c>
      <c r="AJ18" s="53">
        <f>'Temporary Relocation Numbers'!AJ18*Assumptions!E$21</f>
        <v>268653841.58604914</v>
      </c>
      <c r="AK18" s="53">
        <f>'Temporary Relocation Numbers'!AK18*Assumptions!F$21</f>
        <v>124191537.35930973</v>
      </c>
      <c r="AL18" s="53">
        <f>'Temporary Relocation Numbers'!AL18*Assumptions!G$21</f>
        <v>76320681.916567862</v>
      </c>
      <c r="AM18" s="53">
        <f>'Temporary Relocation Numbers'!AM18*Assumptions!H$21</f>
        <v>40223252.248041697</v>
      </c>
    </row>
    <row r="19" spans="1:39" x14ac:dyDescent="0.35">
      <c r="A19">
        <v>2038</v>
      </c>
      <c r="B19" s="51">
        <f>'Temporary Relocation Numbers'!B19*Assumptions!C$21</f>
        <v>0</v>
      </c>
      <c r="C19" s="51">
        <f>'Temporary Relocation Numbers'!C19*Assumptions!D$21</f>
        <v>0</v>
      </c>
      <c r="D19" s="51">
        <f>'Temporary Relocation Numbers'!D19*Assumptions!E$21</f>
        <v>0</v>
      </c>
      <c r="E19" s="51">
        <f>'Temporary Relocation Numbers'!E19*Assumptions!F$21</f>
        <v>0</v>
      </c>
      <c r="F19" s="51">
        <f>'Temporary Relocation Numbers'!F19*Assumptions!G$21</f>
        <v>0</v>
      </c>
      <c r="G19" s="51">
        <f>'Temporary Relocation Numbers'!G19*Assumptions!H$21</f>
        <v>0</v>
      </c>
      <c r="H19" s="52">
        <f>'Temporary Relocation Numbers'!H19*Assumptions!C$21</f>
        <v>731769.74060496432</v>
      </c>
      <c r="I19" s="52">
        <f>'Temporary Relocation Numbers'!I19*Assumptions!D$21</f>
        <v>851735.3231330862</v>
      </c>
      <c r="J19" s="52">
        <f>'Temporary Relocation Numbers'!J19*Assumptions!E$21</f>
        <v>585984.93914799427</v>
      </c>
      <c r="K19" s="52">
        <f>'Temporary Relocation Numbers'!K19*Assumptions!F$21</f>
        <v>541740.63458718569</v>
      </c>
      <c r="L19" s="52">
        <f>'Temporary Relocation Numbers'!L19*Assumptions!G$21</f>
        <v>434601.55393971672</v>
      </c>
      <c r="M19" s="52">
        <f>'Temporary Relocation Numbers'!M19*Assumptions!H$21</f>
        <v>183982.68274215717</v>
      </c>
      <c r="N19" s="53">
        <f>'Temporary Relocation Numbers'!N19*Assumptions!C$21</f>
        <v>193620341.65549156</v>
      </c>
      <c r="O19" s="53">
        <f>'Temporary Relocation Numbers'!O19*Assumptions!D$21</f>
        <v>377820066.13107866</v>
      </c>
      <c r="P19" s="53">
        <f>'Temporary Relocation Numbers'!P19*Assumptions!E$21</f>
        <v>301444684.04933828</v>
      </c>
      <c r="Q19" s="53">
        <f>'Temporary Relocation Numbers'!Q19*Assumptions!F$21</f>
        <v>126241630.60650063</v>
      </c>
      <c r="R19" s="53">
        <f>'Temporary Relocation Numbers'!R19*Assumptions!G$21</f>
        <v>78994537.529413462</v>
      </c>
      <c r="S19" s="53">
        <f>'Temporary Relocation Numbers'!S19*Assumptions!H$21</f>
        <v>44588357.02078034</v>
      </c>
      <c r="U19">
        <v>2038</v>
      </c>
      <c r="V19" s="51">
        <f>'Temporary Relocation Numbers'!V19*Assumptions!C$21</f>
        <v>0</v>
      </c>
      <c r="W19" s="51">
        <f>'Temporary Relocation Numbers'!W19*Assumptions!D$21</f>
        <v>0</v>
      </c>
      <c r="X19" s="51">
        <f>'Temporary Relocation Numbers'!X19*Assumptions!E$21</f>
        <v>0</v>
      </c>
      <c r="Y19" s="51">
        <f>'Temporary Relocation Numbers'!Y19*Assumptions!F$21</f>
        <v>0</v>
      </c>
      <c r="Z19" s="51">
        <f>'Temporary Relocation Numbers'!Z19*Assumptions!G$21</f>
        <v>0</v>
      </c>
      <c r="AA19" s="51">
        <f>'Temporary Relocation Numbers'!AA19*Assumptions!H$21</f>
        <v>0</v>
      </c>
      <c r="AB19" s="52">
        <f>'Temporary Relocation Numbers'!AB19*Assumptions!C$21</f>
        <v>681259.82552780746</v>
      </c>
      <c r="AC19" s="52">
        <f>'Temporary Relocation Numbers'!AC19*Assumptions!D$21</f>
        <v>777797.86197112361</v>
      </c>
      <c r="AD19" s="52">
        <f>'Temporary Relocation Numbers'!AD19*Assumptions!E$21</f>
        <v>529497.01065129659</v>
      </c>
      <c r="AE19" s="52">
        <f>'Temporary Relocation Numbers'!AE19*Assumptions!F$21</f>
        <v>540346.63699236524</v>
      </c>
      <c r="AF19" s="52">
        <f>'Temporary Relocation Numbers'!AF19*Assumptions!G$21</f>
        <v>425723.95588898775</v>
      </c>
      <c r="AG19" s="52">
        <f>'Temporary Relocation Numbers'!AG19*Assumptions!H$21</f>
        <v>168276.81863950577</v>
      </c>
      <c r="AH19" s="53">
        <f>'Temporary Relocation Numbers'!AH19*Assumptions!C$21</f>
        <v>180255827.55827847</v>
      </c>
      <c r="AI19" s="53">
        <f>'Temporary Relocation Numbers'!AI19*Assumptions!D$21</f>
        <v>345022252.41235381</v>
      </c>
      <c r="AJ19" s="53">
        <f>'Temporary Relocation Numbers'!AJ19*Assumptions!E$21</f>
        <v>272385941.03275692</v>
      </c>
      <c r="AK19" s="53">
        <f>'Temporary Relocation Numbers'!AK19*Assumptions!F$21</f>
        <v>125916787.83452402</v>
      </c>
      <c r="AL19" s="53">
        <f>'Temporary Relocation Numbers'!AL19*Assumptions!G$21</f>
        <v>77380917.545701608</v>
      </c>
      <c r="AM19" s="53">
        <f>'Temporary Relocation Numbers'!AM19*Assumptions!H$21</f>
        <v>40782027.721243419</v>
      </c>
    </row>
    <row r="20" spans="1:39" x14ac:dyDescent="0.35">
      <c r="A20">
        <v>2039</v>
      </c>
      <c r="B20" s="51">
        <f>'Temporary Relocation Numbers'!B20*Assumptions!C$21</f>
        <v>0</v>
      </c>
      <c r="C20" s="51">
        <f>'Temporary Relocation Numbers'!C20*Assumptions!D$21</f>
        <v>0</v>
      </c>
      <c r="D20" s="51">
        <f>'Temporary Relocation Numbers'!D20*Assumptions!E$21</f>
        <v>0</v>
      </c>
      <c r="E20" s="51">
        <f>'Temporary Relocation Numbers'!E20*Assumptions!F$21</f>
        <v>0</v>
      </c>
      <c r="F20" s="51">
        <f>'Temporary Relocation Numbers'!F20*Assumptions!G$21</f>
        <v>0</v>
      </c>
      <c r="G20" s="51">
        <f>'Temporary Relocation Numbers'!G20*Assumptions!H$21</f>
        <v>0</v>
      </c>
      <c r="H20" s="52">
        <f>'Temporary Relocation Numbers'!H20*Assumptions!C$21</f>
        <v>736184.7638347164</v>
      </c>
      <c r="I20" s="52">
        <f>'Temporary Relocation Numbers'!I20*Assumptions!D$21</f>
        <v>856874.14075367292</v>
      </c>
      <c r="J20" s="52">
        <f>'Temporary Relocation Numbers'!J20*Assumptions!E$21</f>
        <v>589520.39159302774</v>
      </c>
      <c r="K20" s="52">
        <f>'Temporary Relocation Numbers'!K20*Assumptions!F$21</f>
        <v>545009.14564125822</v>
      </c>
      <c r="L20" s="52">
        <f>'Temporary Relocation Numbers'!L20*Assumptions!G$21</f>
        <v>437223.65738272574</v>
      </c>
      <c r="M20" s="52">
        <f>'Temporary Relocation Numbers'!M20*Assumptions!H$21</f>
        <v>185092.71472777493</v>
      </c>
      <c r="N20" s="53">
        <f>'Temporary Relocation Numbers'!N20*Assumptions!C$21</f>
        <v>196310086.81490469</v>
      </c>
      <c r="O20" s="53">
        <f>'Temporary Relocation Numbers'!O20*Assumptions!D$21</f>
        <v>383068686.62888473</v>
      </c>
      <c r="P20" s="53">
        <f>'Temporary Relocation Numbers'!P20*Assumptions!E$21</f>
        <v>305632309.03140366</v>
      </c>
      <c r="Q20" s="53">
        <f>'Temporary Relocation Numbers'!Q20*Assumptions!F$21</f>
        <v>127995360.67399757</v>
      </c>
      <c r="R20" s="53">
        <f>'Temporary Relocation Numbers'!R20*Assumptions!G$21</f>
        <v>80091917.965389982</v>
      </c>
      <c r="S20" s="53">
        <f>'Temporary Relocation Numbers'!S20*Assumptions!H$21</f>
        <v>45207771.884102009</v>
      </c>
      <c r="U20">
        <v>2039</v>
      </c>
      <c r="V20" s="51">
        <f>'Temporary Relocation Numbers'!V20*Assumptions!C$21</f>
        <v>0</v>
      </c>
      <c r="W20" s="51">
        <f>'Temporary Relocation Numbers'!W20*Assumptions!D$21</f>
        <v>0</v>
      </c>
      <c r="X20" s="51">
        <f>'Temporary Relocation Numbers'!X20*Assumptions!E$21</f>
        <v>0</v>
      </c>
      <c r="Y20" s="51">
        <f>'Temporary Relocation Numbers'!Y20*Assumptions!F$21</f>
        <v>0</v>
      </c>
      <c r="Z20" s="51">
        <f>'Temporary Relocation Numbers'!Z20*Assumptions!G$21</f>
        <v>0</v>
      </c>
      <c r="AA20" s="51">
        <f>'Temporary Relocation Numbers'!AA20*Assumptions!H$21</f>
        <v>0</v>
      </c>
      <c r="AB20" s="52">
        <f>'Temporary Relocation Numbers'!AB20*Assumptions!C$21</f>
        <v>685370.1047431184</v>
      </c>
      <c r="AC20" s="52">
        <f>'Temporary Relocation Numbers'!AC20*Assumptions!D$21</f>
        <v>782490.58898360585</v>
      </c>
      <c r="AD20" s="52">
        <f>'Temporary Relocation Numbers'!AD20*Assumptions!E$21</f>
        <v>532691.65163245704</v>
      </c>
      <c r="AE20" s="52">
        <f>'Temporary Relocation Numbers'!AE20*Assumptions!F$21</f>
        <v>543606.73757054377</v>
      </c>
      <c r="AF20" s="52">
        <f>'Temporary Relocation Numbers'!AF20*Assumptions!G$21</f>
        <v>428292.49767257925</v>
      </c>
      <c r="AG20" s="52">
        <f>'Temporary Relocation Numbers'!AG20*Assumptions!H$21</f>
        <v>169292.09164424628</v>
      </c>
      <c r="AH20" s="53">
        <f>'Temporary Relocation Numbers'!AH20*Assumptions!C$21</f>
        <v>182759914.8638033</v>
      </c>
      <c r="AI20" s="53">
        <f>'Temporary Relocation Numbers'!AI20*Assumptions!D$21</f>
        <v>349815250.53115278</v>
      </c>
      <c r="AJ20" s="53">
        <f>'Temporary Relocation Numbers'!AJ20*Assumptions!E$21</f>
        <v>276169886.25318563</v>
      </c>
      <c r="AK20" s="53">
        <f>'Temporary Relocation Numbers'!AK20*Assumptions!F$21</f>
        <v>127666005.23426083</v>
      </c>
      <c r="AL20" s="53">
        <f>'Temporary Relocation Numbers'!AL20*Assumptions!G$21</f>
        <v>78455881.811438918</v>
      </c>
      <c r="AM20" s="53">
        <f>'Temporary Relocation Numbers'!AM20*Assumptions!H$21</f>
        <v>41348565.620703623</v>
      </c>
    </row>
    <row r="21" spans="1:39" x14ac:dyDescent="0.35">
      <c r="A21">
        <v>2040</v>
      </c>
      <c r="B21" s="51">
        <f>'Temporary Relocation Numbers'!B21*Assumptions!C$21</f>
        <v>0</v>
      </c>
      <c r="C21" s="51">
        <f>'Temporary Relocation Numbers'!C21*Assumptions!D$21</f>
        <v>0</v>
      </c>
      <c r="D21" s="51">
        <f>'Temporary Relocation Numbers'!D21*Assumptions!E$21</f>
        <v>0</v>
      </c>
      <c r="E21" s="51">
        <f>'Temporary Relocation Numbers'!E21*Assumptions!F$21</f>
        <v>0</v>
      </c>
      <c r="F21" s="51">
        <f>'Temporary Relocation Numbers'!F21*Assumptions!G$21</f>
        <v>0</v>
      </c>
      <c r="G21" s="51">
        <f>'Temporary Relocation Numbers'!G21*Assumptions!H$21</f>
        <v>0</v>
      </c>
      <c r="H21" s="52">
        <f>'Temporary Relocation Numbers'!H21*Assumptions!C$21</f>
        <v>850352.96673121967</v>
      </c>
      <c r="I21" s="52">
        <f>'Temporary Relocation Numbers'!I21*Assumptions!D$21</f>
        <v>989758.96201614605</v>
      </c>
      <c r="J21" s="52">
        <f>'Temporary Relocation Numbers'!J21*Assumptions!E$21</f>
        <v>680943.75021897408</v>
      </c>
      <c r="K21" s="52">
        <f>'Temporary Relocation Numbers'!K21*Assumptions!F$21</f>
        <v>629529.65975229326</v>
      </c>
      <c r="L21" s="52">
        <f>'Temporary Relocation Numbers'!L21*Assumptions!G$21</f>
        <v>505028.69992015784</v>
      </c>
      <c r="M21" s="52">
        <f>'Temporary Relocation Numbers'!M21*Assumptions!H$21</f>
        <v>213797.0613100543</v>
      </c>
      <c r="N21" s="53">
        <f>'Temporary Relocation Numbers'!N21*Assumptions!C$21</f>
        <v>228525294.00963122</v>
      </c>
      <c r="O21" s="53">
        <f>'Temporary Relocation Numbers'!O21*Assumptions!D$21</f>
        <v>445931666.87501407</v>
      </c>
      <c r="P21" s="53">
        <f>'Temporary Relocation Numbers'!P21*Assumptions!E$21</f>
        <v>355787694.93438506</v>
      </c>
      <c r="Q21" s="53">
        <f>'Temporary Relocation Numbers'!Q21*Assumptions!F$21</f>
        <v>148999870.07531235</v>
      </c>
      <c r="R21" s="53">
        <f>'Temporary Relocation Numbers'!R21*Assumptions!G$21</f>
        <v>93235296.24890554</v>
      </c>
      <c r="S21" s="53">
        <f>'Temporary Relocation Numbers'!S21*Assumptions!H$21</f>
        <v>52626533.506022401</v>
      </c>
      <c r="U21">
        <v>2040</v>
      </c>
      <c r="V21" s="51">
        <f>'Temporary Relocation Numbers'!V21*Assumptions!C$21</f>
        <v>0</v>
      </c>
      <c r="W21" s="51">
        <f>'Temporary Relocation Numbers'!W21*Assumptions!D$21</f>
        <v>0</v>
      </c>
      <c r="X21" s="51">
        <f>'Temporary Relocation Numbers'!X21*Assumptions!E$21</f>
        <v>0</v>
      </c>
      <c r="Y21" s="51">
        <f>'Temporary Relocation Numbers'!Y21*Assumptions!F$21</f>
        <v>0</v>
      </c>
      <c r="Z21" s="51">
        <f>'Temporary Relocation Numbers'!Z21*Assumptions!G$21</f>
        <v>0</v>
      </c>
      <c r="AA21" s="51">
        <f>'Temporary Relocation Numbers'!AA21*Assumptions!H$21</f>
        <v>0</v>
      </c>
      <c r="AB21" s="52">
        <f>'Temporary Relocation Numbers'!AB21*Assumptions!C$21</f>
        <v>791657.92408065335</v>
      </c>
      <c r="AC21" s="52">
        <f>'Temporary Relocation Numbers'!AC21*Assumptions!D$21</f>
        <v>903839.94136947196</v>
      </c>
      <c r="AD21" s="52">
        <f>'Temporary Relocation Numbers'!AD21*Assumptions!E$21</f>
        <v>615301.95756715303</v>
      </c>
      <c r="AE21" s="52">
        <f>'Temporary Relocation Numbers'!AE21*Assumptions!F$21</f>
        <v>627909.76496217563</v>
      </c>
      <c r="AF21" s="52">
        <f>'Temporary Relocation Numbers'!AF21*Assumptions!G$21</f>
        <v>494712.48783731915</v>
      </c>
      <c r="AG21" s="52">
        <f>'Temporary Relocation Numbers'!AG21*Assumptions!H$21</f>
        <v>195546.06322461041</v>
      </c>
      <c r="AH21" s="53">
        <f>'Temporary Relocation Numbers'!AH21*Assumptions!C$21</f>
        <v>212751489.00935036</v>
      </c>
      <c r="AI21" s="53">
        <f>'Temporary Relocation Numbers'!AI21*Assumptions!D$21</f>
        <v>407221219.62107438</v>
      </c>
      <c r="AJ21" s="53">
        <f>'Temporary Relocation Numbers'!AJ21*Assumptions!E$21</f>
        <v>321490380.22749186</v>
      </c>
      <c r="AK21" s="53">
        <f>'Temporary Relocation Numbers'!AK21*Assumptions!F$21</f>
        <v>148616466.19667986</v>
      </c>
      <c r="AL21" s="53">
        <f>'Temporary Relocation Numbers'!AL21*Assumptions!G$21</f>
        <v>91330780.545417696</v>
      </c>
      <c r="AM21" s="53">
        <f>'Temporary Relocation Numbers'!AM21*Assumptions!H$21</f>
        <v>48134017.302214339</v>
      </c>
    </row>
    <row r="22" spans="1:39" x14ac:dyDescent="0.35">
      <c r="A22">
        <v>2041</v>
      </c>
      <c r="B22" s="51">
        <f>'Temporary Relocation Numbers'!B22*Assumptions!C$21</f>
        <v>0</v>
      </c>
      <c r="C22" s="51">
        <f>'Temporary Relocation Numbers'!C22*Assumptions!D$21</f>
        <v>0</v>
      </c>
      <c r="D22" s="51">
        <f>'Temporary Relocation Numbers'!D22*Assumptions!E$21</f>
        <v>0</v>
      </c>
      <c r="E22" s="51">
        <f>'Temporary Relocation Numbers'!E22*Assumptions!F$21</f>
        <v>0</v>
      </c>
      <c r="F22" s="51">
        <f>'Temporary Relocation Numbers'!F22*Assumptions!G$21</f>
        <v>0</v>
      </c>
      <c r="G22" s="51">
        <f>'Temporary Relocation Numbers'!G22*Assumptions!H$21</f>
        <v>0</v>
      </c>
      <c r="H22" s="52">
        <f>'Temporary Relocation Numbers'!H22*Assumptions!C$21</f>
        <v>855483.44411130808</v>
      </c>
      <c r="I22" s="52">
        <f>'Temporary Relocation Numbers'!I22*Assumptions!D$21</f>
        <v>995730.52460842265</v>
      </c>
      <c r="J22" s="52">
        <f>'Temporary Relocation Numbers'!J22*Assumptions!E$21</f>
        <v>685052.12244120578</v>
      </c>
      <c r="K22" s="52">
        <f>'Temporary Relocation Numbers'!K22*Assumptions!F$21</f>
        <v>633327.83275316993</v>
      </c>
      <c r="L22" s="52">
        <f>'Temporary Relocation Numbers'!L22*Assumptions!G$21</f>
        <v>508075.71500989841</v>
      </c>
      <c r="M22" s="52">
        <f>'Temporary Relocation Numbers'!M22*Assumptions!H$21</f>
        <v>215086.97388741266</v>
      </c>
      <c r="N22" s="53">
        <f>'Temporary Relocation Numbers'!N22*Assumptions!C$21</f>
        <v>231699933.60643336</v>
      </c>
      <c r="O22" s="53">
        <f>'Temporary Relocation Numbers'!O22*Assumptions!D$21</f>
        <v>452126483.66002047</v>
      </c>
      <c r="P22" s="53">
        <f>'Temporary Relocation Numbers'!P22*Assumptions!E$21</f>
        <v>360730244.98902392</v>
      </c>
      <c r="Q22" s="53">
        <f>'Temporary Relocation Numbers'!Q22*Assumptions!F$21</f>
        <v>151069754.24069285</v>
      </c>
      <c r="R22" s="53">
        <f>'Temporary Relocation Numbers'!R22*Assumptions!G$21</f>
        <v>94530507.199509904</v>
      </c>
      <c r="S22" s="53">
        <f>'Temporary Relocation Numbers'!S22*Assumptions!H$21</f>
        <v>53357613.528628618</v>
      </c>
      <c r="U22">
        <v>2041</v>
      </c>
      <c r="V22" s="51">
        <f>'Temporary Relocation Numbers'!V22*Assumptions!C$21</f>
        <v>0</v>
      </c>
      <c r="W22" s="51">
        <f>'Temporary Relocation Numbers'!W22*Assumptions!D$21</f>
        <v>0</v>
      </c>
      <c r="X22" s="51">
        <f>'Temporary Relocation Numbers'!X22*Assumptions!E$21</f>
        <v>0</v>
      </c>
      <c r="Y22" s="51">
        <f>'Temporary Relocation Numbers'!Y22*Assumptions!F$21</f>
        <v>0</v>
      </c>
      <c r="Z22" s="51">
        <f>'Temporary Relocation Numbers'!Z22*Assumptions!G$21</f>
        <v>0</v>
      </c>
      <c r="AA22" s="51">
        <f>'Temporary Relocation Numbers'!AA22*Assumptions!H$21</f>
        <v>0</v>
      </c>
      <c r="AB22" s="52">
        <f>'Temporary Relocation Numbers'!AB22*Assumptions!C$21</f>
        <v>796434.27370388841</v>
      </c>
      <c r="AC22" s="52">
        <f>'Temporary Relocation Numbers'!AC22*Assumptions!D$21</f>
        <v>909293.12440738338</v>
      </c>
      <c r="AD22" s="52">
        <f>'Temporary Relocation Numbers'!AD22*Assumptions!E$21</f>
        <v>619014.28985589312</v>
      </c>
      <c r="AE22" s="52">
        <f>'Temporary Relocation Numbers'!AE22*Assumptions!F$21</f>
        <v>631698.16457023309</v>
      </c>
      <c r="AF22" s="52">
        <f>'Temporary Relocation Numbers'!AF22*Assumptions!G$21</f>
        <v>497697.26160515012</v>
      </c>
      <c r="AG22" s="52">
        <f>'Temporary Relocation Numbers'!AG22*Assumptions!H$21</f>
        <v>196725.86113605378</v>
      </c>
      <c r="AH22" s="53">
        <f>'Temporary Relocation Numbers'!AH22*Assumptions!C$21</f>
        <v>215707001.23925361</v>
      </c>
      <c r="AI22" s="53">
        <f>'Temporary Relocation Numbers'!AI22*Assumptions!D$21</f>
        <v>412878276.59618813</v>
      </c>
      <c r="AJ22" s="53">
        <f>'Temporary Relocation Numbers'!AJ22*Assumptions!E$21</f>
        <v>325956477.05709773</v>
      </c>
      <c r="AK22" s="53">
        <f>'Temporary Relocation Numbers'!AK22*Assumptions!F$21</f>
        <v>150681024.17206484</v>
      </c>
      <c r="AL22" s="53">
        <f>'Temporary Relocation Numbers'!AL22*Assumptions!G$21</f>
        <v>92599534.245452806</v>
      </c>
      <c r="AM22" s="53">
        <f>'Temporary Relocation Numbers'!AM22*Assumptions!H$21</f>
        <v>48802687.95393803</v>
      </c>
    </row>
    <row r="23" spans="1:39" x14ac:dyDescent="0.35">
      <c r="A23">
        <v>2042</v>
      </c>
      <c r="B23" s="51">
        <f>'Temporary Relocation Numbers'!B23*Assumptions!C$21</f>
        <v>0</v>
      </c>
      <c r="C23" s="51">
        <f>'Temporary Relocation Numbers'!C23*Assumptions!D$21</f>
        <v>0</v>
      </c>
      <c r="D23" s="51">
        <f>'Temporary Relocation Numbers'!D23*Assumptions!E$21</f>
        <v>0</v>
      </c>
      <c r="E23" s="51">
        <f>'Temporary Relocation Numbers'!E23*Assumptions!F$21</f>
        <v>0</v>
      </c>
      <c r="F23" s="51">
        <f>'Temporary Relocation Numbers'!F23*Assumptions!G$21</f>
        <v>0</v>
      </c>
      <c r="G23" s="51">
        <f>'Temporary Relocation Numbers'!G23*Assumptions!H$21</f>
        <v>0</v>
      </c>
      <c r="H23" s="52">
        <f>'Temporary Relocation Numbers'!H23*Assumptions!C$21</f>
        <v>860644.87545895763</v>
      </c>
      <c r="I23" s="52">
        <f>'Temporary Relocation Numbers'!I23*Assumptions!D$21</f>
        <v>1001738.1157300303</v>
      </c>
      <c r="J23" s="52">
        <f>'Temporary Relocation Numbers'!J23*Assumptions!E$21</f>
        <v>689185.28191247396</v>
      </c>
      <c r="K23" s="52">
        <f>'Temporary Relocation Numbers'!K23*Assumptions!F$21</f>
        <v>637148.92146249826</v>
      </c>
      <c r="L23" s="52">
        <f>'Temporary Relocation Numbers'!L23*Assumptions!G$21</f>
        <v>511141.11380923557</v>
      </c>
      <c r="M23" s="52">
        <f>'Temporary Relocation Numbers'!M23*Assumptions!H$21</f>
        <v>216384.66895928726</v>
      </c>
      <c r="N23" s="53">
        <f>'Temporary Relocation Numbers'!N23*Assumptions!C$21</f>
        <v>234918674.82714218</v>
      </c>
      <c r="O23" s="53">
        <f>'Temporary Relocation Numbers'!O23*Assumptions!D$21</f>
        <v>458407357.92389756</v>
      </c>
      <c r="P23" s="53">
        <f>'Temporary Relocation Numbers'!P23*Assumptions!E$21</f>
        <v>365741456.21826339</v>
      </c>
      <c r="Q23" s="53">
        <f>'Temporary Relocation Numbers'!Q23*Assumptions!F$21</f>
        <v>153168392.93086541</v>
      </c>
      <c r="R23" s="53">
        <f>'Temporary Relocation Numbers'!R23*Assumptions!G$21</f>
        <v>95843711.029142454</v>
      </c>
      <c r="S23" s="53">
        <f>'Temporary Relocation Numbers'!S23*Assumptions!H$21</f>
        <v>54098849.606818326</v>
      </c>
      <c r="U23">
        <v>2042</v>
      </c>
      <c r="V23" s="51">
        <f>'Temporary Relocation Numbers'!V23*Assumptions!C$21</f>
        <v>0</v>
      </c>
      <c r="W23" s="51">
        <f>'Temporary Relocation Numbers'!W23*Assumptions!D$21</f>
        <v>0</v>
      </c>
      <c r="X23" s="51">
        <f>'Temporary Relocation Numbers'!X23*Assumptions!E$21</f>
        <v>0</v>
      </c>
      <c r="Y23" s="51">
        <f>'Temporary Relocation Numbers'!Y23*Assumptions!F$21</f>
        <v>0</v>
      </c>
      <c r="Z23" s="51">
        <f>'Temporary Relocation Numbers'!Z23*Assumptions!G$21</f>
        <v>0</v>
      </c>
      <c r="AA23" s="51">
        <f>'Temporary Relocation Numbers'!AA23*Assumptions!H$21</f>
        <v>0</v>
      </c>
      <c r="AB23" s="52">
        <f>'Temporary Relocation Numbers'!AB23*Assumptions!C$21</f>
        <v>801239.44071785442</v>
      </c>
      <c r="AC23" s="52">
        <f>'Temporary Relocation Numbers'!AC23*Assumptions!D$21</f>
        <v>914779.20840915362</v>
      </c>
      <c r="AD23" s="52">
        <f>'Temporary Relocation Numbers'!AD23*Assumptions!E$21</f>
        <v>622749.01994599355</v>
      </c>
      <c r="AE23" s="52">
        <f>'Temporary Relocation Numbers'!AE23*Assumptions!F$21</f>
        <v>635509.42092043906</v>
      </c>
      <c r="AF23" s="52">
        <f>'Temporary Relocation Numbers'!AF23*Assumptions!G$21</f>
        <v>500700.04355887533</v>
      </c>
      <c r="AG23" s="52">
        <f>'Temporary Relocation Numbers'!AG23*Assumptions!H$21</f>
        <v>197912.77718165395</v>
      </c>
      <c r="AH23" s="53">
        <f>'Temporary Relocation Numbers'!AH23*Assumptions!C$21</f>
        <v>218703571.00808072</v>
      </c>
      <c r="AI23" s="53">
        <f>'Temporary Relocation Numbers'!AI23*Assumptions!D$21</f>
        <v>418613920.57040149</v>
      </c>
      <c r="AJ23" s="53">
        <f>'Temporary Relocation Numbers'!AJ23*Assumptions!E$21</f>
        <v>330484616.24354595</v>
      </c>
      <c r="AK23" s="53">
        <f>'Temporary Relocation Numbers'!AK23*Assumptions!F$21</f>
        <v>152774262.68159798</v>
      </c>
      <c r="AL23" s="53">
        <f>'Temporary Relocation Numbers'!AL23*Assumptions!G$21</f>
        <v>93885913.284302905</v>
      </c>
      <c r="AM23" s="53">
        <f>'Temporary Relocation Numbers'!AM23*Assumptions!H$21</f>
        <v>49480647.67949219</v>
      </c>
    </row>
    <row r="24" spans="1:39" x14ac:dyDescent="0.35">
      <c r="A24">
        <v>2043</v>
      </c>
      <c r="B24" s="51">
        <f>'Temporary Relocation Numbers'!B24*Assumptions!C$21</f>
        <v>0</v>
      </c>
      <c r="C24" s="51">
        <f>'Temporary Relocation Numbers'!C24*Assumptions!D$21</f>
        <v>0</v>
      </c>
      <c r="D24" s="51">
        <f>'Temporary Relocation Numbers'!D24*Assumptions!E$21</f>
        <v>0</v>
      </c>
      <c r="E24" s="51">
        <f>'Temporary Relocation Numbers'!E24*Assumptions!F$21</f>
        <v>0</v>
      </c>
      <c r="F24" s="51">
        <f>'Temporary Relocation Numbers'!F24*Assumptions!G$21</f>
        <v>0</v>
      </c>
      <c r="G24" s="51">
        <f>'Temporary Relocation Numbers'!G24*Assumptions!H$21</f>
        <v>0</v>
      </c>
      <c r="H24" s="52">
        <f>'Temporary Relocation Numbers'!H24*Assumptions!C$21</f>
        <v>865837.44753029919</v>
      </c>
      <c r="I24" s="52">
        <f>'Temporary Relocation Numbers'!I24*Assumptions!D$21</f>
        <v>1007781.952753709</v>
      </c>
      <c r="J24" s="52">
        <f>'Temporary Relocation Numbers'!J24*Assumptions!E$21</f>
        <v>693343.37818293658</v>
      </c>
      <c r="K24" s="52">
        <f>'Temporary Relocation Numbers'!K24*Assumptions!F$21</f>
        <v>640993.06413877627</v>
      </c>
      <c r="L24" s="52">
        <f>'Temporary Relocation Numbers'!L24*Assumptions!G$21</f>
        <v>514225.00723352982</v>
      </c>
      <c r="M24" s="52">
        <f>'Temporary Relocation Numbers'!M24*Assumptions!H$21</f>
        <v>217690.19348019417</v>
      </c>
      <c r="N24" s="53">
        <f>'Temporary Relocation Numbers'!N24*Assumptions!C$21</f>
        <v>238182130.32499668</v>
      </c>
      <c r="O24" s="53">
        <f>'Temporary Relocation Numbers'!O24*Assumptions!D$21</f>
        <v>464775485.16441798</v>
      </c>
      <c r="P24" s="53">
        <f>'Temporary Relocation Numbers'!P24*Assumptions!E$21</f>
        <v>370822282.45298934</v>
      </c>
      <c r="Q24" s="53">
        <f>'Temporary Relocation Numbers'!Q24*Assumptions!F$21</f>
        <v>155296185.59943712</v>
      </c>
      <c r="R24" s="53">
        <f>'Temporary Relocation Numbers'!R24*Assumptions!G$21</f>
        <v>97175157.692218453</v>
      </c>
      <c r="S24" s="53">
        <f>'Temporary Relocation Numbers'!S24*Assumptions!H$21</f>
        <v>54850382.827014133</v>
      </c>
      <c r="U24">
        <v>2043</v>
      </c>
      <c r="V24" s="51">
        <f>'Temporary Relocation Numbers'!V24*Assumptions!C$21</f>
        <v>0</v>
      </c>
      <c r="W24" s="51">
        <f>'Temporary Relocation Numbers'!W24*Assumptions!D$21</f>
        <v>0</v>
      </c>
      <c r="X24" s="51">
        <f>'Temporary Relocation Numbers'!X24*Assumptions!E$21</f>
        <v>0</v>
      </c>
      <c r="Y24" s="51">
        <f>'Temporary Relocation Numbers'!Y24*Assumptions!F$21</f>
        <v>0</v>
      </c>
      <c r="Z24" s="51">
        <f>'Temporary Relocation Numbers'!Z24*Assumptions!G$21</f>
        <v>0</v>
      </c>
      <c r="AA24" s="51">
        <f>'Temporary Relocation Numbers'!AA24*Assumptions!H$21</f>
        <v>0</v>
      </c>
      <c r="AB24" s="52">
        <f>'Temporary Relocation Numbers'!AB24*Assumptions!C$21</f>
        <v>806073.59898796573</v>
      </c>
      <c r="AC24" s="52">
        <f>'Temporary Relocation Numbers'!AC24*Assumptions!D$21</f>
        <v>920298.39187782467</v>
      </c>
      <c r="AD24" s="52">
        <f>'Temporary Relocation Numbers'!AD24*Assumptions!E$21</f>
        <v>626506.28297123685</v>
      </c>
      <c r="AE24" s="52">
        <f>'Temporary Relocation Numbers'!AE24*Assumptions!F$21</f>
        <v>639343.6719155272</v>
      </c>
      <c r="AF24" s="52">
        <f>'Temporary Relocation Numbers'!AF24*Assumptions!G$21</f>
        <v>503720.94234818959</v>
      </c>
      <c r="AG24" s="52">
        <f>'Temporary Relocation Numbers'!AG24*Assumptions!H$21</f>
        <v>199106.85430760804</v>
      </c>
      <c r="AH24" s="53">
        <f>'Temporary Relocation Numbers'!AH24*Assumptions!C$21</f>
        <v>221741768.68109202</v>
      </c>
      <c r="AI24" s="53">
        <f>'Temporary Relocation Numbers'!AI24*Assumptions!D$21</f>
        <v>424429243.26268697</v>
      </c>
      <c r="AJ24" s="53">
        <f>'Temporary Relocation Numbers'!AJ24*Assumptions!E$21</f>
        <v>335075659.67008466</v>
      </c>
      <c r="AK24" s="53">
        <f>'Temporary Relocation Numbers'!AK24*Assumptions!F$21</f>
        <v>154896580.15101916</v>
      </c>
      <c r="AL24" s="53">
        <f>'Temporary Relocation Numbers'!AL24*Assumptions!G$21</f>
        <v>95190162.510568976</v>
      </c>
      <c r="AM24" s="53">
        <f>'Temporary Relocation Numbers'!AM24*Assumptions!H$21</f>
        <v>50168025.521317065</v>
      </c>
    </row>
    <row r="25" spans="1:39" x14ac:dyDescent="0.35">
      <c r="A25">
        <v>2044</v>
      </c>
      <c r="B25" s="51">
        <f>'Temporary Relocation Numbers'!B25*Assumptions!C$21</f>
        <v>0</v>
      </c>
      <c r="C25" s="51">
        <f>'Temporary Relocation Numbers'!C25*Assumptions!D$21</f>
        <v>0</v>
      </c>
      <c r="D25" s="51">
        <f>'Temporary Relocation Numbers'!D25*Assumptions!E$21</f>
        <v>0</v>
      </c>
      <c r="E25" s="51">
        <f>'Temporary Relocation Numbers'!E25*Assumptions!F$21</f>
        <v>0</v>
      </c>
      <c r="F25" s="51">
        <f>'Temporary Relocation Numbers'!F25*Assumptions!G$21</f>
        <v>0</v>
      </c>
      <c r="G25" s="51">
        <f>'Temporary Relocation Numbers'!G25*Assumptions!H$21</f>
        <v>0</v>
      </c>
      <c r="H25" s="52">
        <f>'Temporary Relocation Numbers'!H25*Assumptions!C$21</f>
        <v>871061.34820822999</v>
      </c>
      <c r="I25" s="52">
        <f>'Temporary Relocation Numbers'!I25*Assumptions!D$21</f>
        <v>1013862.2543636856</v>
      </c>
      <c r="J25" s="52">
        <f>'Temporary Relocation Numbers'!J25*Assumptions!E$21</f>
        <v>697526.5617050397</v>
      </c>
      <c r="K25" s="52">
        <f>'Temporary Relocation Numbers'!K25*Assumptions!F$21</f>
        <v>644860.39987466356</v>
      </c>
      <c r="L25" s="52">
        <f>'Temporary Relocation Numbers'!L25*Assumptions!G$21</f>
        <v>517327.50686733332</v>
      </c>
      <c r="M25" s="52">
        <f>'Temporary Relocation Numbers'!M25*Assumptions!H$21</f>
        <v>219003.59468794253</v>
      </c>
      <c r="N25" s="53">
        <f>'Temporary Relocation Numbers'!N25*Assumptions!C$21</f>
        <v>241490921.26412374</v>
      </c>
      <c r="O25" s="53">
        <f>'Temporary Relocation Numbers'!O25*Assumptions!D$21</f>
        <v>471232077.48703289</v>
      </c>
      <c r="P25" s="53">
        <f>'Temporary Relocation Numbers'!P25*Assumptions!E$21</f>
        <v>375973690.77456522</v>
      </c>
      <c r="Q25" s="53">
        <f>'Temporary Relocation Numbers'!Q25*Assumptions!F$21</f>
        <v>157453537.24916533</v>
      </c>
      <c r="R25" s="53">
        <f>'Temporary Relocation Numbers'!R25*Assumptions!G$21</f>
        <v>98525100.615482807</v>
      </c>
      <c r="S25" s="53">
        <f>'Temporary Relocation Numbers'!S25*Assumptions!H$21</f>
        <v>55612356.235590324</v>
      </c>
      <c r="U25">
        <v>2044</v>
      </c>
      <c r="V25" s="51">
        <f>'Temporary Relocation Numbers'!V25*Assumptions!C$21</f>
        <v>0</v>
      </c>
      <c r="W25" s="51">
        <f>'Temporary Relocation Numbers'!W25*Assumptions!D$21</f>
        <v>0</v>
      </c>
      <c r="X25" s="51">
        <f>'Temporary Relocation Numbers'!X25*Assumptions!E$21</f>
        <v>0</v>
      </c>
      <c r="Y25" s="51">
        <f>'Temporary Relocation Numbers'!Y25*Assumptions!F$21</f>
        <v>0</v>
      </c>
      <c r="Z25" s="51">
        <f>'Temporary Relocation Numbers'!Z25*Assumptions!G$21</f>
        <v>0</v>
      </c>
      <c r="AA25" s="51">
        <f>'Temporary Relocation Numbers'!AA25*Assumptions!H$21</f>
        <v>0</v>
      </c>
      <c r="AB25" s="52">
        <f>'Temporary Relocation Numbers'!AB25*Assumptions!C$21</f>
        <v>810936.92342862871</v>
      </c>
      <c r="AC25" s="52">
        <f>'Temporary Relocation Numbers'!AC25*Assumptions!D$21</f>
        <v>925850.87451407721</v>
      </c>
      <c r="AD25" s="52">
        <f>'Temporary Relocation Numbers'!AD25*Assumptions!E$21</f>
        <v>630286.21488071547</v>
      </c>
      <c r="AE25" s="52">
        <f>'Temporary Relocation Numbers'!AE25*Assumptions!F$21</f>
        <v>643201.05629024666</v>
      </c>
      <c r="AF25" s="52">
        <f>'Temporary Relocation Numbers'!AF25*Assumptions!G$21</f>
        <v>506760.06727830938</v>
      </c>
      <c r="AG25" s="52">
        <f>'Temporary Relocation Numbers'!AG25*Assumptions!H$21</f>
        <v>200308.13571922283</v>
      </c>
      <c r="AH25" s="53">
        <f>'Temporary Relocation Numbers'!AH25*Assumptions!C$21</f>
        <v>224822172.54697773</v>
      </c>
      <c r="AI25" s="53">
        <f>'Temporary Relocation Numbers'!AI25*Assumptions!D$21</f>
        <v>430325351.55801511</v>
      </c>
      <c r="AJ25" s="53">
        <f>'Temporary Relocation Numbers'!AJ25*Assumptions!E$21</f>
        <v>339730481.19311661</v>
      </c>
      <c r="AK25" s="53">
        <f>'Temporary Relocation Numbers'!AK25*Assumptions!F$21</f>
        <v>157048380.54093987</v>
      </c>
      <c r="AL25" s="53">
        <f>'Temporary Relocation Numbers'!AL25*Assumptions!G$21</f>
        <v>96512530.174252406</v>
      </c>
      <c r="AM25" s="53">
        <f>'Temporary Relocation Numbers'!AM25*Assumptions!H$21</f>
        <v>50864952.314491391</v>
      </c>
    </row>
    <row r="26" spans="1:39" x14ac:dyDescent="0.35">
      <c r="A26">
        <v>2045</v>
      </c>
      <c r="B26" s="51">
        <f>'Temporary Relocation Numbers'!B26*Assumptions!C$21</f>
        <v>0</v>
      </c>
      <c r="C26" s="51">
        <f>'Temporary Relocation Numbers'!C26*Assumptions!D$21</f>
        <v>0</v>
      </c>
      <c r="D26" s="51">
        <f>'Temporary Relocation Numbers'!D26*Assumptions!E$21</f>
        <v>0</v>
      </c>
      <c r="E26" s="51">
        <f>'Temporary Relocation Numbers'!E26*Assumptions!F$21</f>
        <v>0</v>
      </c>
      <c r="F26" s="51">
        <f>'Temporary Relocation Numbers'!F26*Assumptions!G$21</f>
        <v>0</v>
      </c>
      <c r="G26" s="51">
        <f>'Temporary Relocation Numbers'!G26*Assumptions!H$21</f>
        <v>0</v>
      </c>
      <c r="H26" s="52">
        <f>'Temporary Relocation Numbers'!H26*Assumptions!C$21</f>
        <v>876316.76650920976</v>
      </c>
      <c r="I26" s="52">
        <f>'Temporary Relocation Numbers'!I26*Assumptions!D$21</f>
        <v>1019979.2405635847</v>
      </c>
      <c r="J26" s="52">
        <f>'Temporary Relocation Numbers'!J26*Assumptions!E$21</f>
        <v>701734.98383896251</v>
      </c>
      <c r="K26" s="52">
        <f>'Temporary Relocation Numbers'!K26*Assumptions!F$21</f>
        <v>648751.06860201515</v>
      </c>
      <c r="L26" s="52">
        <f>'Temporary Relocation Numbers'!L26*Assumptions!G$21</f>
        <v>520448.72496842721</v>
      </c>
      <c r="M26" s="52">
        <f>'Temporary Relocation Numbers'!M26*Assumptions!H$21</f>
        <v>220324.92010534383</v>
      </c>
      <c r="N26" s="53">
        <f>'Temporary Relocation Numbers'!N26*Assumptions!C$21</f>
        <v>244845677.43777087</v>
      </c>
      <c r="O26" s="53">
        <f>'Temporary Relocation Numbers'!O26*Assumptions!D$21</f>
        <v>477778363.83558309</v>
      </c>
      <c r="P26" s="53">
        <f>'Temporary Relocation Numbers'!P26*Assumptions!E$21</f>
        <v>381196661.69890618</v>
      </c>
      <c r="Q26" s="53">
        <f>'Temporary Relocation Numbers'!Q26*Assumptions!F$21</f>
        <v>159640858.50904608</v>
      </c>
      <c r="R26" s="53">
        <f>'Temporary Relocation Numbers'!R26*Assumptions!G$21</f>
        <v>99893796.746247411</v>
      </c>
      <c r="S26" s="53">
        <f>'Temporary Relocation Numbers'!S26*Assumptions!H$21</f>
        <v>56384914.866100326</v>
      </c>
      <c r="U26">
        <v>2045</v>
      </c>
      <c r="V26" s="51">
        <f>'Temporary Relocation Numbers'!V26*Assumptions!C$21</f>
        <v>0</v>
      </c>
      <c r="W26" s="51">
        <f>'Temporary Relocation Numbers'!W26*Assumptions!D$21</f>
        <v>0</v>
      </c>
      <c r="X26" s="51">
        <f>'Temporary Relocation Numbers'!X26*Assumptions!E$21</f>
        <v>0</v>
      </c>
      <c r="Y26" s="51">
        <f>'Temporary Relocation Numbers'!Y26*Assumptions!F$21</f>
        <v>0</v>
      </c>
      <c r="Z26" s="51">
        <f>'Temporary Relocation Numbers'!Z26*Assumptions!G$21</f>
        <v>0</v>
      </c>
      <c r="AA26" s="51">
        <f>'Temporary Relocation Numbers'!AA26*Assumptions!H$21</f>
        <v>0</v>
      </c>
      <c r="AB26" s="52">
        <f>'Temporary Relocation Numbers'!AB26*Assumptions!C$21</f>
        <v>815829.59000956896</v>
      </c>
      <c r="AC26" s="52">
        <f>'Temporary Relocation Numbers'!AC26*Assumptions!D$21</f>
        <v>931436.85722345591</v>
      </c>
      <c r="AD26" s="52">
        <f>'Temporary Relocation Numbers'!AD26*Assumptions!E$21</f>
        <v>634088.95244375034</v>
      </c>
      <c r="AE26" s="52">
        <f>'Temporary Relocation Numbers'!AE26*Assumptions!F$21</f>
        <v>647081.7136163814</v>
      </c>
      <c r="AF26" s="52">
        <f>'Temporary Relocation Numbers'!AF26*Assumptions!G$21</f>
        <v>509817.52831392793</v>
      </c>
      <c r="AG26" s="52">
        <f>'Temporary Relocation Numbers'!AG26*Assumptions!H$21</f>
        <v>201516.66488247795</v>
      </c>
      <c r="AH26" s="53">
        <f>'Temporary Relocation Numbers'!AH26*Assumptions!C$21</f>
        <v>227945368.92792916</v>
      </c>
      <c r="AI26" s="53">
        <f>'Temporary Relocation Numbers'!AI26*Assumptions!D$21</f>
        <v>436303367.71803951</v>
      </c>
      <c r="AJ26" s="53">
        <f>'Temporary Relocation Numbers'!AJ26*Assumptions!E$21</f>
        <v>344449966.80852878</v>
      </c>
      <c r="AK26" s="53">
        <f>'Temporary Relocation Numbers'!AK26*Assumptions!F$21</f>
        <v>159230073.42373258</v>
      </c>
      <c r="AL26" s="53">
        <f>'Temporary Relocation Numbers'!AL26*Assumptions!G$21</f>
        <v>97853267.974006966</v>
      </c>
      <c r="AM26" s="53">
        <f>'Temporary Relocation Numbers'!AM26*Assumptions!H$21</f>
        <v>51571560.71163553</v>
      </c>
    </row>
    <row r="27" spans="1:39" x14ac:dyDescent="0.35">
      <c r="A27">
        <v>2046</v>
      </c>
      <c r="B27" s="51">
        <f>'Temporary Relocation Numbers'!B27*Assumptions!C$21</f>
        <v>0</v>
      </c>
      <c r="C27" s="51">
        <f>'Temporary Relocation Numbers'!C27*Assumptions!D$21</f>
        <v>0</v>
      </c>
      <c r="D27" s="51">
        <f>'Temporary Relocation Numbers'!D27*Assumptions!E$21</f>
        <v>0</v>
      </c>
      <c r="E27" s="51">
        <f>'Temporary Relocation Numbers'!E27*Assumptions!F$21</f>
        <v>0</v>
      </c>
      <c r="F27" s="51">
        <f>'Temporary Relocation Numbers'!F27*Assumptions!G$21</f>
        <v>0</v>
      </c>
      <c r="G27" s="51">
        <f>'Temporary Relocation Numbers'!G27*Assumptions!H$21</f>
        <v>0</v>
      </c>
      <c r="H27" s="52">
        <f>'Temporary Relocation Numbers'!H27*Assumptions!C$21</f>
        <v>881603.89259010076</v>
      </c>
      <c r="I27" s="52">
        <f>'Temporary Relocation Numbers'!I27*Assumptions!D$21</f>
        <v>1026133.1326843905</v>
      </c>
      <c r="J27" s="52">
        <f>'Temporary Relocation Numbers'!J27*Assumptions!E$21</f>
        <v>705968.79685809265</v>
      </c>
      <c r="K27" s="52">
        <f>'Temporary Relocation Numbers'!K27*Assumptions!F$21</f>
        <v>652665.21109694312</v>
      </c>
      <c r="L27" s="52">
        <f>'Temporary Relocation Numbers'!L27*Assumptions!G$21</f>
        <v>523588.77447188273</v>
      </c>
      <c r="M27" s="52">
        <f>'Temporary Relocation Numbers'!M27*Assumptions!H$21</f>
        <v>221654.2175419312</v>
      </c>
      <c r="N27" s="53">
        <f>'Temporary Relocation Numbers'!N27*Assumptions!C$21</f>
        <v>248247037.38817987</v>
      </c>
      <c r="O27" s="53">
        <f>'Temporary Relocation Numbers'!O27*Assumptions!D$21</f>
        <v>484415590.2262156</v>
      </c>
      <c r="P27" s="53">
        <f>'Temporary Relocation Numbers'!P27*Assumptions!E$21</f>
        <v>386492189.36310935</v>
      </c>
      <c r="Q27" s="53">
        <f>'Temporary Relocation Numbers'!Q27*Assumptions!F$21</f>
        <v>161858565.71247259</v>
      </c>
      <c r="R27" s="53">
        <f>'Temporary Relocation Numbers'!R27*Assumptions!G$21</f>
        <v>101281506.6012982</v>
      </c>
      <c r="S27" s="53">
        <f>'Temporary Relocation Numbers'!S27*Assumptions!H$21</f>
        <v>57168205.766882166</v>
      </c>
      <c r="U27">
        <v>2046</v>
      </c>
      <c r="V27" s="51">
        <f>'Temporary Relocation Numbers'!V27*Assumptions!C$21</f>
        <v>0</v>
      </c>
      <c r="W27" s="51">
        <f>'Temporary Relocation Numbers'!W27*Assumptions!D$21</f>
        <v>0</v>
      </c>
      <c r="X27" s="51">
        <f>'Temporary Relocation Numbers'!X27*Assumptions!E$21</f>
        <v>0</v>
      </c>
      <c r="Y27" s="51">
        <f>'Temporary Relocation Numbers'!Y27*Assumptions!F$21</f>
        <v>0</v>
      </c>
      <c r="Z27" s="51">
        <f>'Temporary Relocation Numbers'!Z27*Assumptions!G$21</f>
        <v>0</v>
      </c>
      <c r="AA27" s="51">
        <f>'Temporary Relocation Numbers'!AA27*Assumptions!H$21</f>
        <v>0</v>
      </c>
      <c r="AB27" s="52">
        <f>'Temporary Relocation Numbers'!AB27*Assumptions!C$21</f>
        <v>820751.77576219873</v>
      </c>
      <c r="AC27" s="52">
        <f>'Temporary Relocation Numbers'!AC27*Assumptions!D$21</f>
        <v>937056.54212363926</v>
      </c>
      <c r="AD27" s="52">
        <f>'Temporary Relocation Numbers'!AD27*Assumptions!E$21</f>
        <v>637914.63325483981</v>
      </c>
      <c r="AE27" s="52">
        <f>'Temporary Relocation Numbers'!AE27*Assumptions!F$21</f>
        <v>650985.78430780186</v>
      </c>
      <c r="AF27" s="52">
        <f>'Temporary Relocation Numbers'!AF27*Assumptions!G$21</f>
        <v>512893.43608319428</v>
      </c>
      <c r="AG27" s="52">
        <f>'Temporary Relocation Numbers'!AG27*Assumptions!H$21</f>
        <v>202732.48552559823</v>
      </c>
      <c r="AH27" s="53">
        <f>'Temporary Relocation Numbers'!AH27*Assumptions!C$21</f>
        <v>231111952.29123855</v>
      </c>
      <c r="AI27" s="53">
        <f>'Temporary Relocation Numbers'!AI27*Assumptions!D$21</f>
        <v>442364429.59470612</v>
      </c>
      <c r="AJ27" s="53">
        <f>'Temporary Relocation Numbers'!AJ27*Assumptions!E$21</f>
        <v>349235014.82033217</v>
      </c>
      <c r="AK27" s="53">
        <f>'Temporary Relocation Numbers'!AK27*Assumptions!F$21</f>
        <v>161442074.06148863</v>
      </c>
      <c r="AL27" s="53">
        <f>'Temporary Relocation Numbers'!AL27*Assumptions!G$21</f>
        <v>99212631.105047002</v>
      </c>
      <c r="AM27" s="53">
        <f>'Temporary Relocation Numbers'!AM27*Assumptions!H$21</f>
        <v>52287985.208160371</v>
      </c>
    </row>
    <row r="28" spans="1:39" x14ac:dyDescent="0.35">
      <c r="A28">
        <v>2047</v>
      </c>
      <c r="B28" s="51">
        <f>'Temporary Relocation Numbers'!B28*Assumptions!C$21</f>
        <v>0</v>
      </c>
      <c r="C28" s="51">
        <f>'Temporary Relocation Numbers'!C28*Assumptions!D$21</f>
        <v>0</v>
      </c>
      <c r="D28" s="51">
        <f>'Temporary Relocation Numbers'!D28*Assumptions!E$21</f>
        <v>0</v>
      </c>
      <c r="E28" s="51">
        <f>'Temporary Relocation Numbers'!E28*Assumptions!F$21</f>
        <v>0</v>
      </c>
      <c r="F28" s="51">
        <f>'Temporary Relocation Numbers'!F28*Assumptions!G$21</f>
        <v>0</v>
      </c>
      <c r="G28" s="51">
        <f>'Temporary Relocation Numbers'!G28*Assumptions!H$21</f>
        <v>0</v>
      </c>
      <c r="H28" s="52">
        <f>'Temporary Relocation Numbers'!H28*Assumptions!C$21</f>
        <v>886922.91775504849</v>
      </c>
      <c r="I28" s="52">
        <f>'Temporary Relocation Numbers'!I28*Assumptions!D$21</f>
        <v>1032324.1533924545</v>
      </c>
      <c r="J28" s="52">
        <f>'Temporary Relocation Numbers'!J28*Assumptions!E$21</f>
        <v>710228.15395453654</v>
      </c>
      <c r="K28" s="52">
        <f>'Temporary Relocation Numbers'!K28*Assumptions!F$21</f>
        <v>656602.96898491203</v>
      </c>
      <c r="L28" s="52">
        <f>'Temporary Relocation Numbers'!L28*Assumptions!G$21</f>
        <v>526747.76899414835</v>
      </c>
      <c r="M28" s="52">
        <f>'Temporary Relocation Numbers'!M28*Assumptions!H$21</f>
        <v>222991.53509568938</v>
      </c>
      <c r="N28" s="53">
        <f>'Temporary Relocation Numbers'!N28*Assumptions!C$21</f>
        <v>251695648.52812713</v>
      </c>
      <c r="O28" s="53">
        <f>'Temporary Relocation Numbers'!O28*Assumptions!D$21</f>
        <v>491145019.98454946</v>
      </c>
      <c r="P28" s="53">
        <f>'Temporary Relocation Numbers'!P28*Assumptions!E$21</f>
        <v>391861281.71467716</v>
      </c>
      <c r="Q28" s="53">
        <f>'Temporary Relocation Numbers'!Q28*Assumptions!F$21</f>
        <v>164107080.97647989</v>
      </c>
      <c r="R28" s="53">
        <f>'Temporary Relocation Numbers'!R28*Assumptions!G$21</f>
        <v>102688494.31648177</v>
      </c>
      <c r="S28" s="53">
        <f>'Temporary Relocation Numbers'!S28*Assumptions!H$21</f>
        <v>57962378.029047728</v>
      </c>
      <c r="U28">
        <v>2047</v>
      </c>
      <c r="V28" s="51">
        <f>'Temporary Relocation Numbers'!V28*Assumptions!C$21</f>
        <v>0</v>
      </c>
      <c r="W28" s="51">
        <f>'Temporary Relocation Numbers'!W28*Assumptions!D$21</f>
        <v>0</v>
      </c>
      <c r="X28" s="51">
        <f>'Temporary Relocation Numbers'!X28*Assumptions!E$21</f>
        <v>0</v>
      </c>
      <c r="Y28" s="51">
        <f>'Temporary Relocation Numbers'!Y28*Assumptions!F$21</f>
        <v>0</v>
      </c>
      <c r="Z28" s="51">
        <f>'Temporary Relocation Numbers'!Z28*Assumptions!G$21</f>
        <v>0</v>
      </c>
      <c r="AA28" s="51">
        <f>'Temporary Relocation Numbers'!AA28*Assumptions!H$21</f>
        <v>0</v>
      </c>
      <c r="AB28" s="52">
        <f>'Temporary Relocation Numbers'!AB28*Assumptions!C$21</f>
        <v>825703.65878602338</v>
      </c>
      <c r="AC28" s="52">
        <f>'Temporary Relocation Numbers'!AC28*Assumptions!D$21</f>
        <v>942710.13255175226</v>
      </c>
      <c r="AD28" s="52">
        <f>'Temporary Relocation Numbers'!AD28*Assumptions!E$21</f>
        <v>641763.39573863777</v>
      </c>
      <c r="AE28" s="52">
        <f>'Temporary Relocation Numbers'!AE28*Assumptions!F$21</f>
        <v>654913.40962554363</v>
      </c>
      <c r="AF28" s="52">
        <f>'Temporary Relocation Numbers'!AF28*Assumptions!G$21</f>
        <v>515987.90188171522</v>
      </c>
      <c r="AG28" s="52">
        <f>'Temporary Relocation Numbers'!AG28*Assumptions!H$21</f>
        <v>203955.6416406364</v>
      </c>
      <c r="AH28" s="53">
        <f>'Temporary Relocation Numbers'!AH28*Assumptions!C$21</f>
        <v>234322525.36245006</v>
      </c>
      <c r="AI28" s="53">
        <f>'Temporary Relocation Numbers'!AI28*Assumptions!D$21</f>
        <v>448509690.84683233</v>
      </c>
      <c r="AJ28" s="53">
        <f>'Temporary Relocation Numbers'!AJ28*Assumptions!E$21</f>
        <v>354086536.01164359</v>
      </c>
      <c r="AK28" s="53">
        <f>'Temporary Relocation Numbers'!AK28*Assumptions!F$21</f>
        <v>163684803.48505902</v>
      </c>
      <c r="AL28" s="53">
        <f>'Temporary Relocation Numbers'!AL28*Assumptions!G$21</f>
        <v>100590878.3077209</v>
      </c>
      <c r="AM28" s="53">
        <f>'Temporary Relocation Numbers'!AM28*Assumptions!H$21</f>
        <v>53014362.167867236</v>
      </c>
    </row>
    <row r="29" spans="1:39" x14ac:dyDescent="0.35">
      <c r="A29">
        <v>2048</v>
      </c>
      <c r="B29" s="51">
        <f>'Temporary Relocation Numbers'!B29*Assumptions!C$21</f>
        <v>0</v>
      </c>
      <c r="C29" s="51">
        <f>'Temporary Relocation Numbers'!C29*Assumptions!D$21</f>
        <v>0</v>
      </c>
      <c r="D29" s="51">
        <f>'Temporary Relocation Numbers'!D29*Assumptions!E$21</f>
        <v>0</v>
      </c>
      <c r="E29" s="51">
        <f>'Temporary Relocation Numbers'!E29*Assumptions!F$21</f>
        <v>0</v>
      </c>
      <c r="F29" s="51">
        <f>'Temporary Relocation Numbers'!F29*Assumptions!G$21</f>
        <v>0</v>
      </c>
      <c r="G29" s="51">
        <f>'Temporary Relocation Numbers'!G29*Assumptions!H$21</f>
        <v>0</v>
      </c>
      <c r="H29" s="52">
        <f>'Temporary Relocation Numbers'!H29*Assumptions!C$21</f>
        <v>892274.03446240339</v>
      </c>
      <c r="I29" s="52">
        <f>'Temporary Relocation Numbers'!I29*Assumptions!D$21</f>
        <v>1038552.5266975515</v>
      </c>
      <c r="J29" s="52">
        <f>'Temporary Relocation Numbers'!J29*Assumptions!E$21</f>
        <v>714513.20924466208</v>
      </c>
      <c r="K29" s="52">
        <f>'Temporary Relocation Numbers'!K29*Assumptions!F$21</f>
        <v>660564.48474586161</v>
      </c>
      <c r="L29" s="52">
        <f>'Temporary Relocation Numbers'!L29*Assumptions!G$21</f>
        <v>529925.82283716009</v>
      </c>
      <c r="M29" s="52">
        <f>'Temporary Relocation Numbers'!M29*Assumptions!H$21</f>
        <v>224336.92115479539</v>
      </c>
      <c r="N29" s="53">
        <f>'Temporary Relocation Numbers'!N29*Assumptions!C$21</f>
        <v>255192167.26415163</v>
      </c>
      <c r="O29" s="53">
        <f>'Temporary Relocation Numbers'!O29*Assumptions!D$21</f>
        <v>497967933.98613662</v>
      </c>
      <c r="P29" s="53">
        <f>'Temporary Relocation Numbers'!P29*Assumptions!E$21</f>
        <v>397304960.70336992</v>
      </c>
      <c r="Q29" s="53">
        <f>'Temporary Relocation Numbers'!Q29*Assumptions!F$21</f>
        <v>166386832.28209075</v>
      </c>
      <c r="R29" s="53">
        <f>'Temporary Relocation Numbers'!R29*Assumptions!G$21</f>
        <v>104115027.69698082</v>
      </c>
      <c r="S29" s="53">
        <f>'Temporary Relocation Numbers'!S29*Assumptions!H$21</f>
        <v>58767582.8148605</v>
      </c>
      <c r="U29">
        <v>2048</v>
      </c>
      <c r="V29" s="51">
        <f>'Temporary Relocation Numbers'!V29*Assumptions!C$21</f>
        <v>0</v>
      </c>
      <c r="W29" s="51">
        <f>'Temporary Relocation Numbers'!W29*Assumptions!D$21</f>
        <v>0</v>
      </c>
      <c r="X29" s="51">
        <f>'Temporary Relocation Numbers'!X29*Assumptions!E$21</f>
        <v>0</v>
      </c>
      <c r="Y29" s="51">
        <f>'Temporary Relocation Numbers'!Y29*Assumptions!F$21</f>
        <v>0</v>
      </c>
      <c r="Z29" s="51">
        <f>'Temporary Relocation Numbers'!Z29*Assumptions!G$21</f>
        <v>0</v>
      </c>
      <c r="AA29" s="51">
        <f>'Temporary Relocation Numbers'!AA29*Assumptions!H$21</f>
        <v>0</v>
      </c>
      <c r="AB29" s="52">
        <f>'Temporary Relocation Numbers'!AB29*Assumptions!C$21</f>
        <v>830685.41825508489</v>
      </c>
      <c r="AC29" s="52">
        <f>'Temporary Relocation Numbers'!AC29*Assumptions!D$21</f>
        <v>948397.83307172416</v>
      </c>
      <c r="AD29" s="52">
        <f>'Temporary Relocation Numbers'!AD29*Assumptions!E$21</f>
        <v>645635.37915496237</v>
      </c>
      <c r="AE29" s="52">
        <f>'Temporary Relocation Numbers'!AE29*Assumptions!F$21</f>
        <v>658864.73168291966</v>
      </c>
      <c r="AF29" s="52">
        <f>'Temporary Relocation Numbers'!AF29*Assumptions!G$21</f>
        <v>519101.03767658357</v>
      </c>
      <c r="AG29" s="52">
        <f>'Temporary Relocation Numbers'!AG29*Assumptions!H$21</f>
        <v>205186.17748506469</v>
      </c>
      <c r="AH29" s="53">
        <f>'Temporary Relocation Numbers'!AH29*Assumptions!C$21</f>
        <v>237577699.24008197</v>
      </c>
      <c r="AI29" s="53">
        <f>'Temporary Relocation Numbers'!AI29*Assumptions!D$21</f>
        <v>454740321.15969312</v>
      </c>
      <c r="AJ29" s="53">
        <f>'Temporary Relocation Numbers'!AJ29*Assumptions!E$21</f>
        <v>359005453.81804502</v>
      </c>
      <c r="AK29" s="53">
        <f>'Temporary Relocation Numbers'!AK29*Assumptions!F$21</f>
        <v>165958688.57419294</v>
      </c>
      <c r="AL29" s="53">
        <f>'Temporary Relocation Numbers'!AL29*Assumptions!G$21</f>
        <v>101988271.91675985</v>
      </c>
      <c r="AM29" s="53">
        <f>'Temporary Relocation Numbers'!AM29*Assumptions!H$21</f>
        <v>53750829.848903142</v>
      </c>
    </row>
    <row r="30" spans="1:39" x14ac:dyDescent="0.35">
      <c r="A30">
        <v>2049</v>
      </c>
      <c r="B30" s="51">
        <f>'Temporary Relocation Numbers'!B30*Assumptions!C$21</f>
        <v>0</v>
      </c>
      <c r="C30" s="51">
        <f>'Temporary Relocation Numbers'!C30*Assumptions!D$21</f>
        <v>0</v>
      </c>
      <c r="D30" s="51">
        <f>'Temporary Relocation Numbers'!D30*Assumptions!E$21</f>
        <v>0</v>
      </c>
      <c r="E30" s="51">
        <f>'Temporary Relocation Numbers'!E30*Assumptions!F$21</f>
        <v>0</v>
      </c>
      <c r="F30" s="51">
        <f>'Temporary Relocation Numbers'!F30*Assumptions!G$21</f>
        <v>0</v>
      </c>
      <c r="G30" s="51">
        <f>'Temporary Relocation Numbers'!G30*Assumptions!H$21</f>
        <v>0</v>
      </c>
      <c r="H30" s="52">
        <f>'Temporary Relocation Numbers'!H30*Assumptions!C$21</f>
        <v>897657.43633168447</v>
      </c>
      <c r="I30" s="52">
        <f>'Temporary Relocation Numbers'!I30*Assumptions!D$21</f>
        <v>1044818.4779609868</v>
      </c>
      <c r="J30" s="52">
        <f>'Temporary Relocation Numbers'!J30*Assumptions!E$21</f>
        <v>718824.11777467583</v>
      </c>
      <c r="K30" s="52">
        <f>'Temporary Relocation Numbers'!K30*Assumptions!F$21</f>
        <v>664549.90171936364</v>
      </c>
      <c r="L30" s="52">
        <f>'Temporary Relocation Numbers'!L30*Assumptions!G$21</f>
        <v>533123.05099247745</v>
      </c>
      <c r="M30" s="52">
        <f>'Temporary Relocation Numbers'!M30*Assumptions!H$21</f>
        <v>225690.42439936884</v>
      </c>
      <c r="N30" s="53">
        <f>'Temporary Relocation Numbers'!N30*Assumptions!C$21</f>
        <v>258737259.12149492</v>
      </c>
      <c r="O30" s="53">
        <f>'Temporary Relocation Numbers'!O30*Assumptions!D$21</f>
        <v>504885630.90026265</v>
      </c>
      <c r="P30" s="53">
        <f>'Temporary Relocation Numbers'!P30*Assumptions!E$21</f>
        <v>402824262.47572285</v>
      </c>
      <c r="Q30" s="53">
        <f>'Temporary Relocation Numbers'!Q30*Assumptions!F$21</f>
        <v>168698253.55577677</v>
      </c>
      <c r="R30" s="53">
        <f>'Temporary Relocation Numbers'!R30*Assumptions!G$21</f>
        <v>105561378.26828809</v>
      </c>
      <c r="S30" s="53">
        <f>'Temporary Relocation Numbers'!S30*Assumptions!H$21</f>
        <v>59583973.386507884</v>
      </c>
      <c r="U30">
        <v>2049</v>
      </c>
      <c r="V30" s="51">
        <f>'Temporary Relocation Numbers'!V30*Assumptions!C$21</f>
        <v>0</v>
      </c>
      <c r="W30" s="51">
        <f>'Temporary Relocation Numbers'!W30*Assumptions!D$21</f>
        <v>0</v>
      </c>
      <c r="X30" s="51">
        <f>'Temporary Relocation Numbers'!X30*Assumptions!E$21</f>
        <v>0</v>
      </c>
      <c r="Y30" s="51">
        <f>'Temporary Relocation Numbers'!Y30*Assumptions!F$21</f>
        <v>0</v>
      </c>
      <c r="Z30" s="51">
        <f>'Temporary Relocation Numbers'!Z30*Assumptions!G$21</f>
        <v>0</v>
      </c>
      <c r="AA30" s="51">
        <f>'Temporary Relocation Numbers'!AA30*Assumptions!H$21</f>
        <v>0</v>
      </c>
      <c r="AB30" s="52">
        <f>'Temporary Relocation Numbers'!AB30*Assumptions!C$21</f>
        <v>835697.23442444531</v>
      </c>
      <c r="AC30" s="52">
        <f>'Temporary Relocation Numbers'!AC30*Assumptions!D$21</f>
        <v>954119.84948169021</v>
      </c>
      <c r="AD30" s="52">
        <f>'Temporary Relocation Numbers'!AD30*Assumptions!E$21</f>
        <v>649530.72360383568</v>
      </c>
      <c r="AE30" s="52">
        <f>'Temporary Relocation Numbers'!AE30*Assumptions!F$21</f>
        <v>662839.89345066319</v>
      </c>
      <c r="AF30" s="52">
        <f>'Temporary Relocation Numbers'!AF30*Assumptions!G$21</f>
        <v>522232.95611042844</v>
      </c>
      <c r="AG30" s="52">
        <f>'Temporary Relocation Numbers'!AG30*Assumptions!H$21</f>
        <v>206424.13758337605</v>
      </c>
      <c r="AH30" s="53">
        <f>'Temporary Relocation Numbers'!AH30*Assumptions!C$21</f>
        <v>240878093.51194289</v>
      </c>
      <c r="AI30" s="53">
        <f>'Temporary Relocation Numbers'!AI30*Assumptions!D$21</f>
        <v>461057506.46765852</v>
      </c>
      <c r="AJ30" s="53">
        <f>'Temporary Relocation Numbers'!AJ30*Assumptions!E$21</f>
        <v>363992704.50334835</v>
      </c>
      <c r="AK30" s="53">
        <f>'Temporary Relocation Numbers'!AK30*Assumptions!F$21</f>
        <v>168264162.1387901</v>
      </c>
      <c r="AL30" s="53">
        <f>'Temporary Relocation Numbers'!AL30*Assumptions!G$21</f>
        <v>103405077.91121021</v>
      </c>
      <c r="AM30" s="53">
        <f>'Temporary Relocation Numbers'!AM30*Assumptions!H$21</f>
        <v>54497528.43007689</v>
      </c>
    </row>
    <row r="31" spans="1:39" x14ac:dyDescent="0.35">
      <c r="A31">
        <v>2050</v>
      </c>
      <c r="B31" s="51">
        <f>'Temporary Relocation Numbers'!B31*Assumptions!C$21</f>
        <v>0</v>
      </c>
      <c r="C31" s="51">
        <f>'Temporary Relocation Numbers'!C31*Assumptions!D$21</f>
        <v>0</v>
      </c>
      <c r="D31" s="51">
        <f>'Temporary Relocation Numbers'!D31*Assumptions!E$21</f>
        <v>0</v>
      </c>
      <c r="E31" s="51">
        <f>'Temporary Relocation Numbers'!E31*Assumptions!F$21</f>
        <v>0</v>
      </c>
      <c r="F31" s="51">
        <f>'Temporary Relocation Numbers'!F31*Assumptions!G$21</f>
        <v>0</v>
      </c>
      <c r="G31" s="51">
        <f>'Temporary Relocation Numbers'!G31*Assumptions!H$21</f>
        <v>0</v>
      </c>
      <c r="H31" s="52">
        <f>'Temporary Relocation Numbers'!H31*Assumptions!C$21</f>
        <v>1022524.3529464935</v>
      </c>
      <c r="I31" s="52">
        <f>'Temporary Relocation Numbers'!I31*Assumptions!D$21</f>
        <v>1190155.9491218233</v>
      </c>
      <c r="J31" s="52">
        <f>'Temporary Relocation Numbers'!J31*Assumptions!E$21</f>
        <v>818814.76848624519</v>
      </c>
      <c r="K31" s="52">
        <f>'Temporary Relocation Numbers'!K31*Assumptions!F$21</f>
        <v>756990.84166575805</v>
      </c>
      <c r="L31" s="52">
        <f>'Temporary Relocation Numbers'!L31*Assumptions!G$21</f>
        <v>607282.11085137993</v>
      </c>
      <c r="M31" s="52">
        <f>'Temporary Relocation Numbers'!M31*Assumptions!H$21</f>
        <v>257084.65817233335</v>
      </c>
      <c r="N31" s="53">
        <f>'Temporary Relocation Numbers'!N31*Assumptions!C$21</f>
        <v>297030643.02917641</v>
      </c>
      <c r="O31" s="53">
        <f>'Temporary Relocation Numbers'!O31*Assumptions!D$21</f>
        <v>579609230.27354491</v>
      </c>
      <c r="P31" s="53">
        <f>'Temporary Relocation Numbers'!P31*Assumptions!E$21</f>
        <v>462442672.9925791</v>
      </c>
      <c r="Q31" s="53">
        <f>'Temporary Relocation Numbers'!Q31*Assumptions!F$21</f>
        <v>193665770.83527806</v>
      </c>
      <c r="R31" s="53">
        <f>'Temporary Relocation Numbers'!R31*Assumptions!G$21</f>
        <v>121184572.22796977</v>
      </c>
      <c r="S31" s="53">
        <f>'Temporary Relocation Numbers'!S31*Assumptions!H$21</f>
        <v>68402463.523497477</v>
      </c>
      <c r="U31">
        <v>2050</v>
      </c>
      <c r="V31" s="51">
        <f>'Temporary Relocation Numbers'!V31*Assumptions!C$21</f>
        <v>0</v>
      </c>
      <c r="W31" s="51">
        <f>'Temporary Relocation Numbers'!W31*Assumptions!D$21</f>
        <v>0</v>
      </c>
      <c r="X31" s="51">
        <f>'Temporary Relocation Numbers'!X31*Assumptions!E$21</f>
        <v>0</v>
      </c>
      <c r="Y31" s="51">
        <f>'Temporary Relocation Numbers'!Y31*Assumptions!F$21</f>
        <v>0</v>
      </c>
      <c r="Z31" s="51">
        <f>'Temporary Relocation Numbers'!Z31*Assumptions!G$21</f>
        <v>0</v>
      </c>
      <c r="AA31" s="51">
        <f>'Temporary Relocation Numbers'!AA31*Assumptions!H$21</f>
        <v>0</v>
      </c>
      <c r="AB31" s="52">
        <f>'Temporary Relocation Numbers'!AB31*Assumptions!C$21</f>
        <v>951945.2959483806</v>
      </c>
      <c r="AC31" s="52">
        <f>'Temporary Relocation Numbers'!AC31*Assumptions!D$21</f>
        <v>1086840.8618231323</v>
      </c>
      <c r="AD31" s="52">
        <f>'Temporary Relocation Numbers'!AD31*Assumptions!E$21</f>
        <v>739882.44957453071</v>
      </c>
      <c r="AE31" s="52">
        <f>'Temporary Relocation Numbers'!AE31*Assumptions!F$21</f>
        <v>755042.96597541519</v>
      </c>
      <c r="AF31" s="52">
        <f>'Temporary Relocation Numbers'!AF31*Assumptions!G$21</f>
        <v>594877.17020019086</v>
      </c>
      <c r="AG31" s="52">
        <f>'Temporary Relocation Numbers'!AG31*Assumptions!H$21</f>
        <v>235138.37146778547</v>
      </c>
      <c r="AH31" s="53">
        <f>'Temporary Relocation Numbers'!AH31*Assumptions!C$21</f>
        <v>276528302.30337131</v>
      </c>
      <c r="AI31" s="53">
        <f>'Temporary Relocation Numbers'!AI31*Assumptions!D$21</f>
        <v>529294497.7638905</v>
      </c>
      <c r="AJ31" s="53">
        <f>'Temporary Relocation Numbers'!AJ31*Assumptions!E$21</f>
        <v>417864003.98479217</v>
      </c>
      <c r="AK31" s="53">
        <f>'Temporary Relocation Numbers'!AK31*Assumptions!F$21</f>
        <v>193167433.43633217</v>
      </c>
      <c r="AL31" s="53">
        <f>'Temporary Relocation Numbers'!AL31*Assumptions!G$21</f>
        <v>118709137.17156711</v>
      </c>
      <c r="AM31" s="53">
        <f>'Temporary Relocation Numbers'!AM31*Assumptions!H$21</f>
        <v>62563219.414353639</v>
      </c>
    </row>
    <row r="32" spans="1:39" x14ac:dyDescent="0.35">
      <c r="A32">
        <v>2051</v>
      </c>
      <c r="B32" s="51">
        <f>'Temporary Relocation Numbers'!B32*Assumptions!C$21</f>
        <v>0</v>
      </c>
      <c r="C32" s="51">
        <f>'Temporary Relocation Numbers'!C32*Assumptions!D$21</f>
        <v>0</v>
      </c>
      <c r="D32" s="51">
        <f>'Temporary Relocation Numbers'!D32*Assumptions!E$21</f>
        <v>0</v>
      </c>
      <c r="E32" s="51">
        <f>'Temporary Relocation Numbers'!E32*Assumptions!F$21</f>
        <v>0</v>
      </c>
      <c r="F32" s="51">
        <f>'Temporary Relocation Numbers'!F32*Assumptions!G$21</f>
        <v>0</v>
      </c>
      <c r="G32" s="51">
        <f>'Temporary Relocation Numbers'!G32*Assumptions!H$21</f>
        <v>0</v>
      </c>
      <c r="H32" s="52">
        <f>'Temporary Relocation Numbers'!H32*Assumptions!C$21</f>
        <v>1028693.6006220175</v>
      </c>
      <c r="I32" s="52">
        <f>'Temporary Relocation Numbers'!I32*Assumptions!D$21</f>
        <v>1197336.5769488993</v>
      </c>
      <c r="J32" s="52">
        <f>'Temporary Relocation Numbers'!J32*Assumptions!E$21</f>
        <v>823754.96486651944</v>
      </c>
      <c r="K32" s="52">
        <f>'Temporary Relocation Numbers'!K32*Assumptions!F$21</f>
        <v>761558.03263473802</v>
      </c>
      <c r="L32" s="52">
        <f>'Temporary Relocation Numbers'!L32*Assumptions!G$21</f>
        <v>610946.05659503024</v>
      </c>
      <c r="M32" s="52">
        <f>'Temporary Relocation Numbers'!M32*Assumptions!H$21</f>
        <v>258635.73998791288</v>
      </c>
      <c r="N32" s="53">
        <f>'Temporary Relocation Numbers'!N32*Assumptions!C$21</f>
        <v>301156948.8060078</v>
      </c>
      <c r="O32" s="53">
        <f>'Temporary Relocation Numbers'!O32*Assumptions!D$21</f>
        <v>587661076.00498879</v>
      </c>
      <c r="P32" s="53">
        <f>'Temporary Relocation Numbers'!P32*Assumptions!E$21</f>
        <v>468866858.23341036</v>
      </c>
      <c r="Q32" s="53">
        <f>'Temporary Relocation Numbers'!Q32*Assumptions!F$21</f>
        <v>196356147.09014013</v>
      </c>
      <c r="R32" s="53">
        <f>'Temporary Relocation Numbers'!R32*Assumptions!G$21</f>
        <v>122868050.38816078</v>
      </c>
      <c r="S32" s="53">
        <f>'Temporary Relocation Numbers'!S32*Assumptions!H$21</f>
        <v>69352700.433427274</v>
      </c>
      <c r="U32">
        <v>2051</v>
      </c>
      <c r="V32" s="51">
        <f>'Temporary Relocation Numbers'!V32*Assumptions!C$21</f>
        <v>0</v>
      </c>
      <c r="W32" s="51">
        <f>'Temporary Relocation Numbers'!W32*Assumptions!D$21</f>
        <v>0</v>
      </c>
      <c r="X32" s="51">
        <f>'Temporary Relocation Numbers'!X32*Assumptions!E$21</f>
        <v>0</v>
      </c>
      <c r="Y32" s="51">
        <f>'Temporary Relocation Numbers'!Y32*Assumptions!F$21</f>
        <v>0</v>
      </c>
      <c r="Z32" s="51">
        <f>'Temporary Relocation Numbers'!Z32*Assumptions!G$21</f>
        <v>0</v>
      </c>
      <c r="AA32" s="51">
        <f>'Temporary Relocation Numbers'!AA32*Assumptions!H$21</f>
        <v>0</v>
      </c>
      <c r="AB32" s="52">
        <f>'Temporary Relocation Numbers'!AB32*Assumptions!C$21</f>
        <v>957688.71544477926</v>
      </c>
      <c r="AC32" s="52">
        <f>'Temporary Relocation Numbers'!AC32*Assumptions!D$21</f>
        <v>1093398.1535308023</v>
      </c>
      <c r="AD32" s="52">
        <f>'Temporary Relocation Numbers'!AD32*Assumptions!E$21</f>
        <v>744346.41961988504</v>
      </c>
      <c r="AE32" s="52">
        <f>'Temporary Relocation Numbers'!AE32*Assumptions!F$21</f>
        <v>759598.40472789272</v>
      </c>
      <c r="AF32" s="52">
        <f>'Temporary Relocation Numbers'!AF32*Assumptions!G$21</f>
        <v>598466.27259066643</v>
      </c>
      <c r="AG32" s="52">
        <f>'Temporary Relocation Numbers'!AG32*Assumptions!H$21</f>
        <v>236557.04364652035</v>
      </c>
      <c r="AH32" s="53">
        <f>'Temporary Relocation Numbers'!AH32*Assumptions!C$21</f>
        <v>280369792.5941211</v>
      </c>
      <c r="AI32" s="53">
        <f>'Temporary Relocation Numbers'!AI32*Assumptions!D$21</f>
        <v>536647378.67036879</v>
      </c>
      <c r="AJ32" s="53">
        <f>'Temporary Relocation Numbers'!AJ32*Assumptions!E$21</f>
        <v>423668908.94674587</v>
      </c>
      <c r="AK32" s="53">
        <f>'Temporary Relocation Numbers'!AK32*Assumptions!F$21</f>
        <v>195850886.86172757</v>
      </c>
      <c r="AL32" s="53">
        <f>'Temporary Relocation Numbers'!AL32*Assumptions!G$21</f>
        <v>120358226.95394892</v>
      </c>
      <c r="AM32" s="53">
        <f>'Temporary Relocation Numbers'!AM32*Assumptions!H$21</f>
        <v>63432338.408454381</v>
      </c>
    </row>
    <row r="33" spans="1:39" x14ac:dyDescent="0.35">
      <c r="A33">
        <v>2052</v>
      </c>
      <c r="B33" s="51">
        <f>'Temporary Relocation Numbers'!B33*Assumptions!C$21</f>
        <v>0</v>
      </c>
      <c r="C33" s="51">
        <f>'Temporary Relocation Numbers'!C33*Assumptions!D$21</f>
        <v>0</v>
      </c>
      <c r="D33" s="51">
        <f>'Temporary Relocation Numbers'!D33*Assumptions!E$21</f>
        <v>0</v>
      </c>
      <c r="E33" s="51">
        <f>'Temporary Relocation Numbers'!E33*Assumptions!F$21</f>
        <v>0</v>
      </c>
      <c r="F33" s="51">
        <f>'Temporary Relocation Numbers'!F33*Assumptions!G$21</f>
        <v>0</v>
      </c>
      <c r="G33" s="51">
        <f>'Temporary Relocation Numbers'!G33*Assumptions!H$21</f>
        <v>0</v>
      </c>
      <c r="H33" s="52">
        <f>'Temporary Relocation Numbers'!H33*Assumptions!C$21</f>
        <v>1034900.0695302411</v>
      </c>
      <c r="I33" s="52">
        <f>'Temporary Relocation Numbers'!I33*Assumptions!D$21</f>
        <v>1204560.5280194792</v>
      </c>
      <c r="J33" s="52">
        <f>'Temporary Relocation Numbers'!J33*Assumptions!E$21</f>
        <v>828724.96718241519</v>
      </c>
      <c r="K33" s="52">
        <f>'Temporary Relocation Numbers'!K33*Assumptions!F$21</f>
        <v>766152.77906700654</v>
      </c>
      <c r="L33" s="52">
        <f>'Temporary Relocation Numbers'!L33*Assumptions!G$21</f>
        <v>614632.10820706154</v>
      </c>
      <c r="M33" s="52">
        <f>'Temporary Relocation Numbers'!M33*Assumptions!H$21</f>
        <v>260196.18002352669</v>
      </c>
      <c r="N33" s="53">
        <f>'Temporary Relocation Numbers'!N33*Assumptions!C$21</f>
        <v>305340576.61261451</v>
      </c>
      <c r="O33" s="53">
        <f>'Temporary Relocation Numbers'!O33*Assumptions!D$21</f>
        <v>595824776.78686452</v>
      </c>
      <c r="P33" s="53">
        <f>'Temporary Relocation Numbers'!P33*Assumptions!E$21</f>
        <v>475380287.3057881</v>
      </c>
      <c r="Q33" s="53">
        <f>'Temporary Relocation Numbers'!Q33*Assumptions!F$21</f>
        <v>199083897.6541613</v>
      </c>
      <c r="R33" s="53">
        <f>'Temporary Relocation Numbers'!R33*Assumptions!G$21</f>
        <v>124574915.17805009</v>
      </c>
      <c r="S33" s="53">
        <f>'Temporary Relocation Numbers'!S33*Assumptions!H$21</f>
        <v>70316137.894016802</v>
      </c>
      <c r="U33">
        <v>2052</v>
      </c>
      <c r="V33" s="51">
        <f>'Temporary Relocation Numbers'!V33*Assumptions!C$21</f>
        <v>0</v>
      </c>
      <c r="W33" s="51">
        <f>'Temporary Relocation Numbers'!W33*Assumptions!D$21</f>
        <v>0</v>
      </c>
      <c r="X33" s="51">
        <f>'Temporary Relocation Numbers'!X33*Assumptions!E$21</f>
        <v>0</v>
      </c>
      <c r="Y33" s="51">
        <f>'Temporary Relocation Numbers'!Y33*Assumptions!F$21</f>
        <v>0</v>
      </c>
      <c r="Z33" s="51">
        <f>'Temporary Relocation Numbers'!Z33*Assumptions!G$21</f>
        <v>0</v>
      </c>
      <c r="AA33" s="51">
        <f>'Temporary Relocation Numbers'!AA33*Assumptions!H$21</f>
        <v>0</v>
      </c>
      <c r="AB33" s="52">
        <f>'Temporary Relocation Numbers'!AB33*Assumptions!C$21</f>
        <v>963466.78700327885</v>
      </c>
      <c r="AC33" s="52">
        <f>'Temporary Relocation Numbers'!AC33*Assumptions!D$21</f>
        <v>1099995.0076767739</v>
      </c>
      <c r="AD33" s="52">
        <f>'Temporary Relocation Numbers'!AD33*Assumptions!E$21</f>
        <v>748837.32236053096</v>
      </c>
      <c r="AE33" s="52">
        <f>'Temporary Relocation Numbers'!AE33*Assumptions!F$21</f>
        <v>764181.32803841901</v>
      </c>
      <c r="AF33" s="52">
        <f>'Temporary Relocation Numbers'!AF33*Assumptions!G$21</f>
        <v>602077.02929335088</v>
      </c>
      <c r="AG33" s="52">
        <f>'Temporary Relocation Numbers'!AG33*Assumptions!H$21</f>
        <v>237984.27517155916</v>
      </c>
      <c r="AH33" s="53">
        <f>'Temporary Relocation Numbers'!AH33*Assumptions!C$21</f>
        <v>284264648.30002385</v>
      </c>
      <c r="AI33" s="53">
        <f>'Temporary Relocation Numbers'!AI33*Assumptions!D$21</f>
        <v>544102404.71127284</v>
      </c>
      <c r="AJ33" s="53">
        <f>'Temporary Relocation Numbers'!AJ33*Assumptions!E$21</f>
        <v>429554454.79017276</v>
      </c>
      <c r="AK33" s="53">
        <f>'Temporary Relocation Numbers'!AK33*Assumptions!F$21</f>
        <v>198571618.42535856</v>
      </c>
      <c r="AL33" s="53">
        <f>'Temporary Relocation Numbers'!AL33*Assumptions!G$21</f>
        <v>122030225.6477688</v>
      </c>
      <c r="AM33" s="53">
        <f>'Temporary Relocation Numbers'!AM33*Assumptions!H$21</f>
        <v>64313531.075121507</v>
      </c>
    </row>
    <row r="34" spans="1:39" x14ac:dyDescent="0.35">
      <c r="A34">
        <v>2053</v>
      </c>
      <c r="B34" s="51">
        <f>'Temporary Relocation Numbers'!B34*Assumptions!C$21</f>
        <v>0</v>
      </c>
      <c r="C34" s="51">
        <f>'Temporary Relocation Numbers'!C34*Assumptions!D$21</f>
        <v>0</v>
      </c>
      <c r="D34" s="51">
        <f>'Temporary Relocation Numbers'!D34*Assumptions!E$21</f>
        <v>0</v>
      </c>
      <c r="E34" s="51">
        <f>'Temporary Relocation Numbers'!E34*Assumptions!F$21</f>
        <v>0</v>
      </c>
      <c r="F34" s="51">
        <f>'Temporary Relocation Numbers'!F34*Assumptions!G$21</f>
        <v>0</v>
      </c>
      <c r="G34" s="51">
        <f>'Temporary Relocation Numbers'!G34*Assumptions!H$21</f>
        <v>0</v>
      </c>
      <c r="H34" s="52">
        <f>'Temporary Relocation Numbers'!H34*Assumptions!C$21</f>
        <v>1041143.9842399018</v>
      </c>
      <c r="I34" s="52">
        <f>'Temporary Relocation Numbers'!I34*Assumptions!D$21</f>
        <v>1211828.0637178696</v>
      </c>
      <c r="J34" s="52">
        <f>'Temporary Relocation Numbers'!J34*Assumptions!E$21</f>
        <v>833724.95526358578</v>
      </c>
      <c r="K34" s="52">
        <f>'Temporary Relocation Numbers'!K34*Assumptions!F$21</f>
        <v>770775.24721432768</v>
      </c>
      <c r="L34" s="52">
        <f>'Temporary Relocation Numbers'!L34*Assumptions!G$21</f>
        <v>618340.3990599222</v>
      </c>
      <c r="M34" s="52">
        <f>'Temporary Relocation Numbers'!M34*Assumptions!H$21</f>
        <v>261766.03474059512</v>
      </c>
      <c r="N34" s="53">
        <f>'Temporary Relocation Numbers'!N34*Assumptions!C$21</f>
        <v>309582322.7581591</v>
      </c>
      <c r="O34" s="53">
        <f>'Temporary Relocation Numbers'!O34*Assumptions!D$21</f>
        <v>604101886.49299479</v>
      </c>
      <c r="P34" s="53">
        <f>'Temporary Relocation Numbers'!P34*Assumptions!E$21</f>
        <v>481984199.9718256</v>
      </c>
      <c r="Q34" s="53">
        <f>'Temporary Relocation Numbers'!Q34*Assumptions!F$21</f>
        <v>201849541.72571844</v>
      </c>
      <c r="R34" s="53">
        <f>'Temporary Relocation Numbers'!R34*Assumptions!G$21</f>
        <v>126305491.48123972</v>
      </c>
      <c r="S34" s="53">
        <f>'Temporary Relocation Numbers'!S34*Assumptions!H$21</f>
        <v>71292959.285364151</v>
      </c>
      <c r="U34">
        <v>2053</v>
      </c>
      <c r="V34" s="51">
        <f>'Temporary Relocation Numbers'!V34*Assumptions!C$21</f>
        <v>0</v>
      </c>
      <c r="W34" s="51">
        <f>'Temporary Relocation Numbers'!W34*Assumptions!D$21</f>
        <v>0</v>
      </c>
      <c r="X34" s="51">
        <f>'Temporary Relocation Numbers'!X34*Assumptions!E$21</f>
        <v>0</v>
      </c>
      <c r="Y34" s="51">
        <f>'Temporary Relocation Numbers'!Y34*Assumptions!F$21</f>
        <v>0</v>
      </c>
      <c r="Z34" s="51">
        <f>'Temporary Relocation Numbers'!Z34*Assumptions!G$21</f>
        <v>0</v>
      </c>
      <c r="AA34" s="51">
        <f>'Temporary Relocation Numbers'!AA34*Assumptions!H$21</f>
        <v>0</v>
      </c>
      <c r="AB34" s="52">
        <f>'Temporary Relocation Numbers'!AB34*Assumptions!C$21</f>
        <v>969279.71969191055</v>
      </c>
      <c r="AC34" s="52">
        <f>'Temporary Relocation Numbers'!AC34*Assumptions!D$21</f>
        <v>1106631.6629550986</v>
      </c>
      <c r="AD34" s="52">
        <f>'Temporary Relocation Numbers'!AD34*Assumptions!E$21</f>
        <v>753355.32029085513</v>
      </c>
      <c r="AE34" s="52">
        <f>'Temporary Relocation Numbers'!AE34*Assumptions!F$21</f>
        <v>768791.90173096221</v>
      </c>
      <c r="AF34" s="52">
        <f>'Temporary Relocation Numbers'!AF34*Assumptions!G$21</f>
        <v>605709.57095629605</v>
      </c>
      <c r="AG34" s="52">
        <f>'Temporary Relocation Numbers'!AG34*Assumptions!H$21</f>
        <v>239420.11768443696</v>
      </c>
      <c r="AH34" s="53">
        <f>'Temporary Relocation Numbers'!AH34*Assumptions!C$21</f>
        <v>288213610.76553661</v>
      </c>
      <c r="AI34" s="53">
        <f>'Temporary Relocation Numbers'!AI34*Assumptions!D$21</f>
        <v>551660994.87170768</v>
      </c>
      <c r="AJ34" s="53">
        <f>'Temporary Relocation Numbers'!AJ34*Assumptions!E$21</f>
        <v>435521761.7662757</v>
      </c>
      <c r="AK34" s="53">
        <f>'Temporary Relocation Numbers'!AK34*Assumptions!F$21</f>
        <v>201330145.98960999</v>
      </c>
      <c r="AL34" s="53">
        <f>'Temporary Relocation Numbers'!AL34*Assumptions!G$21</f>
        <v>123725451.50023735</v>
      </c>
      <c r="AM34" s="53">
        <f>'Temporary Relocation Numbers'!AM34*Assumptions!H$21</f>
        <v>65206965.14002917</v>
      </c>
    </row>
    <row r="35" spans="1:39" x14ac:dyDescent="0.35">
      <c r="A35">
        <v>2054</v>
      </c>
      <c r="B35" s="51">
        <f>'Temporary Relocation Numbers'!B35*Assumptions!C$21</f>
        <v>0</v>
      </c>
      <c r="C35" s="51">
        <f>'Temporary Relocation Numbers'!C35*Assumptions!D$21</f>
        <v>0</v>
      </c>
      <c r="D35" s="51">
        <f>'Temporary Relocation Numbers'!D35*Assumptions!E$21</f>
        <v>0</v>
      </c>
      <c r="E35" s="51">
        <f>'Temporary Relocation Numbers'!E35*Assumptions!F$21</f>
        <v>0</v>
      </c>
      <c r="F35" s="51">
        <f>'Temporary Relocation Numbers'!F35*Assumptions!G$21</f>
        <v>0</v>
      </c>
      <c r="G35" s="51">
        <f>'Temporary Relocation Numbers'!G35*Assumptions!H$21</f>
        <v>0</v>
      </c>
      <c r="H35" s="52">
        <f>'Temporary Relocation Numbers'!H35*Assumptions!C$21</f>
        <v>1047425.5706746394</v>
      </c>
      <c r="I35" s="52">
        <f>'Temporary Relocation Numbers'!I35*Assumptions!D$21</f>
        <v>1219139.4470054004</v>
      </c>
      <c r="J35" s="52">
        <f>'Temporary Relocation Numbers'!J35*Assumptions!E$21</f>
        <v>838755.11002465792</v>
      </c>
      <c r="K35" s="52">
        <f>'Temporary Relocation Numbers'!K35*Assumptions!F$21</f>
        <v>775425.60433152108</v>
      </c>
      <c r="L35" s="52">
        <f>'Temporary Relocation Numbers'!L35*Assumptions!G$21</f>
        <v>622071.06333074439</v>
      </c>
      <c r="M35" s="52">
        <f>'Temporary Relocation Numbers'!M35*Assumptions!H$21</f>
        <v>263345.36094118981</v>
      </c>
      <c r="N35" s="53">
        <f>'Temporary Relocation Numbers'!N35*Assumptions!C$21</f>
        <v>313882994.61401337</v>
      </c>
      <c r="O35" s="53">
        <f>'Temporary Relocation Numbers'!O35*Assumptions!D$21</f>
        <v>612493980.58338785</v>
      </c>
      <c r="P35" s="53">
        <f>'Temporary Relocation Numbers'!P35*Assumptions!E$21</f>
        <v>488679853.21622783</v>
      </c>
      <c r="Q35" s="53">
        <f>'Temporary Relocation Numbers'!Q35*Assumptions!F$21</f>
        <v>204653605.71581596</v>
      </c>
      <c r="R35" s="53">
        <f>'Temporary Relocation Numbers'!R35*Assumptions!G$21</f>
        <v>128060108.69456665</v>
      </c>
      <c r="S35" s="53">
        <f>'Temporary Relocation Numbers'!S35*Assumptions!H$21</f>
        <v>72283350.535056546</v>
      </c>
      <c r="U35">
        <v>2054</v>
      </c>
      <c r="V35" s="51">
        <f>'Temporary Relocation Numbers'!V35*Assumptions!C$21</f>
        <v>0</v>
      </c>
      <c r="W35" s="51">
        <f>'Temporary Relocation Numbers'!W35*Assumptions!D$21</f>
        <v>0</v>
      </c>
      <c r="X35" s="51">
        <f>'Temporary Relocation Numbers'!X35*Assumptions!E$21</f>
        <v>0</v>
      </c>
      <c r="Y35" s="51">
        <f>'Temporary Relocation Numbers'!Y35*Assumptions!F$21</f>
        <v>0</v>
      </c>
      <c r="Z35" s="51">
        <f>'Temporary Relocation Numbers'!Z35*Assumptions!G$21</f>
        <v>0</v>
      </c>
      <c r="AA35" s="51">
        <f>'Temporary Relocation Numbers'!AA35*Assumptions!H$21</f>
        <v>0</v>
      </c>
      <c r="AB35" s="52">
        <f>'Temporary Relocation Numbers'!AB35*Assumptions!C$21</f>
        <v>975127.72384008626</v>
      </c>
      <c r="AC35" s="52">
        <f>'Temporary Relocation Numbers'!AC35*Assumptions!D$21</f>
        <v>1113308.3594999528</v>
      </c>
      <c r="AD35" s="52">
        <f>'Temporary Relocation Numbers'!AD35*Assumptions!E$21</f>
        <v>757900.57688562991</v>
      </c>
      <c r="AE35" s="52">
        <f>'Temporary Relocation Numbers'!AE35*Assumptions!F$21</f>
        <v>773430.29262996442</v>
      </c>
      <c r="AF35" s="52">
        <f>'Temporary Relocation Numbers'!AF35*Assumptions!G$21</f>
        <v>609364.02901580045</v>
      </c>
      <c r="AG35" s="52">
        <f>'Temporary Relocation Numbers'!AG35*Assumptions!H$21</f>
        <v>240864.62313826024</v>
      </c>
      <c r="AH35" s="53">
        <f>'Temporary Relocation Numbers'!AH35*Assumptions!C$21</f>
        <v>292217431.63376415</v>
      </c>
      <c r="AI35" s="53">
        <f>'Temporary Relocation Numbers'!AI35*Assumptions!D$21</f>
        <v>559324587.84911001</v>
      </c>
      <c r="AJ35" s="53">
        <f>'Temporary Relocation Numbers'!AJ35*Assumptions!E$21</f>
        <v>441571965.68862134</v>
      </c>
      <c r="AK35" s="53">
        <f>'Temporary Relocation Numbers'!AK35*Assumptions!F$21</f>
        <v>204126994.61093432</v>
      </c>
      <c r="AL35" s="53">
        <f>'Temporary Relocation Numbers'!AL35*Assumptions!G$21</f>
        <v>125444227.17960843</v>
      </c>
      <c r="AM35" s="53">
        <f>'Temporary Relocation Numbers'!AM35*Assumptions!H$21</f>
        <v>66112810.658871874</v>
      </c>
    </row>
    <row r="36" spans="1:39" x14ac:dyDescent="0.35">
      <c r="A36">
        <v>2055</v>
      </c>
      <c r="B36" s="51">
        <f>'Temporary Relocation Numbers'!B36*Assumptions!C$21</f>
        <v>0</v>
      </c>
      <c r="C36" s="51">
        <f>'Temporary Relocation Numbers'!C36*Assumptions!D$21</f>
        <v>0</v>
      </c>
      <c r="D36" s="51">
        <f>'Temporary Relocation Numbers'!D36*Assumptions!E$21</f>
        <v>0</v>
      </c>
      <c r="E36" s="51">
        <f>'Temporary Relocation Numbers'!E36*Assumptions!F$21</f>
        <v>0</v>
      </c>
      <c r="F36" s="51">
        <f>'Temporary Relocation Numbers'!F36*Assumptions!G$21</f>
        <v>0</v>
      </c>
      <c r="G36" s="51">
        <f>'Temporary Relocation Numbers'!G36*Assumptions!H$21</f>
        <v>0</v>
      </c>
      <c r="H36" s="52">
        <f>'Temporary Relocation Numbers'!H36*Assumptions!C$21</f>
        <v>1053745.0561211705</v>
      </c>
      <c r="I36" s="52">
        <f>'Temporary Relocation Numbers'!I36*Assumptions!D$21</f>
        <v>1226494.9424299393</v>
      </c>
      <c r="J36" s="52">
        <f>'Temporary Relocation Numbers'!J36*Assumptions!E$21</f>
        <v>843815.61347178114</v>
      </c>
      <c r="K36" s="52">
        <f>'Temporary Relocation Numbers'!K36*Assumptions!F$21</f>
        <v>780104.01868251362</v>
      </c>
      <c r="L36" s="52">
        <f>'Temporary Relocation Numbers'!L36*Assumptions!G$21</f>
        <v>625824.23600619729</v>
      </c>
      <c r="M36" s="52">
        <f>'Temporary Relocation Numbers'!M36*Assumptions!H$21</f>
        <v>264934.21577008942</v>
      </c>
      <c r="N36" s="53">
        <f>'Temporary Relocation Numbers'!N36*Assumptions!C$21</f>
        <v>318243410.76743269</v>
      </c>
      <c r="O36" s="53">
        <f>'Temporary Relocation Numbers'!O36*Assumptions!D$21</f>
        <v>621002656.40410924</v>
      </c>
      <c r="P36" s="53">
        <f>'Temporary Relocation Numbers'!P36*Assumptions!E$21</f>
        <v>495468521.48554558</v>
      </c>
      <c r="Q36" s="53">
        <f>'Temporary Relocation Numbers'!Q36*Assumptions!F$21</f>
        <v>207496623.34828153</v>
      </c>
      <c r="R36" s="53">
        <f>'Temporary Relocation Numbers'!R36*Assumptions!G$21</f>
        <v>129839100.79080015</v>
      </c>
      <c r="S36" s="53">
        <f>'Temporary Relocation Numbers'!S36*Assumptions!H$21</f>
        <v>73287500.153559834</v>
      </c>
      <c r="U36">
        <v>2055</v>
      </c>
      <c r="V36" s="51">
        <f>'Temporary Relocation Numbers'!V36*Assumptions!C$21</f>
        <v>0</v>
      </c>
      <c r="W36" s="51">
        <f>'Temporary Relocation Numbers'!W36*Assumptions!D$21</f>
        <v>0</v>
      </c>
      <c r="X36" s="51">
        <f>'Temporary Relocation Numbers'!X36*Assumptions!E$21</f>
        <v>0</v>
      </c>
      <c r="Y36" s="51">
        <f>'Temporary Relocation Numbers'!Y36*Assumptions!F$21</f>
        <v>0</v>
      </c>
      <c r="Z36" s="51">
        <f>'Temporary Relocation Numbers'!Z36*Assumptions!G$21</f>
        <v>0</v>
      </c>
      <c r="AA36" s="51">
        <f>'Temporary Relocation Numbers'!AA36*Assumptions!H$21</f>
        <v>0</v>
      </c>
      <c r="AB36" s="52">
        <f>'Temporary Relocation Numbers'!AB36*Assumptions!C$21</f>
        <v>981011.01104620926</v>
      </c>
      <c r="AC36" s="52">
        <f>'Temporary Relocation Numbers'!AC36*Assumptions!D$21</f>
        <v>1120025.3388943258</v>
      </c>
      <c r="AD36" s="52">
        <f>'Temporary Relocation Numbers'!AD36*Assumptions!E$21</f>
        <v>762473.25660592853</v>
      </c>
      <c r="AE36" s="52">
        <f>'Temporary Relocation Numbers'!AE36*Assumptions!F$21</f>
        <v>778096.66856637911</v>
      </c>
      <c r="AF36" s="52">
        <f>'Temporary Relocation Numbers'!AF36*Assumptions!G$21</f>
        <v>613040.53570116288</v>
      </c>
      <c r="AG36" s="52">
        <f>'Temporary Relocation Numbers'!AG36*Assumptions!H$21</f>
        <v>242317.84379958705</v>
      </c>
      <c r="AH36" s="53">
        <f>'Temporary Relocation Numbers'!AH36*Assumptions!C$21</f>
        <v>296276872.98952615</v>
      </c>
      <c r="AI36" s="53">
        <f>'Temporary Relocation Numbers'!AI36*Assumptions!D$21</f>
        <v>567094642.32708812</v>
      </c>
      <c r="AJ36" s="53">
        <f>'Temporary Relocation Numbers'!AJ36*Assumptions!E$21</f>
        <v>447706218.1493305</v>
      </c>
      <c r="AK36" s="53">
        <f>'Temporary Relocation Numbers'!AK36*Assumptions!F$21</f>
        <v>206962696.63979059</v>
      </c>
      <c r="AL36" s="53">
        <f>'Temporary Relocation Numbers'!AL36*Assumptions!G$21</f>
        <v>127186879.83659552</v>
      </c>
      <c r="AM36" s="53">
        <f>'Temporary Relocation Numbers'!AM36*Assumptions!H$21</f>
        <v>67031240.049732633</v>
      </c>
    </row>
    <row r="37" spans="1:39" x14ac:dyDescent="0.35">
      <c r="A37">
        <v>2056</v>
      </c>
      <c r="B37" s="51">
        <f>'Temporary Relocation Numbers'!B37*Assumptions!C$21</f>
        <v>0</v>
      </c>
      <c r="C37" s="51">
        <f>'Temporary Relocation Numbers'!C37*Assumptions!D$21</f>
        <v>0</v>
      </c>
      <c r="D37" s="51">
        <f>'Temporary Relocation Numbers'!D37*Assumptions!E$21</f>
        <v>0</v>
      </c>
      <c r="E37" s="51">
        <f>'Temporary Relocation Numbers'!E37*Assumptions!F$21</f>
        <v>0</v>
      </c>
      <c r="F37" s="51">
        <f>'Temporary Relocation Numbers'!F37*Assumptions!G$21</f>
        <v>0</v>
      </c>
      <c r="G37" s="51">
        <f>'Temporary Relocation Numbers'!G37*Assumptions!H$21</f>
        <v>0</v>
      </c>
      <c r="H37" s="52">
        <f>'Temporary Relocation Numbers'!H37*Assumptions!C$21</f>
        <v>1060102.6692375112</v>
      </c>
      <c r="I37" s="52">
        <f>'Temporary Relocation Numbers'!I37*Assumptions!D$21</f>
        <v>1233894.8161354647</v>
      </c>
      <c r="J37" s="52">
        <f>'Temporary Relocation Numbers'!J37*Assumptions!E$21</f>
        <v>848906.64870921208</v>
      </c>
      <c r="K37" s="52">
        <f>'Temporary Relocation Numbers'!K37*Assumptions!F$21</f>
        <v>784810.65954642626</v>
      </c>
      <c r="L37" s="52">
        <f>'Temporary Relocation Numbers'!L37*Assumptions!G$21</f>
        <v>629600.05288737221</v>
      </c>
      <c r="M37" s="52">
        <f>'Temporary Relocation Numbers'!M37*Assumptions!H$21</f>
        <v>266532.65671684692</v>
      </c>
      <c r="N37" s="53">
        <f>'Temporary Relocation Numbers'!N37*Assumptions!C$21</f>
        <v>322664401.17736554</v>
      </c>
      <c r="O37" s="53">
        <f>'Temporary Relocation Numbers'!O37*Assumptions!D$21</f>
        <v>629629533.49132013</v>
      </c>
      <c r="P37" s="53">
        <f>'Temporary Relocation Numbers'!P37*Assumptions!E$21</f>
        <v>502351496.93075275</v>
      </c>
      <c r="Q37" s="53">
        <f>'Temporary Relocation Numbers'!Q37*Assumptions!F$21</f>
        <v>210379135.76135576</v>
      </c>
      <c r="R37" s="53">
        <f>'Temporary Relocation Numbers'!R37*Assumptions!G$21</f>
        <v>131642806.38220958</v>
      </c>
      <c r="S37" s="53">
        <f>'Temporary Relocation Numbers'!S37*Assumptions!H$21</f>
        <v>74305599.270099342</v>
      </c>
      <c r="U37">
        <v>2056</v>
      </c>
      <c r="V37" s="51">
        <f>'Temporary Relocation Numbers'!V37*Assumptions!C$21</f>
        <v>0</v>
      </c>
      <c r="W37" s="51">
        <f>'Temporary Relocation Numbers'!W37*Assumptions!D$21</f>
        <v>0</v>
      </c>
      <c r="X37" s="51">
        <f>'Temporary Relocation Numbers'!X37*Assumptions!E$21</f>
        <v>0</v>
      </c>
      <c r="Y37" s="51">
        <f>'Temporary Relocation Numbers'!Y37*Assumptions!F$21</f>
        <v>0</v>
      </c>
      <c r="Z37" s="51">
        <f>'Temporary Relocation Numbers'!Z37*Assumptions!G$21</f>
        <v>0</v>
      </c>
      <c r="AA37" s="51">
        <f>'Temporary Relocation Numbers'!AA37*Assumptions!H$21</f>
        <v>0</v>
      </c>
      <c r="AB37" s="52">
        <f>'Temporary Relocation Numbers'!AB37*Assumptions!C$21</f>
        <v>986929.79418533028</v>
      </c>
      <c r="AC37" s="52">
        <f>'Temporary Relocation Numbers'!AC37*Assumptions!D$21</f>
        <v>1126782.8441787632</v>
      </c>
      <c r="AD37" s="52">
        <f>'Temporary Relocation Numbers'!AD37*Assumptions!E$21</f>
        <v>767073.52490507555</v>
      </c>
      <c r="AE37" s="52">
        <f>'Temporary Relocation Numbers'!AE37*Assumptions!F$21</f>
        <v>782791.19838374085</v>
      </c>
      <c r="AF37" s="52">
        <f>'Temporary Relocation Numbers'!AF37*Assumptions!G$21</f>
        <v>616739.22403946822</v>
      </c>
      <c r="AG37" s="52">
        <f>'Temporary Relocation Numbers'!AG37*Assumptions!H$21</f>
        <v>243779.83225031773</v>
      </c>
      <c r="AH37" s="53">
        <f>'Temporary Relocation Numbers'!AH37*Assumptions!C$21</f>
        <v>300392707.50441206</v>
      </c>
      <c r="AI37" s="53">
        <f>'Temporary Relocation Numbers'!AI37*Assumptions!D$21</f>
        <v>574972637.25306809</v>
      </c>
      <c r="AJ37" s="53">
        <f>'Temporary Relocation Numbers'!AJ37*Assumptions!E$21</f>
        <v>453925686.73827159</v>
      </c>
      <c r="AK37" s="53">
        <f>'Temporary Relocation Numbers'!AK37*Assumptions!F$21</f>
        <v>209837791.8219718</v>
      </c>
      <c r="AL37" s="53">
        <f>'Temporary Relocation Numbers'!AL37*Assumptions!G$21</f>
        <v>128953741.16664137</v>
      </c>
      <c r="AM37" s="53">
        <f>'Temporary Relocation Numbers'!AM37*Assumptions!H$21</f>
        <v>67962428.125900969</v>
      </c>
    </row>
    <row r="38" spans="1:39" x14ac:dyDescent="0.35">
      <c r="A38">
        <v>2057</v>
      </c>
      <c r="B38" s="51">
        <f>'Temporary Relocation Numbers'!B38*Assumptions!C$21</f>
        <v>0</v>
      </c>
      <c r="C38" s="51">
        <f>'Temporary Relocation Numbers'!C38*Assumptions!D$21</f>
        <v>0</v>
      </c>
      <c r="D38" s="51">
        <f>'Temporary Relocation Numbers'!D38*Assumptions!E$21</f>
        <v>0</v>
      </c>
      <c r="E38" s="51">
        <f>'Temporary Relocation Numbers'!E38*Assumptions!F$21</f>
        <v>0</v>
      </c>
      <c r="F38" s="51">
        <f>'Temporary Relocation Numbers'!F38*Assumptions!G$21</f>
        <v>0</v>
      </c>
      <c r="G38" s="51">
        <f>'Temporary Relocation Numbers'!G38*Assumptions!H$21</f>
        <v>0</v>
      </c>
      <c r="H38" s="52">
        <f>'Temporary Relocation Numbers'!H38*Assumptions!C$21</f>
        <v>1066498.6400612521</v>
      </c>
      <c r="I38" s="52">
        <f>'Temporary Relocation Numbers'!I38*Assumptions!D$21</f>
        <v>1241339.3358716937</v>
      </c>
      <c r="J38" s="52">
        <f>'Temporary Relocation Numbers'!J38*Assumptions!E$21</f>
        <v>854028.39994593791</v>
      </c>
      <c r="K38" s="52">
        <f>'Temporary Relocation Numbers'!K38*Assumptions!F$21</f>
        <v>789545.6972237014</v>
      </c>
      <c r="L38" s="52">
        <f>'Temporary Relocation Numbers'!L38*Assumptions!G$21</f>
        <v>633398.65059469582</v>
      </c>
      <c r="M38" s="52">
        <f>'Temporary Relocation Numbers'!M38*Assumptions!H$21</f>
        <v>268140.74161787005</v>
      </c>
      <c r="N38" s="53">
        <f>'Temporary Relocation Numbers'!N38*Assumptions!C$21</f>
        <v>327146807.33242756</v>
      </c>
      <c r="O38" s="53">
        <f>'Temporary Relocation Numbers'!O38*Assumptions!D$21</f>
        <v>638376253.87953842</v>
      </c>
      <c r="P38" s="53">
        <f>'Temporary Relocation Numbers'!P38*Assumptions!E$21</f>
        <v>509330089.65319335</v>
      </c>
      <c r="Q38" s="53">
        <f>'Temporary Relocation Numbers'!Q38*Assumptions!F$21</f>
        <v>213301691.61069149</v>
      </c>
      <c r="R38" s="53">
        <f>'Temporary Relocation Numbers'!R38*Assumptions!G$21</f>
        <v>133471568.7850161</v>
      </c>
      <c r="S38" s="53">
        <f>'Temporary Relocation Numbers'!S38*Assumptions!H$21</f>
        <v>75337841.669039339</v>
      </c>
      <c r="U38">
        <v>2057</v>
      </c>
      <c r="V38" s="51">
        <f>'Temporary Relocation Numbers'!V38*Assumptions!C$21</f>
        <v>0</v>
      </c>
      <c r="W38" s="51">
        <f>'Temporary Relocation Numbers'!W38*Assumptions!D$21</f>
        <v>0</v>
      </c>
      <c r="X38" s="51">
        <f>'Temporary Relocation Numbers'!X38*Assumptions!E$21</f>
        <v>0</v>
      </c>
      <c r="Y38" s="51">
        <f>'Temporary Relocation Numbers'!Y38*Assumptions!F$21</f>
        <v>0</v>
      </c>
      <c r="Z38" s="51">
        <f>'Temporary Relocation Numbers'!Z38*Assumptions!G$21</f>
        <v>0</v>
      </c>
      <c r="AA38" s="51">
        <f>'Temporary Relocation Numbers'!AA38*Assumptions!H$21</f>
        <v>0</v>
      </c>
      <c r="AB38" s="52">
        <f>'Temporary Relocation Numbers'!AB38*Assumptions!C$21</f>
        <v>992884.28741684905</v>
      </c>
      <c r="AC38" s="52">
        <f>'Temporary Relocation Numbers'!AC38*Assumptions!D$21</f>
        <v>1133581.1198601581</v>
      </c>
      <c r="AD38" s="52">
        <f>'Temporary Relocation Numbers'!AD38*Assumptions!E$21</f>
        <v>771701.54823463247</v>
      </c>
      <c r="AE38" s="52">
        <f>'Temporary Relocation Numbers'!AE38*Assumptions!F$21</f>
        <v>787514.05194427806</v>
      </c>
      <c r="AF38" s="52">
        <f>'Temporary Relocation Numbers'!AF38*Assumptions!G$21</f>
        <v>620460.22786040022</v>
      </c>
      <c r="AG38" s="52">
        <f>'Temporary Relocation Numbers'!AG38*Assumptions!H$21</f>
        <v>245250.64138959753</v>
      </c>
      <c r="AH38" s="53">
        <f>'Temporary Relocation Numbers'!AH38*Assumptions!C$21</f>
        <v>304565718.58385044</v>
      </c>
      <c r="AI38" s="53">
        <f>'Temporary Relocation Numbers'!AI38*Assumptions!D$21</f>
        <v>582960072.11979413</v>
      </c>
      <c r="AJ38" s="53">
        <f>'Temporary Relocation Numbers'!AJ38*Assumptions!E$21</f>
        <v>460231555.26529855</v>
      </c>
      <c r="AK38" s="53">
        <f>'Temporary Relocation Numbers'!AK38*Assumptions!F$21</f>
        <v>212752827.40133956</v>
      </c>
      <c r="AL38" s="53">
        <f>'Temporary Relocation Numbers'!AL38*Assumptions!G$21</f>
        <v>130745147.47305287</v>
      </c>
      <c r="AM38" s="53">
        <f>'Temporary Relocation Numbers'!AM38*Assumptions!H$21</f>
        <v>68906552.129146814</v>
      </c>
    </row>
    <row r="39" spans="1:39" x14ac:dyDescent="0.35">
      <c r="A39">
        <v>2058</v>
      </c>
      <c r="B39" s="51">
        <f>'Temporary Relocation Numbers'!B39*Assumptions!C$21</f>
        <v>0</v>
      </c>
      <c r="C39" s="51">
        <f>'Temporary Relocation Numbers'!C39*Assumptions!D$21</f>
        <v>0</v>
      </c>
      <c r="D39" s="51">
        <f>'Temporary Relocation Numbers'!D39*Assumptions!E$21</f>
        <v>0</v>
      </c>
      <c r="E39" s="51">
        <f>'Temporary Relocation Numbers'!E39*Assumptions!F$21</f>
        <v>0</v>
      </c>
      <c r="F39" s="51">
        <f>'Temporary Relocation Numbers'!F39*Assumptions!G$21</f>
        <v>0</v>
      </c>
      <c r="G39" s="51">
        <f>'Temporary Relocation Numbers'!G39*Assumptions!H$21</f>
        <v>0</v>
      </c>
      <c r="H39" s="52">
        <f>'Temporary Relocation Numbers'!H39*Assumptions!C$21</f>
        <v>1072933.2000178811</v>
      </c>
      <c r="I39" s="52">
        <f>'Temporary Relocation Numbers'!I39*Assumptions!D$21</f>
        <v>1248828.7710037713</v>
      </c>
      <c r="J39" s="52">
        <f>'Temporary Relocation Numbers'!J39*Assumptions!E$21</f>
        <v>859181.05250234483</v>
      </c>
      <c r="K39" s="52">
        <f>'Temporary Relocation Numbers'!K39*Assumptions!F$21</f>
        <v>794309.30304226372</v>
      </c>
      <c r="L39" s="52">
        <f>'Temporary Relocation Numbers'!L39*Assumptions!G$21</f>
        <v>637220.16657287406</v>
      </c>
      <c r="M39" s="52">
        <f>'Temporary Relocation Numbers'!M39*Assumptions!H$21</f>
        <v>269758.52865851356</v>
      </c>
      <c r="N39" s="53">
        <f>'Temporary Relocation Numbers'!N39*Assumptions!C$21</f>
        <v>331691482.41106969</v>
      </c>
      <c r="O39" s="53">
        <f>'Temporary Relocation Numbers'!O39*Assumptions!D$21</f>
        <v>647244482.41418278</v>
      </c>
      <c r="P39" s="53">
        <f>'Temporary Relocation Numbers'!P39*Assumptions!E$21</f>
        <v>516405627.95394558</v>
      </c>
      <c r="Q39" s="53">
        <f>'Temporary Relocation Numbers'!Q39*Assumptions!F$21</f>
        <v>216264847.17378485</v>
      </c>
      <c r="R39" s="53">
        <f>'Temporary Relocation Numbers'!R39*Assumptions!G$21</f>
        <v>135325736.084739</v>
      </c>
      <c r="S39" s="53">
        <f>'Temporary Relocation Numbers'!S39*Assumptions!H$21</f>
        <v>76384423.826767847</v>
      </c>
      <c r="U39">
        <v>2058</v>
      </c>
      <c r="V39" s="51">
        <f>'Temporary Relocation Numbers'!V39*Assumptions!C$21</f>
        <v>0</v>
      </c>
      <c r="W39" s="51">
        <f>'Temporary Relocation Numbers'!W39*Assumptions!D$21</f>
        <v>0</v>
      </c>
      <c r="X39" s="51">
        <f>'Temporary Relocation Numbers'!X39*Assumptions!E$21</f>
        <v>0</v>
      </c>
      <c r="Y39" s="51">
        <f>'Temporary Relocation Numbers'!Y39*Assumptions!F$21</f>
        <v>0</v>
      </c>
      <c r="Z39" s="51">
        <f>'Temporary Relocation Numbers'!Z39*Assumptions!G$21</f>
        <v>0</v>
      </c>
      <c r="AA39" s="51">
        <f>'Temporary Relocation Numbers'!AA39*Assumptions!H$21</f>
        <v>0</v>
      </c>
      <c r="AB39" s="52">
        <f>'Temporary Relocation Numbers'!AB39*Assumptions!C$21</f>
        <v>998874.70619226503</v>
      </c>
      <c r="AC39" s="52">
        <f>'Temporary Relocation Numbers'!AC39*Assumptions!D$21</f>
        <v>1140420.4119205996</v>
      </c>
      <c r="AD39" s="52">
        <f>'Temporary Relocation Numbers'!AD39*Assumptions!E$21</f>
        <v>776357.49405042268</v>
      </c>
      <c r="AE39" s="52">
        <f>'Temporary Relocation Numbers'!AE39*Assumptions!F$21</f>
        <v>792265.40013505705</v>
      </c>
      <c r="AF39" s="52">
        <f>'Temporary Relocation Numbers'!AF39*Assumptions!G$21</f>
        <v>624203.68180108408</v>
      </c>
      <c r="AG39" s="52">
        <f>'Temporary Relocation Numbers'!AG39*Assumptions!H$21</f>
        <v>246730.32443573102</v>
      </c>
      <c r="AH39" s="53">
        <f>'Temporary Relocation Numbers'!AH39*Assumptions!C$21</f>
        <v>308796700.51622272</v>
      </c>
      <c r="AI39" s="53">
        <f>'Temporary Relocation Numbers'!AI39*Assumptions!D$21</f>
        <v>591058467.25074244</v>
      </c>
      <c r="AJ39" s="53">
        <f>'Temporary Relocation Numbers'!AJ39*Assumptions!E$21</f>
        <v>466625023.98557711</v>
      </c>
      <c r="AK39" s="53">
        <f>'Temporary Relocation Numbers'!AK39*Assumptions!F$21</f>
        <v>215708358.22398648</v>
      </c>
      <c r="AL39" s="53">
        <f>'Temporary Relocation Numbers'!AL39*Assumptions!G$21</f>
        <v>132561439.73101272</v>
      </c>
      <c r="AM39" s="53">
        <f>'Temporary Relocation Numbers'!AM39*Assumptions!H$21</f>
        <v>69863791.763456538</v>
      </c>
    </row>
    <row r="40" spans="1:39" x14ac:dyDescent="0.35">
      <c r="A40">
        <v>2059</v>
      </c>
      <c r="B40" s="51">
        <f>'Temporary Relocation Numbers'!B40*Assumptions!C$21</f>
        <v>0</v>
      </c>
      <c r="C40" s="51">
        <f>'Temporary Relocation Numbers'!C40*Assumptions!D$21</f>
        <v>0</v>
      </c>
      <c r="D40" s="51">
        <f>'Temporary Relocation Numbers'!D40*Assumptions!E$21</f>
        <v>0</v>
      </c>
      <c r="E40" s="51">
        <f>'Temporary Relocation Numbers'!E40*Assumptions!F$21</f>
        <v>0</v>
      </c>
      <c r="F40" s="51">
        <f>'Temporary Relocation Numbers'!F40*Assumptions!G$21</f>
        <v>0</v>
      </c>
      <c r="G40" s="51">
        <f>'Temporary Relocation Numbers'!G40*Assumptions!H$21</f>
        <v>0</v>
      </c>
      <c r="H40" s="52">
        <f>'Temporary Relocation Numbers'!H40*Assumptions!C$21</f>
        <v>1079406.5819291566</v>
      </c>
      <c r="I40" s="52">
        <f>'Temporary Relocation Numbers'!I40*Assumptions!D$21</f>
        <v>1256363.3925220189</v>
      </c>
      <c r="J40" s="52">
        <f>'Temporary Relocation Numbers'!J40*Assumptions!E$21</f>
        <v>864364.79281692079</v>
      </c>
      <c r="K40" s="52">
        <f>'Temporary Relocation Numbers'!K40*Assumptions!F$21</f>
        <v>799101.649363718</v>
      </c>
      <c r="L40" s="52">
        <f>'Temporary Relocation Numbers'!L40*Assumptions!G$21</f>
        <v>641064.73909586447</v>
      </c>
      <c r="M40" s="52">
        <f>'Temporary Relocation Numbers'!M40*Assumptions!H$21</f>
        <v>271386.0763751854</v>
      </c>
      <c r="N40" s="53">
        <f>'Temporary Relocation Numbers'!N40*Assumptions!C$21</f>
        <v>336299291.44397175</v>
      </c>
      <c r="O40" s="53">
        <f>'Temporary Relocation Numbers'!O40*Assumptions!D$21</f>
        <v>656235907.06845856</v>
      </c>
      <c r="P40" s="53">
        <f>'Temporary Relocation Numbers'!P40*Assumptions!E$21</f>
        <v>523579458.58665013</v>
      </c>
      <c r="Q40" s="53">
        <f>'Temporary Relocation Numbers'!Q40*Assumptions!F$21</f>
        <v>219269166.45585665</v>
      </c>
      <c r="R40" s="53">
        <f>'Temporary Relocation Numbers'!R40*Assumptions!G$21</f>
        <v>137205661.20245004</v>
      </c>
      <c r="S40" s="53">
        <f>'Temporary Relocation Numbers'!S40*Assumptions!H$21</f>
        <v>77445544.949093848</v>
      </c>
      <c r="U40">
        <v>2059</v>
      </c>
      <c r="V40" s="51">
        <f>'Temporary Relocation Numbers'!V40*Assumptions!C$21</f>
        <v>0</v>
      </c>
      <c r="W40" s="51">
        <f>'Temporary Relocation Numbers'!W40*Assumptions!D$21</f>
        <v>0</v>
      </c>
      <c r="X40" s="51">
        <f>'Temporary Relocation Numbers'!X40*Assumptions!E$21</f>
        <v>0</v>
      </c>
      <c r="Y40" s="51">
        <f>'Temporary Relocation Numbers'!Y40*Assumptions!F$21</f>
        <v>0</v>
      </c>
      <c r="Z40" s="51">
        <f>'Temporary Relocation Numbers'!Z40*Assumptions!G$21</f>
        <v>0</v>
      </c>
      <c r="AA40" s="51">
        <f>'Temporary Relocation Numbers'!AA40*Assumptions!H$21</f>
        <v>0</v>
      </c>
      <c r="AB40" s="52">
        <f>'Temporary Relocation Numbers'!AB40*Assumptions!C$21</f>
        <v>1004901.2672629713</v>
      </c>
      <c r="AC40" s="52">
        <f>'Temporary Relocation Numbers'!AC40*Assumptions!D$21</f>
        <v>1147300.9678262733</v>
      </c>
      <c r="AD40" s="52">
        <f>'Temporary Relocation Numbers'!AD40*Assumptions!E$21</f>
        <v>781041.53081858857</v>
      </c>
      <c r="AE40" s="52">
        <f>'Temporary Relocation Numbers'!AE40*Assumptions!F$21</f>
        <v>797045.4148741652</v>
      </c>
      <c r="AF40" s="52">
        <f>'Temporary Relocation Numbers'!AF40*Assumptions!G$21</f>
        <v>627969.72131095815</v>
      </c>
      <c r="AG40" s="52">
        <f>'Temporary Relocation Numbers'!AG40*Assumptions!H$21</f>
        <v>248218.93492810734</v>
      </c>
      <c r="AH40" s="53">
        <f>'Temporary Relocation Numbers'!AH40*Assumptions!C$21</f>
        <v>313086458.62404662</v>
      </c>
      <c r="AI40" s="53">
        <f>'Temporary Relocation Numbers'!AI40*Assumptions!D$21</f>
        <v>599269364.08949816</v>
      </c>
      <c r="AJ40" s="53">
        <f>'Temporary Relocation Numbers'!AJ40*Assumptions!E$21</f>
        <v>473107309.82804042</v>
      </c>
      <c r="AK40" s="53">
        <f>'Temporary Relocation Numbers'!AK40*Assumptions!F$21</f>
        <v>218704946.8438448</v>
      </c>
      <c r="AL40" s="53">
        <f>'Temporary Relocation Numbers'!AL40*Assumptions!G$21</f>
        <v>134402963.65248042</v>
      </c>
      <c r="AM40" s="53">
        <f>'Temporary Relocation Numbers'!AM40*Assumptions!H$21</f>
        <v>70834329.229237735</v>
      </c>
    </row>
    <row r="41" spans="1:39" x14ac:dyDescent="0.35">
      <c r="A41">
        <v>2060</v>
      </c>
      <c r="B41" s="51">
        <f>'Temporary Relocation Numbers'!B41*Assumptions!C$21</f>
        <v>0</v>
      </c>
      <c r="C41" s="51">
        <f>'Temporary Relocation Numbers'!C41*Assumptions!D$21</f>
        <v>0</v>
      </c>
      <c r="D41" s="51">
        <f>'Temporary Relocation Numbers'!D41*Assumptions!E$21</f>
        <v>0</v>
      </c>
      <c r="E41" s="51">
        <f>'Temporary Relocation Numbers'!E41*Assumptions!F$21</f>
        <v>0</v>
      </c>
      <c r="F41" s="51">
        <f>'Temporary Relocation Numbers'!F41*Assumptions!G$21</f>
        <v>0</v>
      </c>
      <c r="G41" s="51">
        <f>'Temporary Relocation Numbers'!G41*Assumptions!H$21</f>
        <v>0</v>
      </c>
      <c r="H41" s="52">
        <f>'Temporary Relocation Numbers'!H41*Assumptions!C$21</f>
        <v>1223896.5635244141</v>
      </c>
      <c r="I41" s="52">
        <f>'Temporary Relocation Numbers'!I41*Assumptions!D$21</f>
        <v>1424540.9138578814</v>
      </c>
      <c r="J41" s="52">
        <f>'Temporary Relocation Numbers'!J41*Assumptions!E$21</f>
        <v>980069.15769349318</v>
      </c>
      <c r="K41" s="52">
        <f>'Temporary Relocation Numbers'!K41*Assumptions!F$21</f>
        <v>906069.85258047516</v>
      </c>
      <c r="L41" s="52">
        <f>'Temporary Relocation Numbers'!L41*Assumptions!G$21</f>
        <v>726878.03123623901</v>
      </c>
      <c r="M41" s="52">
        <f>'Temporary Relocation Numbers'!M41*Assumptions!H$21</f>
        <v>307713.97156976291</v>
      </c>
      <c r="N41" s="53">
        <f>'Temporary Relocation Numbers'!N41*Assumptions!C$21</f>
        <v>384295112.16370058</v>
      </c>
      <c r="O41" s="53">
        <f>'Temporary Relocation Numbers'!O41*Assumptions!D$21</f>
        <v>749892307.02776003</v>
      </c>
      <c r="P41" s="53">
        <f>'Temporary Relocation Numbers'!P41*Assumptions!E$21</f>
        <v>598303451.36985886</v>
      </c>
      <c r="Q41" s="53">
        <f>'Temporary Relocation Numbers'!Q41*Assumptions!F$21</f>
        <v>250562731.05836499</v>
      </c>
      <c r="R41" s="53">
        <f>'Temporary Relocation Numbers'!R41*Assumptions!G$21</f>
        <v>156787321.004733</v>
      </c>
      <c r="S41" s="53">
        <f>'Temporary Relocation Numbers'!S41*Assumptions!H$21</f>
        <v>88498385.634420365</v>
      </c>
      <c r="U41">
        <v>2060</v>
      </c>
      <c r="V41" s="51">
        <f>'Temporary Relocation Numbers'!V41*Assumptions!C$21</f>
        <v>0</v>
      </c>
      <c r="W41" s="51">
        <f>'Temporary Relocation Numbers'!W41*Assumptions!D$21</f>
        <v>0</v>
      </c>
      <c r="X41" s="51">
        <f>'Temporary Relocation Numbers'!X41*Assumptions!E$21</f>
        <v>0</v>
      </c>
      <c r="Y41" s="51">
        <f>'Temporary Relocation Numbers'!Y41*Assumptions!F$21</f>
        <v>0</v>
      </c>
      <c r="Z41" s="51">
        <f>'Temporary Relocation Numbers'!Z41*Assumptions!G$21</f>
        <v>0</v>
      </c>
      <c r="AA41" s="51">
        <f>'Temporary Relocation Numbers'!AA41*Assumptions!H$21</f>
        <v>0</v>
      </c>
      <c r="AB41" s="52">
        <f>'Temporary Relocation Numbers'!AB41*Assumptions!C$21</f>
        <v>1139417.9248808762</v>
      </c>
      <c r="AC41" s="52">
        <f>'Temporary Relocation Numbers'!AC41*Assumptions!D$21</f>
        <v>1300879.3306978079</v>
      </c>
      <c r="AD41" s="52">
        <f>'Temporary Relocation Numbers'!AD41*Assumptions!E$21</f>
        <v>885592.19625126943</v>
      </c>
      <c r="AE41" s="52">
        <f>'Temporary Relocation Numbers'!AE41*Assumptions!F$21</f>
        <v>903738.36936766538</v>
      </c>
      <c r="AF41" s="52">
        <f>'Temporary Relocation Numbers'!AF41*Assumptions!G$21</f>
        <v>712030.10689099936</v>
      </c>
      <c r="AG41" s="52">
        <f>'Temporary Relocation Numbers'!AG41*Assumptions!H$21</f>
        <v>281445.6633359117</v>
      </c>
      <c r="AH41" s="53">
        <f>'Temporary Relocation Numbers'!AH41*Assumptions!C$21</f>
        <v>357769400.04022872</v>
      </c>
      <c r="AI41" s="53">
        <f>'Temporary Relocation Numbers'!AI41*Assumptions!D$21</f>
        <v>684795636.94653547</v>
      </c>
      <c r="AJ41" s="53">
        <f>'Temporary Relocation Numbers'!AJ41*Assumptions!E$21</f>
        <v>540628039.72967589</v>
      </c>
      <c r="AK41" s="53">
        <f>'Temporary Relocation Numbers'!AK41*Assumptions!F$21</f>
        <v>249917987.38925979</v>
      </c>
      <c r="AL41" s="53">
        <f>'Temporary Relocation Numbers'!AL41*Assumptions!G$21</f>
        <v>153584629.24555051</v>
      </c>
      <c r="AM41" s="53">
        <f>'Temporary Relocation Numbers'!AM41*Assumptions!H$21</f>
        <v>80943633.212279722</v>
      </c>
    </row>
    <row r="42" spans="1:39" x14ac:dyDescent="0.35">
      <c r="A42">
        <v>2061</v>
      </c>
      <c r="B42" s="51">
        <f>'Temporary Relocation Numbers'!B42*Assumptions!C$21</f>
        <v>0</v>
      </c>
      <c r="C42" s="51">
        <f>'Temporary Relocation Numbers'!C42*Assumptions!D$21</f>
        <v>0</v>
      </c>
      <c r="D42" s="51">
        <f>'Temporary Relocation Numbers'!D42*Assumptions!E$21</f>
        <v>0</v>
      </c>
      <c r="E42" s="51">
        <f>'Temporary Relocation Numbers'!E42*Assumptions!F$21</f>
        <v>0</v>
      </c>
      <c r="F42" s="51">
        <f>'Temporary Relocation Numbers'!F42*Assumptions!G$21</f>
        <v>0</v>
      </c>
      <c r="G42" s="51">
        <f>'Temporary Relocation Numbers'!G42*Assumptions!H$21</f>
        <v>0</v>
      </c>
      <c r="H42" s="52">
        <f>'Temporary Relocation Numbers'!H42*Assumptions!C$21</f>
        <v>1231280.7602996277</v>
      </c>
      <c r="I42" s="52">
        <f>'Temporary Relocation Numbers'!I42*Assumptions!D$21</f>
        <v>1433135.668296915</v>
      </c>
      <c r="J42" s="52">
        <f>'Temporary Relocation Numbers'!J42*Assumptions!E$21</f>
        <v>985982.25830134714</v>
      </c>
      <c r="K42" s="52">
        <f>'Temporary Relocation Numbers'!K42*Assumptions!F$21</f>
        <v>911536.48945400002</v>
      </c>
      <c r="L42" s="52">
        <f>'Temporary Relocation Numbers'!L42*Assumptions!G$21</f>
        <v>731263.54106949782</v>
      </c>
      <c r="M42" s="52">
        <f>'Temporary Relocation Numbers'!M42*Assumptions!H$21</f>
        <v>309570.51777168235</v>
      </c>
      <c r="N42" s="53">
        <f>'Temporary Relocation Numbers'!N42*Assumptions!C$21</f>
        <v>389633683.04365319</v>
      </c>
      <c r="O42" s="53">
        <f>'Temporary Relocation Numbers'!O42*Assumptions!D$21</f>
        <v>760309700.08503509</v>
      </c>
      <c r="P42" s="53">
        <f>'Temporary Relocation Numbers'!P42*Assumptions!E$21</f>
        <v>606614994.45682275</v>
      </c>
      <c r="Q42" s="53">
        <f>'Temporary Relocation Numbers'!Q42*Assumptions!F$21</f>
        <v>254043511.47240195</v>
      </c>
      <c r="R42" s="53">
        <f>'Temporary Relocation Numbers'!R42*Assumptions!G$21</f>
        <v>158965387.28704643</v>
      </c>
      <c r="S42" s="53">
        <f>'Temporary Relocation Numbers'!S42*Assumptions!H$21</f>
        <v>89727792.123122901</v>
      </c>
      <c r="U42">
        <v>2061</v>
      </c>
      <c r="V42" s="51">
        <f>'Temporary Relocation Numbers'!V42*Assumptions!C$21</f>
        <v>0</v>
      </c>
      <c r="W42" s="51">
        <f>'Temporary Relocation Numbers'!W42*Assumptions!D$21</f>
        <v>0</v>
      </c>
      <c r="X42" s="51">
        <f>'Temporary Relocation Numbers'!X42*Assumptions!E$21</f>
        <v>0</v>
      </c>
      <c r="Y42" s="51">
        <f>'Temporary Relocation Numbers'!Y42*Assumptions!F$21</f>
        <v>0</v>
      </c>
      <c r="Z42" s="51">
        <f>'Temporary Relocation Numbers'!Z42*Assumptions!G$21</f>
        <v>0</v>
      </c>
      <c r="AA42" s="51">
        <f>'Temporary Relocation Numbers'!AA42*Assumptions!H$21</f>
        <v>0</v>
      </c>
      <c r="AB42" s="52">
        <f>'Temporary Relocation Numbers'!AB42*Assumptions!C$21</f>
        <v>1146292.4324310052</v>
      </c>
      <c r="AC42" s="52">
        <f>'Temporary Relocation Numbers'!AC42*Assumptions!D$21</f>
        <v>1308727.9914792543</v>
      </c>
      <c r="AD42" s="52">
        <f>'Temporary Relocation Numbers'!AD42*Assumptions!E$21</f>
        <v>890935.28424955753</v>
      </c>
      <c r="AE42" s="52">
        <f>'Temporary Relocation Numbers'!AE42*Assumptions!F$21</f>
        <v>909190.93958610296</v>
      </c>
      <c r="AF42" s="52">
        <f>'Temporary Relocation Numbers'!AF42*Assumptions!G$21</f>
        <v>716326.03399452753</v>
      </c>
      <c r="AG42" s="52">
        <f>'Temporary Relocation Numbers'!AG42*Assumptions!H$21</f>
        <v>283143.72363082599</v>
      </c>
      <c r="AH42" s="53">
        <f>'Temporary Relocation Numbers'!AH42*Assumptions!C$21</f>
        <v>362739479.64920181</v>
      </c>
      <c r="AI42" s="53">
        <f>'Temporary Relocation Numbers'!AI42*Assumptions!D$21</f>
        <v>694308716.68761754</v>
      </c>
      <c r="AJ42" s="53">
        <f>'Temporary Relocation Numbers'!AJ42*Assumptions!E$21</f>
        <v>548138364.52547312</v>
      </c>
      <c r="AK42" s="53">
        <f>'Temporary Relocation Numbers'!AK42*Assumptions!F$21</f>
        <v>253389811.11957124</v>
      </c>
      <c r="AL42" s="53">
        <f>'Temporary Relocation Numbers'!AL42*Assumptions!G$21</f>
        <v>155718204.20746499</v>
      </c>
      <c r="AM42" s="53">
        <f>'Temporary Relocation Numbers'!AM42*Assumptions!H$21</f>
        <v>82068090.197307855</v>
      </c>
    </row>
    <row r="43" spans="1:39" x14ac:dyDescent="0.35">
      <c r="A43">
        <v>2062</v>
      </c>
      <c r="B43" s="51">
        <f>'Temporary Relocation Numbers'!B43*Assumptions!C$21</f>
        <v>0</v>
      </c>
      <c r="C43" s="51">
        <f>'Temporary Relocation Numbers'!C43*Assumptions!D$21</f>
        <v>0</v>
      </c>
      <c r="D43" s="51">
        <f>'Temporary Relocation Numbers'!D43*Assumptions!E$21</f>
        <v>0</v>
      </c>
      <c r="E43" s="51">
        <f>'Temporary Relocation Numbers'!E43*Assumptions!F$21</f>
        <v>0</v>
      </c>
      <c r="F43" s="51">
        <f>'Temporary Relocation Numbers'!F43*Assumptions!G$21</f>
        <v>0</v>
      </c>
      <c r="G43" s="51">
        <f>'Temporary Relocation Numbers'!G43*Assumptions!H$21</f>
        <v>0</v>
      </c>
      <c r="H43" s="52">
        <f>'Temporary Relocation Numbers'!H43*Assumptions!C$21</f>
        <v>1238709.5085211317</v>
      </c>
      <c r="I43" s="52">
        <f>'Temporary Relocation Numbers'!I43*Assumptions!D$21</f>
        <v>1441782.2779007587</v>
      </c>
      <c r="J43" s="52">
        <f>'Temporary Relocation Numbers'!J43*Assumptions!E$21</f>
        <v>991931.03471689695</v>
      </c>
      <c r="K43" s="52">
        <f>'Temporary Relocation Numbers'!K43*Assumptions!F$21</f>
        <v>917036.10846308747</v>
      </c>
      <c r="L43" s="52">
        <f>'Temporary Relocation Numbers'!L43*Assumptions!G$21</f>
        <v>735675.51022009901</v>
      </c>
      <c r="M43" s="52">
        <f>'Temporary Relocation Numbers'!M43*Assumptions!H$21</f>
        <v>311438.26516730228</v>
      </c>
      <c r="N43" s="53">
        <f>'Temporary Relocation Numbers'!N43*Assumptions!C$21</f>
        <v>395046416.5609597</v>
      </c>
      <c r="O43" s="53">
        <f>'Temporary Relocation Numbers'!O43*Assumptions!D$21</f>
        <v>770871810.02644527</v>
      </c>
      <c r="P43" s="53">
        <f>'Temporary Relocation Numbers'!P43*Assumptions!E$21</f>
        <v>615042000.27148497</v>
      </c>
      <c r="Q43" s="53">
        <f>'Temporary Relocation Numbers'!Q43*Assumptions!F$21</f>
        <v>257572646.3733156</v>
      </c>
      <c r="R43" s="53">
        <f>'Temporary Relocation Numbers'!R43*Assumptions!G$21</f>
        <v>161173710.94412562</v>
      </c>
      <c r="S43" s="53">
        <f>'Temporary Relocation Numbers'!S43*Assumptions!H$21</f>
        <v>90974277.344998151</v>
      </c>
      <c r="U43">
        <v>2062</v>
      </c>
      <c r="V43" s="51">
        <f>'Temporary Relocation Numbers'!V43*Assumptions!C$21</f>
        <v>0</v>
      </c>
      <c r="W43" s="51">
        <f>'Temporary Relocation Numbers'!W43*Assumptions!D$21</f>
        <v>0</v>
      </c>
      <c r="X43" s="51">
        <f>'Temporary Relocation Numbers'!X43*Assumptions!E$21</f>
        <v>0</v>
      </c>
      <c r="Y43" s="51">
        <f>'Temporary Relocation Numbers'!Y43*Assumptions!F$21</f>
        <v>0</v>
      </c>
      <c r="Z43" s="51">
        <f>'Temporary Relocation Numbers'!Z43*Assumptions!G$21</f>
        <v>0</v>
      </c>
      <c r="AA43" s="51">
        <f>'Temporary Relocation Numbers'!AA43*Assumptions!H$21</f>
        <v>0</v>
      </c>
      <c r="AB43" s="52">
        <f>'Temporary Relocation Numbers'!AB43*Assumptions!C$21</f>
        <v>1153208.4162937547</v>
      </c>
      <c r="AC43" s="52">
        <f>'Temporary Relocation Numbers'!AC43*Assumptions!D$21</f>
        <v>1316624.0059810716</v>
      </c>
      <c r="AD43" s="52">
        <f>'Temporary Relocation Numbers'!AD43*Assumptions!E$21</f>
        <v>896310.60896975652</v>
      </c>
      <c r="AE43" s="52">
        <f>'Temporary Relocation Numbers'!AE43*Assumptions!F$21</f>
        <v>914676.40707104467</v>
      </c>
      <c r="AF43" s="52">
        <f>'Temporary Relocation Numbers'!AF43*Assumptions!G$21</f>
        <v>720647.87993140286</v>
      </c>
      <c r="AG43" s="52">
        <f>'Temporary Relocation Numbers'!AG43*Assumptions!H$21</f>
        <v>284852.0289184362</v>
      </c>
      <c r="AH43" s="53">
        <f>'Temporary Relocation Numbers'!AH43*Assumptions!C$21</f>
        <v>367778602.86927414</v>
      </c>
      <c r="AI43" s="53">
        <f>'Temporary Relocation Numbers'!AI43*Assumptions!D$21</f>
        <v>703953950.72594929</v>
      </c>
      <c r="AJ43" s="53">
        <f>'Temporary Relocation Numbers'!AJ43*Assumptions!E$21</f>
        <v>555753021.64292812</v>
      </c>
      <c r="AK43" s="53">
        <f>'Temporary Relocation Numbers'!AK43*Assumptions!F$21</f>
        <v>256909864.91183329</v>
      </c>
      <c r="AL43" s="53">
        <f>'Temporary Relocation Numbers'!AL43*Assumptions!G$21</f>
        <v>157881418.47730032</v>
      </c>
      <c r="AM43" s="53">
        <f>'Temporary Relocation Numbers'!AM43*Assumptions!H$21</f>
        <v>83208167.972520456</v>
      </c>
    </row>
    <row r="44" spans="1:39" x14ac:dyDescent="0.35">
      <c r="A44">
        <v>2063</v>
      </c>
      <c r="B44" s="51">
        <f>'Temporary Relocation Numbers'!B44*Assumptions!C$21</f>
        <v>0</v>
      </c>
      <c r="C44" s="51">
        <f>'Temporary Relocation Numbers'!C44*Assumptions!D$21</f>
        <v>0</v>
      </c>
      <c r="D44" s="51">
        <f>'Temporary Relocation Numbers'!D44*Assumptions!E$21</f>
        <v>0</v>
      </c>
      <c r="E44" s="51">
        <f>'Temporary Relocation Numbers'!E44*Assumptions!F$21</f>
        <v>0</v>
      </c>
      <c r="F44" s="51">
        <f>'Temporary Relocation Numbers'!F44*Assumptions!G$21</f>
        <v>0</v>
      </c>
      <c r="G44" s="51">
        <f>'Temporary Relocation Numbers'!G44*Assumptions!H$21</f>
        <v>0</v>
      </c>
      <c r="H44" s="52">
        <f>'Temporary Relocation Numbers'!H44*Assumptions!C$21</f>
        <v>1246183.0769834109</v>
      </c>
      <c r="I44" s="52">
        <f>'Temporary Relocation Numbers'!I44*Assumptions!D$21</f>
        <v>1450481.0555297902</v>
      </c>
      <c r="J44" s="52">
        <f>'Temporary Relocation Numbers'!J44*Assumptions!E$21</f>
        <v>997915.70218478993</v>
      </c>
      <c r="K44" s="52">
        <f>'Temporary Relocation Numbers'!K44*Assumptions!F$21</f>
        <v>922568.90860051708</v>
      </c>
      <c r="L44" s="52">
        <f>'Temporary Relocation Numbers'!L44*Assumptions!G$21</f>
        <v>740114.09832637431</v>
      </c>
      <c r="M44" s="52">
        <f>'Temporary Relocation Numbers'!M44*Assumptions!H$21</f>
        <v>313317.28133734869</v>
      </c>
      <c r="N44" s="53">
        <f>'Temporary Relocation Numbers'!N44*Assumptions!C$21</f>
        <v>400534342.97201312</v>
      </c>
      <c r="O44" s="53">
        <f>'Temporary Relocation Numbers'!O44*Assumptions!D$21</f>
        <v>781580647.23754776</v>
      </c>
      <c r="P44" s="53">
        <f>'Temporary Relocation Numbers'!P44*Assumptions!E$21</f>
        <v>623586072.80498719</v>
      </c>
      <c r="Q44" s="53">
        <f>'Temporary Relocation Numbers'!Q44*Assumptions!F$21</f>
        <v>261150807.49448848</v>
      </c>
      <c r="R44" s="53">
        <f>'Temporary Relocation Numbers'!R44*Assumptions!G$21</f>
        <v>163412712.30694723</v>
      </c>
      <c r="S44" s="53">
        <f>'Temporary Relocation Numbers'!S44*Assumptions!H$21</f>
        <v>92238078.55528225</v>
      </c>
      <c r="U44">
        <v>2063</v>
      </c>
      <c r="V44" s="51">
        <f>'Temporary Relocation Numbers'!V44*Assumptions!C$21</f>
        <v>0</v>
      </c>
      <c r="W44" s="51">
        <f>'Temporary Relocation Numbers'!W44*Assumptions!D$21</f>
        <v>0</v>
      </c>
      <c r="X44" s="51">
        <f>'Temporary Relocation Numbers'!X44*Assumptions!E$21</f>
        <v>0</v>
      </c>
      <c r="Y44" s="51">
        <f>'Temporary Relocation Numbers'!Y44*Assumptions!F$21</f>
        <v>0</v>
      </c>
      <c r="Z44" s="51">
        <f>'Temporary Relocation Numbers'!Z44*Assumptions!G$21</f>
        <v>0</v>
      </c>
      <c r="AA44" s="51">
        <f>'Temporary Relocation Numbers'!AA44*Assumptions!H$21</f>
        <v>0</v>
      </c>
      <c r="AB44" s="52">
        <f>'Temporary Relocation Numbers'!AB44*Assumptions!C$21</f>
        <v>1160166.1267102489</v>
      </c>
      <c r="AC44" s="52">
        <f>'Temporary Relocation Numbers'!AC44*Assumptions!D$21</f>
        <v>1324567.6599048453</v>
      </c>
      <c r="AD44" s="52">
        <f>'Temporary Relocation Numbers'!AD44*Assumptions!E$21</f>
        <v>901718.36490730487</v>
      </c>
      <c r="AE44" s="52">
        <f>'Temporary Relocation Numbers'!AE44*Assumptions!F$21</f>
        <v>920194.97030322533</v>
      </c>
      <c r="AF44" s="52">
        <f>'Temporary Relocation Numbers'!AF44*Assumptions!G$21</f>
        <v>724995.80107902852</v>
      </c>
      <c r="AG44" s="52">
        <f>'Temporary Relocation Numbers'!AG44*Assumptions!H$21</f>
        <v>286570.64101037272</v>
      </c>
      <c r="AH44" s="53">
        <f>'Temporary Relocation Numbers'!AH44*Assumptions!C$21</f>
        <v>372887728.84408277</v>
      </c>
      <c r="AI44" s="53">
        <f>'Temporary Relocation Numbers'!AI44*Assumptions!D$21</f>
        <v>713733174.92948854</v>
      </c>
      <c r="AJ44" s="53">
        <f>'Temporary Relocation Numbers'!AJ44*Assumptions!E$21</f>
        <v>563473460.45122814</v>
      </c>
      <c r="AK44" s="53">
        <f>'Temporary Relocation Numbers'!AK44*Assumptions!F$21</f>
        <v>260478818.7709358</v>
      </c>
      <c r="AL44" s="53">
        <f>'Temporary Relocation Numbers'!AL44*Assumptions!G$21</f>
        <v>160074683.7999399</v>
      </c>
      <c r="AM44" s="53">
        <f>'Temporary Relocation Numbers'!AM44*Assumptions!H$21</f>
        <v>84364083.539625257</v>
      </c>
    </row>
    <row r="45" spans="1:39" x14ac:dyDescent="0.35">
      <c r="A45">
        <v>2064</v>
      </c>
      <c r="B45" s="51">
        <f>'Temporary Relocation Numbers'!B45*Assumptions!C$21</f>
        <v>0</v>
      </c>
      <c r="C45" s="51">
        <f>'Temporary Relocation Numbers'!C45*Assumptions!D$21</f>
        <v>0</v>
      </c>
      <c r="D45" s="51">
        <f>'Temporary Relocation Numbers'!D45*Assumptions!E$21</f>
        <v>0</v>
      </c>
      <c r="E45" s="51">
        <f>'Temporary Relocation Numbers'!E45*Assumptions!F$21</f>
        <v>0</v>
      </c>
      <c r="F45" s="51">
        <f>'Temporary Relocation Numbers'!F45*Assumptions!G$21</f>
        <v>0</v>
      </c>
      <c r="G45" s="51">
        <f>'Temporary Relocation Numbers'!G45*Assumptions!H$21</f>
        <v>0</v>
      </c>
      <c r="H45" s="52">
        <f>'Temporary Relocation Numbers'!H45*Assumptions!C$21</f>
        <v>1253701.7361026814</v>
      </c>
      <c r="I45" s="52">
        <f>'Temporary Relocation Numbers'!I45*Assumptions!D$21</f>
        <v>1459232.3159319838</v>
      </c>
      <c r="J45" s="52">
        <f>'Temporary Relocation Numbers'!J45*Assumptions!E$21</f>
        <v>1003936.47724832</v>
      </c>
      <c r="K45" s="52">
        <f>'Temporary Relocation Numbers'!K45*Assumptions!F$21</f>
        <v>928135.09005966154</v>
      </c>
      <c r="L45" s="52">
        <f>'Temporary Relocation Numbers'!L45*Assumptions!G$21</f>
        <v>744579.46598980983</v>
      </c>
      <c r="M45" s="52">
        <f>'Temporary Relocation Numbers'!M45*Assumptions!H$21</f>
        <v>315207.63427028566</v>
      </c>
      <c r="N45" s="53">
        <f>'Temporary Relocation Numbers'!N45*Assumptions!C$21</f>
        <v>406098506.84537643</v>
      </c>
      <c r="O45" s="53">
        <f>'Temporary Relocation Numbers'!O45*Assumptions!D$21</f>
        <v>792438250.03188014</v>
      </c>
      <c r="P45" s="53">
        <f>'Temporary Relocation Numbers'!P45*Assumptions!E$21</f>
        <v>632248838.33087981</v>
      </c>
      <c r="Q45" s="53">
        <f>'Temporary Relocation Numbers'!Q45*Assumptions!F$21</f>
        <v>264778675.90092376</v>
      </c>
      <c r="R45" s="53">
        <f>'Temporary Relocation Numbers'!R45*Assumptions!G$21</f>
        <v>165682817.54566363</v>
      </c>
      <c r="S45" s="53">
        <f>'Temporary Relocation Numbers'!S45*Assumptions!H$21</f>
        <v>93519436.305125922</v>
      </c>
      <c r="U45">
        <v>2064</v>
      </c>
      <c r="V45" s="51">
        <f>'Temporary Relocation Numbers'!V45*Assumptions!C$21</f>
        <v>0</v>
      </c>
      <c r="W45" s="51">
        <f>'Temporary Relocation Numbers'!W45*Assumptions!D$21</f>
        <v>0</v>
      </c>
      <c r="X45" s="51">
        <f>'Temporary Relocation Numbers'!X45*Assumptions!E$21</f>
        <v>0</v>
      </c>
      <c r="Y45" s="51">
        <f>'Temporary Relocation Numbers'!Y45*Assumptions!F$21</f>
        <v>0</v>
      </c>
      <c r="Z45" s="51">
        <f>'Temporary Relocation Numbers'!Z45*Assumptions!G$21</f>
        <v>0</v>
      </c>
      <c r="AA45" s="51">
        <f>'Temporary Relocation Numbers'!AA45*Assumptions!H$21</f>
        <v>0</v>
      </c>
      <c r="AB45" s="52">
        <f>'Temporary Relocation Numbers'!AB45*Assumptions!C$21</f>
        <v>1167165.8154314065</v>
      </c>
      <c r="AC45" s="52">
        <f>'Temporary Relocation Numbers'!AC45*Assumptions!D$21</f>
        <v>1332559.2406758997</v>
      </c>
      <c r="AD45" s="52">
        <f>'Temporary Relocation Numbers'!AD45*Assumptions!E$21</f>
        <v>907158.74773109937</v>
      </c>
      <c r="AE45" s="52">
        <f>'Temporary Relocation Numbers'!AE45*Assumptions!F$21</f>
        <v>925746.8289608832</v>
      </c>
      <c r="AF45" s="52">
        <f>'Temporary Relocation Numbers'!AF45*Assumptions!G$21</f>
        <v>729369.95475828601</v>
      </c>
      <c r="AG45" s="52">
        <f>'Temporary Relocation Numbers'!AG45*Assumptions!H$21</f>
        <v>288299.622091197</v>
      </c>
      <c r="AH45" s="53">
        <f>'Temporary Relocation Numbers'!AH45*Assumptions!C$21</f>
        <v>378067830.04154652</v>
      </c>
      <c r="AI45" s="53">
        <f>'Temporary Relocation Numbers'!AI45*Assumptions!D$21</f>
        <v>723648250.66980028</v>
      </c>
      <c r="AJ45" s="53">
        <f>'Temporary Relocation Numbers'!AJ45*Assumptions!E$21</f>
        <v>571301150.45398223</v>
      </c>
      <c r="AK45" s="53">
        <f>'Temporary Relocation Numbers'!AK45*Assumptions!F$21</f>
        <v>264097352.00937733</v>
      </c>
      <c r="AL45" s="53">
        <f>'Temporary Relocation Numbers'!AL45*Assumptions!G$21</f>
        <v>162298417.64016613</v>
      </c>
      <c r="AM45" s="53">
        <f>'Temporary Relocation Numbers'!AM45*Assumptions!H$21</f>
        <v>85536056.914885536</v>
      </c>
    </row>
    <row r="46" spans="1:39" x14ac:dyDescent="0.35">
      <c r="A46">
        <v>2065</v>
      </c>
      <c r="B46" s="51">
        <f>'Temporary Relocation Numbers'!B46*Assumptions!C$21</f>
        <v>0</v>
      </c>
      <c r="C46" s="51">
        <f>'Temporary Relocation Numbers'!C46*Assumptions!D$21</f>
        <v>0</v>
      </c>
      <c r="D46" s="51">
        <f>'Temporary Relocation Numbers'!D46*Assumptions!E$21</f>
        <v>0</v>
      </c>
      <c r="E46" s="51">
        <f>'Temporary Relocation Numbers'!E46*Assumptions!F$21</f>
        <v>0</v>
      </c>
      <c r="F46" s="51">
        <f>'Temporary Relocation Numbers'!F46*Assumptions!G$21</f>
        <v>0</v>
      </c>
      <c r="G46" s="51">
        <f>'Temporary Relocation Numbers'!G46*Assumptions!H$21</f>
        <v>0</v>
      </c>
      <c r="H46" s="52">
        <f>'Temporary Relocation Numbers'!H46*Assumptions!C$21</f>
        <v>1261265.7579266748</v>
      </c>
      <c r="I46" s="52">
        <f>'Temporary Relocation Numbers'!I46*Assumptions!D$21</f>
        <v>1468036.3757542963</v>
      </c>
      <c r="J46" s="52">
        <f>'Temporary Relocation Numbers'!J46*Assumptions!E$21</f>
        <v>1009993.5777572623</v>
      </c>
      <c r="K46" s="52">
        <f>'Temporary Relocation Numbers'!K46*Assumptions!F$21</f>
        <v>933734.8542417303</v>
      </c>
      <c r="L46" s="52">
        <f>'Temporary Relocation Numbers'!L46*Assumptions!G$21</f>
        <v>749071.77478085598</v>
      </c>
      <c r="M46" s="52">
        <f>'Temporary Relocation Numbers'!M46*Assumptions!H$21</f>
        <v>317109.39236477576</v>
      </c>
      <c r="N46" s="53">
        <f>'Temporary Relocation Numbers'!N46*Assumptions!C$21</f>
        <v>411739967.26060385</v>
      </c>
      <c r="O46" s="53">
        <f>'Temporary Relocation Numbers'!O46*Assumptions!D$21</f>
        <v>803446685.0389291</v>
      </c>
      <c r="P46" s="53">
        <f>'Temporary Relocation Numbers'!P46*Assumptions!E$21</f>
        <v>641031945.71466398</v>
      </c>
      <c r="Q46" s="53">
        <f>'Temporary Relocation Numbers'!Q46*Assumptions!F$21</f>
        <v>268456942.11887896</v>
      </c>
      <c r="R46" s="53">
        <f>'Temporary Relocation Numbers'!R46*Assumptions!G$21</f>
        <v>167984458.75072008</v>
      </c>
      <c r="S46" s="53">
        <f>'Temporary Relocation Numbers'!S46*Assumptions!H$21</f>
        <v>94818594.487381026</v>
      </c>
      <c r="U46">
        <v>2065</v>
      </c>
      <c r="V46" s="51">
        <f>'Temporary Relocation Numbers'!V46*Assumptions!C$21</f>
        <v>0</v>
      </c>
      <c r="W46" s="51">
        <f>'Temporary Relocation Numbers'!W46*Assumptions!D$21</f>
        <v>0</v>
      </c>
      <c r="X46" s="51">
        <f>'Temporary Relocation Numbers'!X46*Assumptions!E$21</f>
        <v>0</v>
      </c>
      <c r="Y46" s="51">
        <f>'Temporary Relocation Numbers'!Y46*Assumptions!F$21</f>
        <v>0</v>
      </c>
      <c r="Z46" s="51">
        <f>'Temporary Relocation Numbers'!Z46*Assumptions!G$21</f>
        <v>0</v>
      </c>
      <c r="AA46" s="51">
        <f>'Temporary Relocation Numbers'!AA46*Assumptions!H$21</f>
        <v>0</v>
      </c>
      <c r="AB46" s="52">
        <f>'Temporary Relocation Numbers'!AB46*Assumptions!C$21</f>
        <v>1174207.735727048</v>
      </c>
      <c r="AC46" s="52">
        <f>'Temporary Relocation Numbers'!AC46*Assumptions!D$21</f>
        <v>1340599.0374536959</v>
      </c>
      <c r="AD46" s="52">
        <f>'Temporary Relocation Numbers'!AD46*Assumptions!E$21</f>
        <v>912631.95429057605</v>
      </c>
      <c r="AE46" s="52">
        <f>'Temporary Relocation Numbers'!AE46*Assumptions!F$21</f>
        <v>931332.18392698595</v>
      </c>
      <c r="AF46" s="52">
        <f>'Temporary Relocation Numbers'!AF46*Assumptions!G$21</f>
        <v>733770.49923922995</v>
      </c>
      <c r="AG46" s="52">
        <f>'Temporary Relocation Numbers'!AG46*Assumptions!H$21</f>
        <v>290039.03472065221</v>
      </c>
      <c r="AH46" s="53">
        <f>'Temporary Relocation Numbers'!AH46*Assumptions!C$21</f>
        <v>383319892.43896496</v>
      </c>
      <c r="AI46" s="53">
        <f>'Temporary Relocation Numbers'!AI46*Assumptions!D$21</f>
        <v>733701065.17634702</v>
      </c>
      <c r="AJ46" s="53">
        <f>'Temporary Relocation Numbers'!AJ46*Assumptions!E$21</f>
        <v>579237581.56892657</v>
      </c>
      <c r="AK46" s="53">
        <f>'Temporary Relocation Numbers'!AK46*Assumptions!F$21</f>
        <v>267766153.37656534</v>
      </c>
      <c r="AL46" s="53">
        <f>'Temporary Relocation Numbers'!AL46*Assumptions!G$21</f>
        <v>164553043.26212063</v>
      </c>
      <c r="AM46" s="53">
        <f>'Temporary Relocation Numbers'!AM46*Assumptions!H$21</f>
        <v>86724311.170998096</v>
      </c>
    </row>
    <row r="47" spans="1:39" x14ac:dyDescent="0.35">
      <c r="A47">
        <v>2066</v>
      </c>
      <c r="B47" s="51">
        <f>'Temporary Relocation Numbers'!B47*Assumptions!C$21</f>
        <v>0</v>
      </c>
      <c r="C47" s="51">
        <f>'Temporary Relocation Numbers'!C47*Assumptions!D$21</f>
        <v>0</v>
      </c>
      <c r="D47" s="51">
        <f>'Temporary Relocation Numbers'!D47*Assumptions!E$21</f>
        <v>0</v>
      </c>
      <c r="E47" s="51">
        <f>'Temporary Relocation Numbers'!E47*Assumptions!F$21</f>
        <v>0</v>
      </c>
      <c r="F47" s="51">
        <f>'Temporary Relocation Numbers'!F47*Assumptions!G$21</f>
        <v>0</v>
      </c>
      <c r="G47" s="51">
        <f>'Temporary Relocation Numbers'!G47*Assumptions!H$21</f>
        <v>0</v>
      </c>
      <c r="H47" s="52">
        <f>'Temporary Relocation Numbers'!H47*Assumptions!C$21</f>
        <v>1268875.4161444819</v>
      </c>
      <c r="I47" s="52">
        <f>'Temporary Relocation Numbers'!I47*Assumptions!D$21</f>
        <v>1476893.5535541305</v>
      </c>
      <c r="J47" s="52">
        <f>'Temporary Relocation Numbers'!J47*Assumptions!E$21</f>
        <v>1016087.2228757557</v>
      </c>
      <c r="K47" s="52">
        <f>'Temporary Relocation Numbers'!K47*Assumptions!F$21</f>
        <v>939368.40376305697</v>
      </c>
      <c r="L47" s="52">
        <f>'Temporary Relocation Numbers'!L47*Assumptions!G$21</f>
        <v>753591.18724477536</v>
      </c>
      <c r="M47" s="52">
        <f>'Temporary Relocation Numbers'!M47*Assumptions!H$21</f>
        <v>319022.62443215487</v>
      </c>
      <c r="N47" s="53">
        <f>'Temporary Relocation Numbers'!N47*Assumptions!C$21</f>
        <v>417459798.00982702</v>
      </c>
      <c r="O47" s="53">
        <f>'Temporary Relocation Numbers'!O47*Assumptions!D$21</f>
        <v>814608047.59749365</v>
      </c>
      <c r="P47" s="53">
        <f>'Temporary Relocation Numbers'!P47*Assumptions!E$21</f>
        <v>649937066.72763646</v>
      </c>
      <c r="Q47" s="53">
        <f>'Temporary Relocation Numbers'!Q47*Assumptions!F$21</f>
        <v>272186306.26730061</v>
      </c>
      <c r="R47" s="53">
        <f>'Temporary Relocation Numbers'!R47*Assumptions!G$21</f>
        <v>170318074.01509842</v>
      </c>
      <c r="S47" s="53">
        <f>'Temporary Relocation Numbers'!S47*Assumptions!H$21</f>
        <v>96135800.38302286</v>
      </c>
      <c r="U47">
        <v>2066</v>
      </c>
      <c r="V47" s="51">
        <f>'Temporary Relocation Numbers'!V47*Assumptions!C$21</f>
        <v>0</v>
      </c>
      <c r="W47" s="51">
        <f>'Temporary Relocation Numbers'!W47*Assumptions!D$21</f>
        <v>0</v>
      </c>
      <c r="X47" s="51">
        <f>'Temporary Relocation Numbers'!X47*Assumptions!E$21</f>
        <v>0</v>
      </c>
      <c r="Y47" s="51">
        <f>'Temporary Relocation Numbers'!Y47*Assumptions!F$21</f>
        <v>0</v>
      </c>
      <c r="Z47" s="51">
        <f>'Temporary Relocation Numbers'!Z47*Assumptions!G$21</f>
        <v>0</v>
      </c>
      <c r="AA47" s="51">
        <f>'Temporary Relocation Numbers'!AA47*Assumptions!H$21</f>
        <v>0</v>
      </c>
      <c r="AB47" s="52">
        <f>'Temporary Relocation Numbers'!AB47*Assumptions!C$21</f>
        <v>1181292.1423950577</v>
      </c>
      <c r="AC47" s="52">
        <f>'Temporary Relocation Numbers'!AC47*Assumptions!D$21</f>
        <v>1348687.3411422966</v>
      </c>
      <c r="AD47" s="52">
        <f>'Temporary Relocation Numbers'!AD47*Assumptions!E$21</f>
        <v>918138.18262283248</v>
      </c>
      <c r="AE47" s="52">
        <f>'Temporary Relocation Numbers'!AE47*Assumptions!F$21</f>
        <v>936951.23729649791</v>
      </c>
      <c r="AF47" s="52">
        <f>'Temporary Relocation Numbers'!AF47*Assumptions!G$21</f>
        <v>738197.59374681325</v>
      </c>
      <c r="AG47" s="52">
        <f>'Temporary Relocation Numbers'!AG47*Assumptions!H$21</f>
        <v>291788.94183592586</v>
      </c>
      <c r="AH47" s="53">
        <f>'Temporary Relocation Numbers'!AH47*Assumptions!C$21</f>
        <v>388644915.71068829</v>
      </c>
      <c r="AI47" s="53">
        <f>'Temporary Relocation Numbers'!AI47*Assumptions!D$21</f>
        <v>743893531.8957057</v>
      </c>
      <c r="AJ47" s="53">
        <f>'Temporary Relocation Numbers'!AJ47*Assumptions!E$21</f>
        <v>587284264.41151452</v>
      </c>
      <c r="AK47" s="53">
        <f>'Temporary Relocation Numbers'!AK47*Assumptions!F$21</f>
        <v>271485921.18991214</v>
      </c>
      <c r="AL47" s="53">
        <f>'Temporary Relocation Numbers'!AL47*Assumptions!G$21</f>
        <v>166838989.80986789</v>
      </c>
      <c r="AM47" s="53">
        <f>'Temporary Relocation Numbers'!AM47*Assumptions!H$21</f>
        <v>87929072.479552597</v>
      </c>
    </row>
    <row r="48" spans="1:39" x14ac:dyDescent="0.35">
      <c r="A48">
        <v>2067</v>
      </c>
      <c r="B48" s="51">
        <f>'Temporary Relocation Numbers'!B48*Assumptions!C$21</f>
        <v>0</v>
      </c>
      <c r="C48" s="51">
        <f>'Temporary Relocation Numbers'!C48*Assumptions!D$21</f>
        <v>0</v>
      </c>
      <c r="D48" s="51">
        <f>'Temporary Relocation Numbers'!D48*Assumptions!E$21</f>
        <v>0</v>
      </c>
      <c r="E48" s="51">
        <f>'Temporary Relocation Numbers'!E48*Assumptions!F$21</f>
        <v>0</v>
      </c>
      <c r="F48" s="51">
        <f>'Temporary Relocation Numbers'!F48*Assumptions!G$21</f>
        <v>0</v>
      </c>
      <c r="G48" s="51">
        <f>'Temporary Relocation Numbers'!G48*Assumptions!H$21</f>
        <v>0</v>
      </c>
      <c r="H48" s="52">
        <f>'Temporary Relocation Numbers'!H48*Assumptions!C$21</f>
        <v>1276530.9860964559</v>
      </c>
      <c r="I48" s="52">
        <f>'Temporary Relocation Numbers'!I48*Assumptions!D$21</f>
        <v>1485804.1698108532</v>
      </c>
      <c r="J48" s="52">
        <f>'Temporary Relocation Numbers'!J48*Assumptions!E$21</f>
        <v>1022217.6330902338</v>
      </c>
      <c r="K48" s="52">
        <f>'Temporary Relocation Numbers'!K48*Assumptions!F$21</f>
        <v>945035.94246243022</v>
      </c>
      <c r="L48" s="52">
        <f>'Temporary Relocation Numbers'!L48*Assumptions!G$21</f>
        <v>758137.86690752208</v>
      </c>
      <c r="M48" s="52">
        <f>'Temporary Relocation Numbers'!M48*Assumptions!H$21</f>
        <v>320947.39969892113</v>
      </c>
      <c r="N48" s="53">
        <f>'Temporary Relocation Numbers'!N48*Assumptions!C$21</f>
        <v>423259087.80213857</v>
      </c>
      <c r="O48" s="53">
        <f>'Temporary Relocation Numbers'!O48*Assumptions!D$21</f>
        <v>825924462.15450871</v>
      </c>
      <c r="P48" s="53">
        <f>'Temporary Relocation Numbers'!P48*Assumptions!E$21</f>
        <v>658965896.36509466</v>
      </c>
      <c r="Q48" s="53">
        <f>'Temporary Relocation Numbers'!Q48*Assumptions!F$21</f>
        <v>275967478.19108367</v>
      </c>
      <c r="R48" s="53">
        <f>'Temporary Relocation Numbers'!R48*Assumptions!G$21</f>
        <v>172684107.51770326</v>
      </c>
      <c r="S48" s="53">
        <f>'Temporary Relocation Numbers'!S48*Assumptions!H$21</f>
        <v>97471304.708217368</v>
      </c>
      <c r="U48">
        <v>2067</v>
      </c>
      <c r="V48" s="51">
        <f>'Temporary Relocation Numbers'!V48*Assumptions!C$21</f>
        <v>0</v>
      </c>
      <c r="W48" s="51">
        <f>'Temporary Relocation Numbers'!W48*Assumptions!D$21</f>
        <v>0</v>
      </c>
      <c r="X48" s="51">
        <f>'Temporary Relocation Numbers'!X48*Assumptions!E$21</f>
        <v>0</v>
      </c>
      <c r="Y48" s="51">
        <f>'Temporary Relocation Numbers'!Y48*Assumptions!F$21</f>
        <v>0</v>
      </c>
      <c r="Z48" s="51">
        <f>'Temporary Relocation Numbers'!Z48*Assumptions!G$21</f>
        <v>0</v>
      </c>
      <c r="AA48" s="51">
        <f>'Temporary Relocation Numbers'!AA48*Assumptions!H$21</f>
        <v>0</v>
      </c>
      <c r="AB48" s="52">
        <f>'Temporary Relocation Numbers'!AB48*Assumptions!C$21</f>
        <v>1188419.2917706058</v>
      </c>
      <c r="AC48" s="52">
        <f>'Temporary Relocation Numbers'!AC48*Assumptions!D$21</f>
        <v>1356824.4444008889</v>
      </c>
      <c r="AD48" s="52">
        <f>'Temporary Relocation Numbers'!AD48*Assumptions!E$21</f>
        <v>923677.63195979327</v>
      </c>
      <c r="AE48" s="52">
        <f>'Temporary Relocation Numbers'!AE48*Assumptions!F$21</f>
        <v>942604.192383694</v>
      </c>
      <c r="AF48" s="52">
        <f>'Temporary Relocation Numbers'!AF48*Assumptions!G$21</f>
        <v>742651.39846664888</v>
      </c>
      <c r="AG48" s="52">
        <f>'Temporary Relocation Numbers'!AG48*Assumptions!H$21</f>
        <v>293549.40675392764</v>
      </c>
      <c r="AH48" s="53">
        <f>'Temporary Relocation Numbers'!AH48*Assumptions!C$21</f>
        <v>394043913.41839486</v>
      </c>
      <c r="AI48" s="53">
        <f>'Temporary Relocation Numbers'!AI48*Assumptions!D$21</f>
        <v>754227590.85576797</v>
      </c>
      <c r="AJ48" s="53">
        <f>'Temporary Relocation Numbers'!AJ48*Assumptions!E$21</f>
        <v>595442730.58244526</v>
      </c>
      <c r="AK48" s="53">
        <f>'Temporary Relocation Numbers'!AK48*Assumptions!F$21</f>
        <v>275257363.46775246</v>
      </c>
      <c r="AL48" s="53">
        <f>'Temporary Relocation Numbers'!AL48*Assumptions!G$21</f>
        <v>169156692.38907799</v>
      </c>
      <c r="AM48" s="53">
        <f>'Temporary Relocation Numbers'!AM48*Assumptions!H$21</f>
        <v>89150570.154080942</v>
      </c>
    </row>
    <row r="49" spans="1:39" x14ac:dyDescent="0.35">
      <c r="A49">
        <v>2068</v>
      </c>
      <c r="B49" s="51">
        <f>'Temporary Relocation Numbers'!B49*Assumptions!C$21</f>
        <v>0</v>
      </c>
      <c r="C49" s="51">
        <f>'Temporary Relocation Numbers'!C49*Assumptions!D$21</f>
        <v>0</v>
      </c>
      <c r="D49" s="51">
        <f>'Temporary Relocation Numbers'!D49*Assumptions!E$21</f>
        <v>0</v>
      </c>
      <c r="E49" s="51">
        <f>'Temporary Relocation Numbers'!E49*Assumptions!F$21</f>
        <v>0</v>
      </c>
      <c r="F49" s="51">
        <f>'Temporary Relocation Numbers'!F49*Assumptions!G$21</f>
        <v>0</v>
      </c>
      <c r="G49" s="51">
        <f>'Temporary Relocation Numbers'!G49*Assumptions!H$21</f>
        <v>0</v>
      </c>
      <c r="H49" s="52">
        <f>'Temporary Relocation Numbers'!H49*Assumptions!C$21</f>
        <v>1284232.744784175</v>
      </c>
      <c r="I49" s="52">
        <f>'Temporary Relocation Numbers'!I49*Assumptions!D$21</f>
        <v>1494768.5469373988</v>
      </c>
      <c r="J49" s="52">
        <f>'Temporary Relocation Numbers'!J49*Assumptions!E$21</f>
        <v>1028385.0302174023</v>
      </c>
      <c r="K49" s="52">
        <f>'Temporary Relocation Numbers'!K49*Assumptions!F$21</f>
        <v>950737.67540846986</v>
      </c>
      <c r="L49" s="52">
        <f>'Temporary Relocation Numbers'!L49*Assumptions!G$21</f>
        <v>762711.97828166059</v>
      </c>
      <c r="M49" s="52">
        <f>'Temporary Relocation Numbers'!M49*Assumptions!H$21</f>
        <v>322883.78780924092</v>
      </c>
      <c r="N49" s="53">
        <f>'Temporary Relocation Numbers'!N49*Assumptions!C$21</f>
        <v>429138940.47081685</v>
      </c>
      <c r="O49" s="53">
        <f>'Temporary Relocation Numbers'!O49*Assumptions!D$21</f>
        <v>837398082.66941202</v>
      </c>
      <c r="P49" s="53">
        <f>'Temporary Relocation Numbers'!P49*Assumptions!E$21</f>
        <v>668120153.1689595</v>
      </c>
      <c r="Q49" s="53">
        <f>'Temporary Relocation Numbers'!Q49*Assumptions!F$21</f>
        <v>279801177.59618378</v>
      </c>
      <c r="R49" s="53">
        <f>'Temporary Relocation Numbers'!R49*Assumptions!G$21</f>
        <v>175083009.60790712</v>
      </c>
      <c r="S49" s="53">
        <f>'Temporary Relocation Numbers'!S49*Assumptions!H$21</f>
        <v>98825361.662042543</v>
      </c>
      <c r="U49">
        <v>2068</v>
      </c>
      <c r="V49" s="51">
        <f>'Temporary Relocation Numbers'!V49*Assumptions!C$21</f>
        <v>0</v>
      </c>
      <c r="W49" s="51">
        <f>'Temporary Relocation Numbers'!W49*Assumptions!D$21</f>
        <v>0</v>
      </c>
      <c r="X49" s="51">
        <f>'Temporary Relocation Numbers'!X49*Assumptions!E$21</f>
        <v>0</v>
      </c>
      <c r="Y49" s="51">
        <f>'Temporary Relocation Numbers'!Y49*Assumptions!F$21</f>
        <v>0</v>
      </c>
      <c r="Z49" s="51">
        <f>'Temporary Relocation Numbers'!Z49*Assumptions!G$21</f>
        <v>0</v>
      </c>
      <c r="AA49" s="51">
        <f>'Temporary Relocation Numbers'!AA49*Assumptions!H$21</f>
        <v>0</v>
      </c>
      <c r="AB49" s="52">
        <f>'Temporary Relocation Numbers'!AB49*Assumptions!C$21</f>
        <v>1195589.4417354227</v>
      </c>
      <c r="AC49" s="52">
        <f>'Temporary Relocation Numbers'!AC49*Assumptions!D$21</f>
        <v>1365010.6416543762</v>
      </c>
      <c r="AD49" s="52">
        <f>'Temporary Relocation Numbers'!AD49*Assumptions!E$21</f>
        <v>929250.50273541943</v>
      </c>
      <c r="AE49" s="52">
        <f>'Temporary Relocation Numbers'!AE49*Assumptions!F$21</f>
        <v>948291.25372951478</v>
      </c>
      <c r="AF49" s="52">
        <f>'Temporary Relocation Numbers'!AF49*Assumptions!G$21</f>
        <v>747132.07455080561</v>
      </c>
      <c r="AG49" s="52">
        <f>'Temporary Relocation Numbers'!AG49*Assumptions!H$21</f>
        <v>295320.49317358073</v>
      </c>
      <c r="AH49" s="53">
        <f>'Temporary Relocation Numbers'!AH49*Assumptions!C$21</f>
        <v>399517913.20401245</v>
      </c>
      <c r="AI49" s="53">
        <f>'Temporary Relocation Numbers'!AI49*Assumptions!D$21</f>
        <v>764705209.03500772</v>
      </c>
      <c r="AJ49" s="53">
        <f>'Temporary Relocation Numbers'!AJ49*Assumptions!E$21</f>
        <v>603714532.95918953</v>
      </c>
      <c r="AK49" s="53">
        <f>'Temporary Relocation Numbers'!AK49*Assumptions!F$21</f>
        <v>279081198.06410688</v>
      </c>
      <c r="AL49" s="53">
        <f>'Temporary Relocation Numbers'!AL49*Assumptions!G$21</f>
        <v>171506592.14984509</v>
      </c>
      <c r="AM49" s="53">
        <f>'Temporary Relocation Numbers'!AM49*Assumptions!H$21</f>
        <v>90389036.693704829</v>
      </c>
    </row>
    <row r="50" spans="1:39" x14ac:dyDescent="0.35">
      <c r="A50">
        <v>2069</v>
      </c>
      <c r="B50" s="51">
        <f>'Temporary Relocation Numbers'!B50*Assumptions!C$21</f>
        <v>0</v>
      </c>
      <c r="C50" s="51">
        <f>'Temporary Relocation Numbers'!C50*Assumptions!D$21</f>
        <v>0</v>
      </c>
      <c r="D50" s="51">
        <f>'Temporary Relocation Numbers'!D50*Assumptions!E$21</f>
        <v>0</v>
      </c>
      <c r="E50" s="51">
        <f>'Temporary Relocation Numbers'!E50*Assumptions!F$21</f>
        <v>0</v>
      </c>
      <c r="F50" s="51">
        <f>'Temporary Relocation Numbers'!F50*Assumptions!G$21</f>
        <v>0</v>
      </c>
      <c r="G50" s="51">
        <f>'Temporary Relocation Numbers'!G50*Assumptions!H$21</f>
        <v>0</v>
      </c>
      <c r="H50" s="52">
        <f>'Temporary Relocation Numbers'!H50*Assumptions!C$21</f>
        <v>1291980.9708804644</v>
      </c>
      <c r="I50" s="52">
        <f>'Temporary Relocation Numbers'!I50*Assumptions!D$21</f>
        <v>1503787.0092919308</v>
      </c>
      <c r="J50" s="52">
        <f>'Temporary Relocation Numbers'!J50*Assumptions!E$21</f>
        <v>1034589.6374122632</v>
      </c>
      <c r="K50" s="52">
        <f>'Temporary Relocation Numbers'!K50*Assumptions!F$21</f>
        <v>956473.80890704645</v>
      </c>
      <c r="L50" s="52">
        <f>'Temporary Relocation Numbers'!L50*Assumptions!G$21</f>
        <v>767313.68687231618</v>
      </c>
      <c r="M50" s="52">
        <f>'Temporary Relocation Numbers'!M50*Assumptions!H$21</f>
        <v>324831.85882746818</v>
      </c>
      <c r="N50" s="53">
        <f>'Temporary Relocation Numbers'!N50*Assumptions!C$21</f>
        <v>435100475.18342936</v>
      </c>
      <c r="O50" s="53">
        <f>'Temporary Relocation Numbers'!O50*Assumptions!D$21</f>
        <v>849031093.0241282</v>
      </c>
      <c r="P50" s="53">
        <f>'Temporary Relocation Numbers'!P50*Assumptions!E$21</f>
        <v>677401579.55488217</v>
      </c>
      <c r="Q50" s="53">
        <f>'Temporary Relocation Numbers'!Q50*Assumptions!F$21</f>
        <v>283688134.18660522</v>
      </c>
      <c r="R50" s="53">
        <f>'Temporary Relocation Numbers'!R50*Assumptions!G$21</f>
        <v>177515236.89126915</v>
      </c>
      <c r="S50" s="53">
        <f>'Temporary Relocation Numbers'!S50*Assumptions!H$21</f>
        <v>100198228.97487222</v>
      </c>
      <c r="U50">
        <v>2069</v>
      </c>
      <c r="V50" s="51">
        <f>'Temporary Relocation Numbers'!V50*Assumptions!C$21</f>
        <v>0</v>
      </c>
      <c r="W50" s="51">
        <f>'Temporary Relocation Numbers'!W50*Assumptions!D$21</f>
        <v>0</v>
      </c>
      <c r="X50" s="51">
        <f>'Temporary Relocation Numbers'!X50*Assumptions!E$21</f>
        <v>0</v>
      </c>
      <c r="Y50" s="51">
        <f>'Temporary Relocation Numbers'!Y50*Assumptions!F$21</f>
        <v>0</v>
      </c>
      <c r="Z50" s="51">
        <f>'Temporary Relocation Numbers'!Z50*Assumptions!G$21</f>
        <v>0</v>
      </c>
      <c r="AA50" s="51">
        <f>'Temporary Relocation Numbers'!AA50*Assumptions!H$21</f>
        <v>0</v>
      </c>
      <c r="AB50" s="52">
        <f>'Temporary Relocation Numbers'!AB50*Assumptions!C$21</f>
        <v>1202802.851727129</v>
      </c>
      <c r="AC50" s="52">
        <f>'Temporary Relocation Numbers'!AC50*Assumptions!D$21</f>
        <v>1373246.2291040304</v>
      </c>
      <c r="AD50" s="52">
        <f>'Temporary Relocation Numbers'!AD50*Assumptions!E$21</f>
        <v>934856.99659295974</v>
      </c>
      <c r="AE50" s="52">
        <f>'Temporary Relocation Numbers'!AE50*Assumptions!F$21</f>
        <v>954012.62710896775</v>
      </c>
      <c r="AF50" s="52">
        <f>'Temporary Relocation Numbers'!AF50*Assumptions!G$21</f>
        <v>751639.78412363888</v>
      </c>
      <c r="AG50" s="52">
        <f>'Temporary Relocation Numbers'!AG50*Assumptions!H$21</f>
        <v>297102.26517812605</v>
      </c>
      <c r="AH50" s="53">
        <f>'Temporary Relocation Numbers'!AH50*Assumptions!C$21</f>
        <v>405067956.98531836</v>
      </c>
      <c r="AI50" s="53">
        <f>'Temporary Relocation Numbers'!AI50*Assumptions!D$21</f>
        <v>775328380.73687255</v>
      </c>
      <c r="AJ50" s="53">
        <f>'Temporary Relocation Numbers'!AJ50*Assumptions!E$21</f>
        <v>612101245.99156141</v>
      </c>
      <c r="AK50" s="53">
        <f>'Temporary Relocation Numbers'!AK50*Assumptions!F$21</f>
        <v>282958152.80531794</v>
      </c>
      <c r="AL50" s="53">
        <f>'Temporary Relocation Numbers'!AL50*Assumptions!G$21</f>
        <v>173889136.37065485</v>
      </c>
      <c r="AM50" s="53">
        <f>'Temporary Relocation Numbers'!AM50*Assumptions!H$21</f>
        <v>91644707.82738927</v>
      </c>
    </row>
    <row r="51" spans="1:39" x14ac:dyDescent="0.35">
      <c r="A51">
        <v>2070</v>
      </c>
      <c r="B51" s="51">
        <f>'Temporary Relocation Numbers'!B51*Assumptions!C$21</f>
        <v>0</v>
      </c>
      <c r="C51" s="51">
        <f>'Temporary Relocation Numbers'!C51*Assumptions!D$21</f>
        <v>0</v>
      </c>
      <c r="D51" s="51">
        <f>'Temporary Relocation Numbers'!D51*Assumptions!E$21</f>
        <v>0</v>
      </c>
      <c r="E51" s="51">
        <f>'Temporary Relocation Numbers'!E51*Assumptions!F$21</f>
        <v>0</v>
      </c>
      <c r="F51" s="51">
        <f>'Temporary Relocation Numbers'!F51*Assumptions!G$21</f>
        <v>0</v>
      </c>
      <c r="G51" s="51">
        <f>'Temporary Relocation Numbers'!G51*Assumptions!H$21</f>
        <v>0</v>
      </c>
      <c r="H51" s="52">
        <f>'Temporary Relocation Numbers'!H51*Assumptions!C$21</f>
        <v>1450159.1415832543</v>
      </c>
      <c r="I51" s="52">
        <f>'Temporary Relocation Numbers'!I51*Assumptions!D$21</f>
        <v>1687896.7474518626</v>
      </c>
      <c r="J51" s="52">
        <f>'Temporary Relocation Numbers'!J51*Assumptions!E$21</f>
        <v>1161255.1998024038</v>
      </c>
      <c r="K51" s="52">
        <f>'Temporary Relocation Numbers'!K51*Assumptions!F$21</f>
        <v>1073575.593552483</v>
      </c>
      <c r="L51" s="52">
        <f>'Temporary Relocation Numbers'!L51*Assumptions!G$21</f>
        <v>861256.46008666407</v>
      </c>
      <c r="M51" s="52">
        <f>'Temporary Relocation Numbers'!M51*Assumptions!H$21</f>
        <v>364601.2597500686</v>
      </c>
      <c r="N51" s="53">
        <f>'Temporary Relocation Numbers'!N51*Assumptions!C$21</f>
        <v>492184984.4389292</v>
      </c>
      <c r="O51" s="53">
        <f>'Temporary Relocation Numbers'!O51*Assumptions!D$21</f>
        <v>960422659.00095308</v>
      </c>
      <c r="P51" s="53">
        <f>'Temporary Relocation Numbers'!P51*Assumptions!E$21</f>
        <v>766275618.87071764</v>
      </c>
      <c r="Q51" s="53">
        <f>'Temporary Relocation Numbers'!Q51*Assumptions!F$21</f>
        <v>320907578.53408277</v>
      </c>
      <c r="R51" s="53">
        <f>'Temporary Relocation Numbers'!R51*Assumptions!G$21</f>
        <v>200804961.3601746</v>
      </c>
      <c r="S51" s="53">
        <f>'Temporary Relocation Numbers'!S51*Assumptions!H$21</f>
        <v>113344081.6124485</v>
      </c>
      <c r="U51">
        <v>2070</v>
      </c>
      <c r="V51" s="51">
        <f>'Temporary Relocation Numbers'!V51*Assumptions!C$21</f>
        <v>0</v>
      </c>
      <c r="W51" s="51">
        <f>'Temporary Relocation Numbers'!W51*Assumptions!D$21</f>
        <v>0</v>
      </c>
      <c r="X51" s="51">
        <f>'Temporary Relocation Numbers'!X51*Assumptions!E$21</f>
        <v>0</v>
      </c>
      <c r="Y51" s="51">
        <f>'Temporary Relocation Numbers'!Y51*Assumptions!F$21</f>
        <v>0</v>
      </c>
      <c r="Z51" s="51">
        <f>'Temporary Relocation Numbers'!Z51*Assumptions!G$21</f>
        <v>0</v>
      </c>
      <c r="AA51" s="51">
        <f>'Temporary Relocation Numbers'!AA51*Assumptions!H$21</f>
        <v>0</v>
      </c>
      <c r="AB51" s="52">
        <f>'Temporary Relocation Numbers'!AB51*Assumptions!C$21</f>
        <v>1350062.8803888815</v>
      </c>
      <c r="AC51" s="52">
        <f>'Temporary Relocation Numbers'!AC51*Assumptions!D$21</f>
        <v>1541373.7645244238</v>
      </c>
      <c r="AD51" s="52">
        <f>'Temporary Relocation Numbers'!AD51*Assumptions!E$21</f>
        <v>1049312.2191718223</v>
      </c>
      <c r="AE51" s="52">
        <f>'Temporary Relocation Numbers'!AE51*Assumptions!F$21</f>
        <v>1070813.0874753618</v>
      </c>
      <c r="AF51" s="52">
        <f>'Temporary Relocation Numbers'!AF51*Assumptions!G$21</f>
        <v>843663.59001537203</v>
      </c>
      <c r="AG51" s="52">
        <f>'Temporary Relocation Numbers'!AG51*Assumptions!H$21</f>
        <v>333476.71176576003</v>
      </c>
      <c r="AH51" s="53">
        <f>'Temporary Relocation Numbers'!AH51*Assumptions!C$21</f>
        <v>458212246.31271231</v>
      </c>
      <c r="AI51" s="53">
        <f>'Temporary Relocation Numbers'!AI51*Assumptions!D$21</f>
        <v>877050264.87769508</v>
      </c>
      <c r="AJ51" s="53">
        <f>'Temporary Relocation Numbers'!AJ51*Assumptions!E$21</f>
        <v>692407982.56172407</v>
      </c>
      <c r="AK51" s="53">
        <f>'Temporary Relocation Numbers'!AK51*Assumptions!F$21</f>
        <v>320081824.724832</v>
      </c>
      <c r="AL51" s="53">
        <f>'Temporary Relocation Numbers'!AL51*Assumptions!G$21</f>
        <v>196703122.06073427</v>
      </c>
      <c r="AM51" s="53">
        <f>'Temporary Relocation Numbers'!AM51*Assumptions!H$21</f>
        <v>103668351.72247964</v>
      </c>
    </row>
    <row r="52" spans="1:39" x14ac:dyDescent="0.35">
      <c r="A52">
        <v>2071</v>
      </c>
      <c r="B52" s="51">
        <f>'Temporary Relocation Numbers'!B52*Assumptions!C$21</f>
        <v>0</v>
      </c>
      <c r="C52" s="51">
        <f>'Temporary Relocation Numbers'!C52*Assumptions!D$21</f>
        <v>0</v>
      </c>
      <c r="D52" s="51">
        <f>'Temporary Relocation Numbers'!D52*Assumptions!E$21</f>
        <v>0</v>
      </c>
      <c r="E52" s="51">
        <f>'Temporary Relocation Numbers'!E52*Assumptions!F$21</f>
        <v>0</v>
      </c>
      <c r="F52" s="51">
        <f>'Temporary Relocation Numbers'!F52*Assumptions!G$21</f>
        <v>0</v>
      </c>
      <c r="G52" s="51">
        <f>'Temporary Relocation Numbers'!G52*Assumptions!H$21</f>
        <v>0</v>
      </c>
      <c r="H52" s="52">
        <f>'Temporary Relocation Numbers'!H52*Assumptions!C$21</f>
        <v>1458908.4597658217</v>
      </c>
      <c r="I52" s="52">
        <f>'Temporary Relocation Numbers'!I52*Assumptions!D$21</f>
        <v>1698080.4199049789</v>
      </c>
      <c r="J52" s="52">
        <f>'Temporary Relocation Numbers'!J52*Assumptions!E$21</f>
        <v>1168261.4592830972</v>
      </c>
      <c r="K52" s="52">
        <f>'Temporary Relocation Numbers'!K52*Assumptions!F$21</f>
        <v>1080052.8512490238</v>
      </c>
      <c r="L52" s="52">
        <f>'Temporary Relocation Numbers'!L52*Assumptions!G$21</f>
        <v>866452.72206234094</v>
      </c>
      <c r="M52" s="52">
        <f>'Temporary Relocation Numbers'!M52*Assumptions!H$21</f>
        <v>366801.02689275291</v>
      </c>
      <c r="N52" s="53">
        <f>'Temporary Relocation Numbers'!N52*Assumptions!C$21</f>
        <v>499022345.47295725</v>
      </c>
      <c r="O52" s="53">
        <f>'Temporary Relocation Numbers'!O52*Assumptions!D$21</f>
        <v>973764708.58082139</v>
      </c>
      <c r="P52" s="53">
        <f>'Temporary Relocation Numbers'!P52*Assumptions!E$21</f>
        <v>776920606.47383392</v>
      </c>
      <c r="Q52" s="53">
        <f>'Temporary Relocation Numbers'!Q52*Assumptions!F$21</f>
        <v>325365579.16873139</v>
      </c>
      <c r="R52" s="53">
        <f>'Temporary Relocation Numbers'!R52*Assumptions!G$21</f>
        <v>203594514.19427562</v>
      </c>
      <c r="S52" s="53">
        <f>'Temporary Relocation Numbers'!S52*Assumptions!H$21</f>
        <v>114918640.83622921</v>
      </c>
      <c r="U52">
        <v>2071</v>
      </c>
      <c r="V52" s="51">
        <f>'Temporary Relocation Numbers'!V52*Assumptions!C$21</f>
        <v>0</v>
      </c>
      <c r="W52" s="51">
        <f>'Temporary Relocation Numbers'!W52*Assumptions!D$21</f>
        <v>0</v>
      </c>
      <c r="X52" s="51">
        <f>'Temporary Relocation Numbers'!X52*Assumptions!E$21</f>
        <v>0</v>
      </c>
      <c r="Y52" s="51">
        <f>'Temporary Relocation Numbers'!Y52*Assumptions!F$21</f>
        <v>0</v>
      </c>
      <c r="Z52" s="51">
        <f>'Temporary Relocation Numbers'!Z52*Assumptions!G$21</f>
        <v>0</v>
      </c>
      <c r="AA52" s="51">
        <f>'Temporary Relocation Numbers'!AA52*Assumptions!H$21</f>
        <v>0</v>
      </c>
      <c r="AB52" s="52">
        <f>'Temporary Relocation Numbers'!AB52*Assumptions!C$21</f>
        <v>1358208.282757686</v>
      </c>
      <c r="AC52" s="52">
        <f>'Temporary Relocation Numbers'!AC52*Assumptions!D$21</f>
        <v>1550673.4124853788</v>
      </c>
      <c r="AD52" s="52">
        <f>'Temporary Relocation Numbers'!AD52*Assumptions!E$21</f>
        <v>1055643.0874297477</v>
      </c>
      <c r="AE52" s="52">
        <f>'Temporary Relocation Numbers'!AE52*Assumptions!F$21</f>
        <v>1077273.6780048609</v>
      </c>
      <c r="AF52" s="52">
        <f>'Temporary Relocation Numbers'!AF52*Assumptions!G$21</f>
        <v>848753.70804202685</v>
      </c>
      <c r="AG52" s="52">
        <f>'Temporary Relocation Numbers'!AG52*Assumptions!H$21</f>
        <v>335488.69360558037</v>
      </c>
      <c r="AH52" s="53">
        <f>'Temporary Relocation Numbers'!AH52*Assumptions!C$21</f>
        <v>464577663.09157747</v>
      </c>
      <c r="AI52" s="53">
        <f>'Temporary Relocation Numbers'!AI52*Assumptions!D$21</f>
        <v>889234117.48505318</v>
      </c>
      <c r="AJ52" s="53">
        <f>'Temporary Relocation Numbers'!AJ52*Assumptions!E$21</f>
        <v>702026811.88260305</v>
      </c>
      <c r="AK52" s="53">
        <f>'Temporary Relocation Numbers'!AK52*Assumptions!F$21</f>
        <v>324528354.10965067</v>
      </c>
      <c r="AL52" s="53">
        <f>'Temporary Relocation Numbers'!AL52*Assumptions!G$21</f>
        <v>199435692.74974647</v>
      </c>
      <c r="AM52" s="53">
        <f>'Temporary Relocation Numbers'!AM52*Assumptions!H$21</f>
        <v>105108497.13719045</v>
      </c>
    </row>
    <row r="53" spans="1:39" x14ac:dyDescent="0.35">
      <c r="A53">
        <v>2072</v>
      </c>
      <c r="B53" s="51">
        <f>'Temporary Relocation Numbers'!B53*Assumptions!C$21</f>
        <v>0</v>
      </c>
      <c r="C53" s="51">
        <f>'Temporary Relocation Numbers'!C53*Assumptions!D$21</f>
        <v>0</v>
      </c>
      <c r="D53" s="51">
        <f>'Temporary Relocation Numbers'!D53*Assumptions!E$21</f>
        <v>0</v>
      </c>
      <c r="E53" s="51">
        <f>'Temporary Relocation Numbers'!E53*Assumptions!F$21</f>
        <v>0</v>
      </c>
      <c r="F53" s="51">
        <f>'Temporary Relocation Numbers'!F53*Assumptions!G$21</f>
        <v>0</v>
      </c>
      <c r="G53" s="51">
        <f>'Temporary Relocation Numbers'!G53*Assumptions!H$21</f>
        <v>0</v>
      </c>
      <c r="H53" s="52">
        <f>'Temporary Relocation Numbers'!H53*Assumptions!C$21</f>
        <v>1467710.5656504165</v>
      </c>
      <c r="I53" s="52">
        <f>'Temporary Relocation Numbers'!I53*Assumptions!D$21</f>
        <v>1708325.5340219818</v>
      </c>
      <c r="J53" s="52">
        <f>'Temporary Relocation Numbers'!J53*Assumptions!E$21</f>
        <v>1175309.989981968</v>
      </c>
      <c r="K53" s="52">
        <f>'Temporary Relocation Numbers'!K53*Assumptions!F$21</f>
        <v>1086569.1885106359</v>
      </c>
      <c r="L53" s="52">
        <f>'Temporary Relocation Numbers'!L53*Assumptions!G$21</f>
        <v>871680.33490709262</v>
      </c>
      <c r="M53" s="52">
        <f>'Temporary Relocation Numbers'!M53*Assumptions!H$21</f>
        <v>369014.06600132497</v>
      </c>
      <c r="N53" s="53">
        <f>'Temporary Relocation Numbers'!N53*Assumptions!C$21</f>
        <v>505954690.11556292</v>
      </c>
      <c r="O53" s="53">
        <f>'Temporary Relocation Numbers'!O53*Assumptions!D$21</f>
        <v>987292103.94082403</v>
      </c>
      <c r="P53" s="53">
        <f>'Temporary Relocation Numbers'!P53*Assumptions!E$21</f>
        <v>787713472.67086613</v>
      </c>
      <c r="Q53" s="53">
        <f>'Temporary Relocation Numbers'!Q53*Assumptions!F$21</f>
        <v>329885509.68907893</v>
      </c>
      <c r="R53" s="53">
        <f>'Temporary Relocation Numbers'!R53*Assumptions!G$21</f>
        <v>206422819.08391118</v>
      </c>
      <c r="S53" s="53">
        <f>'Temporary Relocation Numbers'!S53*Assumptions!H$21</f>
        <v>116515073.60394728</v>
      </c>
      <c r="U53">
        <v>2072</v>
      </c>
      <c r="V53" s="51">
        <f>'Temporary Relocation Numbers'!V53*Assumptions!C$21</f>
        <v>0</v>
      </c>
      <c r="W53" s="51">
        <f>'Temporary Relocation Numbers'!W53*Assumptions!D$21</f>
        <v>0</v>
      </c>
      <c r="X53" s="51">
        <f>'Temporary Relocation Numbers'!X53*Assumptions!E$21</f>
        <v>0</v>
      </c>
      <c r="Y53" s="51">
        <f>'Temporary Relocation Numbers'!Y53*Assumptions!F$21</f>
        <v>0</v>
      </c>
      <c r="Z53" s="51">
        <f>'Temporary Relocation Numbers'!Z53*Assumptions!G$21</f>
        <v>0</v>
      </c>
      <c r="AA53" s="51">
        <f>'Temporary Relocation Numbers'!AA53*Assumptions!H$21</f>
        <v>0</v>
      </c>
      <c r="AB53" s="52">
        <f>'Temporary Relocation Numbers'!AB53*Assumptions!C$21</f>
        <v>1366402.8291928242</v>
      </c>
      <c r="AC53" s="52">
        <f>'Temporary Relocation Numbers'!AC53*Assumptions!D$21</f>
        <v>1560029.1684807299</v>
      </c>
      <c r="AD53" s="52">
        <f>'Temporary Relocation Numbers'!AD53*Assumptions!E$21</f>
        <v>1062012.1520339721</v>
      </c>
      <c r="AE53" s="52">
        <f>'Temporary Relocation Numbers'!AE53*Assumptions!F$21</f>
        <v>1083773.2475405727</v>
      </c>
      <c r="AF53" s="52">
        <f>'Temporary Relocation Numbers'!AF53*Assumptions!G$21</f>
        <v>853874.53653412312</v>
      </c>
      <c r="AG53" s="52">
        <f>'Temporary Relocation Numbers'!AG53*Assumptions!H$21</f>
        <v>337512.81443676329</v>
      </c>
      <c r="AH53" s="53">
        <f>'Temporary Relocation Numbers'!AH53*Assumptions!C$21</f>
        <v>471031507.29920459</v>
      </c>
      <c r="AI53" s="53">
        <f>'Temporary Relocation Numbers'!AI53*Assumptions!D$21</f>
        <v>901587226.37144399</v>
      </c>
      <c r="AJ53" s="53">
        <f>'Temporary Relocation Numbers'!AJ53*Assumptions!E$21</f>
        <v>711779264.55825901</v>
      </c>
      <c r="AK53" s="53">
        <f>'Temporary Relocation Numbers'!AK53*Assumptions!F$21</f>
        <v>329036654.02326155</v>
      </c>
      <c r="AL53" s="53">
        <f>'Temporary Relocation Numbers'!AL53*Assumptions!G$21</f>
        <v>202206223.90675849</v>
      </c>
      <c r="AM53" s="53">
        <f>'Temporary Relocation Numbers'!AM53*Assumptions!H$21</f>
        <v>106568648.83907613</v>
      </c>
    </row>
    <row r="54" spans="1:39" x14ac:dyDescent="0.35">
      <c r="A54">
        <v>2073</v>
      </c>
      <c r="B54" s="51">
        <f>'Temporary Relocation Numbers'!B54*Assumptions!C$21</f>
        <v>0</v>
      </c>
      <c r="C54" s="51">
        <f>'Temporary Relocation Numbers'!C54*Assumptions!D$21</f>
        <v>0</v>
      </c>
      <c r="D54" s="51">
        <f>'Temporary Relocation Numbers'!D54*Assumptions!E$21</f>
        <v>0</v>
      </c>
      <c r="E54" s="51">
        <f>'Temporary Relocation Numbers'!E54*Assumptions!F$21</f>
        <v>0</v>
      </c>
      <c r="F54" s="51">
        <f>'Temporary Relocation Numbers'!F54*Assumptions!G$21</f>
        <v>0</v>
      </c>
      <c r="G54" s="51">
        <f>'Temporary Relocation Numbers'!G54*Assumptions!H$21</f>
        <v>0</v>
      </c>
      <c r="H54" s="52">
        <f>'Temporary Relocation Numbers'!H54*Assumptions!C$21</f>
        <v>1476565.7777237422</v>
      </c>
      <c r="I54" s="52">
        <f>'Temporary Relocation Numbers'!I54*Assumptions!D$21</f>
        <v>1718632.460501957</v>
      </c>
      <c r="J54" s="52">
        <f>'Temporary Relocation Numbers'!J54*Assumptions!E$21</f>
        <v>1182401.0469360861</v>
      </c>
      <c r="K54" s="52">
        <f>'Temporary Relocation Numbers'!K54*Assumptions!F$21</f>
        <v>1093124.8411180275</v>
      </c>
      <c r="L54" s="52">
        <f>'Temporary Relocation Numbers'!L54*Assumptions!G$21</f>
        <v>876939.48777169641</v>
      </c>
      <c r="M54" s="52">
        <f>'Temporary Relocation Numbers'!M54*Assumptions!H$21</f>
        <v>371240.45715020498</v>
      </c>
      <c r="N54" s="53">
        <f>'Temporary Relocation Numbers'!N54*Assumptions!C$21</f>
        <v>512983337.86499286</v>
      </c>
      <c r="O54" s="53">
        <f>'Temporary Relocation Numbers'!O54*Assumptions!D$21</f>
        <v>1001007419.8771361</v>
      </c>
      <c r="P54" s="53">
        <f>'Temporary Relocation Numbers'!P54*Assumptions!E$21</f>
        <v>798656271.76937699</v>
      </c>
      <c r="Q54" s="53">
        <f>'Temporary Relocation Numbers'!Q54*Assumptions!F$21</f>
        <v>334468230.41594112</v>
      </c>
      <c r="R54" s="53">
        <f>'Temporary Relocation Numbers'!R54*Assumptions!G$21</f>
        <v>209290414.3669073</v>
      </c>
      <c r="S54" s="53">
        <f>'Temporary Relocation Numbers'!S54*Assumptions!H$21</f>
        <v>118133683.77964106</v>
      </c>
      <c r="U54">
        <v>2073</v>
      </c>
      <c r="V54" s="51">
        <f>'Temporary Relocation Numbers'!V54*Assumptions!C$21</f>
        <v>0</v>
      </c>
      <c r="W54" s="51">
        <f>'Temporary Relocation Numbers'!W54*Assumptions!D$21</f>
        <v>0</v>
      </c>
      <c r="X54" s="51">
        <f>'Temporary Relocation Numbers'!X54*Assumptions!E$21</f>
        <v>0</v>
      </c>
      <c r="Y54" s="51">
        <f>'Temporary Relocation Numbers'!Y54*Assumptions!F$21</f>
        <v>0</v>
      </c>
      <c r="Z54" s="51">
        <f>'Temporary Relocation Numbers'!Z54*Assumptions!G$21</f>
        <v>0</v>
      </c>
      <c r="AA54" s="51">
        <f>'Temporary Relocation Numbers'!AA54*Assumptions!H$21</f>
        <v>0</v>
      </c>
      <c r="AB54" s="52">
        <f>'Temporary Relocation Numbers'!AB54*Assumptions!C$21</f>
        <v>1374646.8161976682</v>
      </c>
      <c r="AC54" s="52">
        <f>'Temporary Relocation Numbers'!AC54*Assumptions!D$21</f>
        <v>1569441.3710299081</v>
      </c>
      <c r="AD54" s="52">
        <f>'Temporary Relocation Numbers'!AD54*Assumptions!E$21</f>
        <v>1068419.6434364349</v>
      </c>
      <c r="AE54" s="52">
        <f>'Temporary Relocation Numbers'!AE54*Assumptions!F$21</f>
        <v>1090312.0312564992</v>
      </c>
      <c r="AF54" s="52">
        <f>'Temporary Relocation Numbers'!AF54*Assumptions!G$21</f>
        <v>859026.26077865856</v>
      </c>
      <c r="AG54" s="52">
        <f>'Temporary Relocation Numbers'!AG54*Assumptions!H$21</f>
        <v>339549.14749809675</v>
      </c>
      <c r="AH54" s="53">
        <f>'Temporary Relocation Numbers'!AH54*Assumptions!C$21</f>
        <v>477575007.3563599</v>
      </c>
      <c r="AI54" s="53">
        <f>'Temporary Relocation Numbers'!AI54*Assumptions!D$21</f>
        <v>914111942.82007134</v>
      </c>
      <c r="AJ54" s="53">
        <f>'Temporary Relocation Numbers'!AJ54*Assumptions!E$21</f>
        <v>721667196.86458015</v>
      </c>
      <c r="AK54" s="53">
        <f>'Temporary Relocation Numbers'!AK54*Assumptions!F$21</f>
        <v>333607582.57271802</v>
      </c>
      <c r="AL54" s="53">
        <f>'Temporary Relocation Numbers'!AL54*Assumptions!G$21</f>
        <v>205015242.87297925</v>
      </c>
      <c r="AM54" s="53">
        <f>'Temporary Relocation Numbers'!AM54*Assumptions!H$21</f>
        <v>108049084.75252023</v>
      </c>
    </row>
    <row r="55" spans="1:39" x14ac:dyDescent="0.35">
      <c r="A55">
        <v>2074</v>
      </c>
      <c r="B55" s="51">
        <f>'Temporary Relocation Numbers'!B55*Assumptions!C$21</f>
        <v>0</v>
      </c>
      <c r="C55" s="51">
        <f>'Temporary Relocation Numbers'!C55*Assumptions!D$21</f>
        <v>0</v>
      </c>
      <c r="D55" s="51">
        <f>'Temporary Relocation Numbers'!D55*Assumptions!E$21</f>
        <v>0</v>
      </c>
      <c r="E55" s="51">
        <f>'Temporary Relocation Numbers'!E55*Assumptions!F$21</f>
        <v>0</v>
      </c>
      <c r="F55" s="51">
        <f>'Temporary Relocation Numbers'!F55*Assumptions!G$21</f>
        <v>0</v>
      </c>
      <c r="G55" s="51">
        <f>'Temporary Relocation Numbers'!G55*Assumptions!H$21</f>
        <v>0</v>
      </c>
      <c r="H55" s="52">
        <f>'Temporary Relocation Numbers'!H55*Assumptions!C$21</f>
        <v>1485474.4163940398</v>
      </c>
      <c r="I55" s="52">
        <f>'Temporary Relocation Numbers'!I55*Assumptions!D$21</f>
        <v>1729001.5722805464</v>
      </c>
      <c r="J55" s="52">
        <f>'Temporary Relocation Numbers'!J55*Assumptions!E$21</f>
        <v>1189534.8867212492</v>
      </c>
      <c r="K55" s="52">
        <f>'Temporary Relocation Numbers'!K55*Assumptions!F$21</f>
        <v>1099720.0462744546</v>
      </c>
      <c r="L55" s="52">
        <f>'Temporary Relocation Numbers'!L55*Assumptions!G$21</f>
        <v>882230.37094814191</v>
      </c>
      <c r="M55" s="52">
        <f>'Temporary Relocation Numbers'!M55*Assumptions!H$21</f>
        <v>373480.2808969302</v>
      </c>
      <c r="N55" s="53">
        <f>'Temporary Relocation Numbers'!N55*Assumptions!C$21</f>
        <v>520109626.54976898</v>
      </c>
      <c r="O55" s="53">
        <f>'Temporary Relocation Numbers'!O55*Assumptions!D$21</f>
        <v>1014913266.9546191</v>
      </c>
      <c r="P55" s="53">
        <f>'Temporary Relocation Numbers'!P55*Assumptions!E$21</f>
        <v>809751086.61506557</v>
      </c>
      <c r="Q55" s="53">
        <f>'Temporary Relocation Numbers'!Q55*Assumptions!F$21</f>
        <v>339114613.62158328</v>
      </c>
      <c r="R55" s="53">
        <f>'Temporary Relocation Numbers'!R55*Assumptions!G$21</f>
        <v>212197845.85959929</v>
      </c>
      <c r="S55" s="53">
        <f>'Temporary Relocation Numbers'!S55*Assumptions!H$21</f>
        <v>119774779.44858329</v>
      </c>
      <c r="U55">
        <v>2074</v>
      </c>
      <c r="V55" s="51">
        <f>'Temporary Relocation Numbers'!V55*Assumptions!C$21</f>
        <v>0</v>
      </c>
      <c r="W55" s="51">
        <f>'Temporary Relocation Numbers'!W55*Assumptions!D$21</f>
        <v>0</v>
      </c>
      <c r="X55" s="51">
        <f>'Temporary Relocation Numbers'!X55*Assumptions!E$21</f>
        <v>0</v>
      </c>
      <c r="Y55" s="51">
        <f>'Temporary Relocation Numbers'!Y55*Assumptions!F$21</f>
        <v>0</v>
      </c>
      <c r="Z55" s="51">
        <f>'Temporary Relocation Numbers'!Z55*Assumptions!G$21</f>
        <v>0</v>
      </c>
      <c r="AA55" s="51">
        <f>'Temporary Relocation Numbers'!AA55*Assumptions!H$21</f>
        <v>0</v>
      </c>
      <c r="AB55" s="52">
        <f>'Temporary Relocation Numbers'!AB55*Assumptions!C$21</f>
        <v>1382940.5420644963</v>
      </c>
      <c r="AC55" s="52">
        <f>'Temporary Relocation Numbers'!AC55*Assumptions!D$21</f>
        <v>1578910.3606947479</v>
      </c>
      <c r="AD55" s="52">
        <f>'Temporary Relocation Numbers'!AD55*Assumptions!E$21</f>
        <v>1074865.793479474</v>
      </c>
      <c r="AE55" s="52">
        <f>'Temporary Relocation Numbers'!AE55*Assumptions!F$21</f>
        <v>1096890.2657455285</v>
      </c>
      <c r="AF55" s="52">
        <f>'Temporary Relocation Numbers'!AF55*Assumptions!G$21</f>
        <v>864209.06718053191</v>
      </c>
      <c r="AG55" s="52">
        <f>'Temporary Relocation Numbers'!AG55*Assumptions!H$21</f>
        <v>341597.76647024398</v>
      </c>
      <c r="AH55" s="53">
        <f>'Temporary Relocation Numbers'!AH55*Assumptions!C$21</f>
        <v>484209408.74884945</v>
      </c>
      <c r="AI55" s="53">
        <f>'Temporary Relocation Numbers'!AI55*Assumptions!D$21</f>
        <v>926810650.77781737</v>
      </c>
      <c r="AJ55" s="53">
        <f>'Temporary Relocation Numbers'!AJ55*Assumptions!E$21</f>
        <v>731692490.86456478</v>
      </c>
      <c r="AK55" s="53">
        <f>'Temporary Relocation Numbers'!AK55*Assumptions!F$21</f>
        <v>338242009.78576934</v>
      </c>
      <c r="AL55" s="53">
        <f>'Temporary Relocation Numbers'!AL55*Assumptions!G$21</f>
        <v>207863284.31536391</v>
      </c>
      <c r="AM55" s="53">
        <f>'Temporary Relocation Numbers'!AM55*Assumptions!H$21</f>
        <v>109550086.66279076</v>
      </c>
    </row>
    <row r="56" spans="1:39" x14ac:dyDescent="0.35">
      <c r="A56">
        <v>2075</v>
      </c>
      <c r="B56" s="51">
        <f>'Temporary Relocation Numbers'!B56*Assumptions!C$21</f>
        <v>0</v>
      </c>
      <c r="C56" s="51">
        <f>'Temporary Relocation Numbers'!C56*Assumptions!D$21</f>
        <v>0</v>
      </c>
      <c r="D56" s="51">
        <f>'Temporary Relocation Numbers'!D56*Assumptions!E$21</f>
        <v>0</v>
      </c>
      <c r="E56" s="51">
        <f>'Temporary Relocation Numbers'!E56*Assumptions!F$21</f>
        <v>0</v>
      </c>
      <c r="F56" s="51">
        <f>'Temporary Relocation Numbers'!F56*Assumptions!G$21</f>
        <v>0</v>
      </c>
      <c r="G56" s="51">
        <f>'Temporary Relocation Numbers'!G56*Assumptions!H$21</f>
        <v>0</v>
      </c>
      <c r="H56" s="52">
        <f>'Temporary Relocation Numbers'!H56*Assumptions!C$21</f>
        <v>1494436.8040026883</v>
      </c>
      <c r="I56" s="52">
        <f>'Temporary Relocation Numbers'!I56*Assumptions!D$21</f>
        <v>1739433.2445434439</v>
      </c>
      <c r="J56" s="52">
        <f>'Temporary Relocation Numbers'!J56*Assumptions!E$21</f>
        <v>1196711.7674612659</v>
      </c>
      <c r="K56" s="52">
        <f>'Temporary Relocation Numbers'!K56*Assumptions!F$21</f>
        <v>1106355.0426143028</v>
      </c>
      <c r="L56" s="52">
        <f>'Temporary Relocation Numbers'!L56*Assumptions!G$21</f>
        <v>887553.17587651836</v>
      </c>
      <c r="M56" s="52">
        <f>'Temporary Relocation Numbers'!M56*Assumptions!H$21</f>
        <v>375733.61828506965</v>
      </c>
      <c r="N56" s="53">
        <f>'Temporary Relocation Numbers'!N56*Assumptions!C$21</f>
        <v>527334912.58332855</v>
      </c>
      <c r="O56" s="53">
        <f>'Temporary Relocation Numbers'!O56*Assumptions!D$21</f>
        <v>1029012292.0037158</v>
      </c>
      <c r="P56" s="53">
        <f>'Temporary Relocation Numbers'!P56*Assumptions!E$21</f>
        <v>821000028.98821676</v>
      </c>
      <c r="Q56" s="53">
        <f>'Temporary Relocation Numbers'!Q56*Assumptions!F$21</f>
        <v>343825543.69574815</v>
      </c>
      <c r="R56" s="53">
        <f>'Temporary Relocation Numbers'!R56*Assumptions!G$21</f>
        <v>215145666.96072266</v>
      </c>
      <c r="S56" s="53">
        <f>'Temporary Relocation Numbers'!S56*Assumptions!H$21</f>
        <v>121438672.97592162</v>
      </c>
      <c r="U56">
        <v>2075</v>
      </c>
      <c r="V56" s="51">
        <f>'Temporary Relocation Numbers'!V56*Assumptions!C$21</f>
        <v>0</v>
      </c>
      <c r="W56" s="51">
        <f>'Temporary Relocation Numbers'!W56*Assumptions!D$21</f>
        <v>0</v>
      </c>
      <c r="X56" s="51">
        <f>'Temporary Relocation Numbers'!X56*Assumptions!E$21</f>
        <v>0</v>
      </c>
      <c r="Y56" s="51">
        <f>'Temporary Relocation Numbers'!Y56*Assumptions!F$21</f>
        <v>0</v>
      </c>
      <c r="Z56" s="51">
        <f>'Temporary Relocation Numbers'!Z56*Assumptions!G$21</f>
        <v>0</v>
      </c>
      <c r="AA56" s="51">
        <f>'Temporary Relocation Numbers'!AA56*Assumptions!H$21</f>
        <v>0</v>
      </c>
      <c r="AB56" s="52">
        <f>'Temporary Relocation Numbers'!AB56*Assumptions!C$21</f>
        <v>1391284.306885289</v>
      </c>
      <c r="AC56" s="52">
        <f>'Temporary Relocation Numbers'!AC56*Assumptions!D$21</f>
        <v>1588436.4800918149</v>
      </c>
      <c r="AD56" s="52">
        <f>'Temporary Relocation Numbers'!AD56*Assumptions!E$21</f>
        <v>1081350.8354042119</v>
      </c>
      <c r="AE56" s="52">
        <f>'Temporary Relocation Numbers'!AE56*Assumptions!F$21</f>
        <v>1103508.189027997</v>
      </c>
      <c r="AF56" s="52">
        <f>'Temporary Relocation Numbers'!AF56*Assumptions!G$21</f>
        <v>869423.14326928917</v>
      </c>
      <c r="AG56" s="52">
        <f>'Temporary Relocation Numbers'!AG56*Assumptions!H$21</f>
        <v>343658.74547840952</v>
      </c>
      <c r="AH56" s="53">
        <f>'Temporary Relocation Numbers'!AH56*Assumptions!C$21</f>
        <v>490935974.26458389</v>
      </c>
      <c r="AI56" s="53">
        <f>'Temporary Relocation Numbers'!AI56*Assumptions!D$21</f>
        <v>939685767.30900204</v>
      </c>
      <c r="AJ56" s="53">
        <f>'Temporary Relocation Numbers'!AJ56*Assumptions!E$21</f>
        <v>741857054.76655293</v>
      </c>
      <c r="AK56" s="53">
        <f>'Temporary Relocation Numbers'!AK56*Assumptions!F$21</f>
        <v>342940817.77646202</v>
      </c>
      <c r="AL56" s="53">
        <f>'Temporary Relocation Numbers'!AL56*Assumptions!G$21</f>
        <v>210750890.3283819</v>
      </c>
      <c r="AM56" s="53">
        <f>'Temporary Relocation Numbers'!AM56*Assumptions!H$21</f>
        <v>111071940.26967482</v>
      </c>
    </row>
    <row r="57" spans="1:39" x14ac:dyDescent="0.35">
      <c r="A57">
        <v>2076</v>
      </c>
      <c r="B57" s="51">
        <f>'Temporary Relocation Numbers'!B57*Assumptions!C$21</f>
        <v>0</v>
      </c>
      <c r="C57" s="51">
        <f>'Temporary Relocation Numbers'!C57*Assumptions!D$21</f>
        <v>0</v>
      </c>
      <c r="D57" s="51">
        <f>'Temporary Relocation Numbers'!D57*Assumptions!E$21</f>
        <v>0</v>
      </c>
      <c r="E57" s="51">
        <f>'Temporary Relocation Numbers'!E57*Assumptions!F$21</f>
        <v>0</v>
      </c>
      <c r="F57" s="51">
        <f>'Temporary Relocation Numbers'!F57*Assumptions!G$21</f>
        <v>0</v>
      </c>
      <c r="G57" s="51">
        <f>'Temporary Relocation Numbers'!G57*Assumptions!H$21</f>
        <v>0</v>
      </c>
      <c r="H57" s="52">
        <f>'Temporary Relocation Numbers'!H57*Assumptions!C$21</f>
        <v>1503453.2648358645</v>
      </c>
      <c r="I57" s="52">
        <f>'Temporary Relocation Numbers'!I57*Assumptions!D$21</f>
        <v>1749927.8547399703</v>
      </c>
      <c r="J57" s="52">
        <f>'Temporary Relocation Numbers'!J57*Assumptions!E$21</f>
        <v>1203931.9488372968</v>
      </c>
      <c r="K57" s="52">
        <f>'Temporary Relocation Numbers'!K57*Assumptions!F$21</f>
        <v>1113030.0702117234</v>
      </c>
      <c r="L57" s="52">
        <f>'Temporary Relocation Numbers'!L57*Assumptions!G$21</f>
        <v>892908.09515193885</v>
      </c>
      <c r="M57" s="52">
        <f>'Temporary Relocation Numbers'!M57*Assumptions!H$21</f>
        <v>378000.55084715673</v>
      </c>
      <c r="N57" s="53">
        <f>'Temporary Relocation Numbers'!N57*Assumptions!C$21</f>
        <v>534660571.22220397</v>
      </c>
      <c r="O57" s="53">
        <f>'Temporary Relocation Numbers'!O57*Assumptions!D$21</f>
        <v>1043307178.6242467</v>
      </c>
      <c r="P57" s="53">
        <f>'Temporary Relocation Numbers'!P57*Assumptions!E$21</f>
        <v>832405240.00565374</v>
      </c>
      <c r="Q57" s="53">
        <f>'Temporary Relocation Numbers'!Q57*Assumptions!F$21</f>
        <v>348601917.31398994</v>
      </c>
      <c r="R57" s="53">
        <f>'Temporary Relocation Numbers'!R57*Assumptions!G$21</f>
        <v>218134438.75674593</v>
      </c>
      <c r="S57" s="53">
        <f>'Temporary Relocation Numbers'!S57*Assumptions!H$21</f>
        <v>123125681.06613429</v>
      </c>
      <c r="U57">
        <v>2076</v>
      </c>
      <c r="V57" s="51">
        <f>'Temporary Relocation Numbers'!V57*Assumptions!C$21</f>
        <v>0</v>
      </c>
      <c r="W57" s="51">
        <f>'Temporary Relocation Numbers'!W57*Assumptions!D$21</f>
        <v>0</v>
      </c>
      <c r="X57" s="51">
        <f>'Temporary Relocation Numbers'!X57*Assumptions!E$21</f>
        <v>0</v>
      </c>
      <c r="Y57" s="51">
        <f>'Temporary Relocation Numbers'!Y57*Assumptions!F$21</f>
        <v>0</v>
      </c>
      <c r="Z57" s="51">
        <f>'Temporary Relocation Numbers'!Z57*Assumptions!G$21</f>
        <v>0</v>
      </c>
      <c r="AA57" s="51">
        <f>'Temporary Relocation Numbers'!AA57*Assumptions!H$21</f>
        <v>0</v>
      </c>
      <c r="AB57" s="52">
        <f>'Temporary Relocation Numbers'!AB57*Assumptions!C$21</f>
        <v>1399678.4125625885</v>
      </c>
      <c r="AC57" s="52">
        <f>'Temporary Relocation Numbers'!AC57*Assumptions!D$21</f>
        <v>1598020.0739047998</v>
      </c>
      <c r="AD57" s="52">
        <f>'Temporary Relocation Numbers'!AD57*Assumptions!E$21</f>
        <v>1087875.0038589973</v>
      </c>
      <c r="AE57" s="52">
        <f>'Temporary Relocation Numbers'!AE57*Assumptions!F$21</f>
        <v>1110166.0405603009</v>
      </c>
      <c r="AF57" s="52">
        <f>'Temporary Relocation Numbers'!AF57*Assumptions!G$21</f>
        <v>874668.67770590668</v>
      </c>
      <c r="AG57" s="52">
        <f>'Temporary Relocation Numbers'!AG57*Assumptions!H$21</f>
        <v>345732.15909502108</v>
      </c>
      <c r="AH57" s="53">
        <f>'Temporary Relocation Numbers'!AH57*Assumptions!C$21</f>
        <v>497755984.23393667</v>
      </c>
      <c r="AI57" s="53">
        <f>'Temporary Relocation Numbers'!AI57*Assumptions!D$21</f>
        <v>952739743.05544555</v>
      </c>
      <c r="AJ57" s="53">
        <f>'Temporary Relocation Numbers'!AJ57*Assumptions!E$21</f>
        <v>752162823.28743124</v>
      </c>
      <c r="AK57" s="53">
        <f>'Temporary Relocation Numbers'!AK57*Assumptions!F$21</f>
        <v>347704900.91304034</v>
      </c>
      <c r="AL57" s="53">
        <f>'Temporary Relocation Numbers'!AL57*Assumptions!G$21</f>
        <v>213678610.53719863</v>
      </c>
      <c r="AM57" s="53">
        <f>'Temporary Relocation Numbers'!AM57*Assumptions!H$21</f>
        <v>112614935.24185897</v>
      </c>
    </row>
    <row r="58" spans="1:39" x14ac:dyDescent="0.35">
      <c r="A58">
        <v>2077</v>
      </c>
      <c r="B58" s="51">
        <f>'Temporary Relocation Numbers'!B58*Assumptions!C$21</f>
        <v>0</v>
      </c>
      <c r="C58" s="51">
        <f>'Temporary Relocation Numbers'!C58*Assumptions!D$21</f>
        <v>0</v>
      </c>
      <c r="D58" s="51">
        <f>'Temporary Relocation Numbers'!D58*Assumptions!E$21</f>
        <v>0</v>
      </c>
      <c r="E58" s="51">
        <f>'Temporary Relocation Numbers'!E58*Assumptions!F$21</f>
        <v>0</v>
      </c>
      <c r="F58" s="51">
        <f>'Temporary Relocation Numbers'!F58*Assumptions!G$21</f>
        <v>0</v>
      </c>
      <c r="G58" s="51">
        <f>'Temporary Relocation Numbers'!G58*Assumptions!H$21</f>
        <v>0</v>
      </c>
      <c r="H58" s="52">
        <f>'Temporary Relocation Numbers'!H58*Assumptions!C$21</f>
        <v>1512524.1251362779</v>
      </c>
      <c r="I58" s="52">
        <f>'Temporary Relocation Numbers'!I58*Assumptions!D$21</f>
        <v>1760485.7825967297</v>
      </c>
      <c r="J58" s="52">
        <f>'Temporary Relocation Numbers'!J58*Assumptions!E$21</f>
        <v>1211195.6920972508</v>
      </c>
      <c r="K58" s="52">
        <f>'Temporary Relocation Numbers'!K58*Assumptions!F$21</f>
        <v>1119745.3705893189</v>
      </c>
      <c r="L58" s="52">
        <f>'Temporary Relocation Numbers'!L58*Assumptions!G$21</f>
        <v>898295.32253151108</v>
      </c>
      <c r="M58" s="52">
        <f>'Temporary Relocation Numbers'!M58*Assumptions!H$21</f>
        <v>380281.160607639</v>
      </c>
      <c r="N58" s="53">
        <f>'Temporary Relocation Numbers'!N58*Assumptions!C$21</f>
        <v>542087996.82778847</v>
      </c>
      <c r="O58" s="53">
        <f>'Temporary Relocation Numbers'!O58*Assumptions!D$21</f>
        <v>1057800647.6962034</v>
      </c>
      <c r="P58" s="53">
        <f>'Temporary Relocation Numbers'!P58*Assumptions!E$21</f>
        <v>843968890.52827919</v>
      </c>
      <c r="Q58" s="53">
        <f>'Temporary Relocation Numbers'!Q58*Assumptions!F$21</f>
        <v>353444643.60834712</v>
      </c>
      <c r="R58" s="53">
        <f>'Temporary Relocation Numbers'!R58*Assumptions!G$21</f>
        <v>221164730.12866819</v>
      </c>
      <c r="S58" s="53">
        <f>'Temporary Relocation Numbers'!S58*Assumptions!H$21</f>
        <v>124836124.82331115</v>
      </c>
      <c r="U58">
        <v>2077</v>
      </c>
      <c r="V58" s="51">
        <f>'Temporary Relocation Numbers'!V58*Assumptions!C$21</f>
        <v>0</v>
      </c>
      <c r="W58" s="51">
        <f>'Temporary Relocation Numbers'!W58*Assumptions!D$21</f>
        <v>0</v>
      </c>
      <c r="X58" s="51">
        <f>'Temporary Relocation Numbers'!X58*Assumptions!E$21</f>
        <v>0</v>
      </c>
      <c r="Y58" s="51">
        <f>'Temporary Relocation Numbers'!Y58*Assumptions!F$21</f>
        <v>0</v>
      </c>
      <c r="Z58" s="51">
        <f>'Temporary Relocation Numbers'!Z58*Assumptions!G$21</f>
        <v>0</v>
      </c>
      <c r="AA58" s="51">
        <f>'Temporary Relocation Numbers'!AA58*Assumptions!H$21</f>
        <v>0</v>
      </c>
      <c r="AB58" s="52">
        <f>'Temporary Relocation Numbers'!AB58*Assumptions!C$21</f>
        <v>1408123.1628204193</v>
      </c>
      <c r="AC58" s="52">
        <f>'Temporary Relocation Numbers'!AC58*Assumptions!D$21</f>
        <v>1607661.4888969895</v>
      </c>
      <c r="AD58" s="52">
        <f>'Temporary Relocation Numbers'!AD58*Assumptions!E$21</f>
        <v>1094438.5349078947</v>
      </c>
      <c r="AE58" s="52">
        <f>'Temporary Relocation Numbers'!AE58*Assumptions!F$21</f>
        <v>1116864.0612435606</v>
      </c>
      <c r="AF58" s="52">
        <f>'Temporary Relocation Numbers'!AF58*Assumptions!G$21</f>
        <v>879945.86028961884</v>
      </c>
      <c r="AG58" s="52">
        <f>'Temporary Relocation Numbers'!AG58*Assumptions!H$21</f>
        <v>347818.08234242798</v>
      </c>
      <c r="AH58" s="53">
        <f>'Temporary Relocation Numbers'!AH58*Assumptions!C$21</f>
        <v>504670736.77344203</v>
      </c>
      <c r="AI58" s="53">
        <f>'Temporary Relocation Numbers'!AI58*Assumptions!D$21</f>
        <v>965975062.70292163</v>
      </c>
      <c r="AJ58" s="53">
        <f>'Temporary Relocation Numbers'!AJ58*Assumptions!E$21</f>
        <v>762611758.02088845</v>
      </c>
      <c r="AK58" s="53">
        <f>'Temporary Relocation Numbers'!AK58*Assumptions!F$21</f>
        <v>352535165.9881798</v>
      </c>
      <c r="AL58" s="53">
        <f>'Temporary Relocation Numbers'!AL58*Assumptions!G$21</f>
        <v>216647002.20229137</v>
      </c>
      <c r="AM58" s="53">
        <f>'Temporary Relocation Numbers'!AM58*Assumptions!H$21</f>
        <v>114179365.27206403</v>
      </c>
    </row>
    <row r="59" spans="1:39" x14ac:dyDescent="0.35">
      <c r="A59">
        <v>2078</v>
      </c>
      <c r="B59" s="51">
        <f>'Temporary Relocation Numbers'!B59*Assumptions!C$21</f>
        <v>0</v>
      </c>
      <c r="C59" s="51">
        <f>'Temporary Relocation Numbers'!C59*Assumptions!D$21</f>
        <v>0</v>
      </c>
      <c r="D59" s="51">
        <f>'Temporary Relocation Numbers'!D59*Assumptions!E$21</f>
        <v>0</v>
      </c>
      <c r="E59" s="51">
        <f>'Temporary Relocation Numbers'!E59*Assumptions!F$21</f>
        <v>0</v>
      </c>
      <c r="F59" s="51">
        <f>'Temporary Relocation Numbers'!F59*Assumptions!G$21</f>
        <v>0</v>
      </c>
      <c r="G59" s="51">
        <f>'Temporary Relocation Numbers'!G59*Assumptions!H$21</f>
        <v>0</v>
      </c>
      <c r="H59" s="52">
        <f>'Temporary Relocation Numbers'!H59*Assumptions!C$21</f>
        <v>1521649.7131149722</v>
      </c>
      <c r="I59" s="52">
        <f>'Temporary Relocation Numbers'!I59*Assumptions!D$21</f>
        <v>1771107.410131352</v>
      </c>
      <c r="J59" s="52">
        <f>'Temporary Relocation Numbers'!J59*Assumptions!E$21</f>
        <v>1218503.260065235</v>
      </c>
      <c r="K59" s="52">
        <f>'Temporary Relocation Numbers'!K59*Assumptions!F$21</f>
        <v>1126501.1867268817</v>
      </c>
      <c r="L59" s="52">
        <f>'Temporary Relocation Numbers'!L59*Assumptions!G$21</f>
        <v>903715.05294134677</v>
      </c>
      <c r="M59" s="52">
        <f>'Temporary Relocation Numbers'!M59*Assumptions!H$21</f>
        <v>382575.53008584643</v>
      </c>
      <c r="N59" s="53">
        <f>'Temporary Relocation Numbers'!N59*Assumptions!C$21</f>
        <v>549618603.13173723</v>
      </c>
      <c r="O59" s="53">
        <f>'Temporary Relocation Numbers'!O59*Assumptions!D$21</f>
        <v>1072495457.8976415</v>
      </c>
      <c r="P59" s="53">
        <f>'Temporary Relocation Numbers'!P59*Assumptions!E$21</f>
        <v>855693181.57427323</v>
      </c>
      <c r="Q59" s="53">
        <f>'Temporary Relocation Numbers'!Q59*Assumptions!F$21</f>
        <v>358354644.34038591</v>
      </c>
      <c r="R59" s="53">
        <f>'Temporary Relocation Numbers'!R59*Assumptions!G$21</f>
        <v>224237117.86029908</v>
      </c>
      <c r="S59" s="53">
        <f>'Temporary Relocation Numbers'!S59*Assumptions!H$21</f>
        <v>126570329.81227276</v>
      </c>
      <c r="U59">
        <v>2078</v>
      </c>
      <c r="V59" s="51">
        <f>'Temporary Relocation Numbers'!V59*Assumptions!C$21</f>
        <v>0</v>
      </c>
      <c r="W59" s="51">
        <f>'Temporary Relocation Numbers'!W59*Assumptions!D$21</f>
        <v>0</v>
      </c>
      <c r="X59" s="51">
        <f>'Temporary Relocation Numbers'!X59*Assumptions!E$21</f>
        <v>0</v>
      </c>
      <c r="Y59" s="51">
        <f>'Temporary Relocation Numbers'!Y59*Assumptions!F$21</f>
        <v>0</v>
      </c>
      <c r="Z59" s="51">
        <f>'Temporary Relocation Numbers'!Z59*Assumptions!G$21</f>
        <v>0</v>
      </c>
      <c r="AA59" s="51">
        <f>'Temporary Relocation Numbers'!AA59*Assumptions!H$21</f>
        <v>0</v>
      </c>
      <c r="AB59" s="52">
        <f>'Temporary Relocation Numbers'!AB59*Assumptions!C$21</f>
        <v>1416618.8632152788</v>
      </c>
      <c r="AC59" s="52">
        <f>'Temporary Relocation Numbers'!AC59*Assumptions!D$21</f>
        <v>1617361.0739238178</v>
      </c>
      <c r="AD59" s="52">
        <f>'Temporary Relocation Numbers'!AD59*Assumptions!E$21</f>
        <v>1101041.6660392249</v>
      </c>
      <c r="AE59" s="52">
        <f>'Temporary Relocation Numbers'!AE59*Assumptions!F$21</f>
        <v>1123602.4934323379</v>
      </c>
      <c r="AF59" s="52">
        <f>'Temporary Relocation Numbers'!AF59*Assumptions!G$21</f>
        <v>885254.88196478586</v>
      </c>
      <c r="AG59" s="52">
        <f>'Temporary Relocation Numbers'!AG59*Assumptions!H$21</f>
        <v>349916.59069561586</v>
      </c>
      <c r="AH59" s="53">
        <f>'Temporary Relocation Numbers'!AH59*Assumptions!C$21</f>
        <v>511681548.03287631</v>
      </c>
      <c r="AI59" s="53">
        <f>'Temporary Relocation Numbers'!AI59*Assumptions!D$21</f>
        <v>979394245.45409191</v>
      </c>
      <c r="AJ59" s="53">
        <f>'Temporary Relocation Numbers'!AJ59*Assumptions!E$21</f>
        <v>773205847.81078279</v>
      </c>
      <c r="AK59" s="53">
        <f>'Temporary Relocation Numbers'!AK59*Assumptions!F$21</f>
        <v>357432532.39158607</v>
      </c>
      <c r="AL59" s="53">
        <f>'Temporary Relocation Numbers'!AL59*Assumptions!G$21</f>
        <v>219656630.32551739</v>
      </c>
      <c r="AM59" s="53">
        <f>'Temporary Relocation Numbers'!AM59*Assumptions!H$21</f>
        <v>115765528.132947</v>
      </c>
    </row>
    <row r="60" spans="1:39" x14ac:dyDescent="0.35">
      <c r="A60">
        <v>2079</v>
      </c>
      <c r="B60" s="51">
        <f>'Temporary Relocation Numbers'!B60*Assumptions!C$21</f>
        <v>0</v>
      </c>
      <c r="C60" s="51">
        <f>'Temporary Relocation Numbers'!C60*Assumptions!D$21</f>
        <v>0</v>
      </c>
      <c r="D60" s="51">
        <f>'Temporary Relocation Numbers'!D60*Assumptions!E$21</f>
        <v>0</v>
      </c>
      <c r="E60" s="51">
        <f>'Temporary Relocation Numbers'!E60*Assumptions!F$21</f>
        <v>0</v>
      </c>
      <c r="F60" s="51">
        <f>'Temporary Relocation Numbers'!F60*Assumptions!G$21</f>
        <v>0</v>
      </c>
      <c r="G60" s="51">
        <f>'Temporary Relocation Numbers'!G60*Assumptions!H$21</f>
        <v>0</v>
      </c>
      <c r="H60" s="52">
        <f>'Temporary Relocation Numbers'!H60*Assumptions!C$21</f>
        <v>1530830.3589632062</v>
      </c>
      <c r="I60" s="52">
        <f>'Temporary Relocation Numbers'!I60*Assumptions!D$21</f>
        <v>1781793.1216663106</v>
      </c>
      <c r="J60" s="52">
        <f>'Temporary Relocation Numbers'!J60*Assumptions!E$21</f>
        <v>1225854.9171510676</v>
      </c>
      <c r="K60" s="52">
        <f>'Temporary Relocation Numbers'!K60*Assumptions!F$21</f>
        <v>1133297.7630701868</v>
      </c>
      <c r="L60" s="52">
        <f>'Temporary Relocation Numbers'!L60*Assumptions!G$21</f>
        <v>909167.4824836154</v>
      </c>
      <c r="M60" s="52">
        <f>'Temporary Relocation Numbers'!M60*Assumptions!H$21</f>
        <v>384883.74229897698</v>
      </c>
      <c r="N60" s="53">
        <f>'Temporary Relocation Numbers'!N60*Assumptions!C$21</f>
        <v>557253823.5050565</v>
      </c>
      <c r="O60" s="53">
        <f>'Temporary Relocation Numbers'!O60*Assumptions!D$21</f>
        <v>1087394406.2297628</v>
      </c>
      <c r="P60" s="53">
        <f>'Temporary Relocation Numbers'!P60*Assumptions!E$21</f>
        <v>867580344.73803568</v>
      </c>
      <c r="Q60" s="53">
        <f>'Temporary Relocation Numbers'!Q60*Assumptions!F$21</f>
        <v>363332854.07664829</v>
      </c>
      <c r="R60" s="53">
        <f>'Temporary Relocation Numbers'!R60*Assumptions!G$21</f>
        <v>227352186.74804375</v>
      </c>
      <c r="S60" s="53">
        <f>'Temporary Relocation Numbers'!S60*Assumptions!H$21</f>
        <v>128328626.12053795</v>
      </c>
      <c r="U60">
        <v>2079</v>
      </c>
      <c r="V60" s="51">
        <f>'Temporary Relocation Numbers'!V60*Assumptions!C$21</f>
        <v>0</v>
      </c>
      <c r="W60" s="51">
        <f>'Temporary Relocation Numbers'!W60*Assumptions!D$21</f>
        <v>0</v>
      </c>
      <c r="X60" s="51">
        <f>'Temporary Relocation Numbers'!X60*Assumptions!E$21</f>
        <v>0</v>
      </c>
      <c r="Y60" s="51">
        <f>'Temporary Relocation Numbers'!Y60*Assumptions!F$21</f>
        <v>0</v>
      </c>
      <c r="Z60" s="51">
        <f>'Temporary Relocation Numbers'!Z60*Assumptions!G$21</f>
        <v>0</v>
      </c>
      <c r="AA60" s="51">
        <f>'Temporary Relocation Numbers'!AA60*Assumptions!H$21</f>
        <v>0</v>
      </c>
      <c r="AB60" s="52">
        <f>'Temporary Relocation Numbers'!AB60*Assumptions!C$21</f>
        <v>1425165.821147196</v>
      </c>
      <c r="AC60" s="52">
        <f>'Temporary Relocation Numbers'!AC60*Assumptions!D$21</f>
        <v>1627119.1799454845</v>
      </c>
      <c r="AD60" s="52">
        <f>'Temporary Relocation Numbers'!AD60*Assumptions!E$21</f>
        <v>1107684.6361741603</v>
      </c>
      <c r="AE60" s="52">
        <f>'Temporary Relocation Numbers'!AE60*Assumptions!F$21</f>
        <v>1130381.5809434035</v>
      </c>
      <c r="AF60" s="52">
        <f>'Temporary Relocation Numbers'!AF60*Assumptions!G$21</f>
        <v>890595.93482780072</v>
      </c>
      <c r="AG60" s="52">
        <f>'Temporary Relocation Numbers'!AG60*Assumptions!H$21</f>
        <v>352027.76008493727</v>
      </c>
      <c r="AH60" s="53">
        <f>'Temporary Relocation Numbers'!AH60*Assumptions!C$21</f>
        <v>518789752.44577491</v>
      </c>
      <c r="AI60" s="53">
        <f>'Temporary Relocation Numbers'!AI60*Assumptions!D$21</f>
        <v>992999845.5080086</v>
      </c>
      <c r="AJ60" s="53">
        <f>'Temporary Relocation Numbers'!AJ60*Assumptions!E$21</f>
        <v>783947109.12969661</v>
      </c>
      <c r="AK60" s="53">
        <f>'Temporary Relocation Numbers'!AK60*Assumptions!F$21</f>
        <v>362397932.28499031</v>
      </c>
      <c r="AL60" s="53">
        <f>'Temporary Relocation Numbers'!AL60*Assumptions!G$21</f>
        <v>222708067.75765625</v>
      </c>
      <c r="AM60" s="53">
        <f>'Temporary Relocation Numbers'!AM60*Assumptions!H$21</f>
        <v>117373725.73377834</v>
      </c>
    </row>
    <row r="61" spans="1:39" x14ac:dyDescent="0.35">
      <c r="A61">
        <v>2080</v>
      </c>
      <c r="B61" s="51">
        <f>'Temporary Relocation Numbers'!B61*Assumptions!C$21</f>
        <v>0</v>
      </c>
      <c r="C61" s="51">
        <f>'Temporary Relocation Numbers'!C61*Assumptions!D$21</f>
        <v>0</v>
      </c>
      <c r="D61" s="51">
        <f>'Temporary Relocation Numbers'!D61*Assumptions!E$21</f>
        <v>0</v>
      </c>
      <c r="E61" s="51">
        <f>'Temporary Relocation Numbers'!E61*Assumptions!F$21</f>
        <v>0</v>
      </c>
      <c r="F61" s="51">
        <f>'Temporary Relocation Numbers'!F61*Assumptions!G$21</f>
        <v>0</v>
      </c>
      <c r="G61" s="51">
        <f>'Temporary Relocation Numbers'!G61*Assumptions!H$21</f>
        <v>0</v>
      </c>
      <c r="H61" s="52">
        <f>'Temporary Relocation Numbers'!H61*Assumptions!C$21</f>
        <v>1685342.7512733396</v>
      </c>
      <c r="I61" s="52">
        <f>'Temporary Relocation Numbers'!I61*Assumptions!D$21</f>
        <v>1961636.1174747171</v>
      </c>
      <c r="J61" s="52">
        <f>'Temporary Relocation Numbers'!J61*Assumptions!E$21</f>
        <v>1349585.005704077</v>
      </c>
      <c r="K61" s="52">
        <f>'Temporary Relocation Numbers'!K61*Assumptions!F$21</f>
        <v>1247685.7143845926</v>
      </c>
      <c r="L61" s="52">
        <f>'Temporary Relocation Numbers'!L61*Assumptions!G$21</f>
        <v>1000933.132352401</v>
      </c>
      <c r="M61" s="52">
        <f>'Temporary Relocation Numbers'!M61*Assumptions!H$21</f>
        <v>423731.48753455537</v>
      </c>
      <c r="N61" s="53">
        <f>'Temporary Relocation Numbers'!N61*Assumptions!C$21</f>
        <v>618291794.68705034</v>
      </c>
      <c r="O61" s="53">
        <f>'Temporary Relocation Numbers'!O61*Assumptions!D$21</f>
        <v>1206500539.9722641</v>
      </c>
      <c r="P61" s="53">
        <f>'Temporary Relocation Numbers'!P61*Assumptions!E$21</f>
        <v>962609471.22675478</v>
      </c>
      <c r="Q61" s="53">
        <f>'Temporary Relocation Numbers'!Q61*Assumptions!F$21</f>
        <v>403129979.44603705</v>
      </c>
      <c r="R61" s="53">
        <f>'Temporary Relocation Numbers'!R61*Assumptions!G$21</f>
        <v>252254871.37316674</v>
      </c>
      <c r="S61" s="53">
        <f>'Temporary Relocation Numbers'!S61*Assumptions!H$21</f>
        <v>142384911.87861887</v>
      </c>
      <c r="U61">
        <v>2080</v>
      </c>
      <c r="V61" s="51">
        <f>'Temporary Relocation Numbers'!V61*Assumptions!C$21</f>
        <v>0</v>
      </c>
      <c r="W61" s="51">
        <f>'Temporary Relocation Numbers'!W61*Assumptions!D$21</f>
        <v>0</v>
      </c>
      <c r="X61" s="51">
        <f>'Temporary Relocation Numbers'!X61*Assumptions!E$21</f>
        <v>0</v>
      </c>
      <c r="Y61" s="51">
        <f>'Temporary Relocation Numbers'!Y61*Assumptions!F$21</f>
        <v>0</v>
      </c>
      <c r="Z61" s="51">
        <f>'Temporary Relocation Numbers'!Z61*Assumptions!G$21</f>
        <v>0</v>
      </c>
      <c r="AA61" s="51">
        <f>'Temporary Relocation Numbers'!AA61*Assumptions!H$21</f>
        <v>0</v>
      </c>
      <c r="AB61" s="52">
        <f>'Temporary Relocation Numbers'!AB61*Assumptions!C$21</f>
        <v>1569013.0993088526</v>
      </c>
      <c r="AC61" s="52">
        <f>'Temporary Relocation Numbers'!AC61*Assumptions!D$21</f>
        <v>1791350.3604907619</v>
      </c>
      <c r="AD61" s="52">
        <f>'Temporary Relocation Numbers'!AD61*Assumptions!E$21</f>
        <v>1219487.3594859492</v>
      </c>
      <c r="AE61" s="52">
        <f>'Temporary Relocation Numbers'!AE61*Assumptions!F$21</f>
        <v>1244475.1911675746</v>
      </c>
      <c r="AF61" s="52">
        <f>'Temporary Relocation Numbers'!AF61*Assumptions!G$21</f>
        <v>980487.08943301893</v>
      </c>
      <c r="AG61" s="52">
        <f>'Temporary Relocation Numbers'!AG61*Assumptions!H$21</f>
        <v>387559.22903695109</v>
      </c>
      <c r="AH61" s="53">
        <f>'Temporary Relocation Numbers'!AH61*Assumptions!C$21</f>
        <v>575614618.64431369</v>
      </c>
      <c r="AI61" s="53">
        <f>'Temporary Relocation Numbers'!AI61*Assumptions!D$21</f>
        <v>1101766611.0236013</v>
      </c>
      <c r="AJ61" s="53">
        <f>'Temporary Relocation Numbers'!AJ61*Assumptions!E$21</f>
        <v>869815593.17937434</v>
      </c>
      <c r="AK61" s="53">
        <f>'Temporary Relocation Numbers'!AK61*Assumptions!F$21</f>
        <v>402092652.38236552</v>
      </c>
      <c r="AL61" s="53">
        <f>'Temporary Relocation Numbers'!AL61*Assumptions!G$21</f>
        <v>247102065.69613069</v>
      </c>
      <c r="AM61" s="53">
        <f>'Temporary Relocation Numbers'!AM61*Assumptions!H$21</f>
        <v>130230082.72348794</v>
      </c>
    </row>
    <row r="62" spans="1:39" x14ac:dyDescent="0.35">
      <c r="A62">
        <v>2081</v>
      </c>
      <c r="B62" s="51">
        <f>'Temporary Relocation Numbers'!B62*Assumptions!C$21</f>
        <v>0</v>
      </c>
      <c r="C62" s="51">
        <f>'Temporary Relocation Numbers'!C62*Assumptions!D$21</f>
        <v>0</v>
      </c>
      <c r="D62" s="51">
        <f>'Temporary Relocation Numbers'!D62*Assumptions!E$21</f>
        <v>0</v>
      </c>
      <c r="E62" s="51">
        <f>'Temporary Relocation Numbers'!E62*Assumptions!F$21</f>
        <v>0</v>
      </c>
      <c r="F62" s="51">
        <f>'Temporary Relocation Numbers'!F62*Assumptions!G$21</f>
        <v>0</v>
      </c>
      <c r="G62" s="51">
        <f>'Temporary Relocation Numbers'!G62*Assumptions!H$21</f>
        <v>0</v>
      </c>
      <c r="H62" s="52">
        <f>'Temporary Relocation Numbers'!H62*Assumptions!C$21</f>
        <v>1695511.0145726863</v>
      </c>
      <c r="I62" s="52">
        <f>'Temporary Relocation Numbers'!I62*Assumptions!D$21</f>
        <v>1973471.3554551946</v>
      </c>
      <c r="J62" s="52">
        <f>'Temporary Relocation Numbers'!J62*Assumptions!E$21</f>
        <v>1357727.5248874782</v>
      </c>
      <c r="K62" s="52">
        <f>'Temporary Relocation Numbers'!K62*Assumptions!F$21</f>
        <v>1255213.4394417722</v>
      </c>
      <c r="L62" s="52">
        <f>'Temporary Relocation Numbers'!L62*Assumptions!G$21</f>
        <v>1006972.1126293265</v>
      </c>
      <c r="M62" s="52">
        <f>'Temporary Relocation Numbers'!M62*Assumptions!H$21</f>
        <v>426288.00805847847</v>
      </c>
      <c r="N62" s="53">
        <f>'Temporary Relocation Numbers'!N62*Assumptions!C$21</f>
        <v>626881012.88409007</v>
      </c>
      <c r="O62" s="53">
        <f>'Temporary Relocation Numbers'!O62*Assumptions!D$21</f>
        <v>1223261067.0918474</v>
      </c>
      <c r="P62" s="53">
        <f>'Temporary Relocation Numbers'!P62*Assumptions!E$21</f>
        <v>975981899.67874241</v>
      </c>
      <c r="Q62" s="53">
        <f>'Temporary Relocation Numbers'!Q62*Assumptions!F$21</f>
        <v>408730201.51753122</v>
      </c>
      <c r="R62" s="53">
        <f>'Temporary Relocation Numbers'!R62*Assumptions!G$21</f>
        <v>255759158.75027317</v>
      </c>
      <c r="S62" s="53">
        <f>'Temporary Relocation Numbers'!S62*Assumptions!H$21</f>
        <v>144362902.0227558</v>
      </c>
      <c r="U62">
        <v>2081</v>
      </c>
      <c r="V62" s="51">
        <f>'Temporary Relocation Numbers'!V62*Assumptions!C$21</f>
        <v>0</v>
      </c>
      <c r="W62" s="51">
        <f>'Temporary Relocation Numbers'!W62*Assumptions!D$21</f>
        <v>0</v>
      </c>
      <c r="X62" s="51">
        <f>'Temporary Relocation Numbers'!X62*Assumptions!E$21</f>
        <v>0</v>
      </c>
      <c r="Y62" s="51">
        <f>'Temporary Relocation Numbers'!Y62*Assumptions!F$21</f>
        <v>0</v>
      </c>
      <c r="Z62" s="51">
        <f>'Temporary Relocation Numbers'!Z62*Assumptions!G$21</f>
        <v>0</v>
      </c>
      <c r="AA62" s="51">
        <f>'Temporary Relocation Numbers'!AA62*Assumptions!H$21</f>
        <v>0</v>
      </c>
      <c r="AB62" s="52">
        <f>'Temporary Relocation Numbers'!AB62*Assumptions!C$21</f>
        <v>1578479.5050603494</v>
      </c>
      <c r="AC62" s="52">
        <f>'Temporary Relocation Numbers'!AC62*Assumptions!D$21</f>
        <v>1802158.20483761</v>
      </c>
      <c r="AD62" s="52">
        <f>'Temporary Relocation Numbers'!AD62*Assumptions!E$21</f>
        <v>1226844.9539883786</v>
      </c>
      <c r="AE62" s="52">
        <f>'Temporary Relocation Numbers'!AE62*Assumptions!F$21</f>
        <v>1251983.546013339</v>
      </c>
      <c r="AF62" s="52">
        <f>'Temporary Relocation Numbers'!AF62*Assumptions!G$21</f>
        <v>986402.71156948514</v>
      </c>
      <c r="AG62" s="52">
        <f>'Temporary Relocation Numbers'!AG62*Assumptions!H$21</f>
        <v>389897.50965195493</v>
      </c>
      <c r="AH62" s="53">
        <f>'Temporary Relocation Numbers'!AH62*Assumptions!C$21</f>
        <v>583610971.82160962</v>
      </c>
      <c r="AI62" s="53">
        <f>'Temporary Relocation Numbers'!AI62*Assumptions!D$21</f>
        <v>1117072189.8871939</v>
      </c>
      <c r="AJ62" s="53">
        <f>'Temporary Relocation Numbers'!AJ62*Assumptions!E$21</f>
        <v>881898942.79714918</v>
      </c>
      <c r="AK62" s="53">
        <f>'Temporary Relocation Numbers'!AK62*Assumptions!F$21</f>
        <v>407678464.05966049</v>
      </c>
      <c r="AL62" s="53">
        <f>'Temporary Relocation Numbers'!AL62*Assumptions!G$21</f>
        <v>250534771.05861667</v>
      </c>
      <c r="AM62" s="53">
        <f>'Temporary Relocation Numbers'!AM62*Assumptions!H$21</f>
        <v>132039219.77809937</v>
      </c>
    </row>
    <row r="63" spans="1:39" x14ac:dyDescent="0.35">
      <c r="A63">
        <v>2082</v>
      </c>
      <c r="B63" s="51">
        <f>'Temporary Relocation Numbers'!B63*Assumptions!C$21</f>
        <v>0</v>
      </c>
      <c r="C63" s="51">
        <f>'Temporary Relocation Numbers'!C63*Assumptions!D$21</f>
        <v>0</v>
      </c>
      <c r="D63" s="51">
        <f>'Temporary Relocation Numbers'!D63*Assumptions!E$21</f>
        <v>0</v>
      </c>
      <c r="E63" s="51">
        <f>'Temporary Relocation Numbers'!E63*Assumptions!F$21</f>
        <v>0</v>
      </c>
      <c r="F63" s="51">
        <f>'Temporary Relocation Numbers'!F63*Assumptions!G$21</f>
        <v>0</v>
      </c>
      <c r="G63" s="51">
        <f>'Temporary Relocation Numbers'!G63*Assumptions!H$21</f>
        <v>0</v>
      </c>
      <c r="H63" s="52">
        <f>'Temporary Relocation Numbers'!H63*Assumptions!C$21</f>
        <v>1705740.6265670967</v>
      </c>
      <c r="I63" s="52">
        <f>'Temporary Relocation Numbers'!I63*Assumptions!D$21</f>
        <v>1985377.9995730312</v>
      </c>
      <c r="J63" s="52">
        <f>'Temporary Relocation Numbers'!J63*Assumptions!E$21</f>
        <v>1365919.1707419462</v>
      </c>
      <c r="K63" s="52">
        <f>'Temporary Relocation Numbers'!K63*Assumptions!F$21</f>
        <v>1262786.5819016541</v>
      </c>
      <c r="L63" s="52">
        <f>'Temporary Relocation Numbers'!L63*Assumptions!G$21</f>
        <v>1013047.5281900947</v>
      </c>
      <c r="M63" s="52">
        <f>'Temporary Relocation Numbers'!M63*Assumptions!H$21</f>
        <v>428859.95296643133</v>
      </c>
      <c r="N63" s="53">
        <f>'Temporary Relocation Numbers'!N63*Assumptions!C$21</f>
        <v>635589551.23040295</v>
      </c>
      <c r="O63" s="53">
        <f>'Temporary Relocation Numbers'!O63*Assumptions!D$21</f>
        <v>1240254428.9761238</v>
      </c>
      <c r="P63" s="53">
        <f>'Temporary Relocation Numbers'!P63*Assumptions!E$21</f>
        <v>989540095.92966509</v>
      </c>
      <c r="Q63" s="53">
        <f>'Temporary Relocation Numbers'!Q63*Assumptions!F$21</f>
        <v>414408221.04604685</v>
      </c>
      <c r="R63" s="53">
        <f>'Temporary Relocation Numbers'!R63*Assumptions!G$21</f>
        <v>259312127.1695118</v>
      </c>
      <c r="S63" s="53">
        <f>'Temporary Relocation Numbers'!S63*Assumptions!H$21</f>
        <v>146368370.11352828</v>
      </c>
      <c r="U63">
        <v>2082</v>
      </c>
      <c r="V63" s="51">
        <f>'Temporary Relocation Numbers'!V63*Assumptions!C$21</f>
        <v>0</v>
      </c>
      <c r="W63" s="51">
        <f>'Temporary Relocation Numbers'!W63*Assumptions!D$21</f>
        <v>0</v>
      </c>
      <c r="X63" s="51">
        <f>'Temporary Relocation Numbers'!X63*Assumptions!E$21</f>
        <v>0</v>
      </c>
      <c r="Y63" s="51">
        <f>'Temporary Relocation Numbers'!Y63*Assumptions!F$21</f>
        <v>0</v>
      </c>
      <c r="Z63" s="51">
        <f>'Temporary Relocation Numbers'!Z63*Assumptions!G$21</f>
        <v>0</v>
      </c>
      <c r="AA63" s="51">
        <f>'Temporary Relocation Numbers'!AA63*Assumptions!H$21</f>
        <v>0</v>
      </c>
      <c r="AB63" s="52">
        <f>'Temporary Relocation Numbers'!AB63*Assumptions!C$21</f>
        <v>1588003.0249544182</v>
      </c>
      <c r="AC63" s="52">
        <f>'Temporary Relocation Numbers'!AC63*Assumptions!D$21</f>
        <v>1813031.2566960652</v>
      </c>
      <c r="AD63" s="52">
        <f>'Temporary Relocation Numbers'!AD63*Assumptions!E$21</f>
        <v>1234246.9394362662</v>
      </c>
      <c r="AE63" s="52">
        <f>'Temporary Relocation Numbers'!AE63*Assumptions!F$21</f>
        <v>1259537.2013945337</v>
      </c>
      <c r="AF63" s="52">
        <f>'Temporary Relocation Numbers'!AF63*Assumptions!G$21</f>
        <v>992354.02472691238</v>
      </c>
      <c r="AG63" s="52">
        <f>'Temporary Relocation Numbers'!AG63*Assumptions!H$21</f>
        <v>392249.89793315483</v>
      </c>
      <c r="AH63" s="53">
        <f>'Temporary Relocation Numbers'!AH63*Assumptions!C$21</f>
        <v>591718409.15497994</v>
      </c>
      <c r="AI63" s="53">
        <f>'Temporary Relocation Numbers'!AI63*Assumptions!D$21</f>
        <v>1132590391.5894217</v>
      </c>
      <c r="AJ63" s="53">
        <f>'Temporary Relocation Numbers'!AJ63*Assumptions!E$21</f>
        <v>894150152.52128518</v>
      </c>
      <c r="AK63" s="53">
        <f>'Temporary Relocation Numbers'!AK63*Assumptions!F$21</f>
        <v>413341873.00691134</v>
      </c>
      <c r="AL63" s="53">
        <f>'Temporary Relocation Numbers'!AL63*Assumptions!G$21</f>
        <v>254015163.05647102</v>
      </c>
      <c r="AM63" s="53">
        <f>'Temporary Relocation Numbers'!AM63*Assumptions!H$21</f>
        <v>133873489.09719172</v>
      </c>
    </row>
    <row r="64" spans="1:39" x14ac:dyDescent="0.35">
      <c r="A64">
        <v>2083</v>
      </c>
      <c r="B64" s="51">
        <f>'Temporary Relocation Numbers'!B64*Assumptions!C$21</f>
        <v>0</v>
      </c>
      <c r="C64" s="51">
        <f>'Temporary Relocation Numbers'!C64*Assumptions!D$21</f>
        <v>0</v>
      </c>
      <c r="D64" s="51">
        <f>'Temporary Relocation Numbers'!D64*Assumptions!E$21</f>
        <v>0</v>
      </c>
      <c r="E64" s="51">
        <f>'Temporary Relocation Numbers'!E64*Assumptions!F$21</f>
        <v>0</v>
      </c>
      <c r="F64" s="51">
        <f>'Temporary Relocation Numbers'!F64*Assumptions!G$21</f>
        <v>0</v>
      </c>
      <c r="G64" s="51">
        <f>'Temporary Relocation Numbers'!G64*Assumptions!H$21</f>
        <v>0</v>
      </c>
      <c r="H64" s="52">
        <f>'Temporary Relocation Numbers'!H64*Assumptions!C$21</f>
        <v>1716031.957394741</v>
      </c>
      <c r="I64" s="52">
        <f>'Temporary Relocation Numbers'!I64*Assumptions!D$21</f>
        <v>1997356.4806464722</v>
      </c>
      <c r="J64" s="52">
        <f>'Temporary Relocation Numbers'!J64*Assumptions!E$21</f>
        <v>1374160.2396659004</v>
      </c>
      <c r="K64" s="52">
        <f>'Temporary Relocation Numbers'!K64*Assumptions!F$21</f>
        <v>1270405.4157833422</v>
      </c>
      <c r="L64" s="52">
        <f>'Temporary Relocation Numbers'!L64*Assumptions!G$21</f>
        <v>1019159.5988615394</v>
      </c>
      <c r="M64" s="52">
        <f>'Temporary Relocation Numbers'!M64*Assumptions!H$21</f>
        <v>431447.41531912697</v>
      </c>
      <c r="N64" s="53">
        <f>'Temporary Relocation Numbers'!N64*Assumptions!C$21</f>
        <v>644419067.3038609</v>
      </c>
      <c r="O64" s="53">
        <f>'Temporary Relocation Numbers'!O64*Assumptions!D$21</f>
        <v>1257483860.1312187</v>
      </c>
      <c r="P64" s="53">
        <f>'Temporary Relocation Numbers'!P64*Assumptions!E$21</f>
        <v>1003286640.6383191</v>
      </c>
      <c r="Q64" s="53">
        <f>'Temporary Relocation Numbers'!Q64*Assumptions!F$21</f>
        <v>420165118.78235477</v>
      </c>
      <c r="R64" s="53">
        <f>'Temporary Relocation Numbers'!R64*Assumptions!G$21</f>
        <v>262914452.90072218</v>
      </c>
      <c r="S64" s="53">
        <f>'Temporary Relocation Numbers'!S64*Assumptions!H$21</f>
        <v>148401697.87050828</v>
      </c>
      <c r="U64">
        <v>2083</v>
      </c>
      <c r="V64" s="51">
        <f>'Temporary Relocation Numbers'!V64*Assumptions!C$21</f>
        <v>0</v>
      </c>
      <c r="W64" s="51">
        <f>'Temporary Relocation Numbers'!W64*Assumptions!D$21</f>
        <v>0</v>
      </c>
      <c r="X64" s="51">
        <f>'Temporary Relocation Numbers'!X64*Assumptions!E$21</f>
        <v>0</v>
      </c>
      <c r="Y64" s="51">
        <f>'Temporary Relocation Numbers'!Y64*Assumptions!F$21</f>
        <v>0</v>
      </c>
      <c r="Z64" s="51">
        <f>'Temporary Relocation Numbers'!Z64*Assumptions!G$21</f>
        <v>0</v>
      </c>
      <c r="AA64" s="51">
        <f>'Temporary Relocation Numbers'!AA64*Assumptions!H$21</f>
        <v>0</v>
      </c>
      <c r="AB64" s="52">
        <f>'Temporary Relocation Numbers'!AB64*Assumptions!C$21</f>
        <v>1597584.003580692</v>
      </c>
      <c r="AC64" s="52">
        <f>'Temporary Relocation Numbers'!AC64*Assumptions!D$21</f>
        <v>1823969.9094858922</v>
      </c>
      <c r="AD64" s="52">
        <f>'Temporary Relocation Numbers'!AD64*Assumptions!E$21</f>
        <v>1241693.5836557399</v>
      </c>
      <c r="AE64" s="52">
        <f>'Temporary Relocation Numbers'!AE64*Assumptions!F$21</f>
        <v>1267136.4306251612</v>
      </c>
      <c r="AF64" s="52">
        <f>'Temporary Relocation Numbers'!AF64*Assumptions!G$21</f>
        <v>998341.24424173567</v>
      </c>
      <c r="AG64" s="52">
        <f>'Temporary Relocation Numbers'!AG64*Assumptions!H$21</f>
        <v>394616.47899704392</v>
      </c>
      <c r="AH64" s="53">
        <f>'Temporary Relocation Numbers'!AH64*Assumptions!C$21</f>
        <v>599938473.80909646</v>
      </c>
      <c r="AI64" s="53">
        <f>'Temporary Relocation Numbers'!AI64*Assumptions!D$21</f>
        <v>1148324169.8553228</v>
      </c>
      <c r="AJ64" s="53">
        <f>'Temporary Relocation Numbers'!AJ64*Assumptions!E$21</f>
        <v>906571554.23956108</v>
      </c>
      <c r="AK64" s="53">
        <f>'Temporary Relocation Numbers'!AK64*Assumptions!F$21</f>
        <v>419083957.1939196</v>
      </c>
      <c r="AL64" s="53">
        <f>'Temporary Relocation Numbers'!AL64*Assumptions!G$21</f>
        <v>257543904.14538193</v>
      </c>
      <c r="AM64" s="53">
        <f>'Temporary Relocation Numbers'!AM64*Assumptions!H$21</f>
        <v>135733239.81446722</v>
      </c>
    </row>
    <row r="65" spans="1:39" x14ac:dyDescent="0.35">
      <c r="A65">
        <v>2084</v>
      </c>
      <c r="B65" s="51">
        <f>'Temporary Relocation Numbers'!B65*Assumptions!C$21</f>
        <v>0</v>
      </c>
      <c r="C65" s="51">
        <f>'Temporary Relocation Numbers'!C65*Assumptions!D$21</f>
        <v>0</v>
      </c>
      <c r="D65" s="51">
        <f>'Temporary Relocation Numbers'!D65*Assumptions!E$21</f>
        <v>0</v>
      </c>
      <c r="E65" s="51">
        <f>'Temporary Relocation Numbers'!E65*Assumptions!F$21</f>
        <v>0</v>
      </c>
      <c r="F65" s="51">
        <f>'Temporary Relocation Numbers'!F65*Assumptions!G$21</f>
        <v>0</v>
      </c>
      <c r="G65" s="51">
        <f>'Temporary Relocation Numbers'!G65*Assumptions!H$21</f>
        <v>0</v>
      </c>
      <c r="H65" s="52">
        <f>'Temporary Relocation Numbers'!H65*Assumptions!C$21</f>
        <v>1726385.379426966</v>
      </c>
      <c r="I65" s="52">
        <f>'Temporary Relocation Numbers'!I65*Assumptions!D$21</f>
        <v>2009407.2320930404</v>
      </c>
      <c r="J65" s="52">
        <f>'Temporary Relocation Numbers'!J65*Assumptions!E$21</f>
        <v>1382451.029846034</v>
      </c>
      <c r="K65" s="52">
        <f>'Temporary Relocation Numbers'!K65*Assumptions!F$21</f>
        <v>1278070.2167591918</v>
      </c>
      <c r="L65" s="52">
        <f>'Temporary Relocation Numbers'!L65*Assumptions!G$21</f>
        <v>1025308.5457967853</v>
      </c>
      <c r="M65" s="52">
        <f>'Temporary Relocation Numbers'!M65*Assumptions!H$21</f>
        <v>434050.48873874615</v>
      </c>
      <c r="N65" s="53">
        <f>'Temporary Relocation Numbers'!N65*Assumptions!C$21</f>
        <v>653371241.70916295</v>
      </c>
      <c r="O65" s="53">
        <f>'Temporary Relocation Numbers'!O65*Assumptions!D$21</f>
        <v>1274952639.9965408</v>
      </c>
      <c r="P65" s="53">
        <f>'Temporary Relocation Numbers'!P65*Assumptions!E$21</f>
        <v>1017224150.3136324</v>
      </c>
      <c r="Q65" s="53">
        <f>'Temporary Relocation Numbers'!Q65*Assumptions!F$21</f>
        <v>426001990.49085522</v>
      </c>
      <c r="R65" s="53">
        <f>'Temporary Relocation Numbers'!R65*Assumptions!G$21</f>
        <v>266566821.60838503</v>
      </c>
      <c r="S65" s="53">
        <f>'Temporary Relocation Numbers'!S65*Assumptions!H$21</f>
        <v>150463272.31605971</v>
      </c>
      <c r="U65">
        <v>2084</v>
      </c>
      <c r="V65" s="51">
        <f>'Temporary Relocation Numbers'!V65*Assumptions!C$21</f>
        <v>0</v>
      </c>
      <c r="W65" s="51">
        <f>'Temporary Relocation Numbers'!W65*Assumptions!D$21</f>
        <v>0</v>
      </c>
      <c r="X65" s="51">
        <f>'Temporary Relocation Numbers'!X65*Assumptions!E$21</f>
        <v>0</v>
      </c>
      <c r="Y65" s="51">
        <f>'Temporary Relocation Numbers'!Y65*Assumptions!F$21</f>
        <v>0</v>
      </c>
      <c r="Z65" s="51">
        <f>'Temporary Relocation Numbers'!Z65*Assumptions!G$21</f>
        <v>0</v>
      </c>
      <c r="AA65" s="51">
        <f>'Temporary Relocation Numbers'!AA65*Assumptions!H$21</f>
        <v>0</v>
      </c>
      <c r="AB65" s="52">
        <f>'Temporary Relocation Numbers'!AB65*Assumptions!C$21</f>
        <v>1607222.7876078342</v>
      </c>
      <c r="AC65" s="52">
        <f>'Temporary Relocation Numbers'!AC65*Assumptions!D$21</f>
        <v>1834974.5590004947</v>
      </c>
      <c r="AD65" s="52">
        <f>'Temporary Relocation Numbers'!AD65*Assumptions!E$21</f>
        <v>1249185.1560888141</v>
      </c>
      <c r="AE65" s="52">
        <f>'Temporary Relocation Numbers'!AE65*Assumptions!F$21</f>
        <v>1274781.5086682213</v>
      </c>
      <c r="AF65" s="52">
        <f>'Temporary Relocation Numbers'!AF65*Assumptions!G$21</f>
        <v>1004364.5867495894</v>
      </c>
      <c r="AG65" s="52">
        <f>'Temporary Relocation Numbers'!AG65*Assumptions!H$21</f>
        <v>396997.33847365278</v>
      </c>
      <c r="AH65" s="53">
        <f>'Temporary Relocation Numbers'!AH65*Assumptions!C$21</f>
        <v>608272730.38604736</v>
      </c>
      <c r="AI65" s="53">
        <f>'Temporary Relocation Numbers'!AI65*Assumptions!D$21</f>
        <v>1164276519.4426472</v>
      </c>
      <c r="AJ65" s="53">
        <f>'Temporary Relocation Numbers'!AJ65*Assumptions!E$21</f>
        <v>919165512.23399675</v>
      </c>
      <c r="AK65" s="53">
        <f>'Temporary Relocation Numbers'!AK65*Assumptions!F$21</f>
        <v>424905809.56548363</v>
      </c>
      <c r="AL65" s="53">
        <f>'Temporary Relocation Numbers'!AL65*Assumptions!G$21</f>
        <v>261121665.98377398</v>
      </c>
      <c r="AM65" s="53">
        <f>'Temporary Relocation Numbers'!AM65*Assumptions!H$21</f>
        <v>137618825.91374207</v>
      </c>
    </row>
    <row r="66" spans="1:39" x14ac:dyDescent="0.35">
      <c r="A66">
        <v>2085</v>
      </c>
      <c r="B66" s="51">
        <f>'Temporary Relocation Numbers'!B66*Assumptions!C$21</f>
        <v>0</v>
      </c>
      <c r="C66" s="51">
        <f>'Temporary Relocation Numbers'!C66*Assumptions!D$21</f>
        <v>0</v>
      </c>
      <c r="D66" s="51">
        <f>'Temporary Relocation Numbers'!D66*Assumptions!E$21</f>
        <v>0</v>
      </c>
      <c r="E66" s="51">
        <f>'Temporary Relocation Numbers'!E66*Assumptions!F$21</f>
        <v>0</v>
      </c>
      <c r="F66" s="51">
        <f>'Temporary Relocation Numbers'!F66*Assumptions!G$21</f>
        <v>0</v>
      </c>
      <c r="G66" s="51">
        <f>'Temporary Relocation Numbers'!G66*Assumptions!H$21</f>
        <v>0</v>
      </c>
      <c r="H66" s="52">
        <f>'Temporary Relocation Numbers'!H66*Assumptions!C$21</f>
        <v>1736801.2672817616</v>
      </c>
      <c r="I66" s="52">
        <f>'Temporary Relocation Numbers'!I66*Assumptions!D$21</f>
        <v>2021530.6899452165</v>
      </c>
      <c r="J66" s="52">
        <f>'Temporary Relocation Numbers'!J66*Assumptions!E$21</f>
        <v>1390791.8412681064</v>
      </c>
      <c r="K66" s="52">
        <f>'Temporary Relocation Numbers'!K66*Assumptions!F$21</f>
        <v>1285781.2621647881</v>
      </c>
      <c r="L66" s="52">
        <f>'Temporary Relocation Numbers'!L66*Assumptions!G$21</f>
        <v>1031494.5914832519</v>
      </c>
      <c r="M66" s="52">
        <f>'Temporary Relocation Numbers'!M66*Assumptions!H$21</f>
        <v>436669.26741232525</v>
      </c>
      <c r="N66" s="53">
        <f>'Temporary Relocation Numbers'!N66*Assumptions!C$21</f>
        <v>662447778.39771998</v>
      </c>
      <c r="O66" s="53">
        <f>'Temporary Relocation Numbers'!O66*Assumptions!D$21</f>
        <v>1292664093.5689838</v>
      </c>
      <c r="P66" s="53">
        <f>'Temporary Relocation Numbers'!P66*Assumptions!E$21</f>
        <v>1031355277.8126872</v>
      </c>
      <c r="Q66" s="53">
        <f>'Temporary Relocation Numbers'!Q66*Assumptions!F$21</f>
        <v>431919947.15814561</v>
      </c>
      <c r="R66" s="53">
        <f>'Temporary Relocation Numbers'!R66*Assumptions!G$21</f>
        <v>270269928.48213005</v>
      </c>
      <c r="S66" s="53">
        <f>'Temporary Relocation Numbers'!S66*Assumptions!H$21</f>
        <v>152553485.84900394</v>
      </c>
      <c r="U66">
        <v>2085</v>
      </c>
      <c r="V66" s="51">
        <f>'Temporary Relocation Numbers'!V66*Assumptions!C$21</f>
        <v>0</v>
      </c>
      <c r="W66" s="51">
        <f>'Temporary Relocation Numbers'!W66*Assumptions!D$21</f>
        <v>0</v>
      </c>
      <c r="X66" s="51">
        <f>'Temporary Relocation Numbers'!X66*Assumptions!E$21</f>
        <v>0</v>
      </c>
      <c r="Y66" s="51">
        <f>'Temporary Relocation Numbers'!Y66*Assumptions!F$21</f>
        <v>0</v>
      </c>
      <c r="Z66" s="51">
        <f>'Temporary Relocation Numbers'!Z66*Assumptions!G$21</f>
        <v>0</v>
      </c>
      <c r="AA66" s="51">
        <f>'Temporary Relocation Numbers'!AA66*Assumptions!H$21</f>
        <v>0</v>
      </c>
      <c r="AB66" s="52">
        <f>'Temporary Relocation Numbers'!AB66*Assumptions!C$21</f>
        <v>1616919.7257960802</v>
      </c>
      <c r="AC66" s="52">
        <f>'Temporary Relocation Numbers'!AC66*Assumptions!D$21</f>
        <v>1846045.6034212352</v>
      </c>
      <c r="AD66" s="52">
        <f>'Temporary Relocation Numbers'!AD66*Assumptions!E$21</f>
        <v>1256721.9278031434</v>
      </c>
      <c r="AE66" s="52">
        <f>'Temporary Relocation Numbers'!AE66*Assumptions!F$21</f>
        <v>1282472.7121456647</v>
      </c>
      <c r="AF66" s="52">
        <f>'Temporary Relocation Numbers'!AF66*Assumptions!G$21</f>
        <v>1010424.2701931464</v>
      </c>
      <c r="AG66" s="52">
        <f>'Temporary Relocation Numbers'!AG66*Assumptions!H$21</f>
        <v>399392.56250964798</v>
      </c>
      <c r="AH66" s="53">
        <f>'Temporary Relocation Numbers'!AH66*Assumptions!C$21</f>
        <v>616722765.22314119</v>
      </c>
      <c r="AI66" s="53">
        <f>'Temporary Relocation Numbers'!AI66*Assumptions!D$21</f>
        <v>1180450476.7118759</v>
      </c>
      <c r="AJ66" s="53">
        <f>'Temporary Relocation Numbers'!AJ66*Assumptions!E$21</f>
        <v>931934423.63086832</v>
      </c>
      <c r="AK66" s="53">
        <f>'Temporary Relocation Numbers'!AK66*Assumptions!F$21</f>
        <v>430808538.24942982</v>
      </c>
      <c r="AL66" s="53">
        <f>'Temporary Relocation Numbers'!AL66*Assumptions!G$21</f>
        <v>264749129.56065083</v>
      </c>
      <c r="AM66" s="53">
        <f>'Temporary Relocation Numbers'!AM66*Assumptions!H$21</f>
        <v>139530606.29632315</v>
      </c>
    </row>
    <row r="67" spans="1:39" x14ac:dyDescent="0.35">
      <c r="A67">
        <v>2086</v>
      </c>
      <c r="B67" s="51">
        <f>'Temporary Relocation Numbers'!B67*Assumptions!C$21</f>
        <v>0</v>
      </c>
      <c r="C67" s="51">
        <f>'Temporary Relocation Numbers'!C67*Assumptions!D$21</f>
        <v>0</v>
      </c>
      <c r="D67" s="51">
        <f>'Temporary Relocation Numbers'!D67*Assumptions!E$21</f>
        <v>0</v>
      </c>
      <c r="E67" s="51">
        <f>'Temporary Relocation Numbers'!E67*Assumptions!F$21</f>
        <v>0</v>
      </c>
      <c r="F67" s="51">
        <f>'Temporary Relocation Numbers'!F67*Assumptions!G$21</f>
        <v>0</v>
      </c>
      <c r="G67" s="51">
        <f>'Temporary Relocation Numbers'!G67*Assumptions!H$21</f>
        <v>0</v>
      </c>
      <c r="H67" s="52">
        <f>'Temporary Relocation Numbers'!H67*Assumptions!C$21</f>
        <v>1747279.9978373221</v>
      </c>
      <c r="I67" s="52">
        <f>'Temporary Relocation Numbers'!I67*Assumptions!D$21</f>
        <v>2033727.2928662207</v>
      </c>
      <c r="J67" s="52">
        <f>'Temporary Relocation Numbers'!J67*Assumptions!E$21</f>
        <v>1399182.9757277956</v>
      </c>
      <c r="K67" s="52">
        <f>'Temporary Relocation Numbers'!K67*Assumptions!F$21</f>
        <v>1293538.831008977</v>
      </c>
      <c r="L67" s="52">
        <f>'Temporary Relocation Numbers'!L67*Assumptions!G$21</f>
        <v>1037717.9597507035</v>
      </c>
      <c r="M67" s="52">
        <f>'Temporary Relocation Numbers'!M67*Assumptions!H$21</f>
        <v>439303.84609516384</v>
      </c>
      <c r="N67" s="53">
        <f>'Temporary Relocation Numbers'!N67*Assumptions!C$21</f>
        <v>671650404.99198413</v>
      </c>
      <c r="O67" s="53">
        <f>'Temporary Relocation Numbers'!O67*Assumptions!D$21</f>
        <v>1310621592.0358078</v>
      </c>
      <c r="P67" s="53">
        <f>'Temporary Relocation Numbers'!P67*Assumptions!E$21</f>
        <v>1045682712.8456649</v>
      </c>
      <c r="Q67" s="53">
        <f>'Temporary Relocation Numbers'!Q67*Assumptions!F$21</f>
        <v>437920115.2044853</v>
      </c>
      <c r="R67" s="53">
        <f>'Temporary Relocation Numbers'!R67*Assumptions!G$21</f>
        <v>274024478.36905897</v>
      </c>
      <c r="S67" s="53">
        <f>'Temporary Relocation Numbers'!S67*Assumptions!H$21</f>
        <v>154672736.31930873</v>
      </c>
      <c r="U67">
        <v>2086</v>
      </c>
      <c r="V67" s="51">
        <f>'Temporary Relocation Numbers'!V67*Assumptions!C$21</f>
        <v>0</v>
      </c>
      <c r="W67" s="51">
        <f>'Temporary Relocation Numbers'!W67*Assumptions!D$21</f>
        <v>0</v>
      </c>
      <c r="X67" s="51">
        <f>'Temporary Relocation Numbers'!X67*Assumptions!E$21</f>
        <v>0</v>
      </c>
      <c r="Y67" s="51">
        <f>'Temporary Relocation Numbers'!Y67*Assumptions!F$21</f>
        <v>0</v>
      </c>
      <c r="Z67" s="51">
        <f>'Temporary Relocation Numbers'!Z67*Assumptions!G$21</f>
        <v>0</v>
      </c>
      <c r="AA67" s="51">
        <f>'Temporary Relocation Numbers'!AA67*Assumptions!H$21</f>
        <v>0</v>
      </c>
      <c r="AB67" s="52">
        <f>'Temporary Relocation Numbers'!AB67*Assumptions!C$21</f>
        <v>1626675.1690098601</v>
      </c>
      <c r="AC67" s="52">
        <f>'Temporary Relocation Numbers'!AC67*Assumptions!D$21</f>
        <v>1857183.4433318449</v>
      </c>
      <c r="AD67" s="52">
        <f>'Temporary Relocation Numbers'!AD67*Assumptions!E$21</f>
        <v>1264304.171501827</v>
      </c>
      <c r="AE67" s="52">
        <f>'Temporary Relocation Numbers'!AE67*Assumptions!F$21</f>
        <v>1290210.3193483965</v>
      </c>
      <c r="AF67" s="52">
        <f>'Temporary Relocation Numbers'!AF67*Assumptions!G$21</f>
        <v>1016520.5138300043</v>
      </c>
      <c r="AG67" s="52">
        <f>'Temporary Relocation Numbers'!AG67*Assumptions!H$21</f>
        <v>401802.23777144891</v>
      </c>
      <c r="AH67" s="53">
        <f>'Temporary Relocation Numbers'!AH67*Assumptions!C$21</f>
        <v>625290186.69485021</v>
      </c>
      <c r="AI67" s="53">
        <f>'Temporary Relocation Numbers'!AI67*Assumptions!D$21</f>
        <v>1196849120.2041607</v>
      </c>
      <c r="AJ67" s="53">
        <f>'Temporary Relocation Numbers'!AJ67*Assumptions!E$21</f>
        <v>944880718.8569752</v>
      </c>
      <c r="AK67" s="53">
        <f>'Temporary Relocation Numbers'!AK67*Assumptions!F$21</f>
        <v>436793266.76753181</v>
      </c>
      <c r="AL67" s="53">
        <f>'Temporary Relocation Numbers'!AL67*Assumptions!G$21</f>
        <v>268426985.32521558</v>
      </c>
      <c r="AM67" s="53">
        <f>'Temporary Relocation Numbers'!AM67*Assumptions!H$21</f>
        <v>141468944.8493214</v>
      </c>
    </row>
    <row r="68" spans="1:39" x14ac:dyDescent="0.35">
      <c r="A68">
        <v>2087</v>
      </c>
      <c r="B68" s="51">
        <f>'Temporary Relocation Numbers'!B68*Assumptions!C$21</f>
        <v>0</v>
      </c>
      <c r="C68" s="51">
        <f>'Temporary Relocation Numbers'!C68*Assumptions!D$21</f>
        <v>0</v>
      </c>
      <c r="D68" s="51">
        <f>'Temporary Relocation Numbers'!D68*Assumptions!E$21</f>
        <v>0</v>
      </c>
      <c r="E68" s="51">
        <f>'Temporary Relocation Numbers'!E68*Assumptions!F$21</f>
        <v>0</v>
      </c>
      <c r="F68" s="51">
        <f>'Temporary Relocation Numbers'!F68*Assumptions!G$21</f>
        <v>0</v>
      </c>
      <c r="G68" s="51">
        <f>'Temporary Relocation Numbers'!G68*Assumptions!H$21</f>
        <v>0</v>
      </c>
      <c r="H68" s="52">
        <f>'Temporary Relocation Numbers'!H68*Assumptions!C$21</f>
        <v>1757821.9502456789</v>
      </c>
      <c r="I68" s="52">
        <f>'Temporary Relocation Numbers'!I68*Assumptions!D$21</f>
        <v>2045997.4821658793</v>
      </c>
      <c r="J68" s="52">
        <f>'Temporary Relocation Numbers'!J68*Assumptions!E$21</f>
        <v>1407624.7368416197</v>
      </c>
      <c r="K68" s="52">
        <f>'Temporary Relocation Numbers'!K68*Assumptions!F$21</f>
        <v>1301343.2039839644</v>
      </c>
      <c r="L68" s="52">
        <f>'Temporary Relocation Numbers'!L68*Assumptions!G$21</f>
        <v>1043978.8757793471</v>
      </c>
      <c r="M68" s="52">
        <f>'Temporary Relocation Numbers'!M68*Assumptions!H$21</f>
        <v>441954.32011425379</v>
      </c>
      <c r="N68" s="53">
        <f>'Temporary Relocation Numbers'!N68*Assumptions!C$21</f>
        <v>680980873.11428273</v>
      </c>
      <c r="O68" s="53">
        <f>'Temporary Relocation Numbers'!O68*Assumptions!D$21</f>
        <v>1328828553.4163079</v>
      </c>
      <c r="P68" s="53">
        <f>'Temporary Relocation Numbers'!P68*Assumptions!E$21</f>
        <v>1060209182.4878017</v>
      </c>
      <c r="Q68" s="53">
        <f>'Temporary Relocation Numbers'!Q68*Assumptions!F$21</f>
        <v>444003636.69819659</v>
      </c>
      <c r="R68" s="53">
        <f>'Temporary Relocation Numbers'!R68*Assumptions!G$21</f>
        <v>277831185.90790504</v>
      </c>
      <c r="S68" s="53">
        <f>'Temporary Relocation Numbers'!S68*Assumptions!H$21</f>
        <v>156821427.10381472</v>
      </c>
      <c r="U68">
        <v>2087</v>
      </c>
      <c r="V68" s="51">
        <f>'Temporary Relocation Numbers'!V68*Assumptions!C$21</f>
        <v>0</v>
      </c>
      <c r="W68" s="51">
        <f>'Temporary Relocation Numbers'!W68*Assumptions!D$21</f>
        <v>0</v>
      </c>
      <c r="X68" s="51">
        <f>'Temporary Relocation Numbers'!X68*Assumptions!E$21</f>
        <v>0</v>
      </c>
      <c r="Y68" s="51">
        <f>'Temporary Relocation Numbers'!Y68*Assumptions!F$21</f>
        <v>0</v>
      </c>
      <c r="Z68" s="51">
        <f>'Temporary Relocation Numbers'!Z68*Assumptions!G$21</f>
        <v>0</v>
      </c>
      <c r="AA68" s="51">
        <f>'Temporary Relocation Numbers'!AA68*Assumptions!H$21</f>
        <v>0</v>
      </c>
      <c r="AB68" s="52">
        <f>'Temporary Relocation Numbers'!AB68*Assumptions!C$21</f>
        <v>1636489.4702304902</v>
      </c>
      <c r="AC68" s="52">
        <f>'Temporary Relocation Numbers'!AC68*Assumptions!D$21</f>
        <v>1868388.4817329161</v>
      </c>
      <c r="AD68" s="52">
        <f>'Temporary Relocation Numbers'!AD68*Assumptions!E$21</f>
        <v>1271932.1615332796</v>
      </c>
      <c r="AE68" s="52">
        <f>'Temporary Relocation Numbers'!AE68*Assumptions!F$21</f>
        <v>1297994.6102463498</v>
      </c>
      <c r="AF68" s="52">
        <f>'Temporary Relocation Numbers'!AF68*Assumptions!G$21</f>
        <v>1022653.538240618</v>
      </c>
      <c r="AG68" s="52">
        <f>'Temporary Relocation Numbers'!AG68*Assumptions!H$21</f>
        <v>404226.45144836418</v>
      </c>
      <c r="AH68" s="53">
        <f>'Temporary Relocation Numbers'!AH68*Assumptions!C$21</f>
        <v>633976625.51894665</v>
      </c>
      <c r="AI68" s="53">
        <f>'Temporary Relocation Numbers'!AI68*Assumptions!D$21</f>
        <v>1213475571.2272923</v>
      </c>
      <c r="AJ68" s="53">
        <f>'Temporary Relocation Numbers'!AJ68*Assumptions!E$21</f>
        <v>958006862.10224688</v>
      </c>
      <c r="AK68" s="53">
        <f>'Temporary Relocation Numbers'!AK68*Assumptions!F$21</f>
        <v>442861134.24936223</v>
      </c>
      <c r="AL68" s="53">
        <f>'Temporary Relocation Numbers'!AL68*Assumptions!G$21</f>
        <v>272155933.31828868</v>
      </c>
      <c r="AM68" s="53">
        <f>'Temporary Relocation Numbers'!AM68*Assumptions!H$21</f>
        <v>143434210.5149135</v>
      </c>
    </row>
    <row r="69" spans="1:39" x14ac:dyDescent="0.35">
      <c r="A69">
        <v>2088</v>
      </c>
      <c r="B69" s="51">
        <f>'Temporary Relocation Numbers'!B69*Assumptions!C$21</f>
        <v>0</v>
      </c>
      <c r="C69" s="51">
        <f>'Temporary Relocation Numbers'!C69*Assumptions!D$21</f>
        <v>0</v>
      </c>
      <c r="D69" s="51">
        <f>'Temporary Relocation Numbers'!D69*Assumptions!E$21</f>
        <v>0</v>
      </c>
      <c r="E69" s="51">
        <f>'Temporary Relocation Numbers'!E69*Assumptions!F$21</f>
        <v>0</v>
      </c>
      <c r="F69" s="51">
        <f>'Temporary Relocation Numbers'!F69*Assumptions!G$21</f>
        <v>0</v>
      </c>
      <c r="G69" s="51">
        <f>'Temporary Relocation Numbers'!G69*Assumptions!H$21</f>
        <v>0</v>
      </c>
      <c r="H69" s="52">
        <f>'Temporary Relocation Numbers'!H69*Assumptions!C$21</f>
        <v>1768427.5059464194</v>
      </c>
      <c r="I69" s="52">
        <f>'Temporary Relocation Numbers'!I69*Assumptions!D$21</f>
        <v>2058341.7018165977</v>
      </c>
      <c r="J69" s="52">
        <f>'Temporary Relocation Numbers'!J69*Assumptions!E$21</f>
        <v>1416117.4300579194</v>
      </c>
      <c r="K69" s="52">
        <f>'Temporary Relocation Numbers'!K69*Assumptions!F$21</f>
        <v>1309194.6634754697</v>
      </c>
      <c r="L69" s="52">
        <f>'Temporary Relocation Numbers'!L69*Assumptions!G$21</f>
        <v>1050277.5661079823</v>
      </c>
      <c r="M69" s="52">
        <f>'Temporary Relocation Numbers'!M69*Assumptions!H$21</f>
        <v>444620.78537172748</v>
      </c>
      <c r="N69" s="53">
        <f>'Temporary Relocation Numbers'!N69*Assumptions!C$21</f>
        <v>690440958.72022164</v>
      </c>
      <c r="O69" s="53">
        <f>'Temporary Relocation Numbers'!O69*Assumptions!D$21</f>
        <v>1347288443.2123973</v>
      </c>
      <c r="P69" s="53">
        <f>'Temporary Relocation Numbers'!P69*Assumptions!E$21</f>
        <v>1074937451.6984613</v>
      </c>
      <c r="Q69" s="53">
        <f>'Temporary Relocation Numbers'!Q69*Assumptions!F$21</f>
        <v>450171669.5730471</v>
      </c>
      <c r="R69" s="53">
        <f>'Temporary Relocation Numbers'!R69*Assumptions!G$21</f>
        <v>281690775.66505712</v>
      </c>
      <c r="S69" s="53">
        <f>'Temporary Relocation Numbers'!S69*Assumptions!H$21</f>
        <v>158999967.18301404</v>
      </c>
      <c r="U69">
        <v>2088</v>
      </c>
      <c r="V69" s="51">
        <f>'Temporary Relocation Numbers'!V69*Assumptions!C$21</f>
        <v>0</v>
      </c>
      <c r="W69" s="51">
        <f>'Temporary Relocation Numbers'!W69*Assumptions!D$21</f>
        <v>0</v>
      </c>
      <c r="X69" s="51">
        <f>'Temporary Relocation Numbers'!X69*Assumptions!E$21</f>
        <v>0</v>
      </c>
      <c r="Y69" s="51">
        <f>'Temporary Relocation Numbers'!Y69*Assumptions!F$21</f>
        <v>0</v>
      </c>
      <c r="Z69" s="51">
        <f>'Temporary Relocation Numbers'!Z69*Assumptions!G$21</f>
        <v>0</v>
      </c>
      <c r="AA69" s="51">
        <f>'Temporary Relocation Numbers'!AA69*Assumptions!H$21</f>
        <v>0</v>
      </c>
      <c r="AB69" s="52">
        <f>'Temporary Relocation Numbers'!AB69*Assumptions!C$21</f>
        <v>1646362.9845689475</v>
      </c>
      <c r="AC69" s="52">
        <f>'Temporary Relocation Numbers'!AC69*Assumptions!D$21</f>
        <v>1879661.1240564871</v>
      </c>
      <c r="AD69" s="52">
        <f>'Temporary Relocation Numbers'!AD69*Assumptions!E$21</f>
        <v>1279606.1739011533</v>
      </c>
      <c r="AE69" s="52">
        <f>'Temporary Relocation Numbers'!AE69*Assumptions!F$21</f>
        <v>1305825.8664986144</v>
      </c>
      <c r="AF69" s="52">
        <f>'Temporary Relocation Numbers'!AF69*Assumptions!G$21</f>
        <v>1028823.5653362832</v>
      </c>
      <c r="AG69" s="52">
        <f>'Temporary Relocation Numbers'!AG69*Assumptions!H$21</f>
        <v>406665.29125574604</v>
      </c>
      <c r="AH69" s="53">
        <f>'Temporary Relocation Numbers'!AH69*Assumptions!C$21</f>
        <v>642783735.06689298</v>
      </c>
      <c r="AI69" s="53">
        <f>'Temporary Relocation Numbers'!AI69*Assumptions!D$21</f>
        <v>1230332994.4498086</v>
      </c>
      <c r="AJ69" s="53">
        <f>'Temporary Relocation Numbers'!AJ69*Assumptions!E$21</f>
        <v>971315351.78877485</v>
      </c>
      <c r="AK69" s="53">
        <f>'Temporary Relocation Numbers'!AK69*Assumptions!F$21</f>
        <v>449013295.64911288</v>
      </c>
      <c r="AL69" s="53">
        <f>'Temporary Relocation Numbers'!AL69*Assumptions!G$21</f>
        <v>275936683.30555475</v>
      </c>
      <c r="AM69" s="53">
        <f>'Temporary Relocation Numbers'!AM69*Assumptions!H$21</f>
        <v>145426777.36056656</v>
      </c>
    </row>
    <row r="70" spans="1:39" x14ac:dyDescent="0.35">
      <c r="A70">
        <v>2089</v>
      </c>
      <c r="B70" s="51">
        <f>'Temporary Relocation Numbers'!B70*Assumptions!C$21</f>
        <v>0</v>
      </c>
      <c r="C70" s="51">
        <f>'Temporary Relocation Numbers'!C70*Assumptions!D$21</f>
        <v>0</v>
      </c>
      <c r="D70" s="51">
        <f>'Temporary Relocation Numbers'!D70*Assumptions!E$21</f>
        <v>0</v>
      </c>
      <c r="E70" s="51">
        <f>'Temporary Relocation Numbers'!E70*Assumptions!F$21</f>
        <v>0</v>
      </c>
      <c r="F70" s="51">
        <f>'Temporary Relocation Numbers'!F70*Assumptions!G$21</f>
        <v>0</v>
      </c>
      <c r="G70" s="51">
        <f>'Temporary Relocation Numbers'!G70*Assumptions!H$21</f>
        <v>0</v>
      </c>
      <c r="H70" s="52">
        <f>'Temporary Relocation Numbers'!H70*Assumptions!C$21</f>
        <v>1779097.0486804924</v>
      </c>
      <c r="I70" s="52">
        <f>'Temporary Relocation Numbers'!I70*Assumptions!D$21</f>
        <v>2070760.3984694199</v>
      </c>
      <c r="J70" s="52">
        <f>'Temporary Relocation Numbers'!J70*Assumptions!E$21</f>
        <v>1424661.3626679145</v>
      </c>
      <c r="K70" s="52">
        <f>'Temporary Relocation Numbers'!K70*Assumptions!F$21</f>
        <v>1317093.4935729441</v>
      </c>
      <c r="L70" s="52">
        <f>'Temporary Relocation Numbers'!L70*Assumptions!G$21</f>
        <v>1056614.258642195</v>
      </c>
      <c r="M70" s="52">
        <f>'Temporary Relocation Numbers'!M70*Assumptions!H$21</f>
        <v>447303.33834832913</v>
      </c>
      <c r="N70" s="53">
        <f>'Temporary Relocation Numbers'!N70*Assumptions!C$21</f>
        <v>700032462.43672013</v>
      </c>
      <c r="O70" s="53">
        <f>'Temporary Relocation Numbers'!O70*Assumptions!D$21</f>
        <v>1366004775.0682304</v>
      </c>
      <c r="P70" s="53">
        <f>'Temporary Relocation Numbers'!P70*Assumptions!E$21</f>
        <v>1089870323.8474138</v>
      </c>
      <c r="Q70" s="53">
        <f>'Temporary Relocation Numbers'!Q70*Assumptions!F$21</f>
        <v>456425387.84864807</v>
      </c>
      <c r="R70" s="53">
        <f>'Temporary Relocation Numbers'!R70*Assumptions!G$21</f>
        <v>285603982.27247328</v>
      </c>
      <c r="S70" s="53">
        <f>'Temporary Relocation Numbers'!S70*Assumptions!H$21</f>
        <v>161208771.21889538</v>
      </c>
      <c r="U70">
        <v>2089</v>
      </c>
      <c r="V70" s="51">
        <f>'Temporary Relocation Numbers'!V70*Assumptions!C$21</f>
        <v>0</v>
      </c>
      <c r="W70" s="51">
        <f>'Temporary Relocation Numbers'!W70*Assumptions!D$21</f>
        <v>0</v>
      </c>
      <c r="X70" s="51">
        <f>'Temporary Relocation Numbers'!X70*Assumptions!E$21</f>
        <v>0</v>
      </c>
      <c r="Y70" s="51">
        <f>'Temporary Relocation Numbers'!Y70*Assumptions!F$21</f>
        <v>0</v>
      </c>
      <c r="Z70" s="51">
        <f>'Temporary Relocation Numbers'!Z70*Assumptions!G$21</f>
        <v>0</v>
      </c>
      <c r="AA70" s="51">
        <f>'Temporary Relocation Numbers'!AA70*Assumptions!H$21</f>
        <v>0</v>
      </c>
      <c r="AB70" s="52">
        <f>'Temporary Relocation Numbers'!AB70*Assumptions!C$21</f>
        <v>1656296.0692787182</v>
      </c>
      <c r="AC70" s="52">
        <f>'Temporary Relocation Numbers'!AC70*Assumptions!D$21</f>
        <v>1891001.7781807072</v>
      </c>
      <c r="AD70" s="52">
        <f>'Temporary Relocation Numbers'!AD70*Assumptions!E$21</f>
        <v>1287326.4862743281</v>
      </c>
      <c r="AE70" s="52">
        <f>'Temporary Relocation Numbers'!AE70*Assumptions!F$21</f>
        <v>1313704.3714636269</v>
      </c>
      <c r="AF70" s="52">
        <f>'Temporary Relocation Numbers'!AF70*Assumptions!G$21</f>
        <v>1035030.8183671624</v>
      </c>
      <c r="AG70" s="52">
        <f>'Temporary Relocation Numbers'!AG70*Assumptions!H$21</f>
        <v>409118.84543816361</v>
      </c>
      <c r="AH70" s="53">
        <f>'Temporary Relocation Numbers'!AH70*Assumptions!C$21</f>
        <v>651713191.67854393</v>
      </c>
      <c r="AI70" s="53">
        <f>'Temporary Relocation Numbers'!AI70*Assumptions!D$21</f>
        <v>1247424598.5033536</v>
      </c>
      <c r="AJ70" s="53">
        <f>'Temporary Relocation Numbers'!AJ70*Assumptions!E$21</f>
        <v>984808721.04636133</v>
      </c>
      <c r="AK70" s="53">
        <f>'Temporary Relocation Numbers'!AK70*Assumptions!F$21</f>
        <v>455250921.96542865</v>
      </c>
      <c r="AL70" s="53">
        <f>'Temporary Relocation Numbers'!AL70*Assumptions!G$21</f>
        <v>279769954.9126581</v>
      </c>
      <c r="AM70" s="53">
        <f>'Temporary Relocation Numbers'!AM70*Assumptions!H$21</f>
        <v>147447024.65023735</v>
      </c>
    </row>
    <row r="71" spans="1:39" x14ac:dyDescent="0.35">
      <c r="A71">
        <v>2090</v>
      </c>
      <c r="B71" s="51">
        <f>'Temporary Relocation Numbers'!B71*Assumptions!C$21</f>
        <v>0</v>
      </c>
      <c r="C71" s="51">
        <f>'Temporary Relocation Numbers'!C71*Assumptions!D$21</f>
        <v>0</v>
      </c>
      <c r="D71" s="51">
        <f>'Temporary Relocation Numbers'!D71*Assumptions!E$21</f>
        <v>0</v>
      </c>
      <c r="E71" s="51">
        <f>'Temporary Relocation Numbers'!E71*Assumptions!F$21</f>
        <v>0</v>
      </c>
      <c r="F71" s="51">
        <f>'Temporary Relocation Numbers'!F71*Assumptions!G$21</f>
        <v>0</v>
      </c>
      <c r="G71" s="51">
        <f>'Temporary Relocation Numbers'!G71*Assumptions!H$21</f>
        <v>0</v>
      </c>
      <c r="H71" s="52">
        <f>'Temporary Relocation Numbers'!H71*Assumptions!C$21</f>
        <v>1930872.9594214344</v>
      </c>
      <c r="I71" s="52">
        <f>'Temporary Relocation Numbers'!I71*Assumptions!D$21</f>
        <v>2247418.2967201504</v>
      </c>
      <c r="J71" s="52">
        <f>'Temporary Relocation Numbers'!J71*Assumptions!E$21</f>
        <v>1546200.1376193571</v>
      </c>
      <c r="K71" s="52">
        <f>'Temporary Relocation Numbers'!K71*Assumptions!F$21</f>
        <v>1429455.5845933666</v>
      </c>
      <c r="L71" s="52">
        <f>'Temporary Relocation Numbers'!L71*Assumptions!G$21</f>
        <v>1146754.6989999739</v>
      </c>
      <c r="M71" s="52">
        <f>'Temporary Relocation Numbers'!M71*Assumptions!H$21</f>
        <v>485463.07314505271</v>
      </c>
      <c r="N71" s="53">
        <f>'Temporary Relocation Numbers'!N71*Assumptions!C$21</f>
        <v>765687392.57406843</v>
      </c>
      <c r="O71" s="53">
        <f>'Temporary Relocation Numbers'!O71*Assumptions!D$21</f>
        <v>1494120188.1195152</v>
      </c>
      <c r="P71" s="53">
        <f>'Temporary Relocation Numbers'!P71*Assumptions!E$21</f>
        <v>1192087526.349561</v>
      </c>
      <c r="Q71" s="53">
        <f>'Temporary Relocation Numbers'!Q71*Assumptions!F$21</f>
        <v>499232798.30473655</v>
      </c>
      <c r="R71" s="53">
        <f>'Temporary Relocation Numbers'!R71*Assumptions!G$21</f>
        <v>312390325.06260163</v>
      </c>
      <c r="S71" s="53">
        <f>'Temporary Relocation Numbers'!S71*Assumptions!H$21</f>
        <v>176328285.21266401</v>
      </c>
      <c r="U71">
        <v>2090</v>
      </c>
      <c r="V71" s="51">
        <f>'Temporary Relocation Numbers'!V71*Assumptions!C$21</f>
        <v>0</v>
      </c>
      <c r="W71" s="51">
        <f>'Temporary Relocation Numbers'!W71*Assumptions!D$21</f>
        <v>0</v>
      </c>
      <c r="X71" s="51">
        <f>'Temporary Relocation Numbers'!X71*Assumptions!E$21</f>
        <v>0</v>
      </c>
      <c r="Y71" s="51">
        <f>'Temporary Relocation Numbers'!Y71*Assumptions!F$21</f>
        <v>0</v>
      </c>
      <c r="Z71" s="51">
        <f>'Temporary Relocation Numbers'!Z71*Assumptions!G$21</f>
        <v>0</v>
      </c>
      <c r="AA71" s="51">
        <f>'Temporary Relocation Numbers'!AA71*Assumptions!H$21</f>
        <v>0</v>
      </c>
      <c r="AB71" s="52">
        <f>'Temporary Relocation Numbers'!AB71*Assumptions!C$21</f>
        <v>1797595.7496743798</v>
      </c>
      <c r="AC71" s="52">
        <f>'Temporary Relocation Numbers'!AC71*Assumptions!D$21</f>
        <v>2052324.3531964913</v>
      </c>
      <c r="AD71" s="52">
        <f>'Temporary Relocation Numbers'!AD71*Assumptions!E$21</f>
        <v>1397149.1348027682</v>
      </c>
      <c r="AE71" s="52">
        <f>'Temporary Relocation Numbers'!AE71*Assumptions!F$21</f>
        <v>1425777.3343023488</v>
      </c>
      <c r="AF71" s="52">
        <f>'Temporary Relocation Numbers'!AF71*Assumptions!G$21</f>
        <v>1123329.9615865448</v>
      </c>
      <c r="AG71" s="52">
        <f>'Temporary Relocation Numbers'!AG71*Assumptions!H$21</f>
        <v>444021.03664449143</v>
      </c>
      <c r="AH71" s="53">
        <f>'Temporary Relocation Numbers'!AH71*Assumptions!C$21</f>
        <v>712836334.34010398</v>
      </c>
      <c r="AI71" s="53">
        <f>'Temporary Relocation Numbers'!AI71*Assumptions!D$21</f>
        <v>1364418565.5849164</v>
      </c>
      <c r="AJ71" s="53">
        <f>'Temporary Relocation Numbers'!AJ71*Assumptions!E$21</f>
        <v>1077172363.0893114</v>
      </c>
      <c r="AK71" s="53">
        <f>'Temporary Relocation Numbers'!AK71*Assumptions!F$21</f>
        <v>497948181.13618535</v>
      </c>
      <c r="AL71" s="53">
        <f>'Temporary Relocation Numbers'!AL71*Assumptions!G$21</f>
        <v>306009133.56500524</v>
      </c>
      <c r="AM71" s="53">
        <f>'Temporary Relocation Numbers'!AM71*Assumptions!H$21</f>
        <v>161275846.3432689</v>
      </c>
    </row>
    <row r="72" spans="1:39" x14ac:dyDescent="0.35">
      <c r="A72">
        <v>2091</v>
      </c>
      <c r="B72" s="51">
        <f>'Temporary Relocation Numbers'!B72*Assumptions!C$21</f>
        <v>0</v>
      </c>
      <c r="C72" s="51">
        <f>'Temporary Relocation Numbers'!C72*Assumptions!D$21</f>
        <v>0</v>
      </c>
      <c r="D72" s="51">
        <f>'Temporary Relocation Numbers'!D72*Assumptions!E$21</f>
        <v>0</v>
      </c>
      <c r="E72" s="51">
        <f>'Temporary Relocation Numbers'!E72*Assumptions!F$21</f>
        <v>0</v>
      </c>
      <c r="F72" s="51">
        <f>'Temporary Relocation Numbers'!F72*Assumptions!G$21</f>
        <v>0</v>
      </c>
      <c r="G72" s="51">
        <f>'Temporary Relocation Numbers'!G72*Assumptions!H$21</f>
        <v>0</v>
      </c>
      <c r="H72" s="52">
        <f>'Temporary Relocation Numbers'!H72*Assumptions!C$21</f>
        <v>1942522.5924911189</v>
      </c>
      <c r="I72" s="52">
        <f>'Temporary Relocation Numbers'!I72*Assumptions!D$21</f>
        <v>2260977.7587153758</v>
      </c>
      <c r="J72" s="52">
        <f>'Temporary Relocation Numbers'!J72*Assumptions!E$21</f>
        <v>1555528.9047801741</v>
      </c>
      <c r="K72" s="52">
        <f>'Temporary Relocation Numbers'!K72*Assumptions!F$21</f>
        <v>1438079.9909628639</v>
      </c>
      <c r="L72" s="52">
        <f>'Temporary Relocation Numbers'!L72*Assumptions!G$21</f>
        <v>1153673.4718788946</v>
      </c>
      <c r="M72" s="52">
        <f>'Temporary Relocation Numbers'!M72*Assumptions!H$21</f>
        <v>488392.0419533971</v>
      </c>
      <c r="N72" s="53">
        <f>'Temporary Relocation Numbers'!N72*Assumptions!C$21</f>
        <v>776324208.62444127</v>
      </c>
      <c r="O72" s="53">
        <f>'Temporary Relocation Numbers'!O72*Assumptions!D$21</f>
        <v>1514876284.8664508</v>
      </c>
      <c r="P72" s="53">
        <f>'Temporary Relocation Numbers'!P72*Assumptions!E$21</f>
        <v>1208647830.014869</v>
      </c>
      <c r="Q72" s="53">
        <f>'Temporary Relocation Numbers'!Q72*Assumptions!F$21</f>
        <v>506168066.5269658</v>
      </c>
      <c r="R72" s="53">
        <f>'Temporary Relocation Numbers'!R72*Assumptions!G$21</f>
        <v>316730005.27130467</v>
      </c>
      <c r="S72" s="53">
        <f>'Temporary Relocation Numbers'!S72*Assumptions!H$21</f>
        <v>178777811.68061274</v>
      </c>
      <c r="U72">
        <v>2091</v>
      </c>
      <c r="V72" s="51">
        <f>'Temporary Relocation Numbers'!V72*Assumptions!C$21</f>
        <v>0</v>
      </c>
      <c r="W72" s="51">
        <f>'Temporary Relocation Numbers'!W72*Assumptions!D$21</f>
        <v>0</v>
      </c>
      <c r="X72" s="51">
        <f>'Temporary Relocation Numbers'!X72*Assumptions!E$21</f>
        <v>0</v>
      </c>
      <c r="Y72" s="51">
        <f>'Temporary Relocation Numbers'!Y72*Assumptions!F$21</f>
        <v>0</v>
      </c>
      <c r="Z72" s="51">
        <f>'Temporary Relocation Numbers'!Z72*Assumptions!G$21</f>
        <v>0</v>
      </c>
      <c r="AA72" s="51">
        <f>'Temporary Relocation Numbers'!AA72*Assumptions!H$21</f>
        <v>0</v>
      </c>
      <c r="AB72" s="52">
        <f>'Temporary Relocation Numbers'!AB72*Assumptions!C$21</f>
        <v>1808441.2746423229</v>
      </c>
      <c r="AC72" s="52">
        <f>'Temporary Relocation Numbers'!AC72*Assumptions!D$21</f>
        <v>2064706.7450768347</v>
      </c>
      <c r="AD72" s="52">
        <f>'Temporary Relocation Numbers'!AD72*Assumptions!E$21</f>
        <v>1405578.6250417097</v>
      </c>
      <c r="AE72" s="52">
        <f>'Temporary Relocation Numbers'!AE72*Assumptions!F$21</f>
        <v>1434379.5484991192</v>
      </c>
      <c r="AF72" s="52">
        <f>'Temporary Relocation Numbers'!AF72*Assumptions!G$21</f>
        <v>1130107.4048175004</v>
      </c>
      <c r="AG72" s="52">
        <f>'Temporary Relocation Numbers'!AG72*Assumptions!H$21</f>
        <v>446699.97112689208</v>
      </c>
      <c r="AH72" s="53">
        <f>'Temporary Relocation Numbers'!AH72*Assumptions!C$21</f>
        <v>722738951.30354631</v>
      </c>
      <c r="AI72" s="53">
        <f>'Temporary Relocation Numbers'!AI72*Assumptions!D$21</f>
        <v>1383372866.5680511</v>
      </c>
      <c r="AJ72" s="53">
        <f>'Temporary Relocation Numbers'!AJ72*Assumptions!E$21</f>
        <v>1092136282.2968726</v>
      </c>
      <c r="AK72" s="53">
        <f>'Temporary Relocation Numbers'!AK72*Assumptions!F$21</f>
        <v>504865603.64664024</v>
      </c>
      <c r="AL72" s="53">
        <f>'Temporary Relocation Numbers'!AL72*Assumptions!G$21</f>
        <v>310260167.20488608</v>
      </c>
      <c r="AM72" s="53">
        <f>'Temporary Relocation Numbers'!AM72*Assumptions!H$21</f>
        <v>163516266.55595461</v>
      </c>
    </row>
    <row r="73" spans="1:39" x14ac:dyDescent="0.35">
      <c r="A73">
        <v>2092</v>
      </c>
      <c r="B73" s="51">
        <f>'Temporary Relocation Numbers'!B73*Assumptions!C$21</f>
        <v>0</v>
      </c>
      <c r="C73" s="51">
        <f>'Temporary Relocation Numbers'!C73*Assumptions!D$21</f>
        <v>0</v>
      </c>
      <c r="D73" s="51">
        <f>'Temporary Relocation Numbers'!D73*Assumptions!E$21</f>
        <v>0</v>
      </c>
      <c r="E73" s="51">
        <f>'Temporary Relocation Numbers'!E73*Assumptions!F$21</f>
        <v>0</v>
      </c>
      <c r="F73" s="51">
        <f>'Temporary Relocation Numbers'!F73*Assumptions!G$21</f>
        <v>0</v>
      </c>
      <c r="G73" s="51">
        <f>'Temporary Relocation Numbers'!G73*Assumptions!H$21</f>
        <v>0</v>
      </c>
      <c r="H73" s="52">
        <f>'Temporary Relocation Numbers'!H73*Assumptions!C$21</f>
        <v>1954242.5118787067</v>
      </c>
      <c r="I73" s="52">
        <f>'Temporary Relocation Numbers'!I73*Assumptions!D$21</f>
        <v>2274619.0296955463</v>
      </c>
      <c r="J73" s="52">
        <f>'Temporary Relocation Numbers'!J73*Assumptions!E$21</f>
        <v>1564913.9556617234</v>
      </c>
      <c r="K73" s="52">
        <f>'Temporary Relocation Numbers'!K73*Assumptions!F$21</f>
        <v>1446756.4313976564</v>
      </c>
      <c r="L73" s="52">
        <f>'Temporary Relocation Numbers'!L73*Assumptions!G$21</f>
        <v>1160633.988138672</v>
      </c>
      <c r="M73" s="52">
        <f>'Temporary Relocation Numbers'!M73*Assumptions!H$21</f>
        <v>491338.68225676322</v>
      </c>
      <c r="N73" s="53">
        <f>'Temporary Relocation Numbers'!N73*Assumptions!C$21</f>
        <v>787108789.7507273</v>
      </c>
      <c r="O73" s="53">
        <f>'Temporary Relocation Numbers'!O73*Assumptions!D$21</f>
        <v>1535920722.2405946</v>
      </c>
      <c r="P73" s="53">
        <f>'Temporary Relocation Numbers'!P73*Assumptions!E$21</f>
        <v>1225438186.9702461</v>
      </c>
      <c r="Q73" s="53">
        <f>'Temporary Relocation Numbers'!Q73*Assumptions!F$21</f>
        <v>513199678.46995521</v>
      </c>
      <c r="R73" s="53">
        <f>'Temporary Relocation Numbers'!R73*Assumptions!G$21</f>
        <v>321129971.67584312</v>
      </c>
      <c r="S73" s="53">
        <f>'Temporary Relocation Numbers'!S73*Assumptions!H$21</f>
        <v>181261366.60809043</v>
      </c>
      <c r="U73">
        <v>2092</v>
      </c>
      <c r="V73" s="51">
        <f>'Temporary Relocation Numbers'!V73*Assumptions!C$21</f>
        <v>0</v>
      </c>
      <c r="W73" s="51">
        <f>'Temporary Relocation Numbers'!W73*Assumptions!D$21</f>
        <v>0</v>
      </c>
      <c r="X73" s="51">
        <f>'Temporary Relocation Numbers'!X73*Assumptions!E$21</f>
        <v>0</v>
      </c>
      <c r="Y73" s="51">
        <f>'Temporary Relocation Numbers'!Y73*Assumptions!F$21</f>
        <v>0</v>
      </c>
      <c r="Z73" s="51">
        <f>'Temporary Relocation Numbers'!Z73*Assumptions!G$21</f>
        <v>0</v>
      </c>
      <c r="AA73" s="51">
        <f>'Temporary Relocation Numbers'!AA73*Assumptions!H$21</f>
        <v>0</v>
      </c>
      <c r="AB73" s="52">
        <f>'Temporary Relocation Numbers'!AB73*Assumptions!C$21</f>
        <v>1819352.2344622621</v>
      </c>
      <c r="AC73" s="52">
        <f>'Temporary Relocation Numbers'!AC73*Assumptions!D$21</f>
        <v>2077163.8442657194</v>
      </c>
      <c r="AD73" s="52">
        <f>'Temporary Relocation Numbers'!AD73*Assumptions!E$21</f>
        <v>1414058.9733486401</v>
      </c>
      <c r="AE73" s="52">
        <f>'Temporary Relocation Numbers'!AE73*Assumptions!F$21</f>
        <v>1443033.662868032</v>
      </c>
      <c r="AF73" s="52">
        <f>'Temporary Relocation Numbers'!AF73*Assumptions!G$21</f>
        <v>1136925.7387380297</v>
      </c>
      <c r="AG73" s="52">
        <f>'Temporary Relocation Numbers'!AG73*Assumptions!H$21</f>
        <v>449395.06855962327</v>
      </c>
      <c r="AH73" s="53">
        <f>'Temporary Relocation Numbers'!AH73*Assumptions!C$21</f>
        <v>732779133.9577378</v>
      </c>
      <c r="AI73" s="53">
        <f>'Temporary Relocation Numbers'!AI73*Assumptions!D$21</f>
        <v>1402590477.8980403</v>
      </c>
      <c r="AJ73" s="53">
        <f>'Temporary Relocation Numbers'!AJ73*Assumptions!E$21</f>
        <v>1107308078.0576422</v>
      </c>
      <c r="AK73" s="53">
        <f>'Temporary Relocation Numbers'!AK73*Assumptions!F$21</f>
        <v>511879121.967866</v>
      </c>
      <c r="AL73" s="53">
        <f>'Temporary Relocation Numbers'!AL73*Assumptions!G$21</f>
        <v>314570255.57557458</v>
      </c>
      <c r="AM73" s="53">
        <f>'Temporary Relocation Numbers'!AM73*Assumptions!H$21</f>
        <v>165787810.35498768</v>
      </c>
    </row>
    <row r="74" spans="1:39" x14ac:dyDescent="0.35">
      <c r="A74">
        <v>2093</v>
      </c>
      <c r="B74" s="51">
        <f>'Temporary Relocation Numbers'!B74*Assumptions!C$21</f>
        <v>0</v>
      </c>
      <c r="C74" s="51">
        <f>'Temporary Relocation Numbers'!C74*Assumptions!D$21</f>
        <v>0</v>
      </c>
      <c r="D74" s="51">
        <f>'Temporary Relocation Numbers'!D74*Assumptions!E$21</f>
        <v>0</v>
      </c>
      <c r="E74" s="51">
        <f>'Temporary Relocation Numbers'!E74*Assumptions!F$21</f>
        <v>0</v>
      </c>
      <c r="F74" s="51">
        <f>'Temporary Relocation Numbers'!F74*Assumptions!G$21</f>
        <v>0</v>
      </c>
      <c r="G74" s="51">
        <f>'Temporary Relocation Numbers'!G74*Assumptions!H$21</f>
        <v>0</v>
      </c>
      <c r="H74" s="52">
        <f>'Temporary Relocation Numbers'!H74*Assumptions!C$21</f>
        <v>1966033.1416461803</v>
      </c>
      <c r="I74" s="52">
        <f>'Temporary Relocation Numbers'!I74*Assumptions!D$21</f>
        <v>2288342.6032429296</v>
      </c>
      <c r="J74" s="52">
        <f>'Temporary Relocation Numbers'!J74*Assumptions!E$21</f>
        <v>1574355.6298434101</v>
      </c>
      <c r="K74" s="52">
        <f>'Temporary Relocation Numbers'!K74*Assumptions!F$21</f>
        <v>1455485.2198374919</v>
      </c>
      <c r="L74" s="52">
        <f>'Temporary Relocation Numbers'!L74*Assumptions!G$21</f>
        <v>1167636.4996317485</v>
      </c>
      <c r="M74" s="52">
        <f>'Temporary Relocation Numbers'!M74*Assumptions!H$21</f>
        <v>494303.10067347164</v>
      </c>
      <c r="N74" s="53">
        <f>'Temporary Relocation Numbers'!N74*Assumptions!C$21</f>
        <v>798043188.68351424</v>
      </c>
      <c r="O74" s="53">
        <f>'Temporary Relocation Numbers'!O74*Assumptions!D$21</f>
        <v>1557257505.8273098</v>
      </c>
      <c r="P74" s="53">
        <f>'Temporary Relocation Numbers'!P74*Assumptions!E$21</f>
        <v>1242461793.0819845</v>
      </c>
      <c r="Q74" s="53">
        <f>'Temporary Relocation Numbers'!Q74*Assumptions!F$21</f>
        <v>520328972.52642947</v>
      </c>
      <c r="R74" s="53">
        <f>'Temporary Relocation Numbers'!R74*Assumptions!G$21</f>
        <v>325591061.76313609</v>
      </c>
      <c r="S74" s="53">
        <f>'Temporary Relocation Numbers'!S74*Assumptions!H$21</f>
        <v>183779422.71342584</v>
      </c>
      <c r="U74">
        <v>2093</v>
      </c>
      <c r="V74" s="51">
        <f>'Temporary Relocation Numbers'!V74*Assumptions!C$21</f>
        <v>0</v>
      </c>
      <c r="W74" s="51">
        <f>'Temporary Relocation Numbers'!W74*Assumptions!D$21</f>
        <v>0</v>
      </c>
      <c r="X74" s="51">
        <f>'Temporary Relocation Numbers'!X74*Assumptions!E$21</f>
        <v>0</v>
      </c>
      <c r="Y74" s="51">
        <f>'Temporary Relocation Numbers'!Y74*Assumptions!F$21</f>
        <v>0</v>
      </c>
      <c r="Z74" s="51">
        <f>'Temporary Relocation Numbers'!Z74*Assumptions!G$21</f>
        <v>0</v>
      </c>
      <c r="AA74" s="51">
        <f>'Temporary Relocation Numbers'!AA74*Assumptions!H$21</f>
        <v>0</v>
      </c>
      <c r="AB74" s="52">
        <f>'Temporary Relocation Numbers'!AB74*Assumptions!C$21</f>
        <v>1830329.0239255861</v>
      </c>
      <c r="AC74" s="52">
        <f>'Temporary Relocation Numbers'!AC74*Assumptions!D$21</f>
        <v>2089696.10149851</v>
      </c>
      <c r="AD74" s="52">
        <f>'Temporary Relocation Numbers'!AD74*Assumptions!E$21</f>
        <v>1422590.4865681024</v>
      </c>
      <c r="AE74" s="52">
        <f>'Temporary Relocation Numbers'!AE74*Assumptions!F$21</f>
        <v>1451739.9905410095</v>
      </c>
      <c r="AF74" s="52">
        <f>'Temporary Relocation Numbers'!AF74*Assumptions!G$21</f>
        <v>1143785.2100559906</v>
      </c>
      <c r="AG74" s="52">
        <f>'Temporary Relocation Numbers'!AG74*Assumptions!H$21</f>
        <v>452106.42645942711</v>
      </c>
      <c r="AH74" s="53">
        <f>'Temporary Relocation Numbers'!AH74*Assumptions!C$21</f>
        <v>742958793.34491527</v>
      </c>
      <c r="AI74" s="53">
        <f>'Temporary Relocation Numbers'!AI74*Assumptions!D$21</f>
        <v>1422075057.4432929</v>
      </c>
      <c r="AJ74" s="53">
        <f>'Temporary Relocation Numbers'!AJ74*Assumptions!E$21</f>
        <v>1122690638.161963</v>
      </c>
      <c r="AK74" s="53">
        <f>'Temporary Relocation Numbers'!AK74*Assumptions!F$21</f>
        <v>518990071.04865813</v>
      </c>
      <c r="AL74" s="53">
        <f>'Temporary Relocation Numbers'!AL74*Assumptions!G$21</f>
        <v>318940219.05666006</v>
      </c>
      <c r="AM74" s="53">
        <f>'Temporary Relocation Numbers'!AM74*Assumptions!H$21</f>
        <v>168090910.10462806</v>
      </c>
    </row>
    <row r="75" spans="1:39" x14ac:dyDescent="0.35">
      <c r="A75">
        <v>2094</v>
      </c>
      <c r="B75" s="51">
        <f>'Temporary Relocation Numbers'!B75*Assumptions!C$21</f>
        <v>0</v>
      </c>
      <c r="C75" s="51">
        <f>'Temporary Relocation Numbers'!C75*Assumptions!D$21</f>
        <v>0</v>
      </c>
      <c r="D75" s="51">
        <f>'Temporary Relocation Numbers'!D75*Assumptions!E$21</f>
        <v>0</v>
      </c>
      <c r="E75" s="51">
        <f>'Temporary Relocation Numbers'!E75*Assumptions!F$21</f>
        <v>0</v>
      </c>
      <c r="F75" s="51">
        <f>'Temporary Relocation Numbers'!F75*Assumptions!G$21</f>
        <v>0</v>
      </c>
      <c r="G75" s="51">
        <f>'Temporary Relocation Numbers'!G75*Assumptions!H$21</f>
        <v>0</v>
      </c>
      <c r="H75" s="52">
        <f>'Temporary Relocation Numbers'!H75*Assumptions!C$21</f>
        <v>1977894.9084140356</v>
      </c>
      <c r="I75" s="52">
        <f>'Temporary Relocation Numbers'!I75*Assumptions!D$21</f>
        <v>2302148.97591775</v>
      </c>
      <c r="J75" s="52">
        <f>'Temporary Relocation Numbers'!J75*Assumptions!E$21</f>
        <v>1583854.268953444</v>
      </c>
      <c r="K75" s="52">
        <f>'Temporary Relocation Numbers'!K75*Assumptions!F$21</f>
        <v>1464266.6721162247</v>
      </c>
      <c r="L75" s="52">
        <f>'Temporary Relocation Numbers'!L75*Assumptions!G$21</f>
        <v>1174681.2597300806</v>
      </c>
      <c r="M75" s="52">
        <f>'Temporary Relocation Numbers'!M75*Assumptions!H$21</f>
        <v>497285.40446510934</v>
      </c>
      <c r="N75" s="53">
        <f>'Temporary Relocation Numbers'!N75*Assumptions!C$21</f>
        <v>809129486.66961861</v>
      </c>
      <c r="O75" s="53">
        <f>'Temporary Relocation Numbers'!O75*Assumptions!D$21</f>
        <v>1578890696.8569577</v>
      </c>
      <c r="P75" s="53">
        <f>'Temporary Relocation Numbers'!P75*Assumptions!E$21</f>
        <v>1259721888.6128786</v>
      </c>
      <c r="Q75" s="53">
        <f>'Temporary Relocation Numbers'!Q75*Assumptions!F$21</f>
        <v>527557305.68186629</v>
      </c>
      <c r="R75" s="53">
        <f>'Temporary Relocation Numbers'!R75*Assumptions!G$21</f>
        <v>330114124.65434736</v>
      </c>
      <c r="S75" s="53">
        <f>'Temporary Relocation Numbers'!S75*Assumptions!H$21</f>
        <v>186332459.28188068</v>
      </c>
      <c r="U75">
        <v>2094</v>
      </c>
      <c r="V75" s="51">
        <f>'Temporary Relocation Numbers'!V75*Assumptions!C$21</f>
        <v>0</v>
      </c>
      <c r="W75" s="51">
        <f>'Temporary Relocation Numbers'!W75*Assumptions!D$21</f>
        <v>0</v>
      </c>
      <c r="X75" s="51">
        <f>'Temporary Relocation Numbers'!X75*Assumptions!E$21</f>
        <v>0</v>
      </c>
      <c r="Y75" s="51">
        <f>'Temporary Relocation Numbers'!Y75*Assumptions!F$21</f>
        <v>0</v>
      </c>
      <c r="Z75" s="51">
        <f>'Temporary Relocation Numbers'!Z75*Assumptions!G$21</f>
        <v>0</v>
      </c>
      <c r="AA75" s="51">
        <f>'Temporary Relocation Numbers'!AA75*Assumptions!H$21</f>
        <v>0</v>
      </c>
      <c r="AB75" s="52">
        <f>'Temporary Relocation Numbers'!AB75*Assumptions!C$21</f>
        <v>1841372.0402055983</v>
      </c>
      <c r="AC75" s="52">
        <f>'Temporary Relocation Numbers'!AC75*Assumptions!D$21</f>
        <v>2102303.9702300197</v>
      </c>
      <c r="AD75" s="52">
        <f>'Temporary Relocation Numbers'!AD75*Assumptions!E$21</f>
        <v>1431173.4733959399</v>
      </c>
      <c r="AE75" s="52">
        <f>'Temporary Relocation Numbers'!AE75*Assumptions!F$21</f>
        <v>1460498.8465392087</v>
      </c>
      <c r="AF75" s="52">
        <f>'Temporary Relocation Numbers'!AF75*Assumptions!G$21</f>
        <v>1150686.0669677143</v>
      </c>
      <c r="AG75" s="52">
        <f>'Temporary Relocation Numbers'!AG75*Assumptions!H$21</f>
        <v>454834.14293139876</v>
      </c>
      <c r="AH75" s="53">
        <f>'Temporary Relocation Numbers'!AH75*Assumptions!C$21</f>
        <v>753279867.05523157</v>
      </c>
      <c r="AI75" s="53">
        <f>'Temporary Relocation Numbers'!AI75*Assumptions!D$21</f>
        <v>1441830313.8867824</v>
      </c>
      <c r="AJ75" s="53">
        <f>'Temporary Relocation Numbers'!AJ75*Assumptions!E$21</f>
        <v>1138286890.5169337</v>
      </c>
      <c r="AK75" s="53">
        <f>'Temporary Relocation Numbers'!AK75*Assumptions!F$21</f>
        <v>526199804.38272315</v>
      </c>
      <c r="AL75" s="53">
        <f>'Temporary Relocation Numbers'!AL75*Assumptions!G$21</f>
        <v>323370889.42432338</v>
      </c>
      <c r="AM75" s="53">
        <f>'Temporary Relocation Numbers'!AM75*Assumptions!H$21</f>
        <v>170426004.17547593</v>
      </c>
    </row>
    <row r="76" spans="1:39" x14ac:dyDescent="0.35">
      <c r="A76">
        <v>2095</v>
      </c>
      <c r="B76" s="51">
        <f>'Temporary Relocation Numbers'!B76*Assumptions!C$21</f>
        <v>0</v>
      </c>
      <c r="C76" s="51">
        <f>'Temporary Relocation Numbers'!C76*Assumptions!D$21</f>
        <v>0</v>
      </c>
      <c r="D76" s="51">
        <f>'Temporary Relocation Numbers'!D76*Assumptions!E$21</f>
        <v>0</v>
      </c>
      <c r="E76" s="51">
        <f>'Temporary Relocation Numbers'!E76*Assumptions!F$21</f>
        <v>0</v>
      </c>
      <c r="F76" s="51">
        <f>'Temporary Relocation Numbers'!F76*Assumptions!G$21</f>
        <v>0</v>
      </c>
      <c r="G76" s="51">
        <f>'Temporary Relocation Numbers'!G76*Assumptions!H$21</f>
        <v>0</v>
      </c>
      <c r="H76" s="52">
        <f>'Temporary Relocation Numbers'!H76*Assumptions!C$21</f>
        <v>1989828.2413767199</v>
      </c>
      <c r="I76" s="52">
        <f>'Temporary Relocation Numbers'!I76*Assumptions!D$21</f>
        <v>2316038.6472761533</v>
      </c>
      <c r="J76" s="52">
        <f>'Temporary Relocation Numbers'!J76*Assumptions!E$21</f>
        <v>1593410.2166811957</v>
      </c>
      <c r="K76" s="52">
        <f>'Temporary Relocation Numbers'!K76*Assumptions!F$21</f>
        <v>1473101.1059732472</v>
      </c>
      <c r="L76" s="52">
        <f>'Temporary Relocation Numbers'!L76*Assumptions!G$21</f>
        <v>1181768.5233343057</v>
      </c>
      <c r="M76" s="52">
        <f>'Temporary Relocation Numbers'!M76*Assumptions!H$21</f>
        <v>500285.70154040935</v>
      </c>
      <c r="N76" s="53">
        <f>'Temporary Relocation Numbers'!N76*Assumptions!C$21</f>
        <v>820369793.86823153</v>
      </c>
      <c r="O76" s="53">
        <f>'Temporary Relocation Numbers'!O76*Assumptions!D$21</f>
        <v>1600824412.9779115</v>
      </c>
      <c r="P76" s="53">
        <f>'Temporary Relocation Numbers'!P76*Assumptions!E$21</f>
        <v>1277221758.8389738</v>
      </c>
      <c r="Q76" s="53">
        <f>'Temporary Relocation Numbers'!Q76*Assumptions!F$21</f>
        <v>534886053.7727859</v>
      </c>
      <c r="R76" s="53">
        <f>'Temporary Relocation Numbers'!R76*Assumptions!G$21</f>
        <v>334700021.26650625</v>
      </c>
      <c r="S76" s="53">
        <f>'Temporary Relocation Numbers'!S76*Assumptions!H$21</f>
        <v>188920962.25687677</v>
      </c>
      <c r="U76">
        <v>2095</v>
      </c>
      <c r="V76" s="51">
        <f>'Temporary Relocation Numbers'!V76*Assumptions!C$21</f>
        <v>0</v>
      </c>
      <c r="W76" s="51">
        <f>'Temporary Relocation Numbers'!W76*Assumptions!D$21</f>
        <v>0</v>
      </c>
      <c r="X76" s="51">
        <f>'Temporary Relocation Numbers'!X76*Assumptions!E$21</f>
        <v>0</v>
      </c>
      <c r="Y76" s="51">
        <f>'Temporary Relocation Numbers'!Y76*Assumptions!F$21</f>
        <v>0</v>
      </c>
      <c r="Z76" s="51">
        <f>'Temporary Relocation Numbers'!Z76*Assumptions!G$21</f>
        <v>0</v>
      </c>
      <c r="AA76" s="51">
        <f>'Temporary Relocation Numbers'!AA76*Assumptions!H$21</f>
        <v>0</v>
      </c>
      <c r="AB76" s="52">
        <f>'Temporary Relocation Numbers'!AB76*Assumptions!C$21</f>
        <v>1852481.682871887</v>
      </c>
      <c r="AC76" s="52">
        <f>'Temporary Relocation Numbers'!AC76*Assumptions!D$21</f>
        <v>2114987.9066509111</v>
      </c>
      <c r="AD76" s="52">
        <f>'Temporary Relocation Numbers'!AD76*Assumptions!E$21</f>
        <v>1439808.2443904665</v>
      </c>
      <c r="AE76" s="52">
        <f>'Temporary Relocation Numbers'!AE76*Assumptions!F$21</f>
        <v>1469310.54778442</v>
      </c>
      <c r="AF76" s="52">
        <f>'Temporary Relocation Numbers'!AF76*Assumptions!G$21</f>
        <v>1157628.5591669884</v>
      </c>
      <c r="AG76" s="52">
        <f>'Temporary Relocation Numbers'!AG76*Assumptions!H$21</f>
        <v>457578.31667253538</v>
      </c>
      <c r="AH76" s="53">
        <f>'Temporary Relocation Numbers'!AH76*Assumptions!C$21</f>
        <v>763744319.59555554</v>
      </c>
      <c r="AI76" s="53">
        <f>'Temporary Relocation Numbers'!AI76*Assumptions!D$21</f>
        <v>1461860007.4319611</v>
      </c>
      <c r="AJ76" s="53">
        <f>'Temporary Relocation Numbers'!AJ76*Assumptions!E$21</f>
        <v>1154099803.7037055</v>
      </c>
      <c r="AK76" s="53">
        <f>'Temporary Relocation Numbers'!AK76*Assumptions!F$21</f>
        <v>533509694.26630223</v>
      </c>
      <c r="AL76" s="53">
        <f>'Temporary Relocation Numbers'!AL76*Assumptions!G$21</f>
        <v>327863110.0096575</v>
      </c>
      <c r="AM76" s="53">
        <f>'Temporary Relocation Numbers'!AM76*Assumptions!H$21</f>
        <v>172793537.02791131</v>
      </c>
    </row>
    <row r="77" spans="1:39" x14ac:dyDescent="0.35">
      <c r="A77">
        <v>2096</v>
      </c>
      <c r="B77" s="51">
        <f>'Temporary Relocation Numbers'!B77*Assumptions!C$21</f>
        <v>0</v>
      </c>
      <c r="C77" s="51">
        <f>'Temporary Relocation Numbers'!C77*Assumptions!D$21</f>
        <v>0</v>
      </c>
      <c r="D77" s="51">
        <f>'Temporary Relocation Numbers'!D77*Assumptions!E$21</f>
        <v>0</v>
      </c>
      <c r="E77" s="51">
        <f>'Temporary Relocation Numbers'!E77*Assumptions!F$21</f>
        <v>0</v>
      </c>
      <c r="F77" s="51">
        <f>'Temporary Relocation Numbers'!F77*Assumptions!G$21</f>
        <v>0</v>
      </c>
      <c r="G77" s="51">
        <f>'Temporary Relocation Numbers'!G77*Assumptions!H$21</f>
        <v>0</v>
      </c>
      <c r="H77" s="52">
        <f>'Temporary Relocation Numbers'!H77*Assumptions!C$21</f>
        <v>2001833.5723181609</v>
      </c>
      <c r="I77" s="52">
        <f>'Temporary Relocation Numbers'!I77*Assumptions!D$21</f>
        <v>2330012.1198882819</v>
      </c>
      <c r="J77" s="52">
        <f>'Temporary Relocation Numbers'!J77*Assumptions!E$21</f>
        <v>1603023.8187896346</v>
      </c>
      <c r="K77" s="52">
        <f>'Temporary Relocation Numbers'!K77*Assumptions!F$21</f>
        <v>1481988.8410649828</v>
      </c>
      <c r="L77" s="52">
        <f>'Temporary Relocation Numbers'!L77*Assumptions!G$21</f>
        <v>1188898.5468829665</v>
      </c>
      <c r="M77" s="52">
        <f>'Temporary Relocation Numbers'!M77*Assumptions!H$21</f>
        <v>503304.10045915621</v>
      </c>
      <c r="N77" s="53">
        <f>'Temporary Relocation Numbers'!N77*Assumptions!C$21</f>
        <v>831766249.75256217</v>
      </c>
      <c r="O77" s="53">
        <f>'Temporary Relocation Numbers'!O77*Assumptions!D$21</f>
        <v>1623062829.0403059</v>
      </c>
      <c r="P77" s="53">
        <f>'Temporary Relocation Numbers'!P77*Assumptions!E$21</f>
        <v>1294964734.6748855</v>
      </c>
      <c r="Q77" s="53">
        <f>'Temporary Relocation Numbers'!Q77*Assumptions!F$21</f>
        <v>542316611.7486254</v>
      </c>
      <c r="R77" s="53">
        <f>'Temporary Relocation Numbers'!R77*Assumptions!G$21</f>
        <v>339349624.47637415</v>
      </c>
      <c r="S77" s="53">
        <f>'Temporary Relocation Numbers'!S77*Assumptions!H$21</f>
        <v>191545424.33249006</v>
      </c>
      <c r="U77">
        <v>2096</v>
      </c>
      <c r="V77" s="51">
        <f>'Temporary Relocation Numbers'!V77*Assumptions!C$21</f>
        <v>0</v>
      </c>
      <c r="W77" s="51">
        <f>'Temporary Relocation Numbers'!W77*Assumptions!D$21</f>
        <v>0</v>
      </c>
      <c r="X77" s="51">
        <f>'Temporary Relocation Numbers'!X77*Assumptions!E$21</f>
        <v>0</v>
      </c>
      <c r="Y77" s="51">
        <f>'Temporary Relocation Numbers'!Y77*Assumptions!F$21</f>
        <v>0</v>
      </c>
      <c r="Z77" s="51">
        <f>'Temporary Relocation Numbers'!Z77*Assumptions!G$21</f>
        <v>0</v>
      </c>
      <c r="AA77" s="51">
        <f>'Temporary Relocation Numbers'!AA77*Assumptions!H$21</f>
        <v>0</v>
      </c>
      <c r="AB77" s="52">
        <f>'Temporary Relocation Numbers'!AB77*Assumptions!C$21</f>
        <v>1863658.3539047835</v>
      </c>
      <c r="AC77" s="52">
        <f>'Temporary Relocation Numbers'!AC77*Assumptions!D$21</f>
        <v>2127748.3697042055</v>
      </c>
      <c r="AD77" s="52">
        <f>'Temporary Relocation Numbers'!AD77*Assumptions!E$21</f>
        <v>1448495.1119837032</v>
      </c>
      <c r="AE77" s="52">
        <f>'Temporary Relocation Numbers'!AE77*Assumptions!F$21</f>
        <v>1478175.4131105333</v>
      </c>
      <c r="AF77" s="52">
        <f>'Temporary Relocation Numbers'!AF77*Assumptions!G$21</f>
        <v>1164612.9378540891</v>
      </c>
      <c r="AG77" s="52">
        <f>'Temporary Relocation Numbers'!AG77*Assumptions!H$21</f>
        <v>460339.04697530787</v>
      </c>
      <c r="AH77" s="53">
        <f>'Temporary Relocation Numbers'!AH77*Assumptions!C$21</f>
        <v>774354142.76339543</v>
      </c>
      <c r="AI77" s="53">
        <f>'Temporary Relocation Numbers'!AI77*Assumptions!D$21</f>
        <v>1482167950.5184684</v>
      </c>
      <c r="AJ77" s="53">
        <f>'Temporary Relocation Numbers'!AJ77*Assumptions!E$21</f>
        <v>1170132387.5425212</v>
      </c>
      <c r="AK77" s="53">
        <f>'Temporary Relocation Numbers'!AK77*Assumptions!F$21</f>
        <v>540921132.05937302</v>
      </c>
      <c r="AL77" s="53">
        <f>'Temporary Relocation Numbers'!AL77*Assumptions!G$21</f>
        <v>332417735.85918599</v>
      </c>
      <c r="AM77" s="53">
        <f>'Temporary Relocation Numbers'!AM77*Assumptions!H$21</f>
        <v>175193959.29669166</v>
      </c>
    </row>
    <row r="78" spans="1:39" x14ac:dyDescent="0.35">
      <c r="A78">
        <v>2097</v>
      </c>
      <c r="B78" s="51">
        <f>'Temporary Relocation Numbers'!B78*Assumptions!C$21</f>
        <v>0</v>
      </c>
      <c r="C78" s="51">
        <f>'Temporary Relocation Numbers'!C78*Assumptions!D$21</f>
        <v>0</v>
      </c>
      <c r="D78" s="51">
        <f>'Temporary Relocation Numbers'!D78*Assumptions!E$21</f>
        <v>0</v>
      </c>
      <c r="E78" s="51">
        <f>'Temporary Relocation Numbers'!E78*Assumptions!F$21</f>
        <v>0</v>
      </c>
      <c r="F78" s="51">
        <f>'Temporary Relocation Numbers'!F78*Assumptions!G$21</f>
        <v>0</v>
      </c>
      <c r="G78" s="51">
        <f>'Temporary Relocation Numbers'!G78*Assumptions!H$21</f>
        <v>0</v>
      </c>
      <c r="H78" s="52">
        <f>'Temporary Relocation Numbers'!H78*Assumptions!C$21</f>
        <v>2013911.3356273898</v>
      </c>
      <c r="I78" s="52">
        <f>'Temporary Relocation Numbers'!I78*Assumptions!D$21</f>
        <v>2344069.8993564597</v>
      </c>
      <c r="J78" s="52">
        <f>'Temporary Relocation Numbers'!J78*Assumptions!E$21</f>
        <v>1612695.4231278396</v>
      </c>
      <c r="K78" s="52">
        <f>'Temporary Relocation Numbers'!K78*Assumptions!F$21</f>
        <v>1490930.1989764569</v>
      </c>
      <c r="L78" s="52">
        <f>'Temporary Relocation Numbers'!L78*Assumptions!G$21</f>
        <v>1196071.588361789</v>
      </c>
      <c r="M78" s="52">
        <f>'Temporary Relocation Numbers'!M78*Assumptions!H$21</f>
        <v>506340.71043611364</v>
      </c>
      <c r="N78" s="53">
        <f>'Temporary Relocation Numbers'!N78*Assumptions!C$21</f>
        <v>843321023.5170666</v>
      </c>
      <c r="O78" s="53">
        <f>'Temporary Relocation Numbers'!O78*Assumptions!D$21</f>
        <v>1645610177.8906782</v>
      </c>
      <c r="P78" s="53">
        <f>'Temporary Relocation Numbers'!P78*Assumptions!E$21</f>
        <v>1312954193.307802</v>
      </c>
      <c r="Q78" s="53">
        <f>'Temporary Relocation Numbers'!Q78*Assumptions!F$21</f>
        <v>549850393.93725336</v>
      </c>
      <c r="R78" s="53">
        <f>'Temporary Relocation Numbers'!R78*Assumptions!G$21</f>
        <v>344063819.28658724</v>
      </c>
      <c r="S78" s="53">
        <f>'Temporary Relocation Numbers'!S78*Assumptions!H$21</f>
        <v>194206345.04722965</v>
      </c>
      <c r="U78">
        <v>2097</v>
      </c>
      <c r="V78" s="51">
        <f>'Temporary Relocation Numbers'!V78*Assumptions!C$21</f>
        <v>0</v>
      </c>
      <c r="W78" s="51">
        <f>'Temporary Relocation Numbers'!W78*Assumptions!D$21</f>
        <v>0</v>
      </c>
      <c r="X78" s="51">
        <f>'Temporary Relocation Numbers'!X78*Assumptions!E$21</f>
        <v>0</v>
      </c>
      <c r="Y78" s="51">
        <f>'Temporary Relocation Numbers'!Y78*Assumptions!F$21</f>
        <v>0</v>
      </c>
      <c r="Z78" s="51">
        <f>'Temporary Relocation Numbers'!Z78*Assumptions!G$21</f>
        <v>0</v>
      </c>
      <c r="AA78" s="51">
        <f>'Temporary Relocation Numbers'!AA78*Assumptions!H$21</f>
        <v>0</v>
      </c>
      <c r="AB78" s="52">
        <f>'Temporary Relocation Numbers'!AB78*Assumptions!C$21</f>
        <v>1874902.4577099078</v>
      </c>
      <c r="AC78" s="52">
        <f>'Temporary Relocation Numbers'!AC78*Assumptions!D$21</f>
        <v>2140585.8211018876</v>
      </c>
      <c r="AD78" s="52">
        <f>'Temporary Relocation Numbers'!AD78*Assumptions!E$21</f>
        <v>1457234.3904926826</v>
      </c>
      <c r="AE78" s="52">
        <f>'Temporary Relocation Numbers'!AE78*Assumptions!F$21</f>
        <v>1487093.7632750752</v>
      </c>
      <c r="AF78" s="52">
        <f>'Temporary Relocation Numbers'!AF78*Assumptions!G$21</f>
        <v>1171639.4557448735</v>
      </c>
      <c r="AG78" s="52">
        <f>'Temporary Relocation Numbers'!AG78*Assumptions!H$21</f>
        <v>463116.43373125349</v>
      </c>
      <c r="AH78" s="53">
        <f>'Temporary Relocation Numbers'!AH78*Assumptions!C$21</f>
        <v>785111356.02601516</v>
      </c>
      <c r="AI78" s="53">
        <f>'Temporary Relocation Numbers'!AI78*Assumptions!D$21</f>
        <v>1502758008.5477936</v>
      </c>
      <c r="AJ78" s="53">
        <f>'Temporary Relocation Numbers'!AJ78*Assumptions!E$21</f>
        <v>1186387693.6656001</v>
      </c>
      <c r="AK78" s="53">
        <f>'Temporary Relocation Numbers'!AK78*Assumptions!F$21</f>
        <v>548435528.45048034</v>
      </c>
      <c r="AL78" s="53">
        <f>'Temporary Relocation Numbers'!AL78*Assumptions!G$21</f>
        <v>337035633.89761227</v>
      </c>
      <c r="AM78" s="53">
        <f>'Temporary Relocation Numbers'!AM78*Assumptions!H$21</f>
        <v>177627727.8767263</v>
      </c>
    </row>
    <row r="79" spans="1:39" x14ac:dyDescent="0.35">
      <c r="A79">
        <v>2098</v>
      </c>
      <c r="B79" s="51">
        <f>'Temporary Relocation Numbers'!B79*Assumptions!C$21</f>
        <v>0</v>
      </c>
      <c r="C79" s="51">
        <f>'Temporary Relocation Numbers'!C79*Assumptions!D$21</f>
        <v>0</v>
      </c>
      <c r="D79" s="51">
        <f>'Temporary Relocation Numbers'!D79*Assumptions!E$21</f>
        <v>0</v>
      </c>
      <c r="E79" s="51">
        <f>'Temporary Relocation Numbers'!E79*Assumptions!F$21</f>
        <v>0</v>
      </c>
      <c r="F79" s="51">
        <f>'Temporary Relocation Numbers'!F79*Assumptions!G$21</f>
        <v>0</v>
      </c>
      <c r="G79" s="51">
        <f>'Temporary Relocation Numbers'!G79*Assumptions!H$21</f>
        <v>0</v>
      </c>
      <c r="H79" s="52">
        <f>'Temporary Relocation Numbers'!H79*Assumptions!C$21</f>
        <v>2026061.9683142579</v>
      </c>
      <c r="I79" s="52">
        <f>'Temporary Relocation Numbers'!I79*Assumptions!D$21</f>
        <v>2358212.4943334879</v>
      </c>
      <c r="J79" s="52">
        <f>'Temporary Relocation Numbers'!J79*Assumptions!E$21</f>
        <v>1622425.3796435846</v>
      </c>
      <c r="K79" s="52">
        <f>'Temporary Relocation Numbers'!K79*Assumptions!F$21</f>
        <v>1499925.5032329271</v>
      </c>
      <c r="L79" s="52">
        <f>'Temporary Relocation Numbers'!L79*Assumptions!G$21</f>
        <v>1203287.9073130186</v>
      </c>
      <c r="M79" s="52">
        <f>'Temporary Relocation Numbers'!M79*Assumptions!H$21</f>
        <v>509395.64134497644</v>
      </c>
      <c r="N79" s="53">
        <f>'Temporary Relocation Numbers'!N79*Assumptions!C$21</f>
        <v>855036314.49032831</v>
      </c>
      <c r="O79" s="53">
        <f>'Temporary Relocation Numbers'!O79*Assumptions!D$21</f>
        <v>1668470751.1776431</v>
      </c>
      <c r="P79" s="53">
        <f>'Temporary Relocation Numbers'!P79*Assumptions!E$21</f>
        <v>1331193558.840296</v>
      </c>
      <c r="Q79" s="53">
        <f>'Temporary Relocation Numbers'!Q79*Assumptions!F$21</f>
        <v>557488834.31417251</v>
      </c>
      <c r="R79" s="53">
        <f>'Temporary Relocation Numbers'!R79*Assumptions!G$21</f>
        <v>348843502.99410778</v>
      </c>
      <c r="S79" s="53">
        <f>'Temporary Relocation Numbers'!S79*Assumptions!H$21</f>
        <v>196904230.87911996</v>
      </c>
      <c r="U79">
        <v>2098</v>
      </c>
      <c r="V79" s="51">
        <f>'Temporary Relocation Numbers'!V79*Assumptions!C$21</f>
        <v>0</v>
      </c>
      <c r="W79" s="51">
        <f>'Temporary Relocation Numbers'!W79*Assumptions!D$21</f>
        <v>0</v>
      </c>
      <c r="X79" s="51">
        <f>'Temporary Relocation Numbers'!X79*Assumptions!E$21</f>
        <v>0</v>
      </c>
      <c r="Y79" s="51">
        <f>'Temporary Relocation Numbers'!Y79*Assumptions!F$21</f>
        <v>0</v>
      </c>
      <c r="Z79" s="51">
        <f>'Temporary Relocation Numbers'!Z79*Assumptions!G$21</f>
        <v>0</v>
      </c>
      <c r="AA79" s="51">
        <f>'Temporary Relocation Numbers'!AA79*Assumptions!H$21</f>
        <v>0</v>
      </c>
      <c r="AB79" s="52">
        <f>'Temporary Relocation Numbers'!AB79*Assumptions!C$21</f>
        <v>1886214.4011328008</v>
      </c>
      <c r="AC79" s="52">
        <f>'Temporary Relocation Numbers'!AC79*Assumptions!D$21</f>
        <v>2153500.7253416139</v>
      </c>
      <c r="AD79" s="52">
        <f>'Temporary Relocation Numbers'!AD79*Assumptions!E$21</f>
        <v>1466026.3961308224</v>
      </c>
      <c r="AE79" s="52">
        <f>'Temporary Relocation Numbers'!AE79*Assumptions!F$21</f>
        <v>1496065.9209708159</v>
      </c>
      <c r="AF79" s="52">
        <f>'Temporary Relocation Numbers'!AF79*Assumptions!G$21</f>
        <v>1178708.3670799218</v>
      </c>
      <c r="AG79" s="52">
        <f>'Temporary Relocation Numbers'!AG79*Assumptions!H$21</f>
        <v>465910.57743458974</v>
      </c>
      <c r="AH79" s="53">
        <f>'Temporary Relocation Numbers'!AH79*Assumptions!C$21</f>
        <v>796018006.90481997</v>
      </c>
      <c r="AI79" s="53">
        <f>'Temporary Relocation Numbers'!AI79*Assumptions!D$21</f>
        <v>1523634100.6190126</v>
      </c>
      <c r="AJ79" s="53">
        <f>'Temporary Relocation Numbers'!AJ79*Assumptions!E$21</f>
        <v>1202868816.0979853</v>
      </c>
      <c r="AK79" s="53">
        <f>'Temporary Relocation Numbers'!AK79*Assumptions!F$21</f>
        <v>556054313.72524583</v>
      </c>
      <c r="AL79" s="53">
        <f>'Temporary Relocation Numbers'!AL79*Assumptions!G$21</f>
        <v>341717683.09283006</v>
      </c>
      <c r="AM79" s="53">
        <f>'Temporary Relocation Numbers'!AM79*Assumptions!H$21</f>
        <v>180095306.01004088</v>
      </c>
    </row>
    <row r="80" spans="1:39" x14ac:dyDescent="0.35">
      <c r="A80">
        <v>2099</v>
      </c>
      <c r="B80" s="51">
        <f>'Temporary Relocation Numbers'!B80*Assumptions!C$21</f>
        <v>0</v>
      </c>
      <c r="C80" s="51">
        <f>'Temporary Relocation Numbers'!C80*Assumptions!D$21</f>
        <v>0</v>
      </c>
      <c r="D80" s="51">
        <f>'Temporary Relocation Numbers'!D80*Assumptions!E$21</f>
        <v>0</v>
      </c>
      <c r="E80" s="51">
        <f>'Temporary Relocation Numbers'!E80*Assumptions!F$21</f>
        <v>0</v>
      </c>
      <c r="F80" s="51">
        <f>'Temporary Relocation Numbers'!F80*Assumptions!G$21</f>
        <v>0</v>
      </c>
      <c r="G80" s="51">
        <f>'Temporary Relocation Numbers'!G80*Assumptions!H$21</f>
        <v>0</v>
      </c>
      <c r="H80" s="52">
        <f>'Temporary Relocation Numbers'!H80*Assumptions!C$21</f>
        <v>2038285.9100252525</v>
      </c>
      <c r="I80" s="52">
        <f>'Temporary Relocation Numbers'!I80*Assumptions!D$21</f>
        <v>2372440.4165410479</v>
      </c>
      <c r="J80" s="52">
        <f>'Temporary Relocation Numbers'!J80*Assumptions!E$21</f>
        <v>1632214.040396001</v>
      </c>
      <c r="K80" s="52">
        <f>'Temporary Relocation Numbers'!K80*Assumptions!F$21</f>
        <v>1508975.0793115937</v>
      </c>
      <c r="L80" s="52">
        <f>'Temporary Relocation Numbers'!L80*Assumptions!G$21</f>
        <v>1210547.764844808</v>
      </c>
      <c r="M80" s="52">
        <f>'Temporary Relocation Numbers'!M80*Assumptions!H$21</f>
        <v>512469.00372234563</v>
      </c>
      <c r="N80" s="53">
        <f>'Temporary Relocation Numbers'!N80*Assumptions!C$21</f>
        <v>866914352.55367887</v>
      </c>
      <c r="O80" s="53">
        <f>'Temporary Relocation Numbers'!O80*Assumptions!D$21</f>
        <v>1691648900.1687634</v>
      </c>
      <c r="P80" s="53">
        <f>'Temporary Relocation Numbers'!P80*Assumptions!E$21</f>
        <v>1349686302.9420686</v>
      </c>
      <c r="Q80" s="53">
        <f>'Temporary Relocation Numbers'!Q80*Assumptions!F$21</f>
        <v>565233386.77546048</v>
      </c>
      <c r="R80" s="53">
        <f>'Temporary Relocation Numbers'!R80*Assumptions!G$21</f>
        <v>353689585.36101454</v>
      </c>
      <c r="S80" s="53">
        <f>'Temporary Relocation Numbers'!S80*Assumptions!H$21</f>
        <v>199639595.34210315</v>
      </c>
      <c r="U80">
        <v>2099</v>
      </c>
      <c r="V80" s="51">
        <f>'Temporary Relocation Numbers'!V80*Assumptions!C$21</f>
        <v>0</v>
      </c>
      <c r="W80" s="51">
        <f>'Temporary Relocation Numbers'!W80*Assumptions!D$21</f>
        <v>0</v>
      </c>
      <c r="X80" s="51">
        <f>'Temporary Relocation Numbers'!X80*Assumptions!E$21</f>
        <v>0</v>
      </c>
      <c r="Y80" s="51">
        <f>'Temporary Relocation Numbers'!Y80*Assumptions!F$21</f>
        <v>0</v>
      </c>
      <c r="Z80" s="51">
        <f>'Temporary Relocation Numbers'!Z80*Assumptions!G$21</f>
        <v>0</v>
      </c>
      <c r="AA80" s="51">
        <f>'Temporary Relocation Numbers'!AA80*Assumptions!H$21</f>
        <v>0</v>
      </c>
      <c r="AB80" s="52">
        <f>'Temporary Relocation Numbers'!AB80*Assumptions!C$21</f>
        <v>1897594.5934736449</v>
      </c>
      <c r="AC80" s="52">
        <f>'Temporary Relocation Numbers'!AC80*Assumptions!D$21</f>
        <v>2166493.5497235176</v>
      </c>
      <c r="AD80" s="52">
        <f>'Temporary Relocation Numbers'!AD80*Assumptions!E$21</f>
        <v>1474871.4470193658</v>
      </c>
      <c r="AE80" s="52">
        <f>'Temporary Relocation Numbers'!AE80*Assumptions!F$21</f>
        <v>1505092.2108374422</v>
      </c>
      <c r="AF80" s="52">
        <f>'Temporary Relocation Numbers'!AF80*Assumptions!G$21</f>
        <v>1185819.9276337358</v>
      </c>
      <c r="AG80" s="52">
        <f>'Temporary Relocation Numbers'!AG80*Assumptions!H$21</f>
        <v>468721.57918585144</v>
      </c>
      <c r="AH80" s="53">
        <f>'Temporary Relocation Numbers'!AH80*Assumptions!C$21</f>
        <v>807076171.36507881</v>
      </c>
      <c r="AI80" s="53">
        <f>'Temporary Relocation Numbers'!AI80*Assumptions!D$21</f>
        <v>1544800200.2747438</v>
      </c>
      <c r="AJ80" s="53">
        <f>'Temporary Relocation Numbers'!AJ80*Assumptions!E$21</f>
        <v>1219578891.8464592</v>
      </c>
      <c r="AK80" s="53">
        <f>'Temporary Relocation Numbers'!AK80*Assumptions!F$21</f>
        <v>563778938.03860688</v>
      </c>
      <c r="AL80" s="53">
        <f>'Temporary Relocation Numbers'!AL80*Assumptions!G$21</f>
        <v>346464774.62322426</v>
      </c>
      <c r="AM80" s="53">
        <f>'Temporary Relocation Numbers'!AM80*Assumptions!H$21</f>
        <v>182597163.37395075</v>
      </c>
    </row>
    <row r="81" spans="1:39" x14ac:dyDescent="0.35">
      <c r="A81">
        <v>2100</v>
      </c>
      <c r="B81" s="51">
        <f>'Temporary Relocation Numbers'!B81*Assumptions!C$21</f>
        <v>0</v>
      </c>
      <c r="C81" s="51">
        <f>'Temporary Relocation Numbers'!C81*Assumptions!D$21</f>
        <v>0</v>
      </c>
      <c r="D81" s="51">
        <f>'Temporary Relocation Numbers'!D81*Assumptions!E$21</f>
        <v>0</v>
      </c>
      <c r="E81" s="51">
        <f>'Temporary Relocation Numbers'!E81*Assumptions!F$21</f>
        <v>0</v>
      </c>
      <c r="F81" s="51">
        <f>'Temporary Relocation Numbers'!F81*Assumptions!G$21</f>
        <v>0</v>
      </c>
      <c r="G81" s="51">
        <f>'Temporary Relocation Numbers'!G81*Assumptions!H$21</f>
        <v>0</v>
      </c>
      <c r="H81" s="52">
        <f>'Temporary Relocation Numbers'!H81*Assumptions!C$21</f>
        <v>2197456.9918640433</v>
      </c>
      <c r="I81" s="52">
        <f>'Temporary Relocation Numbers'!I81*Assumptions!D$21</f>
        <v>2557705.8426726712</v>
      </c>
      <c r="J81" s="52">
        <f>'Temporary Relocation Numbers'!J81*Assumptions!E$21</f>
        <v>1759674.7039488771</v>
      </c>
      <c r="K81" s="52">
        <f>'Temporary Relocation Numbers'!K81*Assumptions!F$21</f>
        <v>1626811.9316689875</v>
      </c>
      <c r="L81" s="52">
        <f>'Temporary Relocation Numbers'!L81*Assumptions!G$21</f>
        <v>1305080.2327386229</v>
      </c>
      <c r="M81" s="52">
        <f>'Temporary Relocation Numbers'!M81*Assumptions!H$21</f>
        <v>552488.04390220076</v>
      </c>
      <c r="N81" s="53">
        <f>'Temporary Relocation Numbers'!N81*Assumptions!C$21</f>
        <v>941912867.21838069</v>
      </c>
      <c r="O81" s="53">
        <f>'Temporary Relocation Numbers'!O81*Assumptions!D$21</f>
        <v>1837996869.2306526</v>
      </c>
      <c r="P81" s="53">
        <f>'Temporary Relocation Numbers'!P81*Assumptions!E$21</f>
        <v>1466450395.8259504</v>
      </c>
      <c r="Q81" s="53">
        <f>'Temporary Relocation Numbers'!Q81*Assumptions!F$21</f>
        <v>614132870.70046985</v>
      </c>
      <c r="R81" s="53">
        <f>'Temporary Relocation Numbers'!R81*Assumptions!G$21</f>
        <v>384287987.00970328</v>
      </c>
      <c r="S81" s="53">
        <f>'Temporary Relocation Numbers'!S81*Assumptions!H$21</f>
        <v>216910820.66535994</v>
      </c>
      <c r="U81">
        <v>2100</v>
      </c>
      <c r="V81" s="51">
        <f>'Temporary Relocation Numbers'!V81*Assumptions!C$21</f>
        <v>0</v>
      </c>
      <c r="W81" s="51">
        <f>'Temporary Relocation Numbers'!W81*Assumptions!D$21</f>
        <v>0</v>
      </c>
      <c r="X81" s="51">
        <f>'Temporary Relocation Numbers'!X81*Assumptions!E$21</f>
        <v>0</v>
      </c>
      <c r="Y81" s="51">
        <f>'Temporary Relocation Numbers'!Y81*Assumptions!F$21</f>
        <v>0</v>
      </c>
      <c r="Z81" s="51">
        <f>'Temporary Relocation Numbers'!Z81*Assumptions!G$21</f>
        <v>0</v>
      </c>
      <c r="AA81" s="51">
        <f>'Temporary Relocation Numbers'!AA81*Assumptions!H$21</f>
        <v>0</v>
      </c>
      <c r="AB81" s="52">
        <f>'Temporary Relocation Numbers'!AB81*Assumptions!C$21</f>
        <v>2045778.9982468192</v>
      </c>
      <c r="AC81" s="52">
        <f>'Temporary Relocation Numbers'!AC81*Assumptions!D$21</f>
        <v>2335676.4501253478</v>
      </c>
      <c r="AD81" s="52">
        <f>'Temporary Relocation Numbers'!AD81*Assumptions!E$21</f>
        <v>1590045.1243923837</v>
      </c>
      <c r="AE81" s="52">
        <f>'Temporary Relocation Numbers'!AE81*Assumptions!F$21</f>
        <v>1622625.8474523199</v>
      </c>
      <c r="AF81" s="52">
        <f>'Temporary Relocation Numbers'!AF81*Assumptions!G$21</f>
        <v>1278421.3825224268</v>
      </c>
      <c r="AG81" s="52">
        <f>'Temporary Relocation Numbers'!AG81*Assumptions!H$21</f>
        <v>505324.35432806611</v>
      </c>
      <c r="AH81" s="53">
        <f>'Temporary Relocation Numbers'!AH81*Assumptions!C$21</f>
        <v>876897963.90473723</v>
      </c>
      <c r="AI81" s="53">
        <f>'Temporary Relocation Numbers'!AI81*Assumptions!D$21</f>
        <v>1678443991.1902552</v>
      </c>
      <c r="AJ81" s="53">
        <f>'Temporary Relocation Numbers'!AJ81*Assumptions!E$21</f>
        <v>1325087129.3505142</v>
      </c>
      <c r="AK81" s="53">
        <f>'Temporary Relocation Numbers'!AK81*Assumptions!F$21</f>
        <v>612552594.66060925</v>
      </c>
      <c r="AL81" s="53">
        <f>'Temporary Relocation Numbers'!AL81*Assumptions!G$21</f>
        <v>376438143.27704817</v>
      </c>
      <c r="AM81" s="53">
        <f>'Temporary Relocation Numbers'!AM81*Assumptions!H$21</f>
        <v>198394013.42573982</v>
      </c>
    </row>
    <row r="82" spans="1:39" x14ac:dyDescent="0.35">
      <c r="A82">
        <v>2101</v>
      </c>
      <c r="B82" s="51">
        <f>'Temporary Relocation Numbers'!B82*Assumptions!C$21</f>
        <v>0</v>
      </c>
      <c r="C82" s="51">
        <f>'Temporary Relocation Numbers'!C82*Assumptions!D$21</f>
        <v>0</v>
      </c>
      <c r="D82" s="51">
        <f>'Temporary Relocation Numbers'!D82*Assumptions!E$21</f>
        <v>0</v>
      </c>
      <c r="E82" s="51">
        <f>'Temporary Relocation Numbers'!E82*Assumptions!F$21</f>
        <v>0</v>
      </c>
      <c r="F82" s="51">
        <f>'Temporary Relocation Numbers'!F82*Assumptions!G$21</f>
        <v>0</v>
      </c>
      <c r="G82" s="51">
        <f>'Temporary Relocation Numbers'!G82*Assumptions!H$21</f>
        <v>0</v>
      </c>
      <c r="H82" s="52">
        <f>'Temporary Relocation Numbers'!H82*Assumptions!C$21</f>
        <v>2210715.0198025042</v>
      </c>
      <c r="I82" s="52">
        <f>'Temporary Relocation Numbers'!I82*Assumptions!D$21</f>
        <v>2573137.3781457515</v>
      </c>
      <c r="J82" s="52">
        <f>'Temporary Relocation Numbers'!J82*Assumptions!E$21</f>
        <v>1770291.4379618445</v>
      </c>
      <c r="K82" s="52">
        <f>'Temporary Relocation Numbers'!K82*Assumptions!F$21</f>
        <v>1636627.0580266565</v>
      </c>
      <c r="L82" s="52">
        <f>'Temporary Relocation Numbers'!L82*Assumptions!G$21</f>
        <v>1312954.23903392</v>
      </c>
      <c r="M82" s="52">
        <f>'Temporary Relocation Numbers'!M82*Assumptions!H$21</f>
        <v>555821.39784215984</v>
      </c>
      <c r="N82" s="53">
        <f>'Temporary Relocation Numbers'!N82*Assumptions!C$21</f>
        <v>954997781.50748742</v>
      </c>
      <c r="O82" s="53">
        <f>'Temporary Relocation Numbers'!O82*Assumptions!D$21</f>
        <v>1863530049.9892435</v>
      </c>
      <c r="P82" s="53">
        <f>'Temporary Relocation Numbers'!P82*Assumptions!E$21</f>
        <v>1486822107.9093361</v>
      </c>
      <c r="Q82" s="53">
        <f>'Temporary Relocation Numbers'!Q82*Assumptions!F$21</f>
        <v>622664313.74038684</v>
      </c>
      <c r="R82" s="53">
        <f>'Temporary Relocation Numbers'!R82*Assumptions!G$21</f>
        <v>389626458.90806991</v>
      </c>
      <c r="S82" s="53">
        <f>'Temporary Relocation Numbers'!S82*Assumptions!H$21</f>
        <v>219924113.71566921</v>
      </c>
      <c r="U82">
        <v>2101</v>
      </c>
      <c r="V82" s="51">
        <f>'Temporary Relocation Numbers'!V82*Assumptions!C$21</f>
        <v>0</v>
      </c>
      <c r="W82" s="51">
        <f>'Temporary Relocation Numbers'!W82*Assumptions!D$21</f>
        <v>0</v>
      </c>
      <c r="X82" s="51">
        <f>'Temporary Relocation Numbers'!X82*Assumptions!E$21</f>
        <v>0</v>
      </c>
      <c r="Y82" s="51">
        <f>'Temporary Relocation Numbers'!Y82*Assumptions!F$21</f>
        <v>0</v>
      </c>
      <c r="Z82" s="51">
        <f>'Temporary Relocation Numbers'!Z82*Assumptions!G$21</f>
        <v>0</v>
      </c>
      <c r="AA82" s="51">
        <f>'Temporary Relocation Numbers'!AA82*Assumptions!H$21</f>
        <v>0</v>
      </c>
      <c r="AB82" s="52">
        <f>'Temporary Relocation Numbers'!AB82*Assumptions!C$21</f>
        <v>2058121.8997075055</v>
      </c>
      <c r="AC82" s="52">
        <f>'Temporary Relocation Numbers'!AC82*Assumptions!D$21</f>
        <v>2349768.4044824145</v>
      </c>
      <c r="AD82" s="52">
        <f>'Temporary Relocation Numbers'!AD82*Assumptions!E$21</f>
        <v>1599638.423720042</v>
      </c>
      <c r="AE82" s="52">
        <f>'Temporary Relocation Numbers'!AE82*Assumptions!F$21</f>
        <v>1632415.7176972628</v>
      </c>
      <c r="AF82" s="52">
        <f>'Temporary Relocation Numbers'!AF82*Assumptions!G$21</f>
        <v>1286134.5466341078</v>
      </c>
      <c r="AG82" s="52">
        <f>'Temporary Relocation Numbers'!AG82*Assumptions!H$21</f>
        <v>508373.15320443583</v>
      </c>
      <c r="AH82" s="53">
        <f>'Temporary Relocation Numbers'!AH82*Assumptions!C$21</f>
        <v>889079700.76949692</v>
      </c>
      <c r="AI82" s="53">
        <f>'Temporary Relocation Numbers'!AI82*Assumptions!D$21</f>
        <v>1701760686.957082</v>
      </c>
      <c r="AJ82" s="53">
        <f>'Temporary Relocation Numbers'!AJ82*Assumptions!E$21</f>
        <v>1343495043.8366537</v>
      </c>
      <c r="AK82" s="53">
        <f>'Temporary Relocation Numbers'!AK82*Assumptions!F$21</f>
        <v>621062084.73942518</v>
      </c>
      <c r="AL82" s="53">
        <f>'Temporary Relocation Numbers'!AL82*Assumptions!G$21</f>
        <v>381667566.30688417</v>
      </c>
      <c r="AM82" s="53">
        <f>'Temporary Relocation Numbers'!AM82*Assumptions!H$21</f>
        <v>201150073.72759554</v>
      </c>
    </row>
    <row r="83" spans="1:39" x14ac:dyDescent="0.35">
      <c r="A83">
        <v>2102</v>
      </c>
      <c r="B83" s="51">
        <f>'Temporary Relocation Numbers'!B83*Assumptions!C$21</f>
        <v>0</v>
      </c>
      <c r="C83" s="51">
        <f>'Temporary Relocation Numbers'!C83*Assumptions!D$21</f>
        <v>0</v>
      </c>
      <c r="D83" s="51">
        <f>'Temporary Relocation Numbers'!D83*Assumptions!E$21</f>
        <v>0</v>
      </c>
      <c r="E83" s="51">
        <f>'Temporary Relocation Numbers'!E83*Assumptions!F$21</f>
        <v>0</v>
      </c>
      <c r="F83" s="51">
        <f>'Temporary Relocation Numbers'!F83*Assumptions!G$21</f>
        <v>0</v>
      </c>
      <c r="G83" s="51">
        <f>'Temporary Relocation Numbers'!G83*Assumptions!H$21</f>
        <v>0</v>
      </c>
      <c r="H83" s="52">
        <f>'Temporary Relocation Numbers'!H83*Assumptions!C$21</f>
        <v>2224053.0380686335</v>
      </c>
      <c r="I83" s="52">
        <f>'Temporary Relocation Numbers'!I83*Assumptions!D$21</f>
        <v>2588662.0174789727</v>
      </c>
      <c r="J83" s="52">
        <f>'Temporary Relocation Numbers'!J83*Assumptions!E$21</f>
        <v>1780972.2264508179</v>
      </c>
      <c r="K83" s="52">
        <f>'Temporary Relocation Numbers'!K83*Assumptions!F$21</f>
        <v>1646501.4024804935</v>
      </c>
      <c r="L83" s="52">
        <f>'Temporary Relocation Numbers'!L83*Assumptions!G$21</f>
        <v>1320875.7519679528</v>
      </c>
      <c r="M83" s="52">
        <f>'Temporary Relocation Numbers'!M83*Assumptions!H$21</f>
        <v>559174.86307432118</v>
      </c>
      <c r="N83" s="53">
        <f>'Temporary Relocation Numbers'!N83*Assumptions!C$21</f>
        <v>968264469.49128723</v>
      </c>
      <c r="O83" s="53">
        <f>'Temporary Relocation Numbers'!O83*Assumptions!D$21</f>
        <v>1889417933.9198394</v>
      </c>
      <c r="P83" s="53">
        <f>'Temporary Relocation Numbers'!P83*Assumptions!E$21</f>
        <v>1507476820.805016</v>
      </c>
      <c r="Q83" s="53">
        <f>'Temporary Relocation Numbers'!Q83*Assumptions!F$21</f>
        <v>631314274.32563663</v>
      </c>
      <c r="R83" s="53">
        <f>'Temporary Relocation Numbers'!R83*Assumptions!G$21</f>
        <v>395039092.068753</v>
      </c>
      <c r="S83" s="53">
        <f>'Temporary Relocation Numbers'!S83*Assumptions!H$21</f>
        <v>222979266.98751649</v>
      </c>
      <c r="U83">
        <v>2102</v>
      </c>
      <c r="V83" s="51">
        <f>'Temporary Relocation Numbers'!V83*Assumptions!C$21</f>
        <v>0</v>
      </c>
      <c r="W83" s="51">
        <f>'Temporary Relocation Numbers'!W83*Assumptions!D$21</f>
        <v>0</v>
      </c>
      <c r="X83" s="51">
        <f>'Temporary Relocation Numbers'!X83*Assumptions!E$21</f>
        <v>0</v>
      </c>
      <c r="Y83" s="51">
        <f>'Temporary Relocation Numbers'!Y83*Assumptions!F$21</f>
        <v>0</v>
      </c>
      <c r="Z83" s="51">
        <f>'Temporary Relocation Numbers'!Z83*Assumptions!G$21</f>
        <v>0</v>
      </c>
      <c r="AA83" s="51">
        <f>'Temporary Relocation Numbers'!AA83*Assumptions!H$21</f>
        <v>0</v>
      </c>
      <c r="AB83" s="52">
        <f>'Temporary Relocation Numbers'!AB83*Assumptions!C$21</f>
        <v>2070539.2702171938</v>
      </c>
      <c r="AC83" s="52">
        <f>'Temporary Relocation Numbers'!AC83*Assumptions!D$21</f>
        <v>2363945.3805374103</v>
      </c>
      <c r="AD83" s="52">
        <f>'Temporary Relocation Numbers'!AD83*Assumptions!E$21</f>
        <v>1609289.6027836765</v>
      </c>
      <c r="AE83" s="52">
        <f>'Temporary Relocation Numbers'!AE83*Assumptions!F$21</f>
        <v>1642264.6536593968</v>
      </c>
      <c r="AF83" s="52">
        <f>'Temporary Relocation Numbers'!AF83*Assumptions!G$21</f>
        <v>1293894.246967278</v>
      </c>
      <c r="AG83" s="52">
        <f>'Temporary Relocation Numbers'!AG83*Assumptions!H$21</f>
        <v>511440.34655261174</v>
      </c>
      <c r="AH83" s="53">
        <f>'Temporary Relocation Numbers'!AH83*Assumptions!C$21</f>
        <v>901430664.5217061</v>
      </c>
      <c r="AI83" s="53">
        <f>'Temporary Relocation Numbers'!AI83*Assumptions!D$21</f>
        <v>1725401294.8141165</v>
      </c>
      <c r="AJ83" s="53">
        <f>'Temporary Relocation Numbers'!AJ83*Assumptions!E$21</f>
        <v>1362158678.3492143</v>
      </c>
      <c r="AK83" s="53">
        <f>'Temporary Relocation Numbers'!AK83*Assumptions!F$21</f>
        <v>629689787.39628375</v>
      </c>
      <c r="AL83" s="53">
        <f>'Temporary Relocation Numbers'!AL83*Assumptions!G$21</f>
        <v>386969635.708278</v>
      </c>
      <c r="AM83" s="53">
        <f>'Temporary Relocation Numbers'!AM83*Assumptions!H$21</f>
        <v>203944420.81167975</v>
      </c>
    </row>
    <row r="84" spans="1:39" x14ac:dyDescent="0.35">
      <c r="A84">
        <v>2103</v>
      </c>
      <c r="B84" s="51">
        <f>'Temporary Relocation Numbers'!B84*Assumptions!C$21</f>
        <v>0</v>
      </c>
      <c r="C84" s="51">
        <f>'Temporary Relocation Numbers'!C84*Assumptions!D$21</f>
        <v>0</v>
      </c>
      <c r="D84" s="51">
        <f>'Temporary Relocation Numbers'!D84*Assumptions!E$21</f>
        <v>0</v>
      </c>
      <c r="E84" s="51">
        <f>'Temporary Relocation Numbers'!E84*Assumptions!F$21</f>
        <v>0</v>
      </c>
      <c r="F84" s="51">
        <f>'Temporary Relocation Numbers'!F84*Assumptions!G$21</f>
        <v>0</v>
      </c>
      <c r="G84" s="51">
        <f>'Temporary Relocation Numbers'!G84*Assumptions!H$21</f>
        <v>0</v>
      </c>
      <c r="H84" s="52">
        <f>'Temporary Relocation Numbers'!H84*Assumptions!C$21</f>
        <v>2237471.5292721046</v>
      </c>
      <c r="I84" s="52">
        <f>'Temporary Relocation Numbers'!I84*Assumptions!D$21</f>
        <v>2604280.3224005434</v>
      </c>
      <c r="J84" s="52">
        <f>'Temporary Relocation Numbers'!J84*Assumptions!E$21</f>
        <v>1791717.4558788936</v>
      </c>
      <c r="K84" s="52">
        <f>'Temporary Relocation Numbers'!K84*Assumptions!F$21</f>
        <v>1656435.3223140207</v>
      </c>
      <c r="L84" s="52">
        <f>'Temporary Relocation Numbers'!L84*Assumptions!G$21</f>
        <v>1328845.0581649181</v>
      </c>
      <c r="M84" s="52">
        <f>'Temporary Relocation Numbers'!M84*Assumptions!H$21</f>
        <v>562548.56093715655</v>
      </c>
      <c r="N84" s="53">
        <f>'Temporary Relocation Numbers'!N84*Assumptions!C$21</f>
        <v>981715456.34307146</v>
      </c>
      <c r="O84" s="53">
        <f>'Temporary Relocation Numbers'!O84*Assumptions!D$21</f>
        <v>1915665448.5064623</v>
      </c>
      <c r="P84" s="53">
        <f>'Temporary Relocation Numbers'!P84*Assumptions!E$21</f>
        <v>1528418465.9184337</v>
      </c>
      <c r="Q84" s="53">
        <f>'Temporary Relocation Numbers'!Q84*Assumptions!F$21</f>
        <v>640084398.8844353</v>
      </c>
      <c r="R84" s="53">
        <f>'Temporary Relocation Numbers'!R84*Assumptions!G$21</f>
        <v>400526916.7290436</v>
      </c>
      <c r="S84" s="53">
        <f>'Temporary Relocation Numbers'!S84*Assumptions!H$21</f>
        <v>226076861.99691036</v>
      </c>
      <c r="U84">
        <v>2103</v>
      </c>
      <c r="V84" s="51">
        <f>'Temporary Relocation Numbers'!V84*Assumptions!C$21</f>
        <v>0</v>
      </c>
      <c r="W84" s="51">
        <f>'Temporary Relocation Numbers'!W84*Assumptions!D$21</f>
        <v>0</v>
      </c>
      <c r="X84" s="51">
        <f>'Temporary Relocation Numbers'!X84*Assumptions!E$21</f>
        <v>0</v>
      </c>
      <c r="Y84" s="51">
        <f>'Temporary Relocation Numbers'!Y84*Assumptions!F$21</f>
        <v>0</v>
      </c>
      <c r="Z84" s="51">
        <f>'Temporary Relocation Numbers'!Z84*Assumptions!G$21</f>
        <v>0</v>
      </c>
      <c r="AA84" s="51">
        <f>'Temporary Relocation Numbers'!AA84*Assumptions!H$21</f>
        <v>0</v>
      </c>
      <c r="AB84" s="52">
        <f>'Temporary Relocation Numbers'!AB84*Assumptions!C$21</f>
        <v>2083031.5590737476</v>
      </c>
      <c r="AC84" s="52">
        <f>'Temporary Relocation Numbers'!AC84*Assumptions!D$21</f>
        <v>2378207.8912560274</v>
      </c>
      <c r="AD84" s="52">
        <f>'Temporary Relocation Numbers'!AD84*Assumptions!E$21</f>
        <v>1618999.0107920135</v>
      </c>
      <c r="AE84" s="52">
        <f>'Temporary Relocation Numbers'!AE84*Assumptions!F$21</f>
        <v>1652173.0117028884</v>
      </c>
      <c r="AF84" s="52">
        <f>'Temporary Relocation Numbers'!AF84*Assumptions!G$21</f>
        <v>1301700.7642912662</v>
      </c>
      <c r="AG84" s="52">
        <f>'Temporary Relocation Numbers'!AG84*Assumptions!H$21</f>
        <v>514526.04535288661</v>
      </c>
      <c r="AH84" s="53">
        <f>'Temporary Relocation Numbers'!AH84*Assumptions!C$21</f>
        <v>913953206.03626466</v>
      </c>
      <c r="AI84" s="53">
        <f>'Temporary Relocation Numbers'!AI84*Assumptions!D$21</f>
        <v>1749370314.5002248</v>
      </c>
      <c r="AJ84" s="53">
        <f>'Temporary Relocation Numbers'!AJ84*Assumptions!E$21</f>
        <v>1381081585.3129961</v>
      </c>
      <c r="AK84" s="53">
        <f>'Temporary Relocation Numbers'!AK84*Assumptions!F$21</f>
        <v>638437344.82284105</v>
      </c>
      <c r="AL84" s="53">
        <f>'Temporary Relocation Numbers'!AL84*Assumptions!G$21</f>
        <v>392345360.67388201</v>
      </c>
      <c r="AM84" s="53">
        <f>'Temporary Relocation Numbers'!AM84*Assumptions!H$21</f>
        <v>206777586.55231047</v>
      </c>
    </row>
    <row r="85" spans="1:39" x14ac:dyDescent="0.35">
      <c r="A85">
        <v>2104</v>
      </c>
      <c r="B85" s="51">
        <f>'Temporary Relocation Numbers'!B85*Assumptions!C$21</f>
        <v>0</v>
      </c>
      <c r="C85" s="51">
        <f>'Temporary Relocation Numbers'!C85*Assumptions!D$21</f>
        <v>0</v>
      </c>
      <c r="D85" s="51">
        <f>'Temporary Relocation Numbers'!D85*Assumptions!E$21</f>
        <v>0</v>
      </c>
      <c r="E85" s="51">
        <f>'Temporary Relocation Numbers'!E85*Assumptions!F$21</f>
        <v>0</v>
      </c>
      <c r="F85" s="51">
        <f>'Temporary Relocation Numbers'!F85*Assumptions!G$21</f>
        <v>0</v>
      </c>
      <c r="G85" s="51">
        <f>'Temporary Relocation Numbers'!G85*Assumptions!H$21</f>
        <v>0</v>
      </c>
      <c r="H85" s="52">
        <f>'Temporary Relocation Numbers'!H85*Assumptions!C$21</f>
        <v>2250970.9789343416</v>
      </c>
      <c r="I85" s="52">
        <f>'Temporary Relocation Numbers'!I85*Assumptions!D$21</f>
        <v>2619992.858027773</v>
      </c>
      <c r="J85" s="52">
        <f>'Temporary Relocation Numbers'!J85*Assumptions!E$21</f>
        <v>1802527.515040834</v>
      </c>
      <c r="K85" s="52">
        <f>'Temporary Relocation Numbers'!K85*Assumptions!F$21</f>
        <v>1666429.1769663764</v>
      </c>
      <c r="L85" s="52">
        <f>'Temporary Relocation Numbers'!L85*Assumptions!G$21</f>
        <v>1336862.4459783155</v>
      </c>
      <c r="M85" s="52">
        <f>'Temporary Relocation Numbers'!M85*Assumptions!H$21</f>
        <v>565942.61350121559</v>
      </c>
      <c r="N85" s="53">
        <f>'Temporary Relocation Numbers'!N85*Assumptions!C$21</f>
        <v>995353302.31546557</v>
      </c>
      <c r="O85" s="53">
        <f>'Temporary Relocation Numbers'!O85*Assumptions!D$21</f>
        <v>1942277589.6850138</v>
      </c>
      <c r="P85" s="53">
        <f>'Temporary Relocation Numbers'!P85*Assumptions!E$21</f>
        <v>1549651029.2695336</v>
      </c>
      <c r="Q85" s="53">
        <f>'Temporary Relocation Numbers'!Q85*Assumptions!F$21</f>
        <v>648976356.71693766</v>
      </c>
      <c r="R85" s="53">
        <f>'Temporary Relocation Numbers'!R85*Assumptions!G$21</f>
        <v>406090977.43813747</v>
      </c>
      <c r="S85" s="53">
        <f>'Temporary Relocation Numbers'!S85*Assumptions!H$21</f>
        <v>229217488.33819366</v>
      </c>
      <c r="U85">
        <v>2104</v>
      </c>
      <c r="V85" s="51">
        <f>'Temporary Relocation Numbers'!V85*Assumptions!C$21</f>
        <v>0</v>
      </c>
      <c r="W85" s="51">
        <f>'Temporary Relocation Numbers'!W85*Assumptions!D$21</f>
        <v>0</v>
      </c>
      <c r="X85" s="51">
        <f>'Temporary Relocation Numbers'!X85*Assumptions!E$21</f>
        <v>0</v>
      </c>
      <c r="Y85" s="51">
        <f>'Temporary Relocation Numbers'!Y85*Assumptions!F$21</f>
        <v>0</v>
      </c>
      <c r="Z85" s="51">
        <f>'Temporary Relocation Numbers'!Z85*Assumptions!G$21</f>
        <v>0</v>
      </c>
      <c r="AA85" s="51">
        <f>'Temporary Relocation Numbers'!AA85*Assumptions!H$21</f>
        <v>0</v>
      </c>
      <c r="AB85" s="52">
        <f>'Temporary Relocation Numbers'!AB85*Assumptions!C$21</f>
        <v>2095599.218285803</v>
      </c>
      <c r="AC85" s="52">
        <f>'Temporary Relocation Numbers'!AC85*Assumptions!D$21</f>
        <v>2392556.4526988585</v>
      </c>
      <c r="AD85" s="52">
        <f>'Temporary Relocation Numbers'!AD85*Assumptions!E$21</f>
        <v>1628766.9990606771</v>
      </c>
      <c r="AE85" s="52">
        <f>'Temporary Relocation Numbers'!AE85*Assumptions!F$21</f>
        <v>1662141.1503419734</v>
      </c>
      <c r="AF85" s="52">
        <f>'Temporary Relocation Numbers'!AF85*Assumptions!G$21</f>
        <v>1309554.381069381</v>
      </c>
      <c r="AG85" s="52">
        <f>'Temporary Relocation Numbers'!AG85*Assumptions!H$21</f>
        <v>517630.36125513678</v>
      </c>
      <c r="AH85" s="53">
        <f>'Temporary Relocation Numbers'!AH85*Assumptions!C$21</f>
        <v>926649708.84607923</v>
      </c>
      <c r="AI85" s="53">
        <f>'Temporary Relocation Numbers'!AI85*Assumptions!D$21</f>
        <v>1773672308.2639813</v>
      </c>
      <c r="AJ85" s="53">
        <f>'Temporary Relocation Numbers'!AJ85*Assumptions!E$21</f>
        <v>1400267366.5025573</v>
      </c>
      <c r="AK85" s="53">
        <f>'Temporary Relocation Numbers'!AK85*Assumptions!F$21</f>
        <v>647306422.02383745</v>
      </c>
      <c r="AL85" s="53">
        <f>'Temporary Relocation Numbers'!AL85*Assumptions!G$21</f>
        <v>397795764.4159047</v>
      </c>
      <c r="AM85" s="53">
        <f>'Temporary Relocation Numbers'!AM85*Assumptions!H$21</f>
        <v>209650110.21252495</v>
      </c>
    </row>
    <row r="86" spans="1:39" x14ac:dyDescent="0.35">
      <c r="A86">
        <v>2105</v>
      </c>
      <c r="B86" s="51">
        <f>'Temporary Relocation Numbers'!B86*Assumptions!C$21</f>
        <v>0</v>
      </c>
      <c r="C86" s="51">
        <f>'Temporary Relocation Numbers'!C86*Assumptions!D$21</f>
        <v>0</v>
      </c>
      <c r="D86" s="51">
        <f>'Temporary Relocation Numbers'!D86*Assumptions!E$21</f>
        <v>0</v>
      </c>
      <c r="E86" s="51">
        <f>'Temporary Relocation Numbers'!E86*Assumptions!F$21</f>
        <v>0</v>
      </c>
      <c r="F86" s="51">
        <f>'Temporary Relocation Numbers'!F86*Assumptions!G$21</f>
        <v>0</v>
      </c>
      <c r="G86" s="51">
        <f>'Temporary Relocation Numbers'!G86*Assumptions!H$21</f>
        <v>0</v>
      </c>
      <c r="H86" s="52">
        <f>'Temporary Relocation Numbers'!H86*Assumptions!C$21</f>
        <v>2264551.8755060923</v>
      </c>
      <c r="I86" s="52">
        <f>'Temporary Relocation Numbers'!I86*Assumptions!D$21</f>
        <v>2635800.1928875255</v>
      </c>
      <c r="J86" s="52">
        <f>'Temporary Relocation Numbers'!J86*Assumptions!E$21</f>
        <v>1813402.7950771381</v>
      </c>
      <c r="K86" s="52">
        <f>'Temporary Relocation Numbers'!K86*Assumptions!F$21</f>
        <v>1676483.3280453221</v>
      </c>
      <c r="L86" s="52">
        <f>'Temporary Relocation Numbers'!L86*Assumptions!G$21</f>
        <v>1344928.2055013836</v>
      </c>
      <c r="M86" s="52">
        <f>'Temporary Relocation Numbers'!M86*Assumptions!H$21</f>
        <v>569357.14357354236</v>
      </c>
      <c r="N86" s="53">
        <f>'Temporary Relocation Numbers'!N86*Assumptions!C$21</f>
        <v>1009180603.2277455</v>
      </c>
      <c r="O86" s="53">
        <f>'Temporary Relocation Numbers'!O86*Assumptions!D$21</f>
        <v>1969259422.7941997</v>
      </c>
      <c r="P86" s="53">
        <f>'Temporary Relocation Numbers'!P86*Assumptions!E$21</f>
        <v>1571178552.2514622</v>
      </c>
      <c r="Q86" s="53">
        <f>'Temporary Relocation Numbers'!Q86*Assumptions!F$21</f>
        <v>657991840.31296861</v>
      </c>
      <c r="R86" s="53">
        <f>'Temporary Relocation Numbers'!R86*Assumptions!G$21</f>
        <v>411732333.25595289</v>
      </c>
      <c r="S86" s="53">
        <f>'Temporary Relocation Numbers'!S86*Assumptions!H$21</f>
        <v>232401743.79626688</v>
      </c>
      <c r="U86">
        <v>2105</v>
      </c>
      <c r="V86" s="51">
        <f>'Temporary Relocation Numbers'!V86*Assumptions!C$21</f>
        <v>0</v>
      </c>
      <c r="W86" s="51">
        <f>'Temporary Relocation Numbers'!W86*Assumptions!D$21</f>
        <v>0</v>
      </c>
      <c r="X86" s="51">
        <f>'Temporary Relocation Numbers'!X86*Assumptions!E$21</f>
        <v>0</v>
      </c>
      <c r="Y86" s="51">
        <f>'Temporary Relocation Numbers'!Y86*Assumptions!F$21</f>
        <v>0</v>
      </c>
      <c r="Z86" s="51">
        <f>'Temporary Relocation Numbers'!Z86*Assumptions!G$21</f>
        <v>0</v>
      </c>
      <c r="AA86" s="51">
        <f>'Temporary Relocation Numbers'!AA86*Assumptions!H$21</f>
        <v>0</v>
      </c>
      <c r="AB86" s="52">
        <f>'Temporary Relocation Numbers'!AB86*Assumptions!C$21</f>
        <v>2108242.7025891207</v>
      </c>
      <c r="AC86" s="52">
        <f>'Temporary Relocation Numbers'!AC86*Assumptions!D$21</f>
        <v>2406991.5840400718</v>
      </c>
      <c r="AD86" s="52">
        <f>'Temporary Relocation Numbers'!AD86*Assumptions!E$21</f>
        <v>1638593.9210249025</v>
      </c>
      <c r="AE86" s="52">
        <f>'Temporary Relocation Numbers'!AE86*Assumptions!F$21</f>
        <v>1672169.4302539302</v>
      </c>
      <c r="AF86" s="52">
        <f>'Temporary Relocation Numbers'!AF86*Assumptions!G$21</f>
        <v>1317455.3814691312</v>
      </c>
      <c r="AG86" s="52">
        <f>'Temporary Relocation Numbers'!AG86*Assumptions!H$21</f>
        <v>520753.40658286115</v>
      </c>
      <c r="AH86" s="53">
        <f>'Temporary Relocation Numbers'!AH86*Assumptions!C$21</f>
        <v>939522589.59574342</v>
      </c>
      <c r="AI86" s="53">
        <f>'Temporary Relocation Numbers'!AI86*Assumptions!D$21</f>
        <v>1798311901.7320418</v>
      </c>
      <c r="AJ86" s="53">
        <f>'Temporary Relocation Numbers'!AJ86*Assumptions!E$21</f>
        <v>1419719673.727777</v>
      </c>
      <c r="AK86" s="53">
        <f>'Temporary Relocation Numbers'!AK86*Assumptions!F$21</f>
        <v>656298707.13401258</v>
      </c>
      <c r="AL86" s="53">
        <f>'Temporary Relocation Numbers'!AL86*Assumptions!G$21</f>
        <v>403321884.36086667</v>
      </c>
      <c r="AM86" s="53">
        <f>'Temporary Relocation Numbers'!AM86*Assumptions!H$21</f>
        <v>212562538.54672319</v>
      </c>
    </row>
    <row r="87" spans="1:39" x14ac:dyDescent="0.35">
      <c r="A87">
        <v>2106</v>
      </c>
      <c r="B87" s="51">
        <f>'Temporary Relocation Numbers'!B87*Assumptions!C$21</f>
        <v>0</v>
      </c>
      <c r="C87" s="51">
        <f>'Temporary Relocation Numbers'!C87*Assumptions!D$21</f>
        <v>0</v>
      </c>
      <c r="D87" s="51">
        <f>'Temporary Relocation Numbers'!D87*Assumptions!E$21</f>
        <v>0</v>
      </c>
      <c r="E87" s="51">
        <f>'Temporary Relocation Numbers'!E87*Assumptions!F$21</f>
        <v>0</v>
      </c>
      <c r="F87" s="51">
        <f>'Temporary Relocation Numbers'!F87*Assumptions!G$21</f>
        <v>0</v>
      </c>
      <c r="G87" s="51">
        <f>'Temporary Relocation Numbers'!G87*Assumptions!H$21</f>
        <v>0</v>
      </c>
      <c r="H87" s="52">
        <f>'Temporary Relocation Numbers'!H87*Assumptions!C$21</f>
        <v>2278214.7103850977</v>
      </c>
      <c r="I87" s="52">
        <f>'Temporary Relocation Numbers'!I87*Assumptions!D$21</f>
        <v>2651702.8989367848</v>
      </c>
      <c r="J87" s="52">
        <f>'Temporary Relocation Numbers'!J87*Assumptions!E$21</f>
        <v>1824343.6894881914</v>
      </c>
      <c r="K87" s="52">
        <f>'Temporary Relocation Numbers'!K87*Assumptions!F$21</f>
        <v>1686598.1393403246</v>
      </c>
      <c r="L87" s="52">
        <f>'Temporary Relocation Numbers'!L87*Assumptions!G$21</f>
        <v>1353042.6285775937</v>
      </c>
      <c r="M87" s="52">
        <f>'Temporary Relocation Numbers'!M87*Assumptions!H$21</f>
        <v>572792.27470211894</v>
      </c>
      <c r="N87" s="53">
        <f>'Temporary Relocation Numbers'!N87*Assumptions!C$21</f>
        <v>1023199990.9599258</v>
      </c>
      <c r="O87" s="53">
        <f>'Temporary Relocation Numbers'!O87*Assumptions!D$21</f>
        <v>1996616083.5396609</v>
      </c>
      <c r="P87" s="53">
        <f>'Temporary Relocation Numbers'!P87*Assumptions!E$21</f>
        <v>1593005132.3998005</v>
      </c>
      <c r="Q87" s="53">
        <f>'Temporary Relocation Numbers'!Q87*Assumptions!F$21</f>
        <v>667132565.67417192</v>
      </c>
      <c r="R87" s="53">
        <f>'Temporary Relocation Numbers'!R87*Assumptions!G$21</f>
        <v>417452057.95471203</v>
      </c>
      <c r="S87" s="53">
        <f>'Temporary Relocation Numbers'!S87*Assumptions!H$21</f>
        <v>235630234.46036997</v>
      </c>
      <c r="U87">
        <v>2106</v>
      </c>
      <c r="V87" s="51">
        <f>'Temporary Relocation Numbers'!V87*Assumptions!C$21</f>
        <v>0</v>
      </c>
      <c r="W87" s="51">
        <f>'Temporary Relocation Numbers'!W87*Assumptions!D$21</f>
        <v>0</v>
      </c>
      <c r="X87" s="51">
        <f>'Temporary Relocation Numbers'!X87*Assumptions!E$21</f>
        <v>0</v>
      </c>
      <c r="Y87" s="51">
        <f>'Temporary Relocation Numbers'!Y87*Assumptions!F$21</f>
        <v>0</v>
      </c>
      <c r="Z87" s="51">
        <f>'Temporary Relocation Numbers'!Z87*Assumptions!G$21</f>
        <v>0</v>
      </c>
      <c r="AA87" s="51">
        <f>'Temporary Relocation Numbers'!AA87*Assumptions!H$21</f>
        <v>0</v>
      </c>
      <c r="AB87" s="52">
        <f>'Temporary Relocation Numbers'!AB87*Assumptions!C$21</f>
        <v>2120962.4694630438</v>
      </c>
      <c r="AC87" s="52">
        <f>'Temporary Relocation Numbers'!AC87*Assumptions!D$21</f>
        <v>2421513.8075861963</v>
      </c>
      <c r="AD87" s="52">
        <f>'Temporary Relocation Numbers'!AD87*Assumptions!E$21</f>
        <v>1648480.132252323</v>
      </c>
      <c r="AE87" s="52">
        <f>'Temporary Relocation Numbers'!AE87*Assumptions!F$21</f>
        <v>1682258.214292129</v>
      </c>
      <c r="AF87" s="52">
        <f>'Temporary Relocation Numbers'!AF87*Assumptions!G$21</f>
        <v>1325404.0513725076</v>
      </c>
      <c r="AG87" s="52">
        <f>'Temporary Relocation Numbers'!AG87*Assumptions!H$21</f>
        <v>523895.29433724564</v>
      </c>
      <c r="AH87" s="53">
        <f>'Temporary Relocation Numbers'!AH87*Assumptions!C$21</f>
        <v>952574298.50152016</v>
      </c>
      <c r="AI87" s="53">
        <f>'Temporary Relocation Numbers'!AI87*Assumptions!D$21</f>
        <v>1823293784.7895846</v>
      </c>
      <c r="AJ87" s="53">
        <f>'Temporary Relocation Numbers'!AJ87*Assumptions!E$21</f>
        <v>1439442209.5289354</v>
      </c>
      <c r="AK87" s="53">
        <f>'Temporary Relocation Numbers'!AK87*Assumptions!F$21</f>
        <v>665415911.73942435</v>
      </c>
      <c r="AL87" s="53">
        <f>'Temporary Relocation Numbers'!AL87*Assumptions!G$21</f>
        <v>408924772.34706444</v>
      </c>
      <c r="AM87" s="53">
        <f>'Temporary Relocation Numbers'!AM87*Assumptions!H$21</f>
        <v>215515425.90473604</v>
      </c>
    </row>
    <row r="88" spans="1:39" x14ac:dyDescent="0.35">
      <c r="A88">
        <v>2107</v>
      </c>
      <c r="B88" s="51">
        <f>'Temporary Relocation Numbers'!B88*Assumptions!C$21</f>
        <v>0</v>
      </c>
      <c r="C88" s="51">
        <f>'Temporary Relocation Numbers'!C88*Assumptions!D$21</f>
        <v>0</v>
      </c>
      <c r="D88" s="51">
        <f>'Temporary Relocation Numbers'!D88*Assumptions!E$21</f>
        <v>0</v>
      </c>
      <c r="E88" s="51">
        <f>'Temporary Relocation Numbers'!E88*Assumptions!F$21</f>
        <v>0</v>
      </c>
      <c r="F88" s="51">
        <f>'Temporary Relocation Numbers'!F88*Assumptions!G$21</f>
        <v>0</v>
      </c>
      <c r="G88" s="51">
        <f>'Temporary Relocation Numbers'!G88*Assumptions!H$21</f>
        <v>0</v>
      </c>
      <c r="H88" s="52">
        <f>'Temporary Relocation Numbers'!H88*Assumptions!C$21</f>
        <v>2291959.977933873</v>
      </c>
      <c r="I88" s="52">
        <f>'Temporary Relocation Numbers'!I88*Assumptions!D$21</f>
        <v>2667701.5515833516</v>
      </c>
      <c r="J88" s="52">
        <f>'Temporary Relocation Numbers'!J88*Assumptions!E$21</f>
        <v>1835350.5941485064</v>
      </c>
      <c r="K88" s="52">
        <f>'Temporary Relocation Numbers'!K88*Assumptions!F$21</f>
        <v>1696773.9768357205</v>
      </c>
      <c r="L88" s="52">
        <f>'Temporary Relocation Numbers'!L88*Assumptions!G$21</f>
        <v>1361206.0088112124</v>
      </c>
      <c r="M88" s="52">
        <f>'Temporary Relocation Numbers'!M88*Assumptions!H$21</f>
        <v>576248.13118033519</v>
      </c>
      <c r="N88" s="53">
        <f>'Temporary Relocation Numbers'!N88*Assumptions!C$21</f>
        <v>1037414133.9537082</v>
      </c>
      <c r="O88" s="53">
        <f>'Temporary Relocation Numbers'!O88*Assumptions!D$21</f>
        <v>2024352778.9715021</v>
      </c>
      <c r="P88" s="53">
        <f>'Temporary Relocation Numbers'!P88*Assumptions!E$21</f>
        <v>1615134924.1724887</v>
      </c>
      <c r="Q88" s="53">
        <f>'Temporary Relocation Numbers'!Q88*Assumptions!F$21</f>
        <v>676400272.64063215</v>
      </c>
      <c r="R88" s="53">
        <f>'Temporary Relocation Numbers'!R88*Assumptions!G$21</f>
        <v>423251240.22332215</v>
      </c>
      <c r="S88" s="53">
        <f>'Temporary Relocation Numbers'!S88*Assumptions!H$21</f>
        <v>238903574.83944476</v>
      </c>
      <c r="U88">
        <v>2107</v>
      </c>
      <c r="V88" s="51">
        <f>'Temporary Relocation Numbers'!V88*Assumptions!C$21</f>
        <v>0</v>
      </c>
      <c r="W88" s="51">
        <f>'Temporary Relocation Numbers'!W88*Assumptions!D$21</f>
        <v>0</v>
      </c>
      <c r="X88" s="51">
        <f>'Temporary Relocation Numbers'!X88*Assumptions!E$21</f>
        <v>0</v>
      </c>
      <c r="Y88" s="51">
        <f>'Temporary Relocation Numbers'!Y88*Assumptions!F$21</f>
        <v>0</v>
      </c>
      <c r="Z88" s="51">
        <f>'Temporary Relocation Numbers'!Z88*Assumptions!G$21</f>
        <v>0</v>
      </c>
      <c r="AA88" s="51">
        <f>'Temporary Relocation Numbers'!AA88*Assumptions!H$21</f>
        <v>0</v>
      </c>
      <c r="AB88" s="52">
        <f>'Temporary Relocation Numbers'!AB88*Assumptions!C$21</f>
        <v>2133758.9791470459</v>
      </c>
      <c r="AC88" s="52">
        <f>'Temporary Relocation Numbers'!AC88*Assumptions!D$21</f>
        <v>2436123.6487950175</v>
      </c>
      <c r="AD88" s="52">
        <f>'Temporary Relocation Numbers'!AD88*Assumptions!E$21</f>
        <v>1658425.9904558368</v>
      </c>
      <c r="AE88" s="52">
        <f>'Temporary Relocation Numbers'!AE88*Assumptions!F$21</f>
        <v>1692407.8674991622</v>
      </c>
      <c r="AF88" s="52">
        <f>'Temporary Relocation Numbers'!AF88*Assumptions!G$21</f>
        <v>1333400.6783863266</v>
      </c>
      <c r="AG88" s="52">
        <f>'Temporary Relocation Numbers'!AG88*Assumptions!H$21</f>
        <v>527056.13820125209</v>
      </c>
      <c r="AH88" s="53">
        <f>'Temporary Relocation Numbers'!AH88*Assumptions!C$21</f>
        <v>965807319.81771421</v>
      </c>
      <c r="AI88" s="53">
        <f>'Temporary Relocation Numbers'!AI88*Assumptions!D$21</f>
        <v>1848622712.4729786</v>
      </c>
      <c r="AJ88" s="53">
        <f>'Temporary Relocation Numbers'!AJ88*Assumptions!E$21</f>
        <v>1459438727.8814566</v>
      </c>
      <c r="AK88" s="53">
        <f>'Temporary Relocation Numbers'!AK88*Assumptions!F$21</f>
        <v>674659771.20323122</v>
      </c>
      <c r="AL88" s="53">
        <f>'Temporary Relocation Numbers'!AL88*Assumptions!G$21</f>
        <v>414605494.82477653</v>
      </c>
      <c r="AM88" s="53">
        <f>'Temporary Relocation Numbers'!AM88*Assumptions!H$21</f>
        <v>218509334.33734062</v>
      </c>
    </row>
    <row r="89" spans="1:39" x14ac:dyDescent="0.35">
      <c r="A89">
        <v>2108</v>
      </c>
      <c r="B89" s="51">
        <f>'Temporary Relocation Numbers'!B89*Assumptions!C$21</f>
        <v>0</v>
      </c>
      <c r="C89" s="51">
        <f>'Temporary Relocation Numbers'!C89*Assumptions!D$21</f>
        <v>0</v>
      </c>
      <c r="D89" s="51">
        <f>'Temporary Relocation Numbers'!D89*Assumptions!E$21</f>
        <v>0</v>
      </c>
      <c r="E89" s="51">
        <f>'Temporary Relocation Numbers'!E89*Assumptions!F$21</f>
        <v>0</v>
      </c>
      <c r="F89" s="51">
        <f>'Temporary Relocation Numbers'!F89*Assumptions!G$21</f>
        <v>0</v>
      </c>
      <c r="G89" s="51">
        <f>'Temporary Relocation Numbers'!G89*Assumptions!H$21</f>
        <v>0</v>
      </c>
      <c r="H89" s="52">
        <f>'Temporary Relocation Numbers'!H89*Assumptions!C$21</f>
        <v>2305788.1754975971</v>
      </c>
      <c r="I89" s="52">
        <f>'Temporary Relocation Numbers'!I89*Assumptions!D$21</f>
        <v>2683796.7297066632</v>
      </c>
      <c r="J89" s="52">
        <f>'Temporary Relocation Numbers'!J89*Assumptions!E$21</f>
        <v>1846423.9073210435</v>
      </c>
      <c r="K89" s="52">
        <f>'Temporary Relocation Numbers'!K89*Assumptions!F$21</f>
        <v>1707011.2087239581</v>
      </c>
      <c r="L89" s="52">
        <f>'Temporary Relocation Numbers'!L89*Assumptions!G$21</f>
        <v>1369418.6415779227</v>
      </c>
      <c r="M89" s="52">
        <f>'Temporary Relocation Numbers'!M89*Assumptions!H$21</f>
        <v>579724.83805148723</v>
      </c>
      <c r="N89" s="53">
        <f>'Temporary Relocation Numbers'!N89*Assumptions!C$21</f>
        <v>1051825737.7203919</v>
      </c>
      <c r="O89" s="53">
        <f>'Temporary Relocation Numbers'!O89*Assumptions!D$21</f>
        <v>2052474788.4753983</v>
      </c>
      <c r="P89" s="53">
        <f>'Temporary Relocation Numbers'!P89*Assumptions!E$21</f>
        <v>1637572139.7405825</v>
      </c>
      <c r="Q89" s="53">
        <f>'Temporary Relocation Numbers'!Q89*Assumptions!F$21</f>
        <v>685796725.22203553</v>
      </c>
      <c r="R89" s="53">
        <f>'Temporary Relocation Numbers'!R89*Assumptions!G$21</f>
        <v>429130983.87459588</v>
      </c>
      <c r="S89" s="53">
        <f>'Temporary Relocation Numbers'!S89*Assumptions!H$21</f>
        <v>242222387.97910064</v>
      </c>
      <c r="U89">
        <v>2108</v>
      </c>
      <c r="V89" s="51">
        <f>'Temporary Relocation Numbers'!V89*Assumptions!C$21</f>
        <v>0</v>
      </c>
      <c r="W89" s="51">
        <f>'Temporary Relocation Numbers'!W89*Assumptions!D$21</f>
        <v>0</v>
      </c>
      <c r="X89" s="51">
        <f>'Temporary Relocation Numbers'!X89*Assumptions!E$21</f>
        <v>0</v>
      </c>
      <c r="Y89" s="51">
        <f>'Temporary Relocation Numbers'!Y89*Assumptions!F$21</f>
        <v>0</v>
      </c>
      <c r="Z89" s="51">
        <f>'Temporary Relocation Numbers'!Z89*Assumptions!G$21</f>
        <v>0</v>
      </c>
      <c r="AA89" s="51">
        <f>'Temporary Relocation Numbers'!AA89*Assumptions!H$21</f>
        <v>0</v>
      </c>
      <c r="AB89" s="52">
        <f>'Temporary Relocation Numbers'!AB89*Assumptions!C$21</f>
        <v>2146632.6946573905</v>
      </c>
      <c r="AC89" s="52">
        <f>'Temporary Relocation Numbers'!AC89*Assumptions!D$21</f>
        <v>2450821.6362945917</v>
      </c>
      <c r="AD89" s="52">
        <f>'Temporary Relocation Numbers'!AD89*Assumptions!E$21</f>
        <v>1668431.855506548</v>
      </c>
      <c r="AE89" s="52">
        <f>'Temporary Relocation Numbers'!AE89*Assumptions!F$21</f>
        <v>1702618.7571200517</v>
      </c>
      <c r="AF89" s="52">
        <f>'Temporary Relocation Numbers'!AF89*Assumptions!G$21</f>
        <v>1341445.5518526381</v>
      </c>
      <c r="AG89" s="52">
        <f>'Temporary Relocation Numbers'!AG89*Assumptions!H$21</f>
        <v>530236.05254373106</v>
      </c>
      <c r="AH89" s="53">
        <f>'Temporary Relocation Numbers'!AH89*Assumptions!C$21</f>
        <v>979224172.30952418</v>
      </c>
      <c r="AI89" s="53">
        <f>'Temporary Relocation Numbers'!AI89*Assumptions!D$21</f>
        <v>1874303505.8748558</v>
      </c>
      <c r="AJ89" s="53">
        <f>'Temporary Relocation Numbers'!AJ89*Assumptions!E$21</f>
        <v>1479713034.9104364</v>
      </c>
      <c r="AK89" s="53">
        <f>'Temporary Relocation Numbers'!AK89*Assumptions!F$21</f>
        <v>684032044.99600029</v>
      </c>
      <c r="AL89" s="53">
        <f>'Temporary Relocation Numbers'!AL89*Assumptions!G$21</f>
        <v>420365133.05925143</v>
      </c>
      <c r="AM89" s="53">
        <f>'Temporary Relocation Numbers'!AM89*Assumptions!H$21</f>
        <v>221544833.70323992</v>
      </c>
    </row>
    <row r="90" spans="1:39" x14ac:dyDescent="0.35">
      <c r="A90">
        <v>2109</v>
      </c>
      <c r="B90" s="51">
        <f>'Temporary Relocation Numbers'!B90*Assumptions!C$21</f>
        <v>0</v>
      </c>
      <c r="C90" s="51">
        <f>'Temporary Relocation Numbers'!C90*Assumptions!D$21</f>
        <v>0</v>
      </c>
      <c r="D90" s="51">
        <f>'Temporary Relocation Numbers'!D90*Assumptions!E$21</f>
        <v>0</v>
      </c>
      <c r="E90" s="51">
        <f>'Temporary Relocation Numbers'!E90*Assumptions!F$21</f>
        <v>0</v>
      </c>
      <c r="F90" s="51">
        <f>'Temporary Relocation Numbers'!F90*Assumptions!G$21</f>
        <v>0</v>
      </c>
      <c r="G90" s="51">
        <f>'Temporary Relocation Numbers'!G90*Assumptions!H$21</f>
        <v>0</v>
      </c>
      <c r="H90" s="52">
        <f>'Temporary Relocation Numbers'!H90*Assumptions!C$21</f>
        <v>2319699.8034221036</v>
      </c>
      <c r="I90" s="52">
        <f>'Temporary Relocation Numbers'!I90*Assumptions!D$21</f>
        <v>2699989.0156787392</v>
      </c>
      <c r="J90" s="52">
        <f>'Temporary Relocation Numbers'!J90*Assumptions!E$21</f>
        <v>1857564.0296716234</v>
      </c>
      <c r="K90" s="52">
        <f>'Temporary Relocation Numbers'!K90*Assumptions!F$21</f>
        <v>1717310.2054189194</v>
      </c>
      <c r="L90" s="52">
        <f>'Temporary Relocation Numbers'!L90*Assumptions!G$21</f>
        <v>1377680.8240355137</v>
      </c>
      <c r="M90" s="52">
        <f>'Temporary Relocation Numbers'!M90*Assumptions!H$21</f>
        <v>583222.52111330058</v>
      </c>
      <c r="N90" s="53">
        <f>'Temporary Relocation Numbers'!N90*Assumptions!C$21</f>
        <v>1066437545.3558395</v>
      </c>
      <c r="O90" s="53">
        <f>'Temporary Relocation Numbers'!O90*Assumptions!D$21</f>
        <v>2080987464.7774689</v>
      </c>
      <c r="P90" s="53">
        <f>'Temporary Relocation Numbers'!P90*Assumptions!E$21</f>
        <v>1660321049.7899942</v>
      </c>
      <c r="Q90" s="53">
        <f>'Temporary Relocation Numbers'!Q90*Assumptions!F$21</f>
        <v>695323711.93342936</v>
      </c>
      <c r="R90" s="53">
        <f>'Temporary Relocation Numbers'!R90*Assumptions!G$21</f>
        <v>435092408.05535018</v>
      </c>
      <c r="S90" s="53">
        <f>'Temporary Relocation Numbers'!S90*Assumptions!H$21</f>
        <v>245587305.58020449</v>
      </c>
      <c r="U90">
        <v>2109</v>
      </c>
      <c r="V90" s="51">
        <f>'Temporary Relocation Numbers'!V90*Assumptions!C$21</f>
        <v>0</v>
      </c>
      <c r="W90" s="51">
        <f>'Temporary Relocation Numbers'!W90*Assumptions!D$21</f>
        <v>0</v>
      </c>
      <c r="X90" s="51">
        <f>'Temporary Relocation Numbers'!X90*Assumptions!E$21</f>
        <v>0</v>
      </c>
      <c r="Y90" s="51">
        <f>'Temporary Relocation Numbers'!Y90*Assumptions!F$21</f>
        <v>0</v>
      </c>
      <c r="Z90" s="51">
        <f>'Temporary Relocation Numbers'!Z90*Assumptions!G$21</f>
        <v>0</v>
      </c>
      <c r="AA90" s="51">
        <f>'Temporary Relocation Numbers'!AA90*Assumptions!H$21</f>
        <v>0</v>
      </c>
      <c r="AB90" s="52">
        <f>'Temporary Relocation Numbers'!AB90*Assumptions!C$21</f>
        <v>2159584.081803875</v>
      </c>
      <c r="AC90" s="52">
        <f>'Temporary Relocation Numbers'!AC90*Assumptions!D$21</f>
        <v>2465608.3019023752</v>
      </c>
      <c r="AD90" s="52">
        <f>'Temporary Relocation Numbers'!AD90*Assumptions!E$21</f>
        <v>1678498.0894467891</v>
      </c>
      <c r="AE90" s="52">
        <f>'Temporary Relocation Numbers'!AE90*Assumptions!F$21</f>
        <v>1712891.2526155361</v>
      </c>
      <c r="AF90" s="52">
        <f>'Temporary Relocation Numbers'!AF90*Assumptions!G$21</f>
        <v>1349538.9628591945</v>
      </c>
      <c r="AG90" s="52">
        <f>'Temporary Relocation Numbers'!AG90*Assumptions!H$21</f>
        <v>533435.1524235612</v>
      </c>
      <c r="AH90" s="53">
        <f>'Temporary Relocation Numbers'!AH90*Assumptions!C$21</f>
        <v>992827409.73246193</v>
      </c>
      <c r="AI90" s="53">
        <f>'Temporary Relocation Numbers'!AI90*Assumptions!D$21</f>
        <v>1900341053.061754</v>
      </c>
      <c r="AJ90" s="53">
        <f>'Temporary Relocation Numbers'!AJ90*Assumptions!E$21</f>
        <v>1500268989.6150959</v>
      </c>
      <c r="AK90" s="53">
        <f>'Temporary Relocation Numbers'!AK90*Assumptions!F$21</f>
        <v>693534517.03060293</v>
      </c>
      <c r="AL90" s="53">
        <f>'Temporary Relocation Numbers'!AL90*Assumptions!G$21</f>
        <v>426204783.33651435</v>
      </c>
      <c r="AM90" s="53">
        <f>'Temporary Relocation Numbers'!AM90*Assumptions!H$21</f>
        <v>224622501.77753031</v>
      </c>
    </row>
    <row r="91" spans="1:39" x14ac:dyDescent="0.35">
      <c r="A91">
        <v>2110</v>
      </c>
      <c r="B91" s="51">
        <f>'Temporary Relocation Numbers'!B91*Assumptions!C$21</f>
        <v>0</v>
      </c>
      <c r="C91" s="51">
        <f>'Temporary Relocation Numbers'!C91*Assumptions!D$21</f>
        <v>0</v>
      </c>
      <c r="D91" s="51">
        <f>'Temporary Relocation Numbers'!D91*Assumptions!E$21</f>
        <v>0</v>
      </c>
      <c r="E91" s="51">
        <f>'Temporary Relocation Numbers'!E91*Assumptions!F$21</f>
        <v>0</v>
      </c>
      <c r="F91" s="51">
        <f>'Temporary Relocation Numbers'!F91*Assumptions!G$21</f>
        <v>0</v>
      </c>
      <c r="G91" s="51">
        <f>'Temporary Relocation Numbers'!G91*Assumptions!H$21</f>
        <v>0</v>
      </c>
      <c r="H91" s="52">
        <f>'Temporary Relocation Numbers'!H91*Assumptions!C$21</f>
        <v>2495069.1392947137</v>
      </c>
      <c r="I91" s="52">
        <f>'Temporary Relocation Numbers'!I91*Assumptions!D$21</f>
        <v>2904108.2210364342</v>
      </c>
      <c r="J91" s="52">
        <f>'Temporary Relocation Numbers'!J91*Assumptions!E$21</f>
        <v>1997995.8949258216</v>
      </c>
      <c r="K91" s="52">
        <f>'Temporary Relocation Numbers'!K91*Assumptions!F$21</f>
        <v>1847138.8797013783</v>
      </c>
      <c r="L91" s="52">
        <f>'Temporary Relocation Numbers'!L91*Assumptions!G$21</f>
        <v>1481833.5125856085</v>
      </c>
      <c r="M91" s="52">
        <f>'Temporary Relocation Numbers'!M91*Assumptions!H$21</f>
        <v>627314.15143663052</v>
      </c>
      <c r="N91" s="53">
        <f>'Temporary Relocation Numbers'!N91*Assumptions!C$21</f>
        <v>1156020353.3279123</v>
      </c>
      <c r="O91" s="53">
        <f>'Temporary Relocation Numbers'!O91*Assumptions!D$21</f>
        <v>2255794420.1976733</v>
      </c>
      <c r="P91" s="53">
        <f>'Temporary Relocation Numbers'!P91*Assumptions!E$21</f>
        <v>1799791216.0674753</v>
      </c>
      <c r="Q91" s="53">
        <f>'Temporary Relocation Numbers'!Q91*Assumptions!F$21</f>
        <v>753732243.06197047</v>
      </c>
      <c r="R91" s="53">
        <f>'Temporary Relocation Numbers'!R91*Assumptions!G$21</f>
        <v>471641008.40299058</v>
      </c>
      <c r="S91" s="53">
        <f>'Temporary Relocation Numbers'!S91*Assumptions!H$21</f>
        <v>266217112.29694885</v>
      </c>
      <c r="U91">
        <v>2110</v>
      </c>
      <c r="V91" s="51">
        <f>'Temporary Relocation Numbers'!V91*Assumptions!C$21</f>
        <v>0</v>
      </c>
      <c r="W91" s="51">
        <f>'Temporary Relocation Numbers'!W91*Assumptions!D$21</f>
        <v>0</v>
      </c>
      <c r="X91" s="51">
        <f>'Temporary Relocation Numbers'!X91*Assumptions!E$21</f>
        <v>0</v>
      </c>
      <c r="Y91" s="51">
        <f>'Temporary Relocation Numbers'!Y91*Assumptions!F$21</f>
        <v>0</v>
      </c>
      <c r="Z91" s="51">
        <f>'Temporary Relocation Numbers'!Z91*Assumptions!G$21</f>
        <v>0</v>
      </c>
      <c r="AA91" s="51">
        <f>'Temporary Relocation Numbers'!AA91*Assumptions!H$21</f>
        <v>0</v>
      </c>
      <c r="AB91" s="52">
        <f>'Temporary Relocation Numbers'!AB91*Assumptions!C$21</f>
        <v>2322848.6670007599</v>
      </c>
      <c r="AC91" s="52">
        <f>'Temporary Relocation Numbers'!AC91*Assumptions!D$21</f>
        <v>2652008.3221932463</v>
      </c>
      <c r="AD91" s="52">
        <f>'Temporary Relocation Numbers'!AD91*Assumptions!E$21</f>
        <v>1805392.56724753</v>
      </c>
      <c r="AE91" s="52">
        <f>'Temporary Relocation Numbers'!AE91*Assumptions!F$21</f>
        <v>1842385.8540075116</v>
      </c>
      <c r="AF91" s="52">
        <f>'Temporary Relocation Numbers'!AF91*Assumptions!G$21</f>
        <v>1451564.1263315056</v>
      </c>
      <c r="AG91" s="52">
        <f>'Temporary Relocation Numbers'!AG91*Assumptions!H$21</f>
        <v>573762.85701430973</v>
      </c>
      <c r="AH91" s="53">
        <f>'Temporary Relocation Numbers'!AH91*Assumptions!C$21</f>
        <v>1076226824.5250056</v>
      </c>
      <c r="AI91" s="53">
        <f>'Temporary Relocation Numbers'!AI91*Assumptions!D$21</f>
        <v>2059973361.9383829</v>
      </c>
      <c r="AJ91" s="53">
        <f>'Temporary Relocation Numbers'!AJ91*Assumptions!E$21</f>
        <v>1626294474.5470805</v>
      </c>
      <c r="AK91" s="53">
        <f>'Temporary Relocation Numbers'!AK91*Assumptions!F$21</f>
        <v>751792752.34097588</v>
      </c>
      <c r="AL91" s="53">
        <f>'Temporary Relocation Numbers'!AL91*Assumptions!G$21</f>
        <v>462006806.08851165</v>
      </c>
      <c r="AM91" s="53">
        <f>'Temporary Relocation Numbers'!AM91*Assumptions!H$21</f>
        <v>243491224.59263793</v>
      </c>
    </row>
    <row r="92" spans="1:39" x14ac:dyDescent="0.35">
      <c r="A92">
        <v>2111</v>
      </c>
      <c r="B92" s="51">
        <f>'Temporary Relocation Numbers'!B92*Assumptions!C$21</f>
        <v>0</v>
      </c>
      <c r="C92" s="51">
        <f>'Temporary Relocation Numbers'!C92*Assumptions!D$21</f>
        <v>0</v>
      </c>
      <c r="D92" s="51">
        <f>'Temporary Relocation Numbers'!D92*Assumptions!E$21</f>
        <v>0</v>
      </c>
      <c r="E92" s="51">
        <f>'Temporary Relocation Numbers'!E92*Assumptions!F$21</f>
        <v>0</v>
      </c>
      <c r="F92" s="51">
        <f>'Temporary Relocation Numbers'!F92*Assumptions!G$21</f>
        <v>0</v>
      </c>
      <c r="G92" s="51">
        <f>'Temporary Relocation Numbers'!G92*Assumptions!H$21</f>
        <v>0</v>
      </c>
      <c r="H92" s="52">
        <f>'Temporary Relocation Numbers'!H92*Assumptions!C$21</f>
        <v>2510122.7655907623</v>
      </c>
      <c r="I92" s="52">
        <f>'Temporary Relocation Numbers'!I92*Assumptions!D$21</f>
        <v>2921629.7234245893</v>
      </c>
      <c r="J92" s="52">
        <f>'Temporary Relocation Numbers'!J92*Assumptions!E$21</f>
        <v>2010050.5041827634</v>
      </c>
      <c r="K92" s="52">
        <f>'Temporary Relocation Numbers'!K92*Assumptions!F$21</f>
        <v>1858283.3157308288</v>
      </c>
      <c r="L92" s="52">
        <f>'Temporary Relocation Numbers'!L92*Assumptions!G$21</f>
        <v>1490773.9333459446</v>
      </c>
      <c r="M92" s="52">
        <f>'Temporary Relocation Numbers'!M92*Assumptions!H$21</f>
        <v>631098.9574996077</v>
      </c>
      <c r="N92" s="53">
        <f>'Temporary Relocation Numbers'!N92*Assumptions!C$21</f>
        <v>1172079617.1581531</v>
      </c>
      <c r="O92" s="53">
        <f>'Temporary Relocation Numbers'!O92*Assumptions!D$21</f>
        <v>2287131582.7627206</v>
      </c>
      <c r="P92" s="53">
        <f>'Temporary Relocation Numbers'!P92*Assumptions!E$21</f>
        <v>1824793649.5410483</v>
      </c>
      <c r="Q92" s="53">
        <f>'Temporary Relocation Numbers'!Q92*Assumptions!F$21</f>
        <v>764202979.94289637</v>
      </c>
      <c r="R92" s="53">
        <f>'Temporary Relocation Numbers'!R92*Assumptions!G$21</f>
        <v>478192975.55936474</v>
      </c>
      <c r="S92" s="53">
        <f>'Temporary Relocation Numbers'!S92*Assumptions!H$21</f>
        <v>269915361.06064415</v>
      </c>
      <c r="U92">
        <v>2111</v>
      </c>
      <c r="V92" s="51">
        <f>'Temporary Relocation Numbers'!V92*Assumptions!C$21</f>
        <v>0</v>
      </c>
      <c r="W92" s="51">
        <f>'Temporary Relocation Numbers'!W92*Assumptions!D$21</f>
        <v>0</v>
      </c>
      <c r="X92" s="51">
        <f>'Temporary Relocation Numbers'!X92*Assumptions!E$21</f>
        <v>0</v>
      </c>
      <c r="Y92" s="51">
        <f>'Temporary Relocation Numbers'!Y92*Assumptions!F$21</f>
        <v>0</v>
      </c>
      <c r="Z92" s="51">
        <f>'Temporary Relocation Numbers'!Z92*Assumptions!G$21</f>
        <v>0</v>
      </c>
      <c r="AA92" s="51">
        <f>'Temporary Relocation Numbers'!AA92*Assumptions!H$21</f>
        <v>0</v>
      </c>
      <c r="AB92" s="52">
        <f>'Temporary Relocation Numbers'!AB92*Assumptions!C$21</f>
        <v>2336863.2268478628</v>
      </c>
      <c r="AC92" s="52">
        <f>'Temporary Relocation Numbers'!AC92*Assumptions!D$21</f>
        <v>2668008.8175653275</v>
      </c>
      <c r="AD92" s="52">
        <f>'Temporary Relocation Numbers'!AD92*Assumptions!E$21</f>
        <v>1816285.1331476034</v>
      </c>
      <c r="AE92" s="52">
        <f>'Temporary Relocation Numbers'!AE92*Assumptions!F$21</f>
        <v>1853501.6133676688</v>
      </c>
      <c r="AF92" s="52">
        <f>'Temporary Relocation Numbers'!AF92*Assumptions!G$21</f>
        <v>1460321.9212793128</v>
      </c>
      <c r="AG92" s="52">
        <f>'Temporary Relocation Numbers'!AG92*Assumptions!H$21</f>
        <v>577224.56935567118</v>
      </c>
      <c r="AH92" s="53">
        <f>'Temporary Relocation Numbers'!AH92*Assumptions!C$21</f>
        <v>1091177608.4506299</v>
      </c>
      <c r="AI92" s="53">
        <f>'Temporary Relocation Numbers'!AI92*Assumptions!D$21</f>
        <v>2088590207.3143339</v>
      </c>
      <c r="AJ92" s="53">
        <f>'Temporary Relocation Numbers'!AJ92*Assumptions!E$21</f>
        <v>1648886716.9390326</v>
      </c>
      <c r="AK92" s="53">
        <f>'Temporary Relocation Numbers'!AK92*Assumptions!F$21</f>
        <v>762236546.10356009</v>
      </c>
      <c r="AL92" s="53">
        <f>'Temporary Relocation Numbers'!AL92*Assumptions!G$21</f>
        <v>468424936.3307547</v>
      </c>
      <c r="AM92" s="53">
        <f>'Temporary Relocation Numbers'!AM92*Assumptions!H$21</f>
        <v>246873768.68437886</v>
      </c>
    </row>
    <row r="93" spans="1:39" x14ac:dyDescent="0.35">
      <c r="A93">
        <v>2112</v>
      </c>
      <c r="B93" s="51">
        <f>'Temporary Relocation Numbers'!B93*Assumptions!C$21</f>
        <v>0</v>
      </c>
      <c r="C93" s="51">
        <f>'Temporary Relocation Numbers'!C93*Assumptions!D$21</f>
        <v>0</v>
      </c>
      <c r="D93" s="51">
        <f>'Temporary Relocation Numbers'!D93*Assumptions!E$21</f>
        <v>0</v>
      </c>
      <c r="E93" s="51">
        <f>'Temporary Relocation Numbers'!E93*Assumptions!F$21</f>
        <v>0</v>
      </c>
      <c r="F93" s="51">
        <f>'Temporary Relocation Numbers'!F93*Assumptions!G$21</f>
        <v>0</v>
      </c>
      <c r="G93" s="51">
        <f>'Temporary Relocation Numbers'!G93*Assumptions!H$21</f>
        <v>0</v>
      </c>
      <c r="H93" s="52">
        <f>'Temporary Relocation Numbers'!H93*Assumptions!C$21</f>
        <v>2525267.2156884815</v>
      </c>
      <c r="I93" s="52">
        <f>'Temporary Relocation Numbers'!I93*Assumptions!D$21</f>
        <v>2939256.9391755308</v>
      </c>
      <c r="J93" s="52">
        <f>'Temporary Relocation Numbers'!J93*Assumptions!E$21</f>
        <v>2022177.8431208362</v>
      </c>
      <c r="K93" s="52">
        <f>'Temporary Relocation Numbers'!K93*Assumptions!F$21</f>
        <v>1869494.9900474378</v>
      </c>
      <c r="L93" s="52">
        <f>'Temporary Relocation Numbers'!L93*Assumptions!G$21</f>
        <v>1499768.2947971167</v>
      </c>
      <c r="M93" s="52">
        <f>'Temporary Relocation Numbers'!M93*Assumptions!H$21</f>
        <v>634906.59862361697</v>
      </c>
      <c r="N93" s="53">
        <f>'Temporary Relocation Numbers'!N93*Assumptions!C$21</f>
        <v>1188361973.9071534</v>
      </c>
      <c r="O93" s="53">
        <f>'Temporary Relocation Numbers'!O93*Assumptions!D$21</f>
        <v>2318904076.5569057</v>
      </c>
      <c r="P93" s="53">
        <f>'Temporary Relocation Numbers'!P93*Assumptions!E$21</f>
        <v>1850143413.1238136</v>
      </c>
      <c r="Q93" s="53">
        <f>'Temporary Relocation Numbers'!Q93*Assumptions!F$21</f>
        <v>774819174.75246799</v>
      </c>
      <c r="R93" s="53">
        <f>'Temporary Relocation Numbers'!R93*Assumptions!G$21</f>
        <v>484835961.67476356</v>
      </c>
      <c r="S93" s="53">
        <f>'Temporary Relocation Numbers'!S93*Assumptions!H$21</f>
        <v>273664985.34937674</v>
      </c>
      <c r="U93">
        <v>2112</v>
      </c>
      <c r="V93" s="51">
        <f>'Temporary Relocation Numbers'!V93*Assumptions!C$21</f>
        <v>0</v>
      </c>
      <c r="W93" s="51">
        <f>'Temporary Relocation Numbers'!W93*Assumptions!D$21</f>
        <v>0</v>
      </c>
      <c r="X93" s="51">
        <f>'Temporary Relocation Numbers'!X93*Assumptions!E$21</f>
        <v>0</v>
      </c>
      <c r="Y93" s="51">
        <f>'Temporary Relocation Numbers'!Y93*Assumptions!F$21</f>
        <v>0</v>
      </c>
      <c r="Z93" s="51">
        <f>'Temporary Relocation Numbers'!Z93*Assumptions!G$21</f>
        <v>0</v>
      </c>
      <c r="AA93" s="51">
        <f>'Temporary Relocation Numbers'!AA93*Assumptions!H$21</f>
        <v>0</v>
      </c>
      <c r="AB93" s="52">
        <f>'Temporary Relocation Numbers'!AB93*Assumptions!C$21</f>
        <v>2350962.3414446991</v>
      </c>
      <c r="AC93" s="52">
        <f>'Temporary Relocation Numbers'!AC93*Assumptions!D$21</f>
        <v>2684105.849531963</v>
      </c>
      <c r="AD93" s="52">
        <f>'Temporary Relocation Numbers'!AD93*Assumptions!E$21</f>
        <v>1827243.4177141001</v>
      </c>
      <c r="AE93" s="52">
        <f>'Temporary Relocation Numbers'!AE93*Assumptions!F$21</f>
        <v>1864684.4379985922</v>
      </c>
      <c r="AF93" s="52">
        <f>'Temporary Relocation Numbers'!AF93*Assumptions!G$21</f>
        <v>1469132.5550724436</v>
      </c>
      <c r="AG93" s="52">
        <f>'Temporary Relocation Numbers'!AG93*Assumptions!H$21</f>
        <v>580707.16742044257</v>
      </c>
      <c r="AH93" s="53">
        <f>'Temporary Relocation Numbers'!AH93*Assumptions!C$21</f>
        <v>1106336086.456068</v>
      </c>
      <c r="AI93" s="53">
        <f>'Temporary Relocation Numbers'!AI93*Assumptions!D$21</f>
        <v>2117604593.6752317</v>
      </c>
      <c r="AJ93" s="53">
        <f>'Temporary Relocation Numbers'!AJ93*Assumptions!E$21</f>
        <v>1671792807.4220197</v>
      </c>
      <c r="AK93" s="53">
        <f>'Temporary Relocation Numbers'!AK93*Assumptions!F$21</f>
        <v>772825423.50497425</v>
      </c>
      <c r="AL93" s="53">
        <f>'Temporary Relocation Numbers'!AL93*Assumptions!G$21</f>
        <v>474932226.28939921</v>
      </c>
      <c r="AM93" s="53">
        <f>'Temporary Relocation Numbers'!AM93*Assumptions!H$21</f>
        <v>250303302.5785315</v>
      </c>
    </row>
    <row r="94" spans="1:39" x14ac:dyDescent="0.35">
      <c r="A94">
        <v>2113</v>
      </c>
      <c r="B94" s="51">
        <f>'Temporary Relocation Numbers'!B94*Assumptions!C$21</f>
        <v>0</v>
      </c>
      <c r="C94" s="51">
        <f>'Temporary Relocation Numbers'!C94*Assumptions!D$21</f>
        <v>0</v>
      </c>
      <c r="D94" s="51">
        <f>'Temporary Relocation Numbers'!D94*Assumptions!E$21</f>
        <v>0</v>
      </c>
      <c r="E94" s="51">
        <f>'Temporary Relocation Numbers'!E94*Assumptions!F$21</f>
        <v>0</v>
      </c>
      <c r="F94" s="51">
        <f>'Temporary Relocation Numbers'!F94*Assumptions!G$21</f>
        <v>0</v>
      </c>
      <c r="G94" s="51">
        <f>'Temporary Relocation Numbers'!G94*Assumptions!H$21</f>
        <v>0</v>
      </c>
      <c r="H94" s="52">
        <f>'Temporary Relocation Numbers'!H94*Assumptions!C$21</f>
        <v>2540503.0375596872</v>
      </c>
      <c r="I94" s="52">
        <f>'Temporary Relocation Numbers'!I94*Assumptions!D$21</f>
        <v>2956990.5060950113</v>
      </c>
      <c r="J94" s="52">
        <f>'Temporary Relocation Numbers'!J94*Assumptions!E$21</f>
        <v>2034378.3505436867</v>
      </c>
      <c r="K94" s="52">
        <f>'Temporary Relocation Numbers'!K94*Assumptions!F$21</f>
        <v>1880774.3083233491</v>
      </c>
      <c r="L94" s="52">
        <f>'Temporary Relocation Numbers'!L94*Assumptions!G$21</f>
        <v>1508816.9223822099</v>
      </c>
      <c r="M94" s="52">
        <f>'Temporary Relocation Numbers'!M94*Assumptions!H$21</f>
        <v>638737.21258058201</v>
      </c>
      <c r="N94" s="53">
        <f>'Temporary Relocation Numbers'!N94*Assumptions!C$21</f>
        <v>1204870522.7487562</v>
      </c>
      <c r="O94" s="53">
        <f>'Temporary Relocation Numbers'!O94*Assumptions!D$21</f>
        <v>2351117949.1373005</v>
      </c>
      <c r="P94" s="53">
        <f>'Temporary Relocation Numbers'!P94*Assumptions!E$21</f>
        <v>1875845331.8742959</v>
      </c>
      <c r="Q94" s="53">
        <f>'Temporary Relocation Numbers'!Q94*Assumptions!F$21</f>
        <v>785582848.17072487</v>
      </c>
      <c r="R94" s="53">
        <f>'Temporary Relocation Numbers'!R94*Assumptions!G$21</f>
        <v>491571231.1711086</v>
      </c>
      <c r="S94" s="53">
        <f>'Temporary Relocation Numbers'!S94*Assumptions!H$21</f>
        <v>277466698.86434454</v>
      </c>
      <c r="U94">
        <v>2113</v>
      </c>
      <c r="V94" s="51">
        <f>'Temporary Relocation Numbers'!V94*Assumptions!C$21</f>
        <v>0</v>
      </c>
      <c r="W94" s="51">
        <f>'Temporary Relocation Numbers'!W94*Assumptions!D$21</f>
        <v>0</v>
      </c>
      <c r="X94" s="51">
        <f>'Temporary Relocation Numbers'!X94*Assumptions!E$21</f>
        <v>0</v>
      </c>
      <c r="Y94" s="51">
        <f>'Temporary Relocation Numbers'!Y94*Assumptions!F$21</f>
        <v>0</v>
      </c>
      <c r="Z94" s="51">
        <f>'Temporary Relocation Numbers'!Z94*Assumptions!G$21</f>
        <v>0</v>
      </c>
      <c r="AA94" s="51">
        <f>'Temporary Relocation Numbers'!AA94*Assumptions!H$21</f>
        <v>0</v>
      </c>
      <c r="AB94" s="52">
        <f>'Temporary Relocation Numbers'!AB94*Assumptions!C$21</f>
        <v>2365146.5209396989</v>
      </c>
      <c r="AC94" s="52">
        <f>'Temporary Relocation Numbers'!AC94*Assumptions!D$21</f>
        <v>2700300.000532249</v>
      </c>
      <c r="AD94" s="52">
        <f>'Temporary Relocation Numbers'!AD94*Assumptions!E$21</f>
        <v>1838267.8174507567</v>
      </c>
      <c r="AE94" s="52">
        <f>'Temporary Relocation Numbers'!AE94*Assumptions!F$21</f>
        <v>1875934.7325285554</v>
      </c>
      <c r="AF94" s="52">
        <f>'Temporary Relocation Numbers'!AF94*Assumptions!G$21</f>
        <v>1477996.346506163</v>
      </c>
      <c r="AG94" s="52">
        <f>'Temporary Relocation Numbers'!AG94*Assumptions!H$21</f>
        <v>584210.77721951006</v>
      </c>
      <c r="AH94" s="53">
        <f>'Temporary Relocation Numbers'!AH94*Assumptions!C$21</f>
        <v>1121705143.7967689</v>
      </c>
      <c r="AI94" s="53">
        <f>'Temporary Relocation Numbers'!AI94*Assumptions!D$21</f>
        <v>2147022043.6016641</v>
      </c>
      <c r="AJ94" s="53">
        <f>'Temporary Relocation Numbers'!AJ94*Assumptions!E$21</f>
        <v>1695017105.927319</v>
      </c>
      <c r="AK94" s="53">
        <f>'Temporary Relocation Numbers'!AK94*Assumptions!F$21</f>
        <v>783561400.0256778</v>
      </c>
      <c r="AL94" s="53">
        <f>'Temporary Relocation Numbers'!AL94*Assumptions!G$21</f>
        <v>481529914.558043</v>
      </c>
      <c r="AM94" s="53">
        <f>'Temporary Relocation Numbers'!AM94*Assumptions!H$21</f>
        <v>253780479.05048323</v>
      </c>
    </row>
    <row r="95" spans="1:39" x14ac:dyDescent="0.35">
      <c r="A95">
        <v>2114</v>
      </c>
      <c r="B95" s="51">
        <f>'Temporary Relocation Numbers'!B95*Assumptions!C$21</f>
        <v>0</v>
      </c>
      <c r="C95" s="51">
        <f>'Temporary Relocation Numbers'!C95*Assumptions!D$21</f>
        <v>0</v>
      </c>
      <c r="D95" s="51">
        <f>'Temporary Relocation Numbers'!D95*Assumptions!E$21</f>
        <v>0</v>
      </c>
      <c r="E95" s="51">
        <f>'Temporary Relocation Numbers'!E95*Assumptions!F$21</f>
        <v>0</v>
      </c>
      <c r="F95" s="51">
        <f>'Temporary Relocation Numbers'!F95*Assumptions!G$21</f>
        <v>0</v>
      </c>
      <c r="G95" s="51">
        <f>'Temporary Relocation Numbers'!G95*Assumptions!H$21</f>
        <v>0</v>
      </c>
      <c r="H95" s="52">
        <f>'Temporary Relocation Numbers'!H95*Assumptions!C$21</f>
        <v>2555830.7824823037</v>
      </c>
      <c r="I95" s="52">
        <f>'Temporary Relocation Numbers'!I95*Assumptions!D$21</f>
        <v>2974831.0658368967</v>
      </c>
      <c r="J95" s="52">
        <f>'Temporary Relocation Numbers'!J95*Assumptions!E$21</f>
        <v>2046652.4679024196</v>
      </c>
      <c r="K95" s="52">
        <f>'Temporary Relocation Numbers'!K95*Assumptions!F$21</f>
        <v>1892121.67867827</v>
      </c>
      <c r="L95" s="52">
        <f>'Temporary Relocation Numbers'!L95*Assumptions!G$21</f>
        <v>1517920.1435078245</v>
      </c>
      <c r="M95" s="52">
        <f>'Temporary Relocation Numbers'!M95*Assumptions!H$21</f>
        <v>642590.9379736532</v>
      </c>
      <c r="N95" s="53">
        <f>'Temporary Relocation Numbers'!N95*Assumptions!C$21</f>
        <v>1221608405.9100692</v>
      </c>
      <c r="O95" s="53">
        <f>'Temporary Relocation Numbers'!O95*Assumptions!D$21</f>
        <v>2383779332.0727448</v>
      </c>
      <c r="P95" s="53">
        <f>'Temporary Relocation Numbers'!P95*Assumptions!E$21</f>
        <v>1901904297.880018</v>
      </c>
      <c r="Q95" s="53">
        <f>'Temporary Relocation Numbers'!Q95*Assumptions!F$21</f>
        <v>796496048.94869328</v>
      </c>
      <c r="R95" s="53">
        <f>'Temporary Relocation Numbers'!R95*Assumptions!G$21</f>
        <v>498400066.03548396</v>
      </c>
      <c r="S95" s="53">
        <f>'Temporary Relocation Numbers'!S95*Assumptions!H$21</f>
        <v>281321225.22137707</v>
      </c>
      <c r="U95">
        <v>2114</v>
      </c>
      <c r="V95" s="51">
        <f>'Temporary Relocation Numbers'!V95*Assumptions!C$21</f>
        <v>0</v>
      </c>
      <c r="W95" s="51">
        <f>'Temporary Relocation Numbers'!W95*Assumptions!D$21</f>
        <v>0</v>
      </c>
      <c r="X95" s="51">
        <f>'Temporary Relocation Numbers'!X95*Assumptions!E$21</f>
        <v>0</v>
      </c>
      <c r="Y95" s="51">
        <f>'Temporary Relocation Numbers'!Y95*Assumptions!F$21</f>
        <v>0</v>
      </c>
      <c r="Z95" s="51">
        <f>'Temporary Relocation Numbers'!Z95*Assumptions!G$21</f>
        <v>0</v>
      </c>
      <c r="AA95" s="51">
        <f>'Temporary Relocation Numbers'!AA95*Assumptions!H$21</f>
        <v>0</v>
      </c>
      <c r="AB95" s="52">
        <f>'Temporary Relocation Numbers'!AB95*Assumptions!C$21</f>
        <v>2379416.2785591977</v>
      </c>
      <c r="AC95" s="52">
        <f>'Temporary Relocation Numbers'!AC95*Assumptions!D$21</f>
        <v>2716591.8565193438</v>
      </c>
      <c r="AD95" s="52">
        <f>'Temporary Relocation Numbers'!AD95*Assumptions!E$21</f>
        <v>1849358.7312535618</v>
      </c>
      <c r="AE95" s="52">
        <f>'Temporary Relocation Numbers'!AE95*Assumptions!F$21</f>
        <v>1887252.9040271</v>
      </c>
      <c r="AF95" s="52">
        <f>'Temporary Relocation Numbers'!AF95*Assumptions!G$21</f>
        <v>1486913.6162991433</v>
      </c>
      <c r="AG95" s="52">
        <f>'Temporary Relocation Numbers'!AG95*Assumptions!H$21</f>
        <v>587735.52552402916</v>
      </c>
      <c r="AH95" s="53">
        <f>'Temporary Relocation Numbers'!AH95*Assumptions!C$21</f>
        <v>1137287705.8097241</v>
      </c>
      <c r="AI95" s="53">
        <f>'Temporary Relocation Numbers'!AI95*Assumptions!D$21</f>
        <v>2176848156.3930902</v>
      </c>
      <c r="AJ95" s="53">
        <f>'Temporary Relocation Numbers'!AJ95*Assumptions!E$21</f>
        <v>1718564032.9537303</v>
      </c>
      <c r="AK95" s="53">
        <f>'Temporary Relocation Numbers'!AK95*Assumptions!F$21</f>
        <v>794446519.14488745</v>
      </c>
      <c r="AL95" s="53">
        <f>'Temporary Relocation Numbers'!AL95*Assumptions!G$21</f>
        <v>488219256.93664342</v>
      </c>
      <c r="AM95" s="53">
        <f>'Temporary Relocation Numbers'!AM95*Assumptions!H$21</f>
        <v>257305959.94388109</v>
      </c>
    </row>
    <row r="96" spans="1:39" x14ac:dyDescent="0.35">
      <c r="A96">
        <v>2115</v>
      </c>
      <c r="B96" s="51">
        <f>'Temporary Relocation Numbers'!B96*Assumptions!C$21</f>
        <v>0</v>
      </c>
      <c r="C96" s="51">
        <f>'Temporary Relocation Numbers'!C96*Assumptions!D$21</f>
        <v>0</v>
      </c>
      <c r="D96" s="51">
        <f>'Temporary Relocation Numbers'!D96*Assumptions!E$21</f>
        <v>0</v>
      </c>
      <c r="E96" s="51">
        <f>'Temporary Relocation Numbers'!E96*Assumptions!F$21</f>
        <v>0</v>
      </c>
      <c r="F96" s="51">
        <f>'Temporary Relocation Numbers'!F96*Assumptions!G$21</f>
        <v>0</v>
      </c>
      <c r="G96" s="51">
        <f>'Temporary Relocation Numbers'!G96*Assumptions!H$21</f>
        <v>0</v>
      </c>
      <c r="H96" s="52">
        <f>'Temporary Relocation Numbers'!H96*Assumptions!C$21</f>
        <v>2571251.0050603044</v>
      </c>
      <c r="I96" s="52">
        <f>'Temporary Relocation Numbers'!I96*Assumptions!D$21</f>
        <v>2992779.2639263659</v>
      </c>
      <c r="J96" s="52">
        <f>'Temporary Relocation Numbers'!J96*Assumptions!E$21</f>
        <v>2059000.6393115683</v>
      </c>
      <c r="K96" s="52">
        <f>'Temporary Relocation Numbers'!K96*Assumptions!F$21</f>
        <v>1903537.5116942348</v>
      </c>
      <c r="L96" s="52">
        <f>'Temporary Relocation Numbers'!L96*Assumptions!G$21</f>
        <v>1527078.2875559172</v>
      </c>
      <c r="M96" s="52">
        <f>'Temporary Relocation Numbers'!M96*Assumptions!H$21</f>
        <v>646467.91424222162</v>
      </c>
      <c r="N96" s="53">
        <f>'Temporary Relocation Numbers'!N96*Assumptions!C$21</f>
        <v>1238578809.2695549</v>
      </c>
      <c r="O96" s="53">
        <f>'Temporary Relocation Numbers'!O96*Assumptions!D$21</f>
        <v>2416894442.1109262</v>
      </c>
      <c r="P96" s="53">
        <f>'Temporary Relocation Numbers'!P96*Assumptions!E$21</f>
        <v>1928325271.1886606</v>
      </c>
      <c r="Q96" s="53">
        <f>'Temporary Relocation Numbers'!Q96*Assumptions!F$21</f>
        <v>807560854.29834735</v>
      </c>
      <c r="R96" s="53">
        <f>'Temporary Relocation Numbers'!R96*Assumptions!G$21</f>
        <v>505323766.06414855</v>
      </c>
      <c r="S96" s="53">
        <f>'Temporary Relocation Numbers'!S96*Assumptions!H$21</f>
        <v>285229298.08866787</v>
      </c>
      <c r="U96">
        <v>2115</v>
      </c>
      <c r="V96" s="51">
        <f>'Temporary Relocation Numbers'!V96*Assumptions!C$21</f>
        <v>0</v>
      </c>
      <c r="W96" s="51">
        <f>'Temporary Relocation Numbers'!W96*Assumptions!D$21</f>
        <v>0</v>
      </c>
      <c r="X96" s="51">
        <f>'Temporary Relocation Numbers'!X96*Assumptions!E$21</f>
        <v>0</v>
      </c>
      <c r="Y96" s="51">
        <f>'Temporary Relocation Numbers'!Y96*Assumptions!F$21</f>
        <v>0</v>
      </c>
      <c r="Z96" s="51">
        <f>'Temporary Relocation Numbers'!Z96*Assumptions!G$21</f>
        <v>0</v>
      </c>
      <c r="AA96" s="51">
        <f>'Temporary Relocation Numbers'!AA96*Assumptions!H$21</f>
        <v>0</v>
      </c>
      <c r="AB96" s="52">
        <f>'Temporary Relocation Numbers'!AB96*Assumptions!C$21</f>
        <v>2393772.1306260028</v>
      </c>
      <c r="AC96" s="52">
        <f>'Temporary Relocation Numbers'!AC96*Assumptions!D$21</f>
        <v>2732982.0069816629</v>
      </c>
      <c r="AD96" s="52">
        <f>'Temporary Relocation Numbers'!AD96*Assumptions!E$21</f>
        <v>1860516.56042518</v>
      </c>
      <c r="AE96" s="52">
        <f>'Temporary Relocation Numbers'!AE96*Assumptions!F$21</f>
        <v>1898639.3620197587</v>
      </c>
      <c r="AF96" s="52">
        <f>'Temporary Relocation Numbers'!AF96*Assumptions!G$21</f>
        <v>1495884.6871050615</v>
      </c>
      <c r="AG96" s="52">
        <f>'Temporary Relocation Numbers'!AG96*Assumptions!H$21</f>
        <v>591281.53987000894</v>
      </c>
      <c r="AH96" s="53">
        <f>'Temporary Relocation Numbers'!AH96*Assumptions!C$21</f>
        <v>1153086738.4702737</v>
      </c>
      <c r="AI96" s="53">
        <f>'Temporary Relocation Numbers'!AI96*Assumptions!D$21</f>
        <v>2207088609.1336079</v>
      </c>
      <c r="AJ96" s="53">
        <f>'Temporary Relocation Numbers'!AJ96*Assumptions!E$21</f>
        <v>1742438070.408967</v>
      </c>
      <c r="AK96" s="53">
        <f>'Temporary Relocation Numbers'!AK96*Assumptions!F$21</f>
        <v>805482852.72953117</v>
      </c>
      <c r="AL96" s="53">
        <f>'Temporary Relocation Numbers'!AL96*Assumptions!G$21</f>
        <v>495001526.67054468</v>
      </c>
      <c r="AM96" s="53">
        <f>'Temporary Relocation Numbers'!AM96*Assumptions!H$21</f>
        <v>260880416.29660594</v>
      </c>
    </row>
    <row r="97" spans="1:39" x14ac:dyDescent="0.35">
      <c r="A97">
        <v>2116</v>
      </c>
      <c r="B97" s="51">
        <f>'Temporary Relocation Numbers'!B97*Assumptions!C$21</f>
        <v>0</v>
      </c>
      <c r="C97" s="51">
        <f>'Temporary Relocation Numbers'!C97*Assumptions!D$21</f>
        <v>0</v>
      </c>
      <c r="D97" s="51">
        <f>'Temporary Relocation Numbers'!D97*Assumptions!E$21</f>
        <v>0</v>
      </c>
      <c r="E97" s="51">
        <f>'Temporary Relocation Numbers'!E97*Assumptions!F$21</f>
        <v>0</v>
      </c>
      <c r="F97" s="51">
        <f>'Temporary Relocation Numbers'!F97*Assumptions!G$21</f>
        <v>0</v>
      </c>
      <c r="G97" s="51">
        <f>'Temporary Relocation Numbers'!G97*Assumptions!H$21</f>
        <v>0</v>
      </c>
      <c r="H97" s="52">
        <f>'Temporary Relocation Numbers'!H97*Assumptions!C$21</f>
        <v>2586764.2632437865</v>
      </c>
      <c r="I97" s="52">
        <f>'Temporary Relocation Numbers'!I97*Assumptions!D$21</f>
        <v>3010835.749783285</v>
      </c>
      <c r="J97" s="52">
        <f>'Temporary Relocation Numbers'!J97*Assumptions!E$21</f>
        <v>2071423.3115651652</v>
      </c>
      <c r="K97" s="52">
        <f>'Temporary Relocation Numbers'!K97*Assumptions!F$21</f>
        <v>1915022.2204304643</v>
      </c>
      <c r="L97" s="52">
        <f>'Temporary Relocation Numbers'!L97*Assumptions!G$21</f>
        <v>1536291.6858957221</v>
      </c>
      <c r="M97" s="52">
        <f>'Temporary Relocation Numbers'!M97*Assumptions!H$21</f>
        <v>650368.28166696534</v>
      </c>
      <c r="N97" s="53">
        <f>'Temporary Relocation Numbers'!N97*Assumptions!C$21</f>
        <v>1255784962.9634275</v>
      </c>
      <c r="O97" s="53">
        <f>'Temporary Relocation Numbers'!O97*Assumptions!D$21</f>
        <v>2450469582.3616729</v>
      </c>
      <c r="P97" s="53">
        <f>'Temporary Relocation Numbers'!P97*Assumptions!E$21</f>
        <v>1955113280.7521522</v>
      </c>
      <c r="Q97" s="53">
        <f>'Temporary Relocation Numbers'!Q97*Assumptions!F$21</f>
        <v>818779370.28798151</v>
      </c>
      <c r="R97" s="53">
        <f>'Temporary Relocation Numbers'!R97*Assumptions!G$21</f>
        <v>512343649.10993874</v>
      </c>
      <c r="S97" s="53">
        <f>'Temporary Relocation Numbers'!S97*Assumptions!H$21</f>
        <v>289191661.32642055</v>
      </c>
      <c r="U97">
        <v>2116</v>
      </c>
      <c r="V97" s="51">
        <f>'Temporary Relocation Numbers'!V97*Assumptions!C$21</f>
        <v>0</v>
      </c>
      <c r="W97" s="51">
        <f>'Temporary Relocation Numbers'!W97*Assumptions!D$21</f>
        <v>0</v>
      </c>
      <c r="X97" s="51">
        <f>'Temporary Relocation Numbers'!X97*Assumptions!E$21</f>
        <v>0</v>
      </c>
      <c r="Y97" s="51">
        <f>'Temporary Relocation Numbers'!Y97*Assumptions!F$21</f>
        <v>0</v>
      </c>
      <c r="Z97" s="51">
        <f>'Temporary Relocation Numbers'!Z97*Assumptions!G$21</f>
        <v>0</v>
      </c>
      <c r="AA97" s="51">
        <f>'Temporary Relocation Numbers'!AA97*Assumptions!H$21</f>
        <v>0</v>
      </c>
      <c r="AB97" s="52">
        <f>'Temporary Relocation Numbers'!AB97*Assumptions!C$21</f>
        <v>2408214.5965780793</v>
      </c>
      <c r="AC97" s="52">
        <f>'Temporary Relocation Numbers'!AC97*Assumptions!D$21</f>
        <v>2749471.0449642162</v>
      </c>
      <c r="AD97" s="52">
        <f>'Temporary Relocation Numbers'!AD97*Assumptions!E$21</f>
        <v>1871741.708689475</v>
      </c>
      <c r="AE97" s="52">
        <f>'Temporary Relocation Numbers'!AE97*Assumptions!F$21</f>
        <v>1910094.5185028745</v>
      </c>
      <c r="AF97" s="52">
        <f>'Temporary Relocation Numbers'!AF97*Assumptions!G$21</f>
        <v>1504909.8835242782</v>
      </c>
      <c r="AG97" s="52">
        <f>'Temporary Relocation Numbers'!AG97*Assumptions!H$21</f>
        <v>594848.94856292859</v>
      </c>
      <c r="AH97" s="53">
        <f>'Temporary Relocation Numbers'!AH97*Assumptions!C$21</f>
        <v>1169105248.9566483</v>
      </c>
      <c r="AI97" s="53">
        <f>'Temporary Relocation Numbers'!AI97*Assumptions!D$21</f>
        <v>2237749157.7725315</v>
      </c>
      <c r="AJ97" s="53">
        <f>'Temporary Relocation Numbers'!AJ97*Assumptions!E$21</f>
        <v>1766643762.4627435</v>
      </c>
      <c r="AK97" s="53">
        <f>'Temporary Relocation Numbers'!AK97*Assumptions!F$21</f>
        <v>816672501.42860484</v>
      </c>
      <c r="AL97" s="53">
        <f>'Temporary Relocation Numbers'!AL97*Assumptions!G$21</f>
        <v>501878014.69282717</v>
      </c>
      <c r="AM97" s="53">
        <f>'Temporary Relocation Numbers'!AM97*Assumptions!H$21</f>
        <v>264504528.46849775</v>
      </c>
    </row>
    <row r="98" spans="1:39" x14ac:dyDescent="0.35">
      <c r="A98">
        <v>2117</v>
      </c>
      <c r="B98" s="51">
        <f>'Temporary Relocation Numbers'!B98*Assumptions!C$21</f>
        <v>0</v>
      </c>
      <c r="C98" s="51">
        <f>'Temporary Relocation Numbers'!C98*Assumptions!D$21</f>
        <v>0</v>
      </c>
      <c r="D98" s="51">
        <f>'Temporary Relocation Numbers'!D98*Assumptions!E$21</f>
        <v>0</v>
      </c>
      <c r="E98" s="51">
        <f>'Temporary Relocation Numbers'!E98*Assumptions!F$21</f>
        <v>0</v>
      </c>
      <c r="F98" s="51">
        <f>'Temporary Relocation Numbers'!F98*Assumptions!G$21</f>
        <v>0</v>
      </c>
      <c r="G98" s="51">
        <f>'Temporary Relocation Numbers'!G98*Assumptions!H$21</f>
        <v>0</v>
      </c>
      <c r="H98" s="52">
        <f>'Temporary Relocation Numbers'!H98*Assumptions!C$21</f>
        <v>2602371.1183491545</v>
      </c>
      <c r="I98" s="52">
        <f>'Temporary Relocation Numbers'!I98*Assumptions!D$21</f>
        <v>3029001.1767456951</v>
      </c>
      <c r="J98" s="52">
        <f>'Temporary Relocation Numbers'!J98*Assumptions!E$21</f>
        <v>2083920.9341529063</v>
      </c>
      <c r="K98" s="52">
        <f>'Temporary Relocation Numbers'!K98*Assumptions!F$21</f>
        <v>1926576.2204383111</v>
      </c>
      <c r="L98" s="52">
        <f>'Temporary Relocation Numbers'!L98*Assumptions!G$21</f>
        <v>1545560.6718957406</v>
      </c>
      <c r="M98" s="52">
        <f>'Temporary Relocation Numbers'!M98*Assumptions!H$21</f>
        <v>654292.18137492496</v>
      </c>
      <c r="N98" s="53">
        <f>'Temporary Relocation Numbers'!N98*Assumptions!C$21</f>
        <v>1273230142.0004776</v>
      </c>
      <c r="O98" s="53">
        <f>'Temporary Relocation Numbers'!O98*Assumptions!D$21</f>
        <v>2484511143.4966807</v>
      </c>
      <c r="P98" s="53">
        <f>'Temporary Relocation Numbers'!P98*Assumptions!E$21</f>
        <v>1982273425.3838799</v>
      </c>
      <c r="Q98" s="53">
        <f>'Temporary Relocation Numbers'!Q98*Assumptions!F$21</f>
        <v>830153732.24308062</v>
      </c>
      <c r="R98" s="53">
        <f>'Temporary Relocation Numbers'!R98*Assumptions!G$21</f>
        <v>519461051.33310789</v>
      </c>
      <c r="S98" s="53">
        <f>'Temporary Relocation Numbers'!S98*Assumptions!H$21</f>
        <v>293209069.1284346</v>
      </c>
      <c r="U98">
        <v>2117</v>
      </c>
      <c r="V98" s="51">
        <f>'Temporary Relocation Numbers'!V98*Assumptions!C$21</f>
        <v>0</v>
      </c>
      <c r="W98" s="51">
        <f>'Temporary Relocation Numbers'!W98*Assumptions!D$21</f>
        <v>0</v>
      </c>
      <c r="X98" s="51">
        <f>'Temporary Relocation Numbers'!X98*Assumptions!E$21</f>
        <v>0</v>
      </c>
      <c r="Y98" s="51">
        <f>'Temporary Relocation Numbers'!Y98*Assumptions!F$21</f>
        <v>0</v>
      </c>
      <c r="Z98" s="51">
        <f>'Temporary Relocation Numbers'!Z98*Assumptions!G$21</f>
        <v>0</v>
      </c>
      <c r="AA98" s="51">
        <f>'Temporary Relocation Numbers'!AA98*Assumptions!H$21</f>
        <v>0</v>
      </c>
      <c r="AB98" s="52">
        <f>'Temporary Relocation Numbers'!AB98*Assumptions!C$21</f>
        <v>2422744.1989873429</v>
      </c>
      <c r="AC98" s="52">
        <f>'Temporary Relocation Numbers'!AC98*Assumptions!D$21</f>
        <v>2766059.5670900587</v>
      </c>
      <c r="AD98" s="52">
        <f>'Temporary Relocation Numbers'!AD98*Assumptions!E$21</f>
        <v>1883034.5822061193</v>
      </c>
      <c r="AE98" s="52">
        <f>'Temporary Relocation Numbers'!AE98*Assumptions!F$21</f>
        <v>1921618.7879585093</v>
      </c>
      <c r="AF98" s="52">
        <f>'Temporary Relocation Numbers'!AF98*Assumptions!G$21</f>
        <v>1513989.5321155828</v>
      </c>
      <c r="AG98" s="52">
        <f>'Temporary Relocation Numbers'!AG98*Assumptions!H$21</f>
        <v>598437.88068237866</v>
      </c>
      <c r="AH98" s="53">
        <f>'Temporary Relocation Numbers'!AH98*Assumptions!C$21</f>
        <v>1185346286.2223554</v>
      </c>
      <c r="AI98" s="53">
        <f>'Temporary Relocation Numbers'!AI98*Assumptions!D$21</f>
        <v>2268835638.2199693</v>
      </c>
      <c r="AJ98" s="53">
        <f>'Temporary Relocation Numbers'!AJ98*Assumptions!E$21</f>
        <v>1791185716.4117072</v>
      </c>
      <c r="AK98" s="53">
        <f>'Temporary Relocation Numbers'!AK98*Assumptions!F$21</f>
        <v>828017595.07301116</v>
      </c>
      <c r="AL98" s="53">
        <f>'Temporary Relocation Numbers'!AL98*Assumptions!G$21</f>
        <v>508850029.87002319</v>
      </c>
      <c r="AM98" s="53">
        <f>'Temporary Relocation Numbers'!AM98*Assumptions!H$21</f>
        <v>268178986.2708545</v>
      </c>
    </row>
    <row r="99" spans="1:39" x14ac:dyDescent="0.35">
      <c r="A99">
        <v>2118</v>
      </c>
      <c r="B99" s="51">
        <f>'Temporary Relocation Numbers'!B99*Assumptions!C$21</f>
        <v>0</v>
      </c>
      <c r="C99" s="51">
        <f>'Temporary Relocation Numbers'!C99*Assumptions!D$21</f>
        <v>0</v>
      </c>
      <c r="D99" s="51">
        <f>'Temporary Relocation Numbers'!D99*Assumptions!E$21</f>
        <v>0</v>
      </c>
      <c r="E99" s="51">
        <f>'Temporary Relocation Numbers'!E99*Assumptions!F$21</f>
        <v>0</v>
      </c>
      <c r="F99" s="51">
        <f>'Temporary Relocation Numbers'!F99*Assumptions!G$21</f>
        <v>0</v>
      </c>
      <c r="G99" s="51">
        <f>'Temporary Relocation Numbers'!G99*Assumptions!H$21</f>
        <v>0</v>
      </c>
      <c r="H99" s="52">
        <f>'Temporary Relocation Numbers'!H99*Assumptions!C$21</f>
        <v>2618072.1350794286</v>
      </c>
      <c r="I99" s="52">
        <f>'Temporary Relocation Numbers'!I99*Assumptions!D$21</f>
        <v>3047276.2020934531</v>
      </c>
      <c r="J99" s="52">
        <f>'Temporary Relocation Numbers'!J99*Assumptions!E$21</f>
        <v>2096493.9592764177</v>
      </c>
      <c r="K99" s="52">
        <f>'Temporary Relocation Numbers'!K99*Assumptions!F$21</f>
        <v>1938199.9297762935</v>
      </c>
      <c r="L99" s="52">
        <f>'Temporary Relocation Numbers'!L99*Assumptions!G$21</f>
        <v>1554885.5809358025</v>
      </c>
      <c r="M99" s="52">
        <f>'Temporary Relocation Numbers'!M99*Assumptions!H$21</f>
        <v>658239.75534461008</v>
      </c>
      <c r="N99" s="53">
        <f>'Temporary Relocation Numbers'!N99*Assumptions!C$21</f>
        <v>1290917666.8854313</v>
      </c>
      <c r="O99" s="53">
        <f>'Temporary Relocation Numbers'!O99*Assumptions!D$21</f>
        <v>2519025604.9659147</v>
      </c>
      <c r="P99" s="53">
        <f>'Temporary Relocation Numbers'!P99*Assumptions!E$21</f>
        <v>2009810874.7291896</v>
      </c>
      <c r="Q99" s="53">
        <f>'Temporary Relocation Numbers'!Q99*Assumptions!F$21</f>
        <v>841686105.15275478</v>
      </c>
      <c r="R99" s="53">
        <f>'Temporary Relocation Numbers'!R99*Assumptions!G$21</f>
        <v>526677327.45564979</v>
      </c>
      <c r="S99" s="53">
        <f>'Temporary Relocation Numbers'!S99*Assumptions!H$21</f>
        <v>297282286.16565847</v>
      </c>
      <c r="U99">
        <v>2118</v>
      </c>
      <c r="V99" s="51">
        <f>'Temporary Relocation Numbers'!V99*Assumptions!C$21</f>
        <v>0</v>
      </c>
      <c r="W99" s="51">
        <f>'Temporary Relocation Numbers'!W99*Assumptions!D$21</f>
        <v>0</v>
      </c>
      <c r="X99" s="51">
        <f>'Temporary Relocation Numbers'!X99*Assumptions!E$21</f>
        <v>0</v>
      </c>
      <c r="Y99" s="51">
        <f>'Temporary Relocation Numbers'!Y99*Assumptions!F$21</f>
        <v>0</v>
      </c>
      <c r="Z99" s="51">
        <f>'Temporary Relocation Numbers'!Z99*Assumptions!G$21</f>
        <v>0</v>
      </c>
      <c r="AA99" s="51">
        <f>'Temporary Relocation Numbers'!AA99*Assumptions!H$21</f>
        <v>0</v>
      </c>
      <c r="AB99" s="52">
        <f>'Temporary Relocation Numbers'!AB99*Assumptions!C$21</f>
        <v>2437361.4635785697</v>
      </c>
      <c r="AC99" s="52">
        <f>'Temporary Relocation Numbers'!AC99*Assumptions!D$21</f>
        <v>2782748.1735818828</v>
      </c>
      <c r="AD99" s="52">
        <f>'Temporary Relocation Numbers'!AD99*Assumptions!E$21</f>
        <v>1894395.5895852896</v>
      </c>
      <c r="AE99" s="52">
        <f>'Temporary Relocation Numbers'!AE99*Assumptions!F$21</f>
        <v>1933212.5873694427</v>
      </c>
      <c r="AF99" s="52">
        <f>'Temporary Relocation Numbers'!AF99*Assumptions!G$21</f>
        <v>1523123.9614080072</v>
      </c>
      <c r="AG99" s="52">
        <f>'Temporary Relocation Numbers'!AG99*Assumptions!H$21</f>
        <v>602048.46608673281</v>
      </c>
      <c r="AH99" s="53">
        <f>'Temporary Relocation Numbers'!AH99*Assumptions!C$21</f>
        <v>1201812941.5765121</v>
      </c>
      <c r="AI99" s="53">
        <f>'Temporary Relocation Numbers'!AI99*Assumptions!D$21</f>
        <v>2300353967.4576311</v>
      </c>
      <c r="AJ99" s="53">
        <f>'Temporary Relocation Numbers'!AJ99*Assumptions!E$21</f>
        <v>1816068603.5563896</v>
      </c>
      <c r="AK99" s="53">
        <f>'Temporary Relocation Numbers'!AK99*Assumptions!F$21</f>
        <v>839520293.08094752</v>
      </c>
      <c r="AL99" s="53">
        <f>'Temporary Relocation Numbers'!AL99*Assumptions!G$21</f>
        <v>515918899.25124478</v>
      </c>
      <c r="AM99" s="53">
        <f>'Temporary Relocation Numbers'!AM99*Assumptions!H$21</f>
        <v>271904489.09773129</v>
      </c>
    </row>
    <row r="100" spans="1:39" x14ac:dyDescent="0.35">
      <c r="A100">
        <v>2119</v>
      </c>
      <c r="B100" s="51">
        <f>'Temporary Relocation Numbers'!B100*Assumptions!C$21</f>
        <v>0</v>
      </c>
      <c r="C100" s="51">
        <f>'Temporary Relocation Numbers'!C100*Assumptions!D$21</f>
        <v>0</v>
      </c>
      <c r="D100" s="51">
        <f>'Temporary Relocation Numbers'!D100*Assumptions!E$21</f>
        <v>0</v>
      </c>
      <c r="E100" s="51">
        <f>'Temporary Relocation Numbers'!E100*Assumptions!F$21</f>
        <v>0</v>
      </c>
      <c r="F100" s="51">
        <f>'Temporary Relocation Numbers'!F100*Assumptions!G$21</f>
        <v>0</v>
      </c>
      <c r="G100" s="51">
        <f>'Temporary Relocation Numbers'!G100*Assumptions!H$21</f>
        <v>0</v>
      </c>
      <c r="H100" s="52">
        <f>'Temporary Relocation Numbers'!H100*Assumptions!C$21</f>
        <v>2633867.881544685</v>
      </c>
      <c r="I100" s="52">
        <f>'Temporary Relocation Numbers'!I100*Assumptions!D$21</f>
        <v>3065661.4870720189</v>
      </c>
      <c r="J100" s="52">
        <f>'Temporary Relocation Numbers'!J100*Assumptions!E$21</f>
        <v>2109142.8418656159</v>
      </c>
      <c r="K100" s="52">
        <f>'Temporary Relocation Numbers'!K100*Assumptions!F$21</f>
        <v>1949893.769025224</v>
      </c>
      <c r="L100" s="52">
        <f>'Temporary Relocation Numbers'!L100*Assumptions!G$21</f>
        <v>1564266.7504192013</v>
      </c>
      <c r="M100" s="52">
        <f>'Temporary Relocation Numbers'!M100*Assumptions!H$21</f>
        <v>662211.14641113637</v>
      </c>
      <c r="N100" s="53">
        <f>'Temporary Relocation Numbers'!N100*Assumptions!C$21</f>
        <v>1308850904.250978</v>
      </c>
      <c r="O100" s="53">
        <f>'Temporary Relocation Numbers'!O100*Assumptions!D$21</f>
        <v>2554019536.2308993</v>
      </c>
      <c r="P100" s="53">
        <f>'Temporary Relocation Numbers'!P100*Assumptions!E$21</f>
        <v>2037730870.2493794</v>
      </c>
      <c r="Q100" s="53">
        <f>'Temporary Relocation Numbers'!Q100*Assumptions!F$21</f>
        <v>853378684.08182287</v>
      </c>
      <c r="R100" s="53">
        <f>'Temporary Relocation Numbers'!R100*Assumptions!G$21</f>
        <v>533993851.01915592</v>
      </c>
      <c r="S100" s="53">
        <f>'Temporary Relocation Numbers'!S100*Assumptions!H$21</f>
        <v>301412087.73173636</v>
      </c>
      <c r="U100">
        <v>2119</v>
      </c>
      <c r="V100" s="51">
        <f>'Temporary Relocation Numbers'!V100*Assumptions!C$21</f>
        <v>0</v>
      </c>
      <c r="W100" s="51">
        <f>'Temporary Relocation Numbers'!W100*Assumptions!D$21</f>
        <v>0</v>
      </c>
      <c r="X100" s="51">
        <f>'Temporary Relocation Numbers'!X100*Assumptions!E$21</f>
        <v>0</v>
      </c>
      <c r="Y100" s="51">
        <f>'Temporary Relocation Numbers'!Y100*Assumptions!F$21</f>
        <v>0</v>
      </c>
      <c r="Z100" s="51">
        <f>'Temporary Relocation Numbers'!Z100*Assumptions!G$21</f>
        <v>0</v>
      </c>
      <c r="AA100" s="51">
        <f>'Temporary Relocation Numbers'!AA100*Assumptions!H$21</f>
        <v>0</v>
      </c>
      <c r="AB100" s="52">
        <f>'Temporary Relocation Numbers'!AB100*Assumptions!C$21</f>
        <v>2452066.919248417</v>
      </c>
      <c r="AC100" s="52">
        <f>'Temporary Relocation Numbers'!AC100*Assumptions!D$21</f>
        <v>2799537.4682837348</v>
      </c>
      <c r="AD100" s="52">
        <f>'Temporary Relocation Numbers'!AD100*Assumptions!E$21</f>
        <v>1905825.1419024495</v>
      </c>
      <c r="AE100" s="52">
        <f>'Temporary Relocation Numbers'!AE100*Assumptions!F$21</f>
        <v>1944876.3362342545</v>
      </c>
      <c r="AF100" s="52">
        <f>'Temporary Relocation Numbers'!AF100*Assumptions!G$21</f>
        <v>1532313.5019127142</v>
      </c>
      <c r="AG100" s="52">
        <f>'Temporary Relocation Numbers'!AG100*Assumptions!H$21</f>
        <v>605680.83541784517</v>
      </c>
      <c r="AH100" s="53">
        <f>'Temporary Relocation Numbers'!AH100*Assumptions!C$21</f>
        <v>1218508349.2722456</v>
      </c>
      <c r="AI100" s="53">
        <f>'Temporary Relocation Numbers'!AI100*Assumptions!D$21</f>
        <v>2332310144.6650624</v>
      </c>
      <c r="AJ100" s="53">
        <f>'Temporary Relocation Numbers'!AJ100*Assumptions!E$21</f>
        <v>1841297160.0903385</v>
      </c>
      <c r="AK100" s="53">
        <f>'Temporary Relocation Numbers'!AK100*Assumptions!F$21</f>
        <v>851182784.86893046</v>
      </c>
      <c r="AL100" s="53">
        <f>'Temporary Relocation Numbers'!AL100*Assumptions!G$21</f>
        <v>523085968.32077438</v>
      </c>
      <c r="AM100" s="53">
        <f>'Temporary Relocation Numbers'!AM100*Assumptions!H$21</f>
        <v>275681746.05906153</v>
      </c>
    </row>
    <row r="101" spans="1:39" x14ac:dyDescent="0.35">
      <c r="A101">
        <v>2120</v>
      </c>
      <c r="B101" s="51">
        <f>'Temporary Relocation Numbers'!B101*Assumptions!C$21</f>
        <v>0</v>
      </c>
      <c r="C101" s="51">
        <f>'Temporary Relocation Numbers'!C101*Assumptions!D$21</f>
        <v>0</v>
      </c>
      <c r="D101" s="51">
        <f>'Temporary Relocation Numbers'!D101*Assumptions!E$21</f>
        <v>0</v>
      </c>
      <c r="E101" s="51">
        <f>'Temporary Relocation Numbers'!E101*Assumptions!F$21</f>
        <v>0</v>
      </c>
      <c r="F101" s="51">
        <f>'Temporary Relocation Numbers'!F101*Assumptions!G$21</f>
        <v>0</v>
      </c>
      <c r="G101" s="51">
        <f>'Temporary Relocation Numbers'!G101*Assumptions!H$21</f>
        <v>0</v>
      </c>
      <c r="H101" s="52">
        <f>'Temporary Relocation Numbers'!H101*Assumptions!C$21</f>
        <v>2826866.5359650673</v>
      </c>
      <c r="I101" s="52">
        <f>'Temporary Relocation Numbers'!I101*Assumptions!D$21</f>
        <v>3290300.143421893</v>
      </c>
      <c r="J101" s="52">
        <f>'Temporary Relocation Numbers'!J101*Assumptions!E$21</f>
        <v>2263691.8734676554</v>
      </c>
      <c r="K101" s="52">
        <f>'Temporary Relocation Numbers'!K101*Assumptions!F$21</f>
        <v>2092773.704773502</v>
      </c>
      <c r="L101" s="52">
        <f>'Temporary Relocation Numbers'!L101*Assumptions!G$21</f>
        <v>1678889.5756948544</v>
      </c>
      <c r="M101" s="52">
        <f>'Temporary Relocation Numbers'!M101*Assumptions!H$21</f>
        <v>710735.16733680782</v>
      </c>
      <c r="N101" s="53">
        <f>'Temporary Relocation Numbers'!N101*Assumptions!C$21</f>
        <v>1415731029.1694055</v>
      </c>
      <c r="O101" s="53">
        <f>'Temporary Relocation Numbers'!O101*Assumptions!D$21</f>
        <v>2762579522.8496027</v>
      </c>
      <c r="P101" s="53">
        <f>'Temporary Relocation Numbers'!P101*Assumptions!E$21</f>
        <v>2204130976.82762</v>
      </c>
      <c r="Q101" s="53">
        <f>'Temporary Relocation Numbers'!Q101*Assumptions!F$21</f>
        <v>923065170.1904794</v>
      </c>
      <c r="R101" s="53">
        <f>'Temporary Relocation Numbers'!R101*Assumptions!G$21</f>
        <v>577599527.81338263</v>
      </c>
      <c r="S101" s="53">
        <f>'Temporary Relocation Numbers'!S101*Assumptions!H$21</f>
        <v>326025251.44966787</v>
      </c>
      <c r="U101">
        <v>2120</v>
      </c>
      <c r="V101" s="51">
        <f>'Temporary Relocation Numbers'!V101*Assumptions!C$21</f>
        <v>0</v>
      </c>
      <c r="W101" s="51">
        <f>'Temporary Relocation Numbers'!W101*Assumptions!D$21</f>
        <v>0</v>
      </c>
      <c r="X101" s="51">
        <f>'Temporary Relocation Numbers'!X101*Assumptions!E$21</f>
        <v>0</v>
      </c>
      <c r="Y101" s="51">
        <f>'Temporary Relocation Numbers'!Y101*Assumptions!F$21</f>
        <v>0</v>
      </c>
      <c r="Z101" s="51">
        <f>'Temporary Relocation Numbers'!Z101*Assumptions!G$21</f>
        <v>0</v>
      </c>
      <c r="AA101" s="51">
        <f>'Temporary Relocation Numbers'!AA101*Assumptions!H$21</f>
        <v>0</v>
      </c>
      <c r="AB101" s="52">
        <f>'Temporary Relocation Numbers'!AB101*Assumptions!C$21</f>
        <v>2631743.971115625</v>
      </c>
      <c r="AC101" s="52">
        <f>'Temporary Relocation Numbers'!AC101*Assumptions!D$21</f>
        <v>3004675.6865535635</v>
      </c>
      <c r="AD101" s="52">
        <f>'Temporary Relocation Numbers'!AD101*Assumptions!E$21</f>
        <v>2045475.9157795319</v>
      </c>
      <c r="AE101" s="52">
        <f>'Temporary Relocation Numbers'!AE101*Assumptions!F$21</f>
        <v>2087388.6158126518</v>
      </c>
      <c r="AF101" s="52">
        <f>'Temporary Relocation Numbers'!AF101*Assumptions!G$21</f>
        <v>1644594.9288178103</v>
      </c>
      <c r="AG101" s="52">
        <f>'Temporary Relocation Numbers'!AG101*Assumptions!H$21</f>
        <v>650062.55519313691</v>
      </c>
      <c r="AH101" s="53">
        <f>'Temporary Relocation Numbers'!AH101*Assumptions!C$21</f>
        <v>1318011145.3213451</v>
      </c>
      <c r="AI101" s="53">
        <f>'Temporary Relocation Numbers'!AI101*Assumptions!D$21</f>
        <v>2522765450.766541</v>
      </c>
      <c r="AJ101" s="53">
        <f>'Temporary Relocation Numbers'!AJ101*Assumptions!E$21</f>
        <v>1991656585.9372597</v>
      </c>
      <c r="AK101" s="53">
        <f>'Temporary Relocation Numbers'!AK101*Assumptions!F$21</f>
        <v>920689954.92148006</v>
      </c>
      <c r="AL101" s="53">
        <f>'Temporary Relocation Numbers'!AL101*Assumptions!G$21</f>
        <v>565800912.74692774</v>
      </c>
      <c r="AM101" s="53">
        <f>'Temporary Relocation Numbers'!AM101*Assumptions!H$21</f>
        <v>298193782.65606785</v>
      </c>
    </row>
    <row r="102" spans="1:39" x14ac:dyDescent="0.35">
      <c r="A102">
        <v>2121</v>
      </c>
      <c r="B102" s="51">
        <f>'Temporary Relocation Numbers'!B102*Assumptions!C$21</f>
        <v>0</v>
      </c>
      <c r="C102" s="51">
        <f>'Temporary Relocation Numbers'!C102*Assumptions!D$21</f>
        <v>0</v>
      </c>
      <c r="D102" s="51">
        <f>'Temporary Relocation Numbers'!D102*Assumptions!E$21</f>
        <v>0</v>
      </c>
      <c r="E102" s="51">
        <f>'Temporary Relocation Numbers'!E102*Assumptions!F$21</f>
        <v>0</v>
      </c>
      <c r="F102" s="51">
        <f>'Temporary Relocation Numbers'!F102*Assumptions!G$21</f>
        <v>0</v>
      </c>
      <c r="G102" s="51">
        <f>'Temporary Relocation Numbers'!G102*Assumptions!H$21</f>
        <v>0</v>
      </c>
      <c r="H102" s="52">
        <f>'Temporary Relocation Numbers'!H102*Assumptions!C$21</f>
        <v>2843922.0122045972</v>
      </c>
      <c r="I102" s="52">
        <f>'Temporary Relocation Numbers'!I102*Assumptions!D$21</f>
        <v>3310151.6769849714</v>
      </c>
      <c r="J102" s="52">
        <f>'Temporary Relocation Numbers'!J102*Assumptions!E$21</f>
        <v>2277349.5196530502</v>
      </c>
      <c r="K102" s="52">
        <f>'Temporary Relocation Numbers'!K102*Assumptions!F$21</f>
        <v>2105400.1417638464</v>
      </c>
      <c r="L102" s="52">
        <f>'Temporary Relocation Numbers'!L102*Assumptions!G$21</f>
        <v>1689018.9047249858</v>
      </c>
      <c r="M102" s="52">
        <f>'Temporary Relocation Numbers'!M102*Assumptions!H$21</f>
        <v>715023.28161630721</v>
      </c>
      <c r="N102" s="53">
        <f>'Temporary Relocation Numbers'!N102*Assumptions!C$21</f>
        <v>1435398155.3100822</v>
      </c>
      <c r="O102" s="53">
        <f>'Temporary Relocation Numbers'!O102*Assumptions!D$21</f>
        <v>2800956869.1322584</v>
      </c>
      <c r="P102" s="53">
        <f>'Temporary Relocation Numbers'!P102*Assumptions!E$21</f>
        <v>2234750438.4758363</v>
      </c>
      <c r="Q102" s="53">
        <f>'Temporary Relocation Numbers'!Q102*Assumptions!F$21</f>
        <v>935888255.05911613</v>
      </c>
      <c r="R102" s="53">
        <f>'Temporary Relocation Numbers'!R102*Assumptions!G$21</f>
        <v>585623455.05538559</v>
      </c>
      <c r="S102" s="53">
        <f>'Temporary Relocation Numbers'!S102*Assumptions!H$21</f>
        <v>330554346.03980929</v>
      </c>
      <c r="U102">
        <v>2121</v>
      </c>
      <c r="V102" s="51">
        <f>'Temporary Relocation Numbers'!V102*Assumptions!C$21</f>
        <v>0</v>
      </c>
      <c r="W102" s="51">
        <f>'Temporary Relocation Numbers'!W102*Assumptions!D$21</f>
        <v>0</v>
      </c>
      <c r="X102" s="51">
        <f>'Temporary Relocation Numbers'!X102*Assumptions!E$21</f>
        <v>0</v>
      </c>
      <c r="Y102" s="51">
        <f>'Temporary Relocation Numbers'!Y102*Assumptions!F$21</f>
        <v>0</v>
      </c>
      <c r="Z102" s="51">
        <f>'Temporary Relocation Numbers'!Z102*Assumptions!G$21</f>
        <v>0</v>
      </c>
      <c r="AA102" s="51">
        <f>'Temporary Relocation Numbers'!AA102*Assumptions!H$21</f>
        <v>0</v>
      </c>
      <c r="AB102" s="52">
        <f>'Temporary Relocation Numbers'!AB102*Assumptions!C$21</f>
        <v>2647622.2045577867</v>
      </c>
      <c r="AC102" s="52">
        <f>'Temporary Relocation Numbers'!AC102*Assumptions!D$21</f>
        <v>3022803.9476962532</v>
      </c>
      <c r="AD102" s="52">
        <f>'Temporary Relocation Numbers'!AD102*Assumptions!E$21</f>
        <v>2057816.9886375037</v>
      </c>
      <c r="AE102" s="52">
        <f>'Temporary Relocation Numbers'!AE102*Assumptions!F$21</f>
        <v>2099982.562674562</v>
      </c>
      <c r="AF102" s="52">
        <f>'Temporary Relocation Numbers'!AF102*Assumptions!G$21</f>
        <v>1654517.3462277735</v>
      </c>
      <c r="AG102" s="52">
        <f>'Temporary Relocation Numbers'!AG102*Assumptions!H$21</f>
        <v>653984.6103461649</v>
      </c>
      <c r="AH102" s="53">
        <f>'Temporary Relocation Numbers'!AH102*Assumptions!C$21</f>
        <v>1336320761.2835386</v>
      </c>
      <c r="AI102" s="53">
        <f>'Temporary Relocation Numbers'!AI102*Assumptions!D$21</f>
        <v>2557811335.4164491</v>
      </c>
      <c r="AJ102" s="53">
        <f>'Temporary Relocation Numbers'!AJ102*Assumptions!E$21</f>
        <v>2019324384.7616723</v>
      </c>
      <c r="AK102" s="53">
        <f>'Temporary Relocation Numbers'!AK102*Assumptions!F$21</f>
        <v>933480043.65077674</v>
      </c>
      <c r="AL102" s="53">
        <f>'Temporary Relocation Numbers'!AL102*Assumptions!G$21</f>
        <v>573660935.37285852</v>
      </c>
      <c r="AM102" s="53">
        <f>'Temporary Relocation Numbers'!AM102*Assumptions!H$21</f>
        <v>302336246.59662521</v>
      </c>
    </row>
    <row r="103" spans="1:39" x14ac:dyDescent="0.35">
      <c r="A103">
        <v>2122</v>
      </c>
      <c r="B103" s="51">
        <f>'Temporary Relocation Numbers'!B103*Assumptions!C$21</f>
        <v>0</v>
      </c>
      <c r="C103" s="51">
        <f>'Temporary Relocation Numbers'!C103*Assumptions!D$21</f>
        <v>0</v>
      </c>
      <c r="D103" s="51">
        <f>'Temporary Relocation Numbers'!D103*Assumptions!E$21</f>
        <v>0</v>
      </c>
      <c r="E103" s="51">
        <f>'Temporary Relocation Numbers'!E103*Assumptions!F$21</f>
        <v>0</v>
      </c>
      <c r="F103" s="51">
        <f>'Temporary Relocation Numbers'!F103*Assumptions!G$21</f>
        <v>0</v>
      </c>
      <c r="G103" s="51">
        <f>'Temporary Relocation Numbers'!G103*Assumptions!H$21</f>
        <v>0</v>
      </c>
      <c r="H103" s="52">
        <f>'Temporary Relocation Numbers'!H103*Assumptions!C$21</f>
        <v>2861080.3901078789</v>
      </c>
      <c r="I103" s="52">
        <f>'Temporary Relocation Numbers'!I103*Assumptions!D$21</f>
        <v>3330122.9818052682</v>
      </c>
      <c r="J103" s="52">
        <f>'Temporary Relocation Numbers'!J103*Assumptions!E$21</f>
        <v>2291089.5672030076</v>
      </c>
      <c r="K103" s="52">
        <f>'Temporary Relocation Numbers'!K103*Assumptions!F$21</f>
        <v>2118102.758472384</v>
      </c>
      <c r="L103" s="52">
        <f>'Temporary Relocation Numbers'!L103*Assumptions!G$21</f>
        <v>1699209.3475460927</v>
      </c>
      <c r="M103" s="52">
        <f>'Temporary Relocation Numbers'!M103*Assumptions!H$21</f>
        <v>719337.26759164932</v>
      </c>
      <c r="N103" s="53">
        <f>'Temporary Relocation Numbers'!N103*Assumptions!C$21</f>
        <v>1455338494.2593107</v>
      </c>
      <c r="O103" s="53">
        <f>'Temporary Relocation Numbers'!O103*Assumptions!D$21</f>
        <v>2839867347.8353629</v>
      </c>
      <c r="P103" s="53">
        <f>'Temporary Relocation Numbers'!P103*Assumptions!E$21</f>
        <v>2265795261.1581664</v>
      </c>
      <c r="Q103" s="53">
        <f>'Temporary Relocation Numbers'!Q103*Assumptions!F$21</f>
        <v>948889476.32684839</v>
      </c>
      <c r="R103" s="53">
        <f>'Temporary Relocation Numbers'!R103*Assumptions!G$21</f>
        <v>593758849.50829279</v>
      </c>
      <c r="S103" s="53">
        <f>'Temporary Relocation Numbers'!S103*Assumptions!H$21</f>
        <v>335146358.14236802</v>
      </c>
      <c r="U103">
        <v>2122</v>
      </c>
      <c r="V103" s="51">
        <f>'Temporary Relocation Numbers'!V103*Assumptions!C$21</f>
        <v>0</v>
      </c>
      <c r="W103" s="51">
        <f>'Temporary Relocation Numbers'!W103*Assumptions!D$21</f>
        <v>0</v>
      </c>
      <c r="X103" s="51">
        <f>'Temporary Relocation Numbers'!X103*Assumptions!E$21</f>
        <v>0</v>
      </c>
      <c r="Y103" s="51">
        <f>'Temporary Relocation Numbers'!Y103*Assumptions!F$21</f>
        <v>0</v>
      </c>
      <c r="Z103" s="51">
        <f>'Temporary Relocation Numbers'!Z103*Assumptions!G$21</f>
        <v>0</v>
      </c>
      <c r="AA103" s="51">
        <f>'Temporary Relocation Numbers'!AA103*Assumptions!H$21</f>
        <v>0</v>
      </c>
      <c r="AB103" s="52">
        <f>'Temporary Relocation Numbers'!AB103*Assumptions!C$21</f>
        <v>2663596.2369454424</v>
      </c>
      <c r="AC103" s="52">
        <f>'Temporary Relocation Numbers'!AC103*Assumptions!D$21</f>
        <v>3041041.5829898794</v>
      </c>
      <c r="AD103" s="52">
        <f>'Temporary Relocation Numbers'!AD103*Assumptions!E$21</f>
        <v>2070232.5195118764</v>
      </c>
      <c r="AE103" s="52">
        <f>'Temporary Relocation Numbers'!AE103*Assumptions!F$21</f>
        <v>2112652.4932303373</v>
      </c>
      <c r="AF103" s="52">
        <f>'Temporary Relocation Numbers'!AF103*Assumptions!G$21</f>
        <v>1664499.6290584141</v>
      </c>
      <c r="AG103" s="52">
        <f>'Temporary Relocation Numbers'!AG103*Assumptions!H$21</f>
        <v>657930.32863207231</v>
      </c>
      <c r="AH103" s="53">
        <f>'Temporary Relocation Numbers'!AH103*Assumptions!C$21</f>
        <v>1354884731.723593</v>
      </c>
      <c r="AI103" s="53">
        <f>'Temporary Relocation Numbers'!AI103*Assumptions!D$21</f>
        <v>2593344072.3143625</v>
      </c>
      <c r="AJ103" s="53">
        <f>'Temporary Relocation Numbers'!AJ103*Assumptions!E$21</f>
        <v>2047376540.5566561</v>
      </c>
      <c r="AK103" s="53">
        <f>'Temporary Relocation Numbers'!AK103*Assumptions!F$21</f>
        <v>946447810.4016794</v>
      </c>
      <c r="AL103" s="53">
        <f>'Temporary Relocation Numbers'!AL103*Assumptions!G$21</f>
        <v>581630148.2710005</v>
      </c>
      <c r="AM103" s="53">
        <f>'Temporary Relocation Numbers'!AM103*Assumptions!H$21</f>
        <v>306536257.03377944</v>
      </c>
    </row>
    <row r="104" spans="1:39" x14ac:dyDescent="0.35">
      <c r="A104">
        <v>2123</v>
      </c>
      <c r="B104" s="51">
        <f>'Temporary Relocation Numbers'!B104*Assumptions!C$21</f>
        <v>0</v>
      </c>
      <c r="C104" s="51">
        <f>'Temporary Relocation Numbers'!C104*Assumptions!D$21</f>
        <v>0</v>
      </c>
      <c r="D104" s="51">
        <f>'Temporary Relocation Numbers'!D104*Assumptions!E$21</f>
        <v>0</v>
      </c>
      <c r="E104" s="51">
        <f>'Temporary Relocation Numbers'!E104*Assumptions!F$21</f>
        <v>0</v>
      </c>
      <c r="F104" s="51">
        <f>'Temporary Relocation Numbers'!F104*Assumptions!G$21</f>
        <v>0</v>
      </c>
      <c r="G104" s="51">
        <f>'Temporary Relocation Numbers'!G104*Assumptions!H$21</f>
        <v>0</v>
      </c>
      <c r="H104" s="52">
        <f>'Temporary Relocation Numbers'!H104*Assumptions!C$21</f>
        <v>2878342.2905167039</v>
      </c>
      <c r="I104" s="52">
        <f>'Temporary Relocation Numbers'!I104*Assumptions!D$21</f>
        <v>3350214.7805047426</v>
      </c>
      <c r="J104" s="52">
        <f>'Temporary Relocation Numbers'!J104*Assumptions!E$21</f>
        <v>2304912.5132738329</v>
      </c>
      <c r="K104" s="52">
        <f>'Temporary Relocation Numbers'!K104*Assumptions!F$21</f>
        <v>2130882.0145180444</v>
      </c>
      <c r="L104" s="52">
        <f>'Temporary Relocation Numbers'!L104*Assumptions!G$21</f>
        <v>1709461.2728790888</v>
      </c>
      <c r="M104" s="52">
        <f>'Temporary Relocation Numbers'!M104*Assumptions!H$21</f>
        <v>723677.28135583957</v>
      </c>
      <c r="N104" s="53">
        <f>'Temporary Relocation Numbers'!N104*Assumptions!C$21</f>
        <v>1475555841.4490333</v>
      </c>
      <c r="O104" s="53">
        <f>'Temporary Relocation Numbers'!O104*Assumptions!D$21</f>
        <v>2879318365.1556754</v>
      </c>
      <c r="P104" s="53">
        <f>'Temporary Relocation Numbers'!P104*Assumptions!E$21</f>
        <v>2297271353.927207</v>
      </c>
      <c r="Q104" s="53">
        <f>'Temporary Relocation Numbers'!Q104*Assumptions!F$21</f>
        <v>962071308.6381948</v>
      </c>
      <c r="R104" s="53">
        <f>'Temporary Relocation Numbers'!R104*Assumptions!G$21</f>
        <v>602007259.65811753</v>
      </c>
      <c r="S104" s="53">
        <f>'Temporary Relocation Numbers'!S104*Assumptions!H$21</f>
        <v>339802161.79812431</v>
      </c>
      <c r="U104">
        <v>2123</v>
      </c>
      <c r="V104" s="51">
        <f>'Temporary Relocation Numbers'!V104*Assumptions!C$21</f>
        <v>0</v>
      </c>
      <c r="W104" s="51">
        <f>'Temporary Relocation Numbers'!W104*Assumptions!D$21</f>
        <v>0</v>
      </c>
      <c r="X104" s="51">
        <f>'Temporary Relocation Numbers'!X104*Assumptions!E$21</f>
        <v>0</v>
      </c>
      <c r="Y104" s="51">
        <f>'Temporary Relocation Numbers'!Y104*Assumptions!F$21</f>
        <v>0</v>
      </c>
      <c r="Z104" s="51">
        <f>'Temporary Relocation Numbers'!Z104*Assumptions!G$21</f>
        <v>0</v>
      </c>
      <c r="AA104" s="51">
        <f>'Temporary Relocation Numbers'!AA104*Assumptions!H$21</f>
        <v>0</v>
      </c>
      <c r="AB104" s="52">
        <f>'Temporary Relocation Numbers'!AB104*Assumptions!C$21</f>
        <v>2679666.6462671943</v>
      </c>
      <c r="AC104" s="52">
        <f>'Temporary Relocation Numbers'!AC104*Assumptions!D$21</f>
        <v>3059389.2523270166</v>
      </c>
      <c r="AD104" s="52">
        <f>'Temporary Relocation Numbers'!AD104*Assumptions!E$21</f>
        <v>2082722.957633951</v>
      </c>
      <c r="AE104" s="52">
        <f>'Temporary Relocation Numbers'!AE104*Assumptions!F$21</f>
        <v>2125398.8659162237</v>
      </c>
      <c r="AF104" s="52">
        <f>'Temporary Relocation Numbers'!AF104*Assumptions!G$21</f>
        <v>1674542.1384987896</v>
      </c>
      <c r="AG104" s="52">
        <f>'Temporary Relocation Numbers'!AG104*Assumptions!H$21</f>
        <v>661899.85281883029</v>
      </c>
      <c r="AH104" s="53">
        <f>'Temporary Relocation Numbers'!AH104*Assumptions!C$21</f>
        <v>1373706590.0963082</v>
      </c>
      <c r="AI104" s="53">
        <f>'Temporary Relocation Numbers'!AI104*Assumptions!D$21</f>
        <v>2629370424.7397285</v>
      </c>
      <c r="AJ104" s="53">
        <f>'Temporary Relocation Numbers'!AJ104*Assumptions!E$21</f>
        <v>2075818392.752418</v>
      </c>
      <c r="AK104" s="53">
        <f>'Temporary Relocation Numbers'!AK104*Assumptions!F$21</f>
        <v>959595723.45099497</v>
      </c>
      <c r="AL104" s="53">
        <f>'Temporary Relocation Numbers'!AL104*Assumptions!G$21</f>
        <v>589710068.29647148</v>
      </c>
      <c r="AM104" s="53">
        <f>'Temporary Relocation Numbers'!AM104*Assumptions!H$21</f>
        <v>310794613.39495301</v>
      </c>
    </row>
    <row r="105" spans="1:39" x14ac:dyDescent="0.35">
      <c r="A105">
        <v>2124</v>
      </c>
      <c r="B105" s="51">
        <f>'Temporary Relocation Numbers'!B105*Assumptions!C$21</f>
        <v>0</v>
      </c>
      <c r="C105" s="51">
        <f>'Temporary Relocation Numbers'!C105*Assumptions!D$21</f>
        <v>0</v>
      </c>
      <c r="D105" s="51">
        <f>'Temporary Relocation Numbers'!D105*Assumptions!E$21</f>
        <v>0</v>
      </c>
      <c r="E105" s="51">
        <f>'Temporary Relocation Numbers'!E105*Assumptions!F$21</f>
        <v>0</v>
      </c>
      <c r="F105" s="51">
        <f>'Temporary Relocation Numbers'!F105*Assumptions!G$21</f>
        <v>0</v>
      </c>
      <c r="G105" s="51">
        <f>'Temporary Relocation Numbers'!G105*Assumptions!H$21</f>
        <v>0</v>
      </c>
      <c r="H105" s="52">
        <f>'Temporary Relocation Numbers'!H105*Assumptions!C$21</f>
        <v>2895708.3380186176</v>
      </c>
      <c r="I105" s="52">
        <f>'Temporary Relocation Numbers'!I105*Assumptions!D$21</f>
        <v>3370427.8000651831</v>
      </c>
      <c r="J105" s="52">
        <f>'Temporary Relocation Numbers'!J105*Assumptions!E$21</f>
        <v>2318818.858021345</v>
      </c>
      <c r="K105" s="52">
        <f>'Temporary Relocation Numbers'!K105*Assumptions!F$21</f>
        <v>2143738.3722928008</v>
      </c>
      <c r="L105" s="52">
        <f>'Temporary Relocation Numbers'!L105*Assumptions!G$21</f>
        <v>1719775.0516695087</v>
      </c>
      <c r="M105" s="52">
        <f>'Temporary Relocation Numbers'!M105*Assumptions!H$21</f>
        <v>728043.47994364728</v>
      </c>
      <c r="N105" s="53">
        <f>'Temporary Relocation Numbers'!N105*Assumptions!C$21</f>
        <v>1496054045.0367696</v>
      </c>
      <c r="O105" s="53">
        <f>'Temporary Relocation Numbers'!O105*Assumptions!D$21</f>
        <v>2919317430.1757503</v>
      </c>
      <c r="P105" s="53">
        <f>'Temporary Relocation Numbers'!P105*Assumptions!E$21</f>
        <v>2329184707.9232388</v>
      </c>
      <c r="Q105" s="53">
        <f>'Temporary Relocation Numbers'!Q105*Assumptions!F$21</f>
        <v>975436261.0150696</v>
      </c>
      <c r="R105" s="53">
        <f>'Temporary Relocation Numbers'!R105*Assumptions!G$21</f>
        <v>610370255.50221217</v>
      </c>
      <c r="S105" s="53">
        <f>'Temporary Relocation Numbers'!S105*Assumptions!H$21</f>
        <v>344522643.18990326</v>
      </c>
      <c r="U105">
        <v>2124</v>
      </c>
      <c r="V105" s="51">
        <f>'Temporary Relocation Numbers'!V105*Assumptions!C$21</f>
        <v>0</v>
      </c>
      <c r="W105" s="51">
        <f>'Temporary Relocation Numbers'!W105*Assumptions!D$21</f>
        <v>0</v>
      </c>
      <c r="X105" s="51">
        <f>'Temporary Relocation Numbers'!X105*Assumptions!E$21</f>
        <v>0</v>
      </c>
      <c r="Y105" s="51">
        <f>'Temporary Relocation Numbers'!Y105*Assumptions!F$21</f>
        <v>0</v>
      </c>
      <c r="Z105" s="51">
        <f>'Temporary Relocation Numbers'!Z105*Assumptions!G$21</f>
        <v>0</v>
      </c>
      <c r="AA105" s="51">
        <f>'Temporary Relocation Numbers'!AA105*Assumptions!H$21</f>
        <v>0</v>
      </c>
      <c r="AB105" s="52">
        <f>'Temporary Relocation Numbers'!AB105*Assumptions!C$21</f>
        <v>2695834.013998853</v>
      </c>
      <c r="AC105" s="52">
        <f>'Temporary Relocation Numbers'!AC105*Assumptions!D$21</f>
        <v>3077847.6195816002</v>
      </c>
      <c r="AD105" s="52">
        <f>'Temporary Relocation Numbers'!AD105*Assumptions!E$21</f>
        <v>2095288.7549453978</v>
      </c>
      <c r="AE105" s="52">
        <f>'Temporary Relocation Numbers'!AE105*Assumptions!F$21</f>
        <v>2138222.1419343762</v>
      </c>
      <c r="AF105" s="52">
        <f>'Temporary Relocation Numbers'!AF105*Assumptions!G$21</f>
        <v>1684645.2379171378</v>
      </c>
      <c r="AG105" s="52">
        <f>'Temporary Relocation Numbers'!AG105*Assumptions!H$21</f>
        <v>665893.32653577928</v>
      </c>
      <c r="AH105" s="53">
        <f>'Temporary Relocation Numbers'!AH105*Assumptions!C$21</f>
        <v>1392789918.9427156</v>
      </c>
      <c r="AI105" s="53">
        <f>'Temporary Relocation Numbers'!AI105*Assumptions!D$21</f>
        <v>2665897249.9264736</v>
      </c>
      <c r="AJ105" s="53">
        <f>'Temporary Relocation Numbers'!AJ105*Assumptions!E$21</f>
        <v>2104655354.9537413</v>
      </c>
      <c r="AK105" s="53">
        <f>'Temporary Relocation Numbers'!AK105*Assumptions!F$21</f>
        <v>972926285.36446619</v>
      </c>
      <c r="AL105" s="53">
        <f>'Temporary Relocation Numbers'!AL105*Assumptions!G$21</f>
        <v>597902233.37631595</v>
      </c>
      <c r="AM105" s="53">
        <f>'Temporary Relocation Numbers'!AM105*Assumptions!H$21</f>
        <v>315112126.21309578</v>
      </c>
    </row>
    <row r="106" spans="1:39" x14ac:dyDescent="0.35">
      <c r="A106">
        <v>2125</v>
      </c>
      <c r="B106" s="51">
        <f>'Temporary Relocation Numbers'!B106*Assumptions!C$21</f>
        <v>0</v>
      </c>
      <c r="C106" s="51">
        <f>'Temporary Relocation Numbers'!C106*Assumptions!D$21</f>
        <v>0</v>
      </c>
      <c r="D106" s="51">
        <f>'Temporary Relocation Numbers'!D106*Assumptions!E$21</f>
        <v>0</v>
      </c>
      <c r="E106" s="51">
        <f>'Temporary Relocation Numbers'!E106*Assumptions!F$21</f>
        <v>0</v>
      </c>
      <c r="F106" s="51">
        <f>'Temporary Relocation Numbers'!F106*Assumptions!G$21</f>
        <v>0</v>
      </c>
      <c r="G106" s="51">
        <f>'Temporary Relocation Numbers'!G106*Assumptions!H$21</f>
        <v>0</v>
      </c>
      <c r="H106" s="52">
        <f>'Temporary Relocation Numbers'!H106*Assumptions!C$21</f>
        <v>2913179.1609695228</v>
      </c>
      <c r="I106" s="52">
        <f>'Temporary Relocation Numbers'!I106*Assumptions!D$21</f>
        <v>3390762.7718545171</v>
      </c>
      <c r="J106" s="52">
        <f>'Temporary Relocation Numbers'!J106*Assumptions!E$21</f>
        <v>2332809.1046189815</v>
      </c>
      <c r="K106" s="52">
        <f>'Temporary Relocation Numbers'!K106*Assumptions!F$21</f>
        <v>2156672.2969783973</v>
      </c>
      <c r="L106" s="52">
        <f>'Temporary Relocation Numbers'!L106*Assumptions!G$21</f>
        <v>1730151.057100933</v>
      </c>
      <c r="M106" s="52">
        <f>'Temporary Relocation Numbers'!M106*Assumptions!H$21</f>
        <v>732436.02133728762</v>
      </c>
      <c r="N106" s="53">
        <f>'Temporary Relocation Numbers'!N106*Assumptions!C$21</f>
        <v>1516837006.6380777</v>
      </c>
      <c r="O106" s="53">
        <f>'Temporary Relocation Numbers'!O106*Assumptions!D$21</f>
        <v>2959872156.2932019</v>
      </c>
      <c r="P106" s="53">
        <f>'Temporary Relocation Numbers'!P106*Assumptions!E$21</f>
        <v>2361541397.5145783</v>
      </c>
      <c r="Q106" s="53">
        <f>'Temporary Relocation Numbers'!Q106*Assumptions!F$21</f>
        <v>988986877.33434927</v>
      </c>
      <c r="R106" s="53">
        <f>'Temporary Relocation Numbers'!R106*Assumptions!G$21</f>
        <v>618849428.84809971</v>
      </c>
      <c r="S106" s="53">
        <f>'Temporary Relocation Numbers'!S106*Assumptions!H$21</f>
        <v>349308700.81125134</v>
      </c>
      <c r="U106">
        <v>2125</v>
      </c>
      <c r="V106" s="51">
        <f>'Temporary Relocation Numbers'!V106*Assumptions!C$21</f>
        <v>0</v>
      </c>
      <c r="W106" s="51">
        <f>'Temporary Relocation Numbers'!W106*Assumptions!D$21</f>
        <v>0</v>
      </c>
      <c r="X106" s="51">
        <f>'Temporary Relocation Numbers'!X106*Assumptions!E$21</f>
        <v>0</v>
      </c>
      <c r="Y106" s="51">
        <f>'Temporary Relocation Numbers'!Y106*Assumptions!F$21</f>
        <v>0</v>
      </c>
      <c r="Z106" s="51">
        <f>'Temporary Relocation Numbers'!Z106*Assumptions!G$21</f>
        <v>0</v>
      </c>
      <c r="AA106" s="51">
        <f>'Temporary Relocation Numbers'!AA106*Assumptions!H$21</f>
        <v>0</v>
      </c>
      <c r="AB106" s="52">
        <f>'Temporary Relocation Numbers'!AB106*Assumptions!C$21</f>
        <v>2712098.9251244776</v>
      </c>
      <c r="AC106" s="52">
        <f>'Temporary Relocation Numbers'!AC106*Assumptions!D$21</f>
        <v>3096417.3526329501</v>
      </c>
      <c r="AD106" s="52">
        <f>'Temporary Relocation Numbers'!AD106*Assumptions!E$21</f>
        <v>2107930.3661146089</v>
      </c>
      <c r="AE106" s="52">
        <f>'Temporary Relocation Numbers'!AE106*Assumptions!F$21</f>
        <v>2151122.7852695407</v>
      </c>
      <c r="AF106" s="52">
        <f>'Temporary Relocation Numbers'!AF106*Assumptions!G$21</f>
        <v>1694809.2928740245</v>
      </c>
      <c r="AG106" s="52">
        <f>'Temporary Relocation Numbers'!AG106*Assumptions!H$21</f>
        <v>669910.89427882642</v>
      </c>
      <c r="AH106" s="53">
        <f>'Temporary Relocation Numbers'!AH106*Assumptions!C$21</f>
        <v>1412138350.5719783</v>
      </c>
      <c r="AI106" s="53">
        <f>'Temporary Relocation Numbers'!AI106*Assumptions!D$21</f>
        <v>2702931500.3682032</v>
      </c>
      <c r="AJ106" s="53">
        <f>'Temporary Relocation Numbers'!AJ106*Assumptions!E$21</f>
        <v>2133892915.9704065</v>
      </c>
      <c r="AK106" s="53">
        <f>'Temporary Relocation Numbers'!AK106*Assumptions!F$21</f>
        <v>986442033.47310865</v>
      </c>
      <c r="AL106" s="53">
        <f>'Temporary Relocation Numbers'!AL106*Assumptions!G$21</f>
        <v>606208202.80223382</v>
      </c>
      <c r="AM106" s="53">
        <f>'Temporary Relocation Numbers'!AM106*Assumptions!H$21</f>
        <v>319489617.28096175</v>
      </c>
    </row>
    <row r="107" spans="1:39" x14ac:dyDescent="0.35">
      <c r="A107">
        <v>2126</v>
      </c>
      <c r="B107" s="51">
        <f>'Temporary Relocation Numbers'!B107*Assumptions!C$21</f>
        <v>0</v>
      </c>
      <c r="C107" s="51">
        <f>'Temporary Relocation Numbers'!C107*Assumptions!D$21</f>
        <v>0</v>
      </c>
      <c r="D107" s="51">
        <f>'Temporary Relocation Numbers'!D107*Assumptions!E$21</f>
        <v>0</v>
      </c>
      <c r="E107" s="51">
        <f>'Temporary Relocation Numbers'!E107*Assumptions!F$21</f>
        <v>0</v>
      </c>
      <c r="F107" s="51">
        <f>'Temporary Relocation Numbers'!F107*Assumptions!G$21</f>
        <v>0</v>
      </c>
      <c r="G107" s="51">
        <f>'Temporary Relocation Numbers'!G107*Assumptions!H$21</f>
        <v>0</v>
      </c>
      <c r="H107" s="52">
        <f>'Temporary Relocation Numbers'!H107*Assumptions!C$21</f>
        <v>2930755.3915164121</v>
      </c>
      <c r="I107" s="52">
        <f>'Temporary Relocation Numbers'!I107*Assumptions!D$21</f>
        <v>3411220.4316532677</v>
      </c>
      <c r="J107" s="52">
        <f>'Temporary Relocation Numbers'!J107*Assumptions!E$21</f>
        <v>2346883.7592759985</v>
      </c>
      <c r="K107" s="52">
        <f>'Temporary Relocation Numbers'!K107*Assumptions!F$21</f>
        <v>2169684.2565631857</v>
      </c>
      <c r="L107" s="52">
        <f>'Temporary Relocation Numbers'!L107*Assumptions!G$21</f>
        <v>1740589.6646084876</v>
      </c>
      <c r="M107" s="52">
        <f>'Temporary Relocation Numbers'!M107*Assumptions!H$21</f>
        <v>736855.0644721376</v>
      </c>
      <c r="N107" s="53">
        <f>'Temporary Relocation Numbers'!N107*Assumptions!C$21</f>
        <v>1537908682.06918</v>
      </c>
      <c r="O107" s="53">
        <f>'Temporary Relocation Numbers'!O107*Assumptions!D$21</f>
        <v>3000990262.6698408</v>
      </c>
      <c r="P107" s="53">
        <f>'Temporary Relocation Numbers'!P107*Assumptions!E$21</f>
        <v>2394347581.4537678</v>
      </c>
      <c r="Q107" s="53">
        <f>'Temporary Relocation Numbers'!Q107*Assumptions!F$21</f>
        <v>1002725736.812071</v>
      </c>
      <c r="R107" s="53">
        <f>'Temporary Relocation Numbers'!R107*Assumptions!G$21</f>
        <v>627446393.61645806</v>
      </c>
      <c r="S107" s="53">
        <f>'Temporary Relocation Numbers'!S107*Assumptions!H$21</f>
        <v>354161245.63745421</v>
      </c>
      <c r="U107">
        <v>2126</v>
      </c>
      <c r="V107" s="51">
        <f>'Temporary Relocation Numbers'!V107*Assumptions!C$21</f>
        <v>0</v>
      </c>
      <c r="W107" s="51">
        <f>'Temporary Relocation Numbers'!W107*Assumptions!D$21</f>
        <v>0</v>
      </c>
      <c r="X107" s="51">
        <f>'Temporary Relocation Numbers'!X107*Assumptions!E$21</f>
        <v>0</v>
      </c>
      <c r="Y107" s="51">
        <f>'Temporary Relocation Numbers'!Y107*Assumptions!F$21</f>
        <v>0</v>
      </c>
      <c r="Z107" s="51">
        <f>'Temporary Relocation Numbers'!Z107*Assumptions!G$21</f>
        <v>0</v>
      </c>
      <c r="AA107" s="51">
        <f>'Temporary Relocation Numbers'!AA107*Assumptions!H$21</f>
        <v>0</v>
      </c>
      <c r="AB107" s="52">
        <f>'Temporary Relocation Numbers'!AB107*Assumptions!C$21</f>
        <v>2728461.9681575377</v>
      </c>
      <c r="AC107" s="52">
        <f>'Temporary Relocation Numbers'!AC107*Assumptions!D$21</f>
        <v>3115099.1233899374</v>
      </c>
      <c r="AD107" s="52">
        <f>'Temporary Relocation Numbers'!AD107*Assumptions!E$21</f>
        <v>2120648.2485531499</v>
      </c>
      <c r="AE107" s="52">
        <f>'Temporary Relocation Numbers'!AE107*Assumptions!F$21</f>
        <v>2164101.2627058481</v>
      </c>
      <c r="AF107" s="52">
        <f>'Temporary Relocation Numbers'!AF107*Assumptions!G$21</f>
        <v>1705034.6711355695</v>
      </c>
      <c r="AG107" s="52">
        <f>'Temporary Relocation Numbers'!AG107*Assumptions!H$21</f>
        <v>673952.70141567232</v>
      </c>
      <c r="AH107" s="53">
        <f>'Temporary Relocation Numbers'!AH107*Assumptions!C$21</f>
        <v>1431755567.7527587</v>
      </c>
      <c r="AI107" s="53">
        <f>'Temporary Relocation Numbers'!AI107*Assumptions!D$21</f>
        <v>2740480225.1415367</v>
      </c>
      <c r="AJ107" s="53">
        <f>'Temporary Relocation Numbers'!AJ107*Assumptions!E$21</f>
        <v>2163536640.8619266</v>
      </c>
      <c r="AK107" s="53">
        <f>'Temporary Relocation Numbers'!AK107*Assumptions!F$21</f>
        <v>1000145540.3561662</v>
      </c>
      <c r="AL107" s="53">
        <f>'Temporary Relocation Numbers'!AL107*Assumptions!G$21</f>
        <v>614629557.52737474</v>
      </c>
      <c r="AM107" s="53">
        <f>'Temporary Relocation Numbers'!AM107*Assumptions!H$21</f>
        <v>323927919.80752838</v>
      </c>
    </row>
    <row r="108" spans="1:39" x14ac:dyDescent="0.35">
      <c r="A108">
        <v>2127</v>
      </c>
      <c r="B108" s="51">
        <f>'Temporary Relocation Numbers'!B108*Assumptions!C$21</f>
        <v>0</v>
      </c>
      <c r="C108" s="51">
        <f>'Temporary Relocation Numbers'!C108*Assumptions!D$21</f>
        <v>0</v>
      </c>
      <c r="D108" s="51">
        <f>'Temporary Relocation Numbers'!D108*Assumptions!E$21</f>
        <v>0</v>
      </c>
      <c r="E108" s="51">
        <f>'Temporary Relocation Numbers'!E108*Assumptions!F$21</f>
        <v>0</v>
      </c>
      <c r="F108" s="51">
        <f>'Temporary Relocation Numbers'!F108*Assumptions!G$21</f>
        <v>0</v>
      </c>
      <c r="G108" s="51">
        <f>'Temporary Relocation Numbers'!G108*Assumptions!H$21</f>
        <v>0</v>
      </c>
      <c r="H108" s="52">
        <f>'Temporary Relocation Numbers'!H108*Assumptions!C$21</f>
        <v>2948437.6656202432</v>
      </c>
      <c r="I108" s="52">
        <f>'Temporary Relocation Numbers'!I108*Assumptions!D$21</f>
        <v>3431801.5196811822</v>
      </c>
      <c r="J108" s="52">
        <f>'Temporary Relocation Numbers'!J108*Assumptions!E$21</f>
        <v>2361043.3312557936</v>
      </c>
      <c r="K108" s="52">
        <f>'Temporary Relocation Numbers'!K108*Assumptions!F$21</f>
        <v>2182774.7218590518</v>
      </c>
      <c r="L108" s="52">
        <f>'Temporary Relocation Numbers'!L108*Assumptions!G$21</f>
        <v>1751091.251892433</v>
      </c>
      <c r="M108" s="52">
        <f>'Temporary Relocation Numbers'!M108*Assumptions!H$21</f>
        <v>741300.76924248727</v>
      </c>
      <c r="N108" s="53">
        <f>'Temporary Relocation Numbers'!N108*Assumptions!C$21</f>
        <v>1559273082.0999134</v>
      </c>
      <c r="O108" s="53">
        <f>'Temporary Relocation Numbers'!O108*Assumptions!D$21</f>
        <v>3042679575.7009301</v>
      </c>
      <c r="P108" s="53">
        <f>'Temporary Relocation Numbers'!P108*Assumptions!E$21</f>
        <v>2427609504.0498295</v>
      </c>
      <c r="Q108" s="53">
        <f>'Temporary Relocation Numbers'!Q108*Assumptions!F$21</f>
        <v>1016655454.4943601</v>
      </c>
      <c r="R108" s="53">
        <f>'Temporary Relocation Numbers'!R108*Assumptions!G$21</f>
        <v>636162786.14831316</v>
      </c>
      <c r="S108" s="53">
        <f>'Temporary Relocation Numbers'!S108*Assumptions!H$21</f>
        <v>359081201.29893154</v>
      </c>
      <c r="U108">
        <v>2127</v>
      </c>
      <c r="V108" s="51">
        <f>'Temporary Relocation Numbers'!V108*Assumptions!C$21</f>
        <v>0</v>
      </c>
      <c r="W108" s="51">
        <f>'Temporary Relocation Numbers'!W108*Assumptions!D$21</f>
        <v>0</v>
      </c>
      <c r="X108" s="51">
        <f>'Temporary Relocation Numbers'!X108*Assumptions!E$21</f>
        <v>0</v>
      </c>
      <c r="Y108" s="51">
        <f>'Temporary Relocation Numbers'!Y108*Assumptions!F$21</f>
        <v>0</v>
      </c>
      <c r="Z108" s="51">
        <f>'Temporary Relocation Numbers'!Z108*Assumptions!G$21</f>
        <v>0</v>
      </c>
      <c r="AA108" s="51">
        <f>'Temporary Relocation Numbers'!AA108*Assumptions!H$21</f>
        <v>0</v>
      </c>
      <c r="AB108" s="52">
        <f>'Temporary Relocation Numbers'!AB108*Assumptions!C$21</f>
        <v>2744923.735162213</v>
      </c>
      <c r="AC108" s="52">
        <f>'Temporary Relocation Numbers'!AC108*Assumptions!D$21</f>
        <v>3133893.6078152941</v>
      </c>
      <c r="AD108" s="52">
        <f>'Temporary Relocation Numbers'!AD108*Assumptions!E$21</f>
        <v>2133442.8624323127</v>
      </c>
      <c r="AE108" s="52">
        <f>'Temporary Relocation Numbers'!AE108*Assumptions!F$21</f>
        <v>2177158.0438437006</v>
      </c>
      <c r="AF108" s="52">
        <f>'Temporary Relocation Numbers'!AF108*Assumptions!G$21</f>
        <v>1715321.7426867557</v>
      </c>
      <c r="AG108" s="52">
        <f>'Temporary Relocation Numbers'!AG108*Assumptions!H$21</f>
        <v>678018.89419107267</v>
      </c>
      <c r="AH108" s="53">
        <f>'Temporary Relocation Numbers'!AH108*Assumptions!C$21</f>
        <v>1451645304.4142001</v>
      </c>
      <c r="AI108" s="53">
        <f>'Temporary Relocation Numbers'!AI108*Assumptions!D$21</f>
        <v>2778550571.2478232</v>
      </c>
      <c r="AJ108" s="53">
        <f>'Temporary Relocation Numbers'!AJ108*Assumptions!E$21</f>
        <v>2193592171.9967999</v>
      </c>
      <c r="AK108" s="53">
        <f>'Temporary Relocation Numbers'!AK108*Assumptions!F$21</f>
        <v>1014039414.3307732</v>
      </c>
      <c r="AL108" s="53">
        <f>'Temporary Relocation Numbers'!AL108*Assumptions!G$21</f>
        <v>623167900.46725595</v>
      </c>
      <c r="AM108" s="53">
        <f>'Temporary Relocation Numbers'!AM108*Assumptions!H$21</f>
        <v>328427878.57658869</v>
      </c>
    </row>
    <row r="109" spans="1:39" x14ac:dyDescent="0.35">
      <c r="A109">
        <v>2128</v>
      </c>
      <c r="B109" s="51">
        <f>'Temporary Relocation Numbers'!B109*Assumptions!C$21</f>
        <v>0</v>
      </c>
      <c r="C109" s="51">
        <f>'Temporary Relocation Numbers'!C109*Assumptions!D$21</f>
        <v>0</v>
      </c>
      <c r="D109" s="51">
        <f>'Temporary Relocation Numbers'!D109*Assumptions!E$21</f>
        <v>0</v>
      </c>
      <c r="E109" s="51">
        <f>'Temporary Relocation Numbers'!E109*Assumptions!F$21</f>
        <v>0</v>
      </c>
      <c r="F109" s="51">
        <f>'Temporary Relocation Numbers'!F109*Assumptions!G$21</f>
        <v>0</v>
      </c>
      <c r="G109" s="51">
        <f>'Temporary Relocation Numbers'!G109*Assumptions!H$21</f>
        <v>0</v>
      </c>
      <c r="H109" s="52">
        <f>'Temporary Relocation Numbers'!H109*Assumptions!C$21</f>
        <v>2966226.6230789484</v>
      </c>
      <c r="I109" s="52">
        <f>'Temporary Relocation Numbers'!I109*Assumptions!D$21</f>
        <v>3452506.7806240092</v>
      </c>
      <c r="J109" s="52">
        <f>'Temporary Relocation Numbers'!J109*Assumptions!E$21</f>
        <v>2375288.3328943248</v>
      </c>
      <c r="K109" s="52">
        <f>'Temporary Relocation Numbers'!K109*Assumptions!F$21</f>
        <v>2195944.1665184554</v>
      </c>
      <c r="L109" s="52">
        <f>'Temporary Relocation Numbers'!L109*Assumptions!G$21</f>
        <v>1761656.1989318246</v>
      </c>
      <c r="M109" s="52">
        <f>'Temporary Relocation Numbers'!M109*Assumptions!H$21</f>
        <v>745773.29650732467</v>
      </c>
      <c r="N109" s="53">
        <f>'Temporary Relocation Numbers'!N109*Assumptions!C$21</f>
        <v>1580934273.2171364</v>
      </c>
      <c r="O109" s="53">
        <f>'Temporary Relocation Numbers'!O109*Assumptions!D$21</f>
        <v>3084948030.5048628</v>
      </c>
      <c r="P109" s="53">
        <f>'Temporary Relocation Numbers'!P109*Assumptions!E$21</f>
        <v>2461333496.3568044</v>
      </c>
      <c r="Q109" s="53">
        <f>'Temporary Relocation Numbers'!Q109*Assumptions!F$21</f>
        <v>1030778681.7551757</v>
      </c>
      <c r="R109" s="53">
        <f>'Temporary Relocation Numbers'!R109*Assumptions!G$21</f>
        <v>645000265.51649773</v>
      </c>
      <c r="S109" s="53">
        <f>'Temporary Relocation Numbers'!S109*Assumptions!H$21</f>
        <v>364069504.25704014</v>
      </c>
      <c r="U109">
        <v>2128</v>
      </c>
      <c r="V109" s="51">
        <f>'Temporary Relocation Numbers'!V109*Assumptions!C$21</f>
        <v>0</v>
      </c>
      <c r="W109" s="51">
        <f>'Temporary Relocation Numbers'!W109*Assumptions!D$21</f>
        <v>0</v>
      </c>
      <c r="X109" s="51">
        <f>'Temporary Relocation Numbers'!X109*Assumptions!E$21</f>
        <v>0</v>
      </c>
      <c r="Y109" s="51">
        <f>'Temporary Relocation Numbers'!Y109*Assumptions!F$21</f>
        <v>0</v>
      </c>
      <c r="Z109" s="51">
        <f>'Temporary Relocation Numbers'!Z109*Assumptions!G$21</f>
        <v>0</v>
      </c>
      <c r="AA109" s="51">
        <f>'Temporary Relocation Numbers'!AA109*Assumptions!H$21</f>
        <v>0</v>
      </c>
      <c r="AB109" s="52">
        <f>'Temporary Relocation Numbers'!AB109*Assumptions!C$21</f>
        <v>2761484.8217748138</v>
      </c>
      <c r="AC109" s="52">
        <f>'Temporary Relocation Numbers'!AC109*Assumptions!D$21</f>
        <v>3152801.4859500709</v>
      </c>
      <c r="AD109" s="52">
        <f>'Temporary Relocation Numbers'!AD109*Assumptions!E$21</f>
        <v>2146314.6706997608</v>
      </c>
      <c r="AE109" s="52">
        <f>'Temporary Relocation Numbers'!AE109*Assumptions!F$21</f>
        <v>2190293.6011167639</v>
      </c>
      <c r="AF109" s="52">
        <f>'Temporary Relocation Numbers'!AF109*Assumptions!G$21</f>
        <v>1725670.8797448145</v>
      </c>
      <c r="AG109" s="52">
        <f>'Temporary Relocation Numbers'!AG109*Assumptions!H$21</f>
        <v>682109.61973212834</v>
      </c>
      <c r="AH109" s="53">
        <f>'Temporary Relocation Numbers'!AH109*Assumptions!C$21</f>
        <v>1471811346.3566337</v>
      </c>
      <c r="AI109" s="53">
        <f>'Temporary Relocation Numbers'!AI109*Assumptions!D$21</f>
        <v>2817149784.9734998</v>
      </c>
      <c r="AJ109" s="53">
        <f>'Temporary Relocation Numbers'!AJ109*Assumptions!E$21</f>
        <v>2224065230.1264739</v>
      </c>
      <c r="AK109" s="53">
        <f>'Temporary Relocation Numbers'!AK109*Assumptions!F$21</f>
        <v>1028126299.948419</v>
      </c>
      <c r="AL109" s="53">
        <f>'Temporary Relocation Numbers'!AL109*Assumptions!G$21</f>
        <v>631824856.80485976</v>
      </c>
      <c r="AM109" s="53">
        <f>'Temporary Relocation Numbers'!AM109*Assumptions!H$21</f>
        <v>332990350.10754782</v>
      </c>
    </row>
    <row r="110" spans="1:39" x14ac:dyDescent="0.35">
      <c r="A110">
        <v>2129</v>
      </c>
      <c r="B110" s="51">
        <f>'Temporary Relocation Numbers'!B110*Assumptions!C$21</f>
        <v>0</v>
      </c>
      <c r="C110" s="51">
        <f>'Temporary Relocation Numbers'!C110*Assumptions!D$21</f>
        <v>0</v>
      </c>
      <c r="D110" s="51">
        <f>'Temporary Relocation Numbers'!D110*Assumptions!E$21</f>
        <v>0</v>
      </c>
      <c r="E110" s="51">
        <f>'Temporary Relocation Numbers'!E110*Assumptions!F$21</f>
        <v>0</v>
      </c>
      <c r="F110" s="51">
        <f>'Temporary Relocation Numbers'!F110*Assumptions!G$21</f>
        <v>0</v>
      </c>
      <c r="G110" s="51">
        <f>'Temporary Relocation Numbers'!G110*Assumptions!H$21</f>
        <v>0</v>
      </c>
      <c r="H110" s="52">
        <f>'Temporary Relocation Numbers'!H110*Assumptions!C$21</f>
        <v>2984122.9075505855</v>
      </c>
      <c r="I110" s="52">
        <f>'Temporary Relocation Numbers'!I110*Assumptions!D$21</f>
        <v>3473336.9636604516</v>
      </c>
      <c r="J110" s="52">
        <f>'Temporary Relocation Numbers'!J110*Assumptions!E$21</f>
        <v>2389619.2796186563</v>
      </c>
      <c r="K110" s="52">
        <f>'Temporary Relocation Numbers'!K110*Assumptions!F$21</f>
        <v>2209193.067051569</v>
      </c>
      <c r="L110" s="52">
        <f>'Temporary Relocation Numbers'!L110*Assumptions!G$21</f>
        <v>1772284.8879982661</v>
      </c>
      <c r="M110" s="52">
        <f>'Temporary Relocation Numbers'!M110*Assumptions!H$21</f>
        <v>750272.8080961568</v>
      </c>
      <c r="N110" s="53">
        <f>'Temporary Relocation Numbers'!N110*Assumptions!C$21</f>
        <v>1602896378.3987412</v>
      </c>
      <c r="O110" s="53">
        <f>'Temporary Relocation Numbers'!O110*Assumptions!D$21</f>
        <v>3127803672.4335179</v>
      </c>
      <c r="P110" s="53">
        <f>'Temporary Relocation Numbers'!P110*Assumptions!E$21</f>
        <v>2495525977.3787985</v>
      </c>
      <c r="Q110" s="53">
        <f>'Temporary Relocation Numbers'!Q110*Assumptions!F$21</f>
        <v>1045098106.8009719</v>
      </c>
      <c r="R110" s="53">
        <f>'Temporary Relocation Numbers'!R110*Assumptions!G$21</f>
        <v>653960513.84143937</v>
      </c>
      <c r="S110" s="53">
        <f>'Temporary Relocation Numbers'!S110*Assumptions!H$21</f>
        <v>369127103.98231959</v>
      </c>
      <c r="U110">
        <v>2129</v>
      </c>
      <c r="V110" s="51">
        <f>'Temporary Relocation Numbers'!V110*Assumptions!C$21</f>
        <v>0</v>
      </c>
      <c r="W110" s="51">
        <f>'Temporary Relocation Numbers'!W110*Assumptions!D$21</f>
        <v>0</v>
      </c>
      <c r="X110" s="51">
        <f>'Temporary Relocation Numbers'!X110*Assumptions!E$21</f>
        <v>0</v>
      </c>
      <c r="Y110" s="51">
        <f>'Temporary Relocation Numbers'!Y110*Assumptions!F$21</f>
        <v>0</v>
      </c>
      <c r="Z110" s="51">
        <f>'Temporary Relocation Numbers'!Z110*Assumptions!G$21</f>
        <v>0</v>
      </c>
      <c r="AA110" s="51">
        <f>'Temporary Relocation Numbers'!AA110*Assumptions!H$21</f>
        <v>0</v>
      </c>
      <c r="AB110" s="52">
        <f>'Temporary Relocation Numbers'!AB110*Assumptions!C$21</f>
        <v>2778145.8272253312</v>
      </c>
      <c r="AC110" s="52">
        <f>'Temporary Relocation Numbers'!AC110*Assumptions!D$21</f>
        <v>3171823.4419382461</v>
      </c>
      <c r="AD110" s="52">
        <f>'Temporary Relocation Numbers'!AD110*Assumptions!E$21</f>
        <v>2159264.1390962857</v>
      </c>
      <c r="AE110" s="52">
        <f>'Temporary Relocation Numbers'!AE110*Assumptions!F$21</f>
        <v>2203508.4098090627</v>
      </c>
      <c r="AF110" s="52">
        <f>'Temporary Relocation Numbers'!AF110*Assumptions!G$21</f>
        <v>1736082.4567726941</v>
      </c>
      <c r="AG110" s="52">
        <f>'Temporary Relocation Numbers'!AG110*Assumptions!H$21</f>
        <v>686225.02605361002</v>
      </c>
      <c r="AH110" s="53">
        <f>'Temporary Relocation Numbers'!AH110*Assumptions!C$21</f>
        <v>1492257531.9721725</v>
      </c>
      <c r="AI110" s="53">
        <f>'Temporary Relocation Numbers'!AI110*Assumptions!D$21</f>
        <v>2856285213.2693381</v>
      </c>
      <c r="AJ110" s="53">
        <f>'Temporary Relocation Numbers'!AJ110*Assumptions!E$21</f>
        <v>2254961615.4742284</v>
      </c>
      <c r="AK110" s="53">
        <f>'Temporary Relocation Numbers'!AK110*Assumptions!F$21</f>
        <v>1042408878.498312</v>
      </c>
      <c r="AL110" s="53">
        <f>'Temporary Relocation Numbers'!AL110*Assumptions!G$21</f>
        <v>640602074.29997003</v>
      </c>
      <c r="AM110" s="53">
        <f>'Temporary Relocation Numbers'!AM110*Assumptions!H$21</f>
        <v>337616202.81845111</v>
      </c>
    </row>
    <row r="111" spans="1:39" x14ac:dyDescent="0.35">
      <c r="A111">
        <v>2130</v>
      </c>
      <c r="B111" s="51">
        <f>'Temporary Relocation Numbers'!B111*Assumptions!C$21</f>
        <v>0</v>
      </c>
      <c r="C111" s="51">
        <f>'Temporary Relocation Numbers'!C111*Assumptions!D$21</f>
        <v>0</v>
      </c>
      <c r="D111" s="51">
        <f>'Temporary Relocation Numbers'!D111*Assumptions!E$21</f>
        <v>0</v>
      </c>
      <c r="E111" s="51">
        <f>'Temporary Relocation Numbers'!E111*Assumptions!F$21</f>
        <v>0</v>
      </c>
      <c r="F111" s="51">
        <f>'Temporary Relocation Numbers'!F111*Assumptions!G$21</f>
        <v>0</v>
      </c>
      <c r="G111" s="51">
        <f>'Temporary Relocation Numbers'!G111*Assumptions!H$21</f>
        <v>0</v>
      </c>
      <c r="H111" s="52">
        <f>'Temporary Relocation Numbers'!H111*Assumptions!C$21</f>
        <v>3196299.2595066703</v>
      </c>
      <c r="I111" s="52">
        <f>'Temporary Relocation Numbers'!I111*Assumptions!D$21</f>
        <v>3720297.2896574154</v>
      </c>
      <c r="J111" s="52">
        <f>'Temporary Relocation Numbers'!J111*Assumptions!E$21</f>
        <v>2559525.3850376131</v>
      </c>
      <c r="K111" s="52">
        <f>'Temporary Relocation Numbers'!K111*Assumptions!F$21</f>
        <v>2366270.5535544367</v>
      </c>
      <c r="L111" s="52">
        <f>'Temporary Relocation Numbers'!L111*Assumptions!G$21</f>
        <v>1898297.4396967576</v>
      </c>
      <c r="M111" s="52">
        <f>'Temporary Relocation Numbers'!M111*Assumptions!H$21</f>
        <v>803618.51546997135</v>
      </c>
      <c r="N111" s="53">
        <f>'Temporary Relocation Numbers'!N111*Assumptions!C$21</f>
        <v>1730276184.9816358</v>
      </c>
      <c r="O111" s="53">
        <f>'Temporary Relocation Numbers'!O111*Assumptions!D$21</f>
        <v>3376365608.3097863</v>
      </c>
      <c r="P111" s="53">
        <f>'Temporary Relocation Numbers'!P111*Assumptions!E$21</f>
        <v>2693841739.1491604</v>
      </c>
      <c r="Q111" s="53">
        <f>'Temporary Relocation Numbers'!Q111*Assumptions!F$21</f>
        <v>1128150509.0014472</v>
      </c>
      <c r="R111" s="53">
        <f>'Temporary Relocation Numbers'!R111*Assumptions!G$21</f>
        <v>705929789.51550961</v>
      </c>
      <c r="S111" s="53">
        <f>'Temporary Relocation Numbers'!S111*Assumptions!H$21</f>
        <v>398461089.47472137</v>
      </c>
      <c r="U111">
        <v>2130</v>
      </c>
      <c r="V111" s="51">
        <f>'Temporary Relocation Numbers'!V111*Assumptions!C$21</f>
        <v>0</v>
      </c>
      <c r="W111" s="51">
        <f>'Temporary Relocation Numbers'!W111*Assumptions!D$21</f>
        <v>0</v>
      </c>
      <c r="X111" s="51">
        <f>'Temporary Relocation Numbers'!X111*Assumptions!E$21</f>
        <v>0</v>
      </c>
      <c r="Y111" s="51">
        <f>'Temporary Relocation Numbers'!Y111*Assumptions!F$21</f>
        <v>0</v>
      </c>
      <c r="Z111" s="51">
        <f>'Temporary Relocation Numbers'!Z111*Assumptions!G$21</f>
        <v>0</v>
      </c>
      <c r="AA111" s="51">
        <f>'Temporary Relocation Numbers'!AA111*Assumptions!H$21</f>
        <v>0</v>
      </c>
      <c r="AB111" s="52">
        <f>'Temporary Relocation Numbers'!AB111*Assumptions!C$21</f>
        <v>2975676.8489306429</v>
      </c>
      <c r="AC111" s="52">
        <f>'Temporary Relocation Numbers'!AC111*Assumptions!D$21</f>
        <v>3397345.6298000221</v>
      </c>
      <c r="AD111" s="52">
        <f>'Temporary Relocation Numbers'!AD111*Assumptions!E$21</f>
        <v>2312791.5915962565</v>
      </c>
      <c r="AE111" s="52">
        <f>'Temporary Relocation Numbers'!AE111*Assumptions!F$21</f>
        <v>2360181.7072509564</v>
      </c>
      <c r="AF111" s="52">
        <f>'Temporary Relocation Numbers'!AF111*Assumptions!G$21</f>
        <v>1859520.9523658063</v>
      </c>
      <c r="AG111" s="52">
        <f>'Temporary Relocation Numbers'!AG111*Assumptions!H$21</f>
        <v>735016.82423344313</v>
      </c>
      <c r="AH111" s="53">
        <f>'Temporary Relocation Numbers'!AH111*Assumptions!C$21</f>
        <v>1610845032.9211557</v>
      </c>
      <c r="AI111" s="53">
        <f>'Temporary Relocation Numbers'!AI111*Assumptions!D$21</f>
        <v>3083269978.4200916</v>
      </c>
      <c r="AJ111" s="53">
        <f>'Temporary Relocation Numbers'!AJ111*Assumptions!E$21</f>
        <v>2434160082.8872643</v>
      </c>
      <c r="AK111" s="53">
        <f>'Temporary Relocation Numbers'!AK111*Assumptions!F$21</f>
        <v>1125247571.6994617</v>
      </c>
      <c r="AL111" s="53">
        <f>'Temporary Relocation Numbers'!AL111*Assumptions!G$21</f>
        <v>691509774.52351677</v>
      </c>
      <c r="AM111" s="53">
        <f>'Temporary Relocation Numbers'!AM111*Assumptions!H$21</f>
        <v>364446063.55918556</v>
      </c>
    </row>
    <row r="112" spans="1:39" x14ac:dyDescent="0.35">
      <c r="A112">
        <v>2131</v>
      </c>
      <c r="B112" s="51">
        <f>'Temporary Relocation Numbers'!B112*Assumptions!C$21</f>
        <v>0</v>
      </c>
      <c r="C112" s="51">
        <f>'Temporary Relocation Numbers'!C112*Assumptions!D$21</f>
        <v>0</v>
      </c>
      <c r="D112" s="51">
        <f>'Temporary Relocation Numbers'!D112*Assumptions!E$21</f>
        <v>0</v>
      </c>
      <c r="E112" s="51">
        <f>'Temporary Relocation Numbers'!E112*Assumptions!F$21</f>
        <v>0</v>
      </c>
      <c r="F112" s="51">
        <f>'Temporary Relocation Numbers'!F112*Assumptions!G$21</f>
        <v>0</v>
      </c>
      <c r="G112" s="51">
        <f>'Temporary Relocation Numbers'!G112*Assumptions!H$21</f>
        <v>0</v>
      </c>
      <c r="H112" s="52">
        <f>'Temporary Relocation Numbers'!H112*Assumptions!C$21</f>
        <v>3215583.6528027025</v>
      </c>
      <c r="I112" s="52">
        <f>'Temporary Relocation Numbers'!I112*Assumptions!D$21</f>
        <v>3742743.1466586124</v>
      </c>
      <c r="J112" s="52">
        <f>'Temporary Relocation Numbers'!J112*Assumptions!E$21</f>
        <v>2574967.8984472807</v>
      </c>
      <c r="K112" s="52">
        <f>'Temporary Relocation Numbers'!K112*Assumptions!F$21</f>
        <v>2380547.0928565189</v>
      </c>
      <c r="L112" s="52">
        <f>'Temporary Relocation Numbers'!L112*Assumptions!G$21</f>
        <v>1909750.533242702</v>
      </c>
      <c r="M112" s="52">
        <f>'Temporary Relocation Numbers'!M112*Assumptions!H$21</f>
        <v>808467.02753160114</v>
      </c>
      <c r="N112" s="53">
        <f>'Temporary Relocation Numbers'!N112*Assumptions!C$21</f>
        <v>1754312925.9211969</v>
      </c>
      <c r="O112" s="53">
        <f>'Temporary Relocation Numbers'!O112*Assumptions!D$21</f>
        <v>3423269580.1430731</v>
      </c>
      <c r="P112" s="53">
        <f>'Temporary Relocation Numbers'!P112*Assumptions!E$21</f>
        <v>2731264190.3035645</v>
      </c>
      <c r="Q112" s="53">
        <f>'Temporary Relocation Numbers'!Q112*Assumptions!F$21</f>
        <v>1143822609.0748754</v>
      </c>
      <c r="R112" s="53">
        <f>'Temporary Relocation Numbers'!R112*Assumptions!G$21</f>
        <v>715736461.77938497</v>
      </c>
      <c r="S112" s="53">
        <f>'Temporary Relocation Numbers'!S112*Assumptions!H$21</f>
        <v>403996452.01703179</v>
      </c>
      <c r="U112">
        <v>2131</v>
      </c>
      <c r="V112" s="51">
        <f>'Temporary Relocation Numbers'!V112*Assumptions!C$21</f>
        <v>0</v>
      </c>
      <c r="W112" s="51">
        <f>'Temporary Relocation Numbers'!W112*Assumptions!D$21</f>
        <v>0</v>
      </c>
      <c r="X112" s="51">
        <f>'Temporary Relocation Numbers'!X112*Assumptions!E$21</f>
        <v>0</v>
      </c>
      <c r="Y112" s="51">
        <f>'Temporary Relocation Numbers'!Y112*Assumptions!F$21</f>
        <v>0</v>
      </c>
      <c r="Z112" s="51">
        <f>'Temporary Relocation Numbers'!Z112*Assumptions!G$21</f>
        <v>0</v>
      </c>
      <c r="AA112" s="51">
        <f>'Temporary Relocation Numbers'!AA112*Assumptions!H$21</f>
        <v>0</v>
      </c>
      <c r="AB112" s="52">
        <f>'Temporary Relocation Numbers'!AB112*Assumptions!C$21</f>
        <v>2993630.1499258489</v>
      </c>
      <c r="AC112" s="52">
        <f>'Temporary Relocation Numbers'!AC112*Assumptions!D$21</f>
        <v>3417843.006287145</v>
      </c>
      <c r="AD112" s="52">
        <f>'Temporary Relocation Numbers'!AD112*Assumptions!E$21</f>
        <v>2326745.4735838212</v>
      </c>
      <c r="AE112" s="52">
        <f>'Temporary Relocation Numbers'!AE112*Assumptions!F$21</f>
        <v>2374421.5104099861</v>
      </c>
      <c r="AF112" s="52">
        <f>'Temporary Relocation Numbers'!AF112*Assumptions!G$21</f>
        <v>1870740.0937778559</v>
      </c>
      <c r="AG112" s="52">
        <f>'Temporary Relocation Numbers'!AG112*Assumptions!H$21</f>
        <v>739451.43825638224</v>
      </c>
      <c r="AH112" s="53">
        <f>'Temporary Relocation Numbers'!AH112*Assumptions!C$21</f>
        <v>1633222653.9542484</v>
      </c>
      <c r="AI112" s="53">
        <f>'Temporary Relocation Numbers'!AI112*Assumptions!D$21</f>
        <v>3126102309.0972867</v>
      </c>
      <c r="AJ112" s="53">
        <f>'Temporary Relocation Numbers'!AJ112*Assumptions!E$21</f>
        <v>2467975074.8669415</v>
      </c>
      <c r="AK112" s="53">
        <f>'Temporary Relocation Numbers'!AK112*Assumptions!F$21</f>
        <v>1140879344.5970912</v>
      </c>
      <c r="AL112" s="53">
        <f>'Temporary Relocation Numbers'!AL112*Assumptions!G$21</f>
        <v>701116126.07112956</v>
      </c>
      <c r="AM112" s="53">
        <f>'Temporary Relocation Numbers'!AM112*Assumptions!H$21</f>
        <v>369508894.390616</v>
      </c>
    </row>
    <row r="113" spans="1:39" x14ac:dyDescent="0.35">
      <c r="A113">
        <v>2132</v>
      </c>
      <c r="B113" s="51">
        <f>'Temporary Relocation Numbers'!B113*Assumptions!C$21</f>
        <v>0</v>
      </c>
      <c r="C113" s="51">
        <f>'Temporary Relocation Numbers'!C113*Assumptions!D$21</f>
        <v>0</v>
      </c>
      <c r="D113" s="51">
        <f>'Temporary Relocation Numbers'!D113*Assumptions!E$21</f>
        <v>0</v>
      </c>
      <c r="E113" s="51">
        <f>'Temporary Relocation Numbers'!E113*Assumptions!F$21</f>
        <v>0</v>
      </c>
      <c r="F113" s="51">
        <f>'Temporary Relocation Numbers'!F113*Assumptions!G$21</f>
        <v>0</v>
      </c>
      <c r="G113" s="51">
        <f>'Temporary Relocation Numbers'!G113*Assumptions!H$21</f>
        <v>0</v>
      </c>
      <c r="H113" s="52">
        <f>'Temporary Relocation Numbers'!H113*Assumptions!C$21</f>
        <v>3234984.3956000176</v>
      </c>
      <c r="I113" s="52">
        <f>'Temporary Relocation Numbers'!I113*Assumptions!D$21</f>
        <v>3765324.4273792831</v>
      </c>
      <c r="J113" s="52">
        <f>'Temporary Relocation Numbers'!J113*Assumptions!E$21</f>
        <v>2590503.581950827</v>
      </c>
      <c r="K113" s="52">
        <f>'Temporary Relocation Numbers'!K113*Assumptions!F$21</f>
        <v>2394909.7675221744</v>
      </c>
      <c r="L113" s="52">
        <f>'Temporary Relocation Numbers'!L113*Assumptions!G$21</f>
        <v>1921272.7273147434</v>
      </c>
      <c r="M113" s="52">
        <f>'Temporary Relocation Numbers'!M113*Assumptions!H$21</f>
        <v>813344.79236523551</v>
      </c>
      <c r="N113" s="53">
        <f>'Temporary Relocation Numbers'!N113*Assumptions!C$21</f>
        <v>1778683581.7120459</v>
      </c>
      <c r="O113" s="53">
        <f>'Temporary Relocation Numbers'!O113*Assumptions!D$21</f>
        <v>3470825135.0182915</v>
      </c>
      <c r="P113" s="53">
        <f>'Temporary Relocation Numbers'!P113*Assumptions!E$21</f>
        <v>2769206508.6164775</v>
      </c>
      <c r="Q113" s="53">
        <f>'Temporary Relocation Numbers'!Q113*Assumptions!F$21</f>
        <v>1159712423.6453955</v>
      </c>
      <c r="R113" s="53">
        <f>'Temporary Relocation Numbers'!R113*Assumptions!G$21</f>
        <v>725679366.88442814</v>
      </c>
      <c r="S113" s="53">
        <f>'Temporary Relocation Numbers'!S113*Assumptions!H$21</f>
        <v>409608710.9973737</v>
      </c>
      <c r="U113">
        <v>2132</v>
      </c>
      <c r="V113" s="51">
        <f>'Temporary Relocation Numbers'!V113*Assumptions!C$21</f>
        <v>0</v>
      </c>
      <c r="W113" s="51">
        <f>'Temporary Relocation Numbers'!W113*Assumptions!D$21</f>
        <v>0</v>
      </c>
      <c r="X113" s="51">
        <f>'Temporary Relocation Numbers'!X113*Assumptions!E$21</f>
        <v>0</v>
      </c>
      <c r="Y113" s="51">
        <f>'Temporary Relocation Numbers'!Y113*Assumptions!F$21</f>
        <v>0</v>
      </c>
      <c r="Z113" s="51">
        <f>'Temporary Relocation Numbers'!Z113*Assumptions!G$21</f>
        <v>0</v>
      </c>
      <c r="AA113" s="51">
        <f>'Temporary Relocation Numbers'!AA113*Assumptions!H$21</f>
        <v>0</v>
      </c>
      <c r="AB113" s="52">
        <f>'Temporary Relocation Numbers'!AB113*Assumptions!C$21</f>
        <v>3011691.7694761213</v>
      </c>
      <c r="AC113" s="52">
        <f>'Temporary Relocation Numbers'!AC113*Assumptions!D$21</f>
        <v>3438464.0506281257</v>
      </c>
      <c r="AD113" s="52">
        <f>'Temporary Relocation Numbers'!AD113*Assumptions!E$21</f>
        <v>2340783.544230334</v>
      </c>
      <c r="AE113" s="52">
        <f>'Temporary Relocation Numbers'!AE113*Assumptions!F$21</f>
        <v>2388747.227290567</v>
      </c>
      <c r="AF113" s="52">
        <f>'Temporary Relocation Numbers'!AF113*Assumptions!G$21</f>
        <v>1882026.924200811</v>
      </c>
      <c r="AG113" s="52">
        <f>'Temporary Relocation Numbers'!AG113*Assumptions!H$21</f>
        <v>743912.80785944406</v>
      </c>
      <c r="AH113" s="53">
        <f>'Temporary Relocation Numbers'!AH113*Assumptions!C$21</f>
        <v>1655911141.5901904</v>
      </c>
      <c r="AI113" s="53">
        <f>'Temporary Relocation Numbers'!AI113*Assumptions!D$21</f>
        <v>3169529660.1794672</v>
      </c>
      <c r="AJ113" s="53">
        <f>'Temporary Relocation Numbers'!AJ113*Assumptions!E$21</f>
        <v>2502259819.7156367</v>
      </c>
      <c r="AK113" s="53">
        <f>'Temporary Relocation Numbers'!AK113*Assumptions!F$21</f>
        <v>1156728271.7726493</v>
      </c>
      <c r="AL113" s="53">
        <f>'Temporary Relocation Numbers'!AL113*Assumptions!G$21</f>
        <v>710855927.63413787</v>
      </c>
      <c r="AM113" s="53">
        <f>'Temporary Relocation Numbers'!AM113*Assumptions!H$21</f>
        <v>374642057.31941456</v>
      </c>
    </row>
    <row r="114" spans="1:39" x14ac:dyDescent="0.35">
      <c r="A114">
        <v>2133</v>
      </c>
      <c r="B114" s="51">
        <f>'Temporary Relocation Numbers'!B114*Assumptions!C$21</f>
        <v>0</v>
      </c>
      <c r="C114" s="51">
        <f>'Temporary Relocation Numbers'!C114*Assumptions!D$21</f>
        <v>0</v>
      </c>
      <c r="D114" s="51">
        <f>'Temporary Relocation Numbers'!D114*Assumptions!E$21</f>
        <v>0</v>
      </c>
      <c r="E114" s="51">
        <f>'Temporary Relocation Numbers'!E114*Assumptions!F$21</f>
        <v>0</v>
      </c>
      <c r="F114" s="51">
        <f>'Temporary Relocation Numbers'!F114*Assumptions!G$21</f>
        <v>0</v>
      </c>
      <c r="G114" s="51">
        <f>'Temporary Relocation Numbers'!G114*Assumptions!H$21</f>
        <v>0</v>
      </c>
      <c r="H114" s="52">
        <f>'Temporary Relocation Numbers'!H114*Assumptions!C$21</f>
        <v>3254502.1898759222</v>
      </c>
      <c r="I114" s="52">
        <f>'Temporary Relocation Numbers'!I114*Assumptions!D$21</f>
        <v>3788041.9488781756</v>
      </c>
      <c r="J114" s="52">
        <f>'Temporary Relocation Numbers'!J114*Assumptions!E$21</f>
        <v>2606132.9976760712</v>
      </c>
      <c r="K114" s="52">
        <f>'Temporary Relocation Numbers'!K114*Assumptions!F$21</f>
        <v>2409359.0972362305</v>
      </c>
      <c r="L114" s="52">
        <f>'Temporary Relocation Numbers'!L114*Assumptions!G$21</f>
        <v>1932864.4388205667</v>
      </c>
      <c r="M114" s="52">
        <f>'Temporary Relocation Numbers'!M114*Assumptions!H$21</f>
        <v>818251.98646309704</v>
      </c>
      <c r="N114" s="53">
        <f>'Temporary Relocation Numbers'!N114*Assumptions!C$21</f>
        <v>1803392791.0499277</v>
      </c>
      <c r="O114" s="53">
        <f>'Temporary Relocation Numbers'!O114*Assumptions!D$21</f>
        <v>3519041324.6307244</v>
      </c>
      <c r="P114" s="53">
        <f>'Temporary Relocation Numbers'!P114*Assumptions!E$21</f>
        <v>2807675916.0056028</v>
      </c>
      <c r="Q114" s="53">
        <f>'Temporary Relocation Numbers'!Q114*Assumptions!F$21</f>
        <v>1175822977.1706123</v>
      </c>
      <c r="R114" s="53">
        <f>'Temporary Relocation Numbers'!R114*Assumptions!G$21</f>
        <v>735760397.35712719</v>
      </c>
      <c r="S114" s="53">
        <f>'Temporary Relocation Numbers'!S114*Assumptions!H$21</f>
        <v>415298934.6496954</v>
      </c>
      <c r="U114">
        <v>2133</v>
      </c>
      <c r="V114" s="51">
        <f>'Temporary Relocation Numbers'!V114*Assumptions!C$21</f>
        <v>0</v>
      </c>
      <c r="W114" s="51">
        <f>'Temporary Relocation Numbers'!W114*Assumptions!D$21</f>
        <v>0</v>
      </c>
      <c r="X114" s="51">
        <f>'Temporary Relocation Numbers'!X114*Assumptions!E$21</f>
        <v>0</v>
      </c>
      <c r="Y114" s="51">
        <f>'Temporary Relocation Numbers'!Y114*Assumptions!F$21</f>
        <v>0</v>
      </c>
      <c r="Z114" s="51">
        <f>'Temporary Relocation Numbers'!Z114*Assumptions!G$21</f>
        <v>0</v>
      </c>
      <c r="AA114" s="51">
        <f>'Temporary Relocation Numbers'!AA114*Assumptions!H$21</f>
        <v>0</v>
      </c>
      <c r="AB114" s="52">
        <f>'Temporary Relocation Numbers'!AB114*Assumptions!C$21</f>
        <v>3029862.3611052558</v>
      </c>
      <c r="AC114" s="52">
        <f>'Temporary Relocation Numbers'!AC114*Assumptions!D$21</f>
        <v>3459209.5089544575</v>
      </c>
      <c r="AD114" s="52">
        <f>'Temporary Relocation Numbers'!AD114*Assumptions!E$21</f>
        <v>2354906.3114754716</v>
      </c>
      <c r="AE114" s="52">
        <f>'Temporary Relocation Numbers'!AE114*Assumptions!F$21</f>
        <v>2403159.3762402833</v>
      </c>
      <c r="AF114" s="52">
        <f>'Temporary Relocation Numbers'!AF114*Assumptions!G$21</f>
        <v>1893381.8520261894</v>
      </c>
      <c r="AG114" s="52">
        <f>'Temporary Relocation Numbers'!AG114*Assumptions!H$21</f>
        <v>748401.09446841804</v>
      </c>
      <c r="AH114" s="53">
        <f>'Temporary Relocation Numbers'!AH114*Assumptions!C$21</f>
        <v>1678914814.3418665</v>
      </c>
      <c r="AI114" s="53">
        <f>'Temporary Relocation Numbers'!AI114*Assumptions!D$21</f>
        <v>3213560297.6021276</v>
      </c>
      <c r="AJ114" s="53">
        <f>'Temporary Relocation Numbers'!AJ114*Assumptions!E$21</f>
        <v>2537020843.170754</v>
      </c>
      <c r="AK114" s="53">
        <f>'Temporary Relocation Numbers'!AK114*Assumptions!F$21</f>
        <v>1172797369.9012582</v>
      </c>
      <c r="AL114" s="53">
        <f>'Temporary Relocation Numbers'!AL114*Assumptions!G$21</f>
        <v>720731033.0804249</v>
      </c>
      <c r="AM114" s="53">
        <f>'Temporary Relocation Numbers'!AM114*Assumptions!H$21</f>
        <v>379846529.38867933</v>
      </c>
    </row>
    <row r="115" spans="1:39" x14ac:dyDescent="0.35">
      <c r="A115">
        <v>2134</v>
      </c>
      <c r="B115" s="51">
        <f>'Temporary Relocation Numbers'!B115*Assumptions!C$21</f>
        <v>0</v>
      </c>
      <c r="C115" s="51">
        <f>'Temporary Relocation Numbers'!C115*Assumptions!D$21</f>
        <v>0</v>
      </c>
      <c r="D115" s="51">
        <f>'Temporary Relocation Numbers'!D115*Assumptions!E$21</f>
        <v>0</v>
      </c>
      <c r="E115" s="51">
        <f>'Temporary Relocation Numbers'!E115*Assumptions!F$21</f>
        <v>0</v>
      </c>
      <c r="F115" s="51">
        <f>'Temporary Relocation Numbers'!F115*Assumptions!G$21</f>
        <v>0</v>
      </c>
      <c r="G115" s="51">
        <f>'Temporary Relocation Numbers'!G115*Assumptions!H$21</f>
        <v>0</v>
      </c>
      <c r="H115" s="52">
        <f>'Temporary Relocation Numbers'!H115*Assumptions!C$21</f>
        <v>3274137.7418429959</v>
      </c>
      <c r="I115" s="52">
        <f>'Temporary Relocation Numbers'!I115*Assumptions!D$21</f>
        <v>3810896.5331436391</v>
      </c>
      <c r="J115" s="52">
        <f>'Temporary Relocation Numbers'!J115*Assumptions!E$21</f>
        <v>2621856.7111423467</v>
      </c>
      <c r="K115" s="52">
        <f>'Temporary Relocation Numbers'!K115*Assumptions!F$21</f>
        <v>2423895.6048189546</v>
      </c>
      <c r="L115" s="52">
        <f>'Temporary Relocation Numbers'!L115*Assumptions!G$21</f>
        <v>1944526.0871832054</v>
      </c>
      <c r="M115" s="52">
        <f>'Temporary Relocation Numbers'!M115*Assumptions!H$21</f>
        <v>823188.78738224786</v>
      </c>
      <c r="N115" s="53">
        <f>'Temporary Relocation Numbers'!N115*Assumptions!C$21</f>
        <v>1828445257.0706625</v>
      </c>
      <c r="O115" s="53">
        <f>'Temporary Relocation Numbers'!O115*Assumptions!D$21</f>
        <v>3567927326.4204655</v>
      </c>
      <c r="P115" s="53">
        <f>'Temporary Relocation Numbers'!P115*Assumptions!E$21</f>
        <v>2846679734.7144566</v>
      </c>
      <c r="Q115" s="53">
        <f>'Temporary Relocation Numbers'!Q115*Assumptions!F$21</f>
        <v>1192157336.1234479</v>
      </c>
      <c r="R115" s="53">
        <f>'Temporary Relocation Numbers'!R115*Assumptions!G$21</f>
        <v>745981472.01466787</v>
      </c>
      <c r="S115" s="53">
        <f>'Temporary Relocation Numbers'!S115*Assumptions!H$21</f>
        <v>421068206.0476926</v>
      </c>
      <c r="U115">
        <v>2134</v>
      </c>
      <c r="V115" s="51">
        <f>'Temporary Relocation Numbers'!V115*Assumptions!C$21</f>
        <v>0</v>
      </c>
      <c r="W115" s="51">
        <f>'Temporary Relocation Numbers'!W115*Assumptions!D$21</f>
        <v>0</v>
      </c>
      <c r="X115" s="51">
        <f>'Temporary Relocation Numbers'!X115*Assumptions!E$21</f>
        <v>0</v>
      </c>
      <c r="Y115" s="51">
        <f>'Temporary Relocation Numbers'!Y115*Assumptions!F$21</f>
        <v>0</v>
      </c>
      <c r="Z115" s="51">
        <f>'Temporary Relocation Numbers'!Z115*Assumptions!G$21</f>
        <v>0</v>
      </c>
      <c r="AA115" s="51">
        <f>'Temporary Relocation Numbers'!AA115*Assumptions!H$21</f>
        <v>0</v>
      </c>
      <c r="AB115" s="52">
        <f>'Temporary Relocation Numbers'!AB115*Assumptions!C$21</f>
        <v>3048142.582279982</v>
      </c>
      <c r="AC115" s="52">
        <f>'Temporary Relocation Numbers'!AC115*Assumptions!D$21</f>
        <v>3480080.1318993019</v>
      </c>
      <c r="AD115" s="52">
        <f>'Temporary Relocation Numbers'!AD115*Assumptions!E$21</f>
        <v>2369114.2863234873</v>
      </c>
      <c r="AE115" s="52">
        <f>'Temporary Relocation Numbers'!AE115*Assumptions!F$21</f>
        <v>2417658.4787340886</v>
      </c>
      <c r="AF115" s="52">
        <f>'Temporary Relocation Numbers'!AF115*Assumptions!G$21</f>
        <v>1904805.2881094797</v>
      </c>
      <c r="AG115" s="52">
        <f>'Temporary Relocation Numbers'!AG115*Assumptions!H$21</f>
        <v>752916.46048303111</v>
      </c>
      <c r="AH115" s="53">
        <f>'Temporary Relocation Numbers'!AH115*Assumptions!C$21</f>
        <v>1702238050.714304</v>
      </c>
      <c r="AI115" s="53">
        <f>'Temporary Relocation Numbers'!AI115*Assumptions!D$21</f>
        <v>3258202602.12991</v>
      </c>
      <c r="AJ115" s="53">
        <f>'Temporary Relocation Numbers'!AJ115*Assumptions!E$21</f>
        <v>2572264761.6242743</v>
      </c>
      <c r="AK115" s="53">
        <f>'Temporary Relocation Numbers'!AK115*Assumptions!F$21</f>
        <v>1189089697.5652456</v>
      </c>
      <c r="AL115" s="53">
        <f>'Temporary Relocation Numbers'!AL115*Assumptions!G$21</f>
        <v>730743322.03153265</v>
      </c>
      <c r="AM115" s="53">
        <f>'Temporary Relocation Numbers'!AM115*Assumptions!H$21</f>
        <v>385123301.21444649</v>
      </c>
    </row>
    <row r="116" spans="1:39" x14ac:dyDescent="0.35">
      <c r="A116">
        <v>2135</v>
      </c>
      <c r="B116" s="51">
        <f>'Temporary Relocation Numbers'!B116*Assumptions!C$21</f>
        <v>0</v>
      </c>
      <c r="C116" s="51">
        <f>'Temporary Relocation Numbers'!C116*Assumptions!D$21</f>
        <v>0</v>
      </c>
      <c r="D116" s="51">
        <f>'Temporary Relocation Numbers'!D116*Assumptions!E$21</f>
        <v>0</v>
      </c>
      <c r="E116" s="51">
        <f>'Temporary Relocation Numbers'!E116*Assumptions!F$21</f>
        <v>0</v>
      </c>
      <c r="F116" s="51">
        <f>'Temporary Relocation Numbers'!F116*Assumptions!G$21</f>
        <v>0</v>
      </c>
      <c r="G116" s="51">
        <f>'Temporary Relocation Numbers'!G116*Assumptions!H$21</f>
        <v>0</v>
      </c>
      <c r="H116" s="52">
        <f>'Temporary Relocation Numbers'!H116*Assumptions!C$21</f>
        <v>3293891.7619746486</v>
      </c>
      <c r="I116" s="52">
        <f>'Temporary Relocation Numbers'!I116*Assumptions!D$21</f>
        <v>3833889.0071233655</v>
      </c>
      <c r="J116" s="52">
        <f>'Temporary Relocation Numbers'!J116*Assumptions!E$21</f>
        <v>2637675.2912809639</v>
      </c>
      <c r="K116" s="52">
        <f>'Temporary Relocation Numbers'!K116*Assumptions!F$21</f>
        <v>2438519.8162449729</v>
      </c>
      <c r="L116" s="52">
        <f>'Temporary Relocation Numbers'!L116*Assumptions!G$21</f>
        <v>1956258.0943562202</v>
      </c>
      <c r="M116" s="52">
        <f>'Temporary Relocation Numbers'!M116*Assumptions!H$21</f>
        <v>828155.37375101389</v>
      </c>
      <c r="N116" s="53">
        <f>'Temporary Relocation Numbers'!N116*Assumptions!C$21</f>
        <v>1853845748.2453372</v>
      </c>
      <c r="O116" s="53">
        <f>'Temporary Relocation Numbers'!O116*Assumptions!D$21</f>
        <v>3617492445.3192501</v>
      </c>
      <c r="P116" s="53">
        <f>'Temporary Relocation Numbers'!P116*Assumptions!E$21</f>
        <v>2886225388.7060795</v>
      </c>
      <c r="Q116" s="53">
        <f>'Temporary Relocation Numbers'!Q116*Assumptions!F$21</f>
        <v>1208718609.5758131</v>
      </c>
      <c r="R116" s="53">
        <f>'Temporary Relocation Numbers'!R116*Assumptions!G$21</f>
        <v>756344536.3301599</v>
      </c>
      <c r="S116" s="53">
        <f>'Temporary Relocation Numbers'!S116*Assumptions!H$21</f>
        <v>426917623.31096119</v>
      </c>
      <c r="U116">
        <v>2135</v>
      </c>
      <c r="V116" s="51">
        <f>'Temporary Relocation Numbers'!V116*Assumptions!C$21</f>
        <v>0</v>
      </c>
      <c r="W116" s="51">
        <f>'Temporary Relocation Numbers'!W116*Assumptions!D$21</f>
        <v>0</v>
      </c>
      <c r="X116" s="51">
        <f>'Temporary Relocation Numbers'!X116*Assumptions!E$21</f>
        <v>0</v>
      </c>
      <c r="Y116" s="51">
        <f>'Temporary Relocation Numbers'!Y116*Assumptions!F$21</f>
        <v>0</v>
      </c>
      <c r="Z116" s="51">
        <f>'Temporary Relocation Numbers'!Z116*Assumptions!G$21</f>
        <v>0</v>
      </c>
      <c r="AA116" s="51">
        <f>'Temporary Relocation Numbers'!AA116*Assumptions!H$21</f>
        <v>0</v>
      </c>
      <c r="AB116" s="52">
        <f>'Temporary Relocation Numbers'!AB116*Assumptions!C$21</f>
        <v>3066533.0944337593</v>
      </c>
      <c r="AC116" s="52">
        <f>'Temporary Relocation Numbers'!AC116*Assumptions!D$21</f>
        <v>3501076.6746246577</v>
      </c>
      <c r="AD116" s="52">
        <f>'Temporary Relocation Numbers'!AD116*Assumptions!E$21</f>
        <v>2383407.9828617019</v>
      </c>
      <c r="AE116" s="52">
        <f>'Temporary Relocation Numbers'!AE116*Assumptions!F$21</f>
        <v>2432245.0593931824</v>
      </c>
      <c r="AF116" s="52">
        <f>'Temporary Relocation Numbers'!AF116*Assumptions!G$21</f>
        <v>1916297.6457850037</v>
      </c>
      <c r="AG116" s="52">
        <f>'Temporary Relocation Numbers'!AG116*Assumptions!H$21</f>
        <v>757459.06928282545</v>
      </c>
      <c r="AH116" s="53">
        <f>'Temporary Relocation Numbers'!AH116*Assumptions!C$21</f>
        <v>1725885290.0380747</v>
      </c>
      <c r="AI116" s="53">
        <f>'Temporary Relocation Numbers'!AI116*Assumptions!D$21</f>
        <v>3303465070.9518065</v>
      </c>
      <c r="AJ116" s="53">
        <f>'Temporary Relocation Numbers'!AJ116*Assumptions!E$21</f>
        <v>2607998283.3821206</v>
      </c>
      <c r="AK116" s="53">
        <f>'Temporary Relocation Numbers'!AK116*Assumptions!F$21</f>
        <v>1205608355.8363123</v>
      </c>
      <c r="AL116" s="53">
        <f>'Temporary Relocation Numbers'!AL116*Assumptions!G$21</f>
        <v>740894700.22042716</v>
      </c>
      <c r="AM116" s="53">
        <f>'Temporary Relocation Numbers'!AM116*Assumptions!H$21</f>
        <v>390473377.17424387</v>
      </c>
    </row>
    <row r="117" spans="1:39" x14ac:dyDescent="0.35">
      <c r="A117">
        <v>2136</v>
      </c>
      <c r="B117" s="51">
        <f>'Temporary Relocation Numbers'!B117*Assumptions!C$21</f>
        <v>0</v>
      </c>
      <c r="C117" s="51">
        <f>'Temporary Relocation Numbers'!C117*Assumptions!D$21</f>
        <v>0</v>
      </c>
      <c r="D117" s="51">
        <f>'Temporary Relocation Numbers'!D117*Assumptions!E$21</f>
        <v>0</v>
      </c>
      <c r="E117" s="51">
        <f>'Temporary Relocation Numbers'!E117*Assumptions!F$21</f>
        <v>0</v>
      </c>
      <c r="F117" s="51">
        <f>'Temporary Relocation Numbers'!F117*Assumptions!G$21</f>
        <v>0</v>
      </c>
      <c r="G117" s="51">
        <f>'Temporary Relocation Numbers'!G117*Assumptions!H$21</f>
        <v>0</v>
      </c>
      <c r="H117" s="52">
        <f>'Temporary Relocation Numbers'!H117*Assumptions!C$21</f>
        <v>3313764.9650308234</v>
      </c>
      <c r="I117" s="52">
        <f>'Temporary Relocation Numbers'!I117*Assumptions!D$21</f>
        <v>3857020.2027543136</v>
      </c>
      <c r="J117" s="52">
        <f>'Temporary Relocation Numbers'!J117*Assumptions!E$21</f>
        <v>2653589.3104557944</v>
      </c>
      <c r="K117" s="52">
        <f>'Temporary Relocation Numbers'!K117*Assumptions!F$21</f>
        <v>2453232.2606623005</v>
      </c>
      <c r="L117" s="52">
        <f>'Temporary Relocation Numbers'!L117*Assumptions!G$21</f>
        <v>1968060.8848389655</v>
      </c>
      <c r="M117" s="52">
        <f>'Temporary Relocation Numbers'!M117*Assumptions!H$21</f>
        <v>833151.92527544824</v>
      </c>
      <c r="N117" s="53">
        <f>'Temporary Relocation Numbers'!N117*Assumptions!C$21</f>
        <v>1879599099.287935</v>
      </c>
      <c r="O117" s="53">
        <f>'Temporary Relocation Numbers'!O117*Assumptions!D$21</f>
        <v>3667746115.5215483</v>
      </c>
      <c r="P117" s="53">
        <f>'Temporary Relocation Numbers'!P117*Assumptions!E$21</f>
        <v>2926320405.0761089</v>
      </c>
      <c r="Q117" s="53">
        <f>'Temporary Relocation Numbers'!Q117*Assumptions!F$21</f>
        <v>1225509949.7903864</v>
      </c>
      <c r="R117" s="53">
        <f>'Temporary Relocation Numbers'!R117*Assumptions!G$21</f>
        <v>766851562.80293834</v>
      </c>
      <c r="S117" s="53">
        <f>'Temporary Relocation Numbers'!S117*Assumptions!H$21</f>
        <v>432848299.81401169</v>
      </c>
      <c r="U117">
        <v>2136</v>
      </c>
      <c r="V117" s="51">
        <f>'Temporary Relocation Numbers'!V117*Assumptions!C$21</f>
        <v>0</v>
      </c>
      <c r="W117" s="51">
        <f>'Temporary Relocation Numbers'!W117*Assumptions!D$21</f>
        <v>0</v>
      </c>
      <c r="X117" s="51">
        <f>'Temporary Relocation Numbers'!X117*Assumptions!E$21</f>
        <v>0</v>
      </c>
      <c r="Y117" s="51">
        <f>'Temporary Relocation Numbers'!Y117*Assumptions!F$21</f>
        <v>0</v>
      </c>
      <c r="Z117" s="51">
        <f>'Temporary Relocation Numbers'!Z117*Assumptions!G$21</f>
        <v>0</v>
      </c>
      <c r="AA117" s="51">
        <f>'Temporary Relocation Numbers'!AA117*Assumptions!H$21</f>
        <v>0</v>
      </c>
      <c r="AB117" s="52">
        <f>'Temporary Relocation Numbers'!AB117*Assumptions!C$21</f>
        <v>3085034.5629907069</v>
      </c>
      <c r="AC117" s="52">
        <f>'Temporary Relocation Numbers'!AC117*Assumptions!D$21</f>
        <v>3522199.8968486758</v>
      </c>
      <c r="AD117" s="52">
        <f>'Temporary Relocation Numbers'!AD117*Assumptions!E$21</f>
        <v>2397787.9182791072</v>
      </c>
      <c r="AE117" s="52">
        <f>'Temporary Relocation Numbers'!AE117*Assumptions!F$21</f>
        <v>2446919.646003983</v>
      </c>
      <c r="AF117" s="52">
        <f>'Temporary Relocation Numbers'!AF117*Assumptions!G$21</f>
        <v>1927859.3408808759</v>
      </c>
      <c r="AG117" s="52">
        <f>'Temporary Relocation Numbers'!AG117*Assumptions!H$21</f>
        <v>762029.08523306879</v>
      </c>
      <c r="AH117" s="53">
        <f>'Temporary Relocation Numbers'!AH117*Assumptions!C$21</f>
        <v>1749861033.3142757</v>
      </c>
      <c r="AI117" s="53">
        <f>'Temporary Relocation Numbers'!AI117*Assumptions!D$21</f>
        <v>3349356319.2984967</v>
      </c>
      <c r="AJ117" s="53">
        <f>'Temporary Relocation Numbers'!AJ117*Assumptions!E$21</f>
        <v>2644228209.9410071</v>
      </c>
      <c r="AK117" s="53">
        <f>'Temporary Relocation Numbers'!AK117*Assumptions!F$21</f>
        <v>1222356488.8657889</v>
      </c>
      <c r="AL117" s="53">
        <f>'Temporary Relocation Numbers'!AL117*Assumptions!G$21</f>
        <v>751187099.85423517</v>
      </c>
      <c r="AM117" s="53">
        <f>'Temporary Relocation Numbers'!AM117*Assumptions!H$21</f>
        <v>395897775.59826332</v>
      </c>
    </row>
    <row r="118" spans="1:39" x14ac:dyDescent="0.35">
      <c r="A118">
        <v>2137</v>
      </c>
      <c r="B118" s="51">
        <f>'Temporary Relocation Numbers'!B118*Assumptions!C$21</f>
        <v>0</v>
      </c>
      <c r="C118" s="51">
        <f>'Temporary Relocation Numbers'!C118*Assumptions!D$21</f>
        <v>0</v>
      </c>
      <c r="D118" s="51">
        <f>'Temporary Relocation Numbers'!D118*Assumptions!E$21</f>
        <v>0</v>
      </c>
      <c r="E118" s="51">
        <f>'Temporary Relocation Numbers'!E118*Assumptions!F$21</f>
        <v>0</v>
      </c>
      <c r="F118" s="51">
        <f>'Temporary Relocation Numbers'!F118*Assumptions!G$21</f>
        <v>0</v>
      </c>
      <c r="G118" s="51">
        <f>'Temporary Relocation Numbers'!G118*Assumptions!H$21</f>
        <v>0</v>
      </c>
      <c r="H118" s="52">
        <f>'Temporary Relocation Numbers'!H118*Assumptions!C$21</f>
        <v>3333758.0700838612</v>
      </c>
      <c r="I118" s="52">
        <f>'Temporary Relocation Numbers'!I118*Assumptions!D$21</f>
        <v>3880290.9569928055</v>
      </c>
      <c r="J118" s="52">
        <f>'Temporary Relocation Numbers'!J118*Assumptions!E$21</f>
        <v>2669599.3444839828</v>
      </c>
      <c r="K118" s="52">
        <f>'Temporary Relocation Numbers'!K118*Assumptions!F$21</f>
        <v>2468033.4704114855</v>
      </c>
      <c r="L118" s="52">
        <f>'Temporary Relocation Numbers'!L118*Assumptions!G$21</f>
        <v>1979934.8856919485</v>
      </c>
      <c r="M118" s="52">
        <f>'Temporary Relocation Numbers'!M118*Assumptions!H$21</f>
        <v>838178.62274583394</v>
      </c>
      <c r="N118" s="53">
        <f>'Temporary Relocation Numbers'!N118*Assumptions!C$21</f>
        <v>1905710212.0755718</v>
      </c>
      <c r="O118" s="53">
        <f>'Temporary Relocation Numbers'!O118*Assumptions!D$21</f>
        <v>3718697902.2802663</v>
      </c>
      <c r="P118" s="53">
        <f>'Temporary Relocation Numbers'!P118*Assumptions!E$21</f>
        <v>2966972415.4854836</v>
      </c>
      <c r="Q118" s="53">
        <f>'Temporary Relocation Numbers'!Q118*Assumptions!F$21</f>
        <v>1242534552.820612</v>
      </c>
      <c r="R118" s="53">
        <f>'Temporary Relocation Numbers'!R118*Assumptions!G$21</f>
        <v>777504551.33400786</v>
      </c>
      <c r="S118" s="53">
        <f>'Temporary Relocation Numbers'!S118*Assumptions!H$21</f>
        <v>438861364.39818937</v>
      </c>
      <c r="U118">
        <v>2137</v>
      </c>
      <c r="V118" s="51">
        <f>'Temporary Relocation Numbers'!V118*Assumptions!C$21</f>
        <v>0</v>
      </c>
      <c r="W118" s="51">
        <f>'Temporary Relocation Numbers'!W118*Assumptions!D$21</f>
        <v>0</v>
      </c>
      <c r="X118" s="51">
        <f>'Temporary Relocation Numbers'!X118*Assumptions!E$21</f>
        <v>0</v>
      </c>
      <c r="Y118" s="51">
        <f>'Temporary Relocation Numbers'!Y118*Assumptions!F$21</f>
        <v>0</v>
      </c>
      <c r="Z118" s="51">
        <f>'Temporary Relocation Numbers'!Z118*Assumptions!G$21</f>
        <v>0</v>
      </c>
      <c r="AA118" s="51">
        <f>'Temporary Relocation Numbers'!AA118*Assumptions!H$21</f>
        <v>0</v>
      </c>
      <c r="AB118" s="52">
        <f>'Temporary Relocation Numbers'!AB118*Assumptions!C$21</f>
        <v>3103647.6573896795</v>
      </c>
      <c r="AC118" s="52">
        <f>'Temporary Relocation Numbers'!AC118*Assumptions!D$21</f>
        <v>3543450.5628731563</v>
      </c>
      <c r="AD118" s="52">
        <f>'Temporary Relocation Numbers'!AD118*Assumptions!E$21</f>
        <v>2412254.6128850761</v>
      </c>
      <c r="AE118" s="52">
        <f>'Temporary Relocation Numbers'!AE118*Assumptions!F$21</f>
        <v>2461682.7695372314</v>
      </c>
      <c r="AF118" s="52">
        <f>'Temporary Relocation Numbers'!AF118*Assumptions!G$21</f>
        <v>1939490.7917340461</v>
      </c>
      <c r="AG118" s="52">
        <f>'Temporary Relocation Numbers'!AG118*Assumptions!H$21</f>
        <v>766626.67369070195</v>
      </c>
      <c r="AH118" s="53">
        <f>'Temporary Relocation Numbers'!AH118*Assumptions!C$21</f>
        <v>1774169844.0712442</v>
      </c>
      <c r="AI118" s="53">
        <f>'Temporary Relocation Numbers'!AI118*Assumptions!D$21</f>
        <v>3395885082.0821757</v>
      </c>
      <c r="AJ118" s="53">
        <f>'Temporary Relocation Numbers'!AJ118*Assumptions!E$21</f>
        <v>2680961437.2830381</v>
      </c>
      <c r="AK118" s="53">
        <f>'Temporary Relocation Numbers'!AK118*Assumptions!F$21</f>
        <v>1239337284.4830909</v>
      </c>
      <c r="AL118" s="53">
        <f>'Temporary Relocation Numbers'!AL118*Assumptions!G$21</f>
        <v>761622479.9820199</v>
      </c>
      <c r="AM118" s="53">
        <f>'Temporary Relocation Numbers'!AM118*Assumptions!H$21</f>
        <v>401397528.96318924</v>
      </c>
    </row>
    <row r="119" spans="1:39" x14ac:dyDescent="0.35">
      <c r="A119">
        <v>2138</v>
      </c>
      <c r="B119" s="51">
        <f>'Temporary Relocation Numbers'!B119*Assumptions!C$21</f>
        <v>0</v>
      </c>
      <c r="C119" s="51">
        <f>'Temporary Relocation Numbers'!C119*Assumptions!D$21</f>
        <v>0</v>
      </c>
      <c r="D119" s="51">
        <f>'Temporary Relocation Numbers'!D119*Assumptions!E$21</f>
        <v>0</v>
      </c>
      <c r="E119" s="51">
        <f>'Temporary Relocation Numbers'!E119*Assumptions!F$21</f>
        <v>0</v>
      </c>
      <c r="F119" s="51">
        <f>'Temporary Relocation Numbers'!F119*Assumptions!G$21</f>
        <v>0</v>
      </c>
      <c r="G119" s="51">
        <f>'Temporary Relocation Numbers'!G119*Assumptions!H$21</f>
        <v>0</v>
      </c>
      <c r="H119" s="52">
        <f>'Temporary Relocation Numbers'!H119*Assumptions!C$21</f>
        <v>3353871.8005445194</v>
      </c>
      <c r="I119" s="52">
        <f>'Temporary Relocation Numbers'!I119*Assumptions!D$21</f>
        <v>3903702.1118448181</v>
      </c>
      <c r="J119" s="52">
        <f>'Temporary Relocation Numbers'!J119*Assumptions!E$21</f>
        <v>2685705.9726567795</v>
      </c>
      <c r="K119" s="52">
        <f>'Temporary Relocation Numbers'!K119*Assumptions!F$21</f>
        <v>2482923.9810448773</v>
      </c>
      <c r="L119" s="52">
        <f>'Temporary Relocation Numbers'!L119*Assumptions!G$21</f>
        <v>1991880.526552282</v>
      </c>
      <c r="M119" s="52">
        <f>'Temporary Relocation Numbers'!M119*Assumptions!H$21</f>
        <v>843235.64804322494</v>
      </c>
      <c r="N119" s="53">
        <f>'Temporary Relocation Numbers'!N119*Assumptions!C$21</f>
        <v>1932184056.581512</v>
      </c>
      <c r="O119" s="53">
        <f>'Temporary Relocation Numbers'!O119*Assumptions!D$21</f>
        <v>3770357503.7273879</v>
      </c>
      <c r="P119" s="53">
        <f>'Temporary Relocation Numbers'!P119*Assumptions!E$21</f>
        <v>3008189157.6130452</v>
      </c>
      <c r="Q119" s="53">
        <f>'Temporary Relocation Numbers'!Q119*Assumptions!F$21</f>
        <v>1259795659.1190374</v>
      </c>
      <c r="R119" s="53">
        <f>'Temporary Relocation Numbers'!R119*Assumptions!G$21</f>
        <v>788305529.60670102</v>
      </c>
      <c r="S119" s="53">
        <f>'Temporary Relocation Numbers'!S119*Assumptions!H$21</f>
        <v>444957961.58653545</v>
      </c>
      <c r="U119">
        <v>2138</v>
      </c>
      <c r="V119" s="51">
        <f>'Temporary Relocation Numbers'!V119*Assumptions!C$21</f>
        <v>0</v>
      </c>
      <c r="W119" s="51">
        <f>'Temporary Relocation Numbers'!W119*Assumptions!D$21</f>
        <v>0</v>
      </c>
      <c r="X119" s="51">
        <f>'Temporary Relocation Numbers'!X119*Assumptions!E$21</f>
        <v>0</v>
      </c>
      <c r="Y119" s="51">
        <f>'Temporary Relocation Numbers'!Y119*Assumptions!F$21</f>
        <v>0</v>
      </c>
      <c r="Z119" s="51">
        <f>'Temporary Relocation Numbers'!Z119*Assumptions!G$21</f>
        <v>0</v>
      </c>
      <c r="AA119" s="51">
        <f>'Temporary Relocation Numbers'!AA119*Assumptions!H$21</f>
        <v>0</v>
      </c>
      <c r="AB119" s="52">
        <f>'Temporary Relocation Numbers'!AB119*Assumptions!C$21</f>
        <v>3122373.0511084925</v>
      </c>
      <c r="AC119" s="52">
        <f>'Temporary Relocation Numbers'!AC119*Assumptions!D$21</f>
        <v>3564829.4416112001</v>
      </c>
      <c r="AD119" s="52">
        <f>'Temporary Relocation Numbers'!AD119*Assumptions!E$21</f>
        <v>2426808.5901281903</v>
      </c>
      <c r="AE119" s="52">
        <f>'Temporary Relocation Numbers'!AE119*Assumptions!F$21</f>
        <v>2476534.9641672014</v>
      </c>
      <c r="AF119" s="52">
        <f>'Temporary Relocation Numbers'!AF119*Assumptions!G$21</f>
        <v>1951192.4192054374</v>
      </c>
      <c r="AG119" s="52">
        <f>'Temporary Relocation Numbers'!AG119*Assumptions!H$21</f>
        <v>771252.00101032294</v>
      </c>
      <c r="AH119" s="53">
        <f>'Temporary Relocation Numbers'!AH119*Assumptions!C$21</f>
        <v>1798816349.2331784</v>
      </c>
      <c r="AI119" s="53">
        <f>'Temporary Relocation Numbers'!AI119*Assumptions!D$21</f>
        <v>3443060215.559144</v>
      </c>
      <c r="AJ119" s="53">
        <f>'Temporary Relocation Numbers'!AJ119*Assumptions!E$21</f>
        <v>2718204957.1882772</v>
      </c>
      <c r="AK119" s="53">
        <f>'Temporary Relocation Numbers'!AK119*Assumptions!F$21</f>
        <v>1256553974.8024893</v>
      </c>
      <c r="AL119" s="53">
        <f>'Temporary Relocation Numbers'!AL119*Assumptions!G$21</f>
        <v>772202826.86766338</v>
      </c>
      <c r="AM119" s="53">
        <f>'Temporary Relocation Numbers'!AM119*Assumptions!H$21</f>
        <v>406973684.08871937</v>
      </c>
    </row>
    <row r="120" spans="1:39" x14ac:dyDescent="0.35">
      <c r="A120">
        <v>2139</v>
      </c>
      <c r="B120" s="51">
        <f>'Temporary Relocation Numbers'!B120*Assumptions!C$21</f>
        <v>0</v>
      </c>
      <c r="C120" s="51">
        <f>'Temporary Relocation Numbers'!C120*Assumptions!D$21</f>
        <v>0</v>
      </c>
      <c r="D120" s="51">
        <f>'Temporary Relocation Numbers'!D120*Assumptions!E$21</f>
        <v>0</v>
      </c>
      <c r="E120" s="51">
        <f>'Temporary Relocation Numbers'!E120*Assumptions!F$21</f>
        <v>0</v>
      </c>
      <c r="F120" s="51">
        <f>'Temporary Relocation Numbers'!F120*Assumptions!G$21</f>
        <v>0</v>
      </c>
      <c r="G120" s="51">
        <f>'Temporary Relocation Numbers'!G120*Assumptions!H$21</f>
        <v>0</v>
      </c>
      <c r="H120" s="52">
        <f>'Temporary Relocation Numbers'!H120*Assumptions!C$21</f>
        <v>3374106.8841881431</v>
      </c>
      <c r="I120" s="52">
        <f>'Temporary Relocation Numbers'!I120*Assumptions!D$21</f>
        <v>3927254.514396444</v>
      </c>
      <c r="J120" s="52">
        <f>'Temporary Relocation Numbers'!J120*Assumptions!E$21</f>
        <v>2701909.777760501</v>
      </c>
      <c r="K120" s="52">
        <f>'Temporary Relocation Numbers'!K120*Assumptions!F$21</f>
        <v>2497904.3313459964</v>
      </c>
      <c r="L120" s="52">
        <f>'Temporary Relocation Numbers'!L120*Assumptions!G$21</f>
        <v>2003898.2396492306</v>
      </c>
      <c r="M120" s="52">
        <f>'Temporary Relocation Numbers'!M120*Assumptions!H$21</f>
        <v>848323.18414602708</v>
      </c>
      <c r="N120" s="53">
        <f>'Temporary Relocation Numbers'!N120*Assumptions!C$21</f>
        <v>1959025671.8211579</v>
      </c>
      <c r="O120" s="53">
        <f>'Temporary Relocation Numbers'!O120*Assumptions!D$21</f>
        <v>3822734752.7199154</v>
      </c>
      <c r="P120" s="53">
        <f>'Temporary Relocation Numbers'!P120*Assumptions!E$21</f>
        <v>3049978476.6283259</v>
      </c>
      <c r="Q120" s="53">
        <f>'Temporary Relocation Numbers'!Q120*Assumptions!F$21</f>
        <v>1277296554.1540973</v>
      </c>
      <c r="R120" s="53">
        <f>'Temporary Relocation Numbers'!R120*Assumptions!G$21</f>
        <v>799256553.47262812</v>
      </c>
      <c r="S120" s="53">
        <f>'Temporary Relocation Numbers'!S120*Assumptions!H$21</f>
        <v>451139251.80163729</v>
      </c>
      <c r="U120">
        <v>2139</v>
      </c>
      <c r="V120" s="51">
        <f>'Temporary Relocation Numbers'!V120*Assumptions!C$21</f>
        <v>0</v>
      </c>
      <c r="W120" s="51">
        <f>'Temporary Relocation Numbers'!W120*Assumptions!D$21</f>
        <v>0</v>
      </c>
      <c r="X120" s="51">
        <f>'Temporary Relocation Numbers'!X120*Assumptions!E$21</f>
        <v>0</v>
      </c>
      <c r="Y120" s="51">
        <f>'Temporary Relocation Numbers'!Y120*Assumptions!F$21</f>
        <v>0</v>
      </c>
      <c r="Z120" s="51">
        <f>'Temporary Relocation Numbers'!Z120*Assumptions!G$21</f>
        <v>0</v>
      </c>
      <c r="AA120" s="51">
        <f>'Temporary Relocation Numbers'!AA120*Assumptions!H$21</f>
        <v>0</v>
      </c>
      <c r="AB120" s="52">
        <f>'Temporary Relocation Numbers'!AB120*Assumptions!C$21</f>
        <v>3141211.4216882866</v>
      </c>
      <c r="AC120" s="52">
        <f>'Temporary Relocation Numbers'!AC120*Assumptions!D$21</f>
        <v>3586337.3066150285</v>
      </c>
      <c r="AD120" s="52">
        <f>'Temporary Relocation Numbers'!AD120*Assumptions!E$21</f>
        <v>2441450.3766151802</v>
      </c>
      <c r="AE120" s="52">
        <f>'Temporary Relocation Numbers'!AE120*Assumptions!F$21</f>
        <v>2491476.7672910257</v>
      </c>
      <c r="AF120" s="52">
        <f>'Temporary Relocation Numbers'!AF120*Assumptions!G$21</f>
        <v>1962964.646695175</v>
      </c>
      <c r="AG120" s="52">
        <f>'Temporary Relocation Numbers'!AG120*Assumptions!H$21</f>
        <v>775905.23455020424</v>
      </c>
      <c r="AH120" s="53">
        <f>'Temporary Relocation Numbers'!AH120*Assumptions!C$21</f>
        <v>1823805240.0008245</v>
      </c>
      <c r="AI120" s="53">
        <f>'Temporary Relocation Numbers'!AI120*Assumptions!D$21</f>
        <v>3490890699.0155077</v>
      </c>
      <c r="AJ120" s="53">
        <f>'Temporary Relocation Numbers'!AJ120*Assumptions!E$21</f>
        <v>2755965858.5655675</v>
      </c>
      <c r="AK120" s="53">
        <f>'Temporary Relocation Numbers'!AK120*Assumptions!F$21</f>
        <v>1274009836.8383083</v>
      </c>
      <c r="AL120" s="53">
        <f>'Temporary Relocation Numbers'!AL120*Assumptions!G$21</f>
        <v>782930154.36793268</v>
      </c>
      <c r="AM120" s="53">
        <f>'Temporary Relocation Numbers'!AM120*Assumptions!H$21</f>
        <v>412627302.33681595</v>
      </c>
    </row>
    <row r="121" spans="1:39" x14ac:dyDescent="0.35">
      <c r="A121">
        <v>2140</v>
      </c>
      <c r="B121" s="51">
        <f>'Temporary Relocation Numbers'!B121*Assumptions!C$21</f>
        <v>0</v>
      </c>
      <c r="C121" s="51">
        <f>'Temporary Relocation Numbers'!C121*Assumptions!D$21</f>
        <v>0</v>
      </c>
      <c r="D121" s="51">
        <f>'Temporary Relocation Numbers'!D121*Assumptions!E$21</f>
        <v>0</v>
      </c>
      <c r="E121" s="51">
        <f>'Temporary Relocation Numbers'!E121*Assumptions!F$21</f>
        <v>0</v>
      </c>
      <c r="F121" s="51">
        <f>'Temporary Relocation Numbers'!F121*Assumptions!G$21</f>
        <v>0</v>
      </c>
      <c r="G121" s="51">
        <f>'Temporary Relocation Numbers'!G121*Assumptions!H$21</f>
        <v>0</v>
      </c>
      <c r="H121" s="52">
        <f>'Temporary Relocation Numbers'!H121*Assumptions!C$21</f>
        <v>3607135.8050839934</v>
      </c>
      <c r="I121" s="52">
        <f>'Temporary Relocation Numbers'!I121*Assumptions!D$21</f>
        <v>4198485.9581488129</v>
      </c>
      <c r="J121" s="52">
        <f>'Temporary Relocation Numbers'!J121*Assumptions!E$21</f>
        <v>2888514.156780038</v>
      </c>
      <c r="K121" s="52">
        <f>'Temporary Relocation Numbers'!K121*Assumptions!F$21</f>
        <v>2670419.302215002</v>
      </c>
      <c r="L121" s="52">
        <f>'Temporary Relocation Numbers'!L121*Assumptions!G$21</f>
        <v>2142295.23191965</v>
      </c>
      <c r="M121" s="52">
        <f>'Temporary Relocation Numbers'!M121*Assumptions!H$21</f>
        <v>906911.67673316831</v>
      </c>
      <c r="N121" s="53">
        <f>'Temporary Relocation Numbers'!N121*Assumptions!C$21</f>
        <v>2110683133.1698661</v>
      </c>
      <c r="O121" s="53">
        <f>'Temporary Relocation Numbers'!O121*Assumptions!D$21</f>
        <v>4118670766.3955507</v>
      </c>
      <c r="P121" s="53">
        <f>'Temporary Relocation Numbers'!P121*Assumptions!E$21</f>
        <v>3286091764.7730656</v>
      </c>
      <c r="Q121" s="53">
        <f>'Temporary Relocation Numbers'!Q121*Assumptions!F$21</f>
        <v>1376178133.6958213</v>
      </c>
      <c r="R121" s="53">
        <f>'Temporary Relocation Numbers'!R121*Assumptions!G$21</f>
        <v>861130791.06405985</v>
      </c>
      <c r="S121" s="53">
        <f>'Temporary Relocation Numbers'!S121*Assumptions!H$21</f>
        <v>486064079.2947799</v>
      </c>
      <c r="U121">
        <v>2140</v>
      </c>
      <c r="V121" s="51">
        <f>'Temporary Relocation Numbers'!V121*Assumptions!C$21</f>
        <v>0</v>
      </c>
      <c r="W121" s="51">
        <f>'Temporary Relocation Numbers'!W121*Assumptions!D$21</f>
        <v>0</v>
      </c>
      <c r="X121" s="51">
        <f>'Temporary Relocation Numbers'!X121*Assumptions!E$21</f>
        <v>0</v>
      </c>
      <c r="Y121" s="51">
        <f>'Temporary Relocation Numbers'!Y121*Assumptions!F$21</f>
        <v>0</v>
      </c>
      <c r="Z121" s="51">
        <f>'Temporary Relocation Numbers'!Z121*Assumptions!G$21</f>
        <v>0</v>
      </c>
      <c r="AA121" s="51">
        <f>'Temporary Relocation Numbers'!AA121*Assumptions!H$21</f>
        <v>0</v>
      </c>
      <c r="AB121" s="52">
        <f>'Temporary Relocation Numbers'!AB121*Assumptions!C$21</f>
        <v>3358155.6777615095</v>
      </c>
      <c r="AC121" s="52">
        <f>'Temporary Relocation Numbers'!AC121*Assumptions!D$21</f>
        <v>3834023.6844370859</v>
      </c>
      <c r="AD121" s="52">
        <f>'Temporary Relocation Numbers'!AD121*Assumptions!E$21</f>
        <v>2610066.4181962977</v>
      </c>
      <c r="AE121" s="52">
        <f>'Temporary Relocation Numbers'!AE121*Assumptions!F$21</f>
        <v>2663547.8256323226</v>
      </c>
      <c r="AF121" s="52">
        <f>'Temporary Relocation Numbers'!AF121*Assumptions!G$21</f>
        <v>2098534.6061175317</v>
      </c>
      <c r="AG121" s="52">
        <f>'Temporary Relocation Numbers'!AG121*Assumptions!H$21</f>
        <v>829492.26238621783</v>
      </c>
      <c r="AH121" s="53">
        <f>'Temporary Relocation Numbers'!AH121*Assumptions!C$21</f>
        <v>1964994646.894031</v>
      </c>
      <c r="AI121" s="53">
        <f>'Temporary Relocation Numbers'!AI121*Assumptions!D$21</f>
        <v>3761137091.8391147</v>
      </c>
      <c r="AJ121" s="53">
        <f>'Temporary Relocation Numbers'!AJ121*Assumptions!E$21</f>
        <v>2969318236.5796943</v>
      </c>
      <c r="AK121" s="53">
        <f>'Temporary Relocation Numbers'!AK121*Assumptions!F$21</f>
        <v>1372636976.0164104</v>
      </c>
      <c r="AL121" s="53">
        <f>'Temporary Relocation Numbers'!AL121*Assumptions!G$21</f>
        <v>843540488.03161144</v>
      </c>
      <c r="AM121" s="53">
        <f>'Temporary Relocation Numbers'!AM121*Assumptions!H$21</f>
        <v>444570737.30844307</v>
      </c>
    </row>
    <row r="122" spans="1:39" x14ac:dyDescent="0.35">
      <c r="A122">
        <v>2141</v>
      </c>
      <c r="B122" s="51">
        <f>'Temporary Relocation Numbers'!B122*Assumptions!C$21</f>
        <v>0</v>
      </c>
      <c r="C122" s="51">
        <f>'Temporary Relocation Numbers'!C122*Assumptions!D$21</f>
        <v>0</v>
      </c>
      <c r="D122" s="51">
        <f>'Temporary Relocation Numbers'!D122*Assumptions!E$21</f>
        <v>0</v>
      </c>
      <c r="E122" s="51">
        <f>'Temporary Relocation Numbers'!E122*Assumptions!F$21</f>
        <v>0</v>
      </c>
      <c r="F122" s="51">
        <f>'Temporary Relocation Numbers'!F122*Assumptions!G$21</f>
        <v>0</v>
      </c>
      <c r="G122" s="51">
        <f>'Temporary Relocation Numbers'!G122*Assumptions!H$21</f>
        <v>0</v>
      </c>
      <c r="H122" s="52">
        <f>'Temporary Relocation Numbers'!H122*Assumptions!C$21</f>
        <v>3628898.9192012157</v>
      </c>
      <c r="I122" s="52">
        <f>'Temporary Relocation Numbers'!I122*Assumptions!D$21</f>
        <v>4223816.8949263999</v>
      </c>
      <c r="J122" s="52">
        <f>'Temporary Relocation Numbers'!J122*Assumptions!E$21</f>
        <v>2905941.5747149596</v>
      </c>
      <c r="K122" s="52">
        <f>'Temporary Relocation Numbers'!K122*Assumptions!F$21</f>
        <v>2686530.8774800715</v>
      </c>
      <c r="L122" s="52">
        <f>'Temporary Relocation Numbers'!L122*Assumptions!G$21</f>
        <v>2155220.4496337539</v>
      </c>
      <c r="M122" s="52">
        <f>'Temporary Relocation Numbers'!M122*Assumptions!H$21</f>
        <v>912383.39262675005</v>
      </c>
      <c r="N122" s="53">
        <f>'Temporary Relocation Numbers'!N122*Assumptions!C$21</f>
        <v>2140004431.190299</v>
      </c>
      <c r="O122" s="53">
        <f>'Temporary Relocation Numbers'!O122*Assumptions!D$21</f>
        <v>4175886731.7347732</v>
      </c>
      <c r="P122" s="53">
        <f>'Temporary Relocation Numbers'!P122*Assumptions!E$21</f>
        <v>3331741665.7189727</v>
      </c>
      <c r="Q122" s="53">
        <f>'Temporary Relocation Numbers'!Q122*Assumptions!F$21</f>
        <v>1395295796.8604944</v>
      </c>
      <c r="R122" s="53">
        <f>'Temporary Relocation Numbers'!R122*Assumptions!G$21</f>
        <v>873093492.69490135</v>
      </c>
      <c r="S122" s="53">
        <f>'Temporary Relocation Numbers'!S122*Assumptions!H$21</f>
        <v>492816409.61952448</v>
      </c>
      <c r="U122">
        <v>2141</v>
      </c>
      <c r="V122" s="51">
        <f>'Temporary Relocation Numbers'!V122*Assumptions!C$21</f>
        <v>0</v>
      </c>
      <c r="W122" s="51">
        <f>'Temporary Relocation Numbers'!W122*Assumptions!D$21</f>
        <v>0</v>
      </c>
      <c r="X122" s="51">
        <f>'Temporary Relocation Numbers'!X122*Assumptions!E$21</f>
        <v>0</v>
      </c>
      <c r="Y122" s="51">
        <f>'Temporary Relocation Numbers'!Y122*Assumptions!F$21</f>
        <v>0</v>
      </c>
      <c r="Z122" s="51">
        <f>'Temporary Relocation Numbers'!Z122*Assumptions!G$21</f>
        <v>0</v>
      </c>
      <c r="AA122" s="51">
        <f>'Temporary Relocation Numbers'!AA122*Assumptions!H$21</f>
        <v>0</v>
      </c>
      <c r="AB122" s="52">
        <f>'Temporary Relocation Numbers'!AB122*Assumptions!C$21</f>
        <v>3378416.6075372933</v>
      </c>
      <c r="AC122" s="52">
        <f>'Temporary Relocation Numbers'!AC122*Assumptions!D$21</f>
        <v>3857155.6926234527</v>
      </c>
      <c r="AD122" s="52">
        <f>'Temporary Relocation Numbers'!AD122*Assumptions!E$21</f>
        <v>2625813.8633666951</v>
      </c>
      <c r="AE122" s="52">
        <f>'Temporary Relocation Numbers'!AE122*Assumptions!F$21</f>
        <v>2679617.9428716614</v>
      </c>
      <c r="AF122" s="52">
        <f>'Temporary Relocation Numbers'!AF122*Assumptions!G$21</f>
        <v>2111195.8006440885</v>
      </c>
      <c r="AG122" s="52">
        <f>'Temporary Relocation Numbers'!AG122*Assumptions!H$21</f>
        <v>834496.87982818414</v>
      </c>
      <c r="AH122" s="53">
        <f>'Temporary Relocation Numbers'!AH122*Assumptions!C$21</f>
        <v>1992292062.0032368</v>
      </c>
      <c r="AI122" s="53">
        <f>'Temporary Relocation Numbers'!AI122*Assumptions!D$21</f>
        <v>3813386252.2329326</v>
      </c>
      <c r="AJ122" s="53">
        <f>'Temporary Relocation Numbers'!AJ122*Assumptions!E$21</f>
        <v>3010567566.5070648</v>
      </c>
      <c r="AK122" s="53">
        <f>'Temporary Relocation Numbers'!AK122*Assumptions!F$21</f>
        <v>1391705445.9421632</v>
      </c>
      <c r="AL122" s="53">
        <f>'Temporary Relocation Numbers'!AL122*Assumptions!G$21</f>
        <v>855258827.77346122</v>
      </c>
      <c r="AM122" s="53">
        <f>'Temporary Relocation Numbers'!AM122*Assumptions!H$21</f>
        <v>450746648.26112485</v>
      </c>
    </row>
    <row r="123" spans="1:39" x14ac:dyDescent="0.35">
      <c r="A123">
        <v>2142</v>
      </c>
      <c r="B123" s="51">
        <f>'Temporary Relocation Numbers'!B123*Assumptions!C$21</f>
        <v>0</v>
      </c>
      <c r="C123" s="51">
        <f>'Temporary Relocation Numbers'!C123*Assumptions!D$21</f>
        <v>0</v>
      </c>
      <c r="D123" s="51">
        <f>'Temporary Relocation Numbers'!D123*Assumptions!E$21</f>
        <v>0</v>
      </c>
      <c r="E123" s="51">
        <f>'Temporary Relocation Numbers'!E123*Assumptions!F$21</f>
        <v>0</v>
      </c>
      <c r="F123" s="51">
        <f>'Temporary Relocation Numbers'!F123*Assumptions!G$21</f>
        <v>0</v>
      </c>
      <c r="G123" s="51">
        <f>'Temporary Relocation Numbers'!G123*Assumptions!H$21</f>
        <v>0</v>
      </c>
      <c r="H123" s="52">
        <f>'Temporary Relocation Numbers'!H123*Assumptions!C$21</f>
        <v>3650793.3378108866</v>
      </c>
      <c r="I123" s="52">
        <f>'Temporary Relocation Numbers'!I123*Assumptions!D$21</f>
        <v>4249300.6621205751</v>
      </c>
      <c r="J123" s="52">
        <f>'Temporary Relocation Numbers'!J123*Assumptions!E$21</f>
        <v>2923474.1383681954</v>
      </c>
      <c r="K123" s="52">
        <f>'Temporary Relocation Numbers'!K123*Assumptions!F$21</f>
        <v>2702739.6595236082</v>
      </c>
      <c r="L123" s="52">
        <f>'Temporary Relocation Numbers'!L123*Assumptions!G$21</f>
        <v>2168223.6497148382</v>
      </c>
      <c r="M123" s="52">
        <f>'Temporary Relocation Numbers'!M123*Assumptions!H$21</f>
        <v>917888.12129940186</v>
      </c>
      <c r="N123" s="53">
        <f>'Temporary Relocation Numbers'!N123*Assumptions!C$21</f>
        <v>2169733056.3476629</v>
      </c>
      <c r="O123" s="53">
        <f>'Temporary Relocation Numbers'!O123*Assumptions!D$21</f>
        <v>4233897532.8050795</v>
      </c>
      <c r="P123" s="53">
        <f>'Temporary Relocation Numbers'!P123*Assumptions!E$21</f>
        <v>3378025728.3394599</v>
      </c>
      <c r="Q123" s="53">
        <f>'Temporary Relocation Numbers'!Q123*Assumptions!F$21</f>
        <v>1414679039.7752953</v>
      </c>
      <c r="R123" s="53">
        <f>'Temporary Relocation Numbers'!R123*Assumptions!G$21</f>
        <v>885222378.40810704</v>
      </c>
      <c r="S123" s="53">
        <f>'Temporary Relocation Numbers'!S123*Assumptions!H$21</f>
        <v>499662542.31880486</v>
      </c>
      <c r="U123">
        <v>2142</v>
      </c>
      <c r="V123" s="51">
        <f>'Temporary Relocation Numbers'!V123*Assumptions!C$21</f>
        <v>0</v>
      </c>
      <c r="W123" s="51">
        <f>'Temporary Relocation Numbers'!W123*Assumptions!D$21</f>
        <v>0</v>
      </c>
      <c r="X123" s="51">
        <f>'Temporary Relocation Numbers'!X123*Assumptions!E$21</f>
        <v>0</v>
      </c>
      <c r="Y123" s="51">
        <f>'Temporary Relocation Numbers'!Y123*Assumptions!F$21</f>
        <v>0</v>
      </c>
      <c r="Z123" s="51">
        <f>'Temporary Relocation Numbers'!Z123*Assumptions!G$21</f>
        <v>0</v>
      </c>
      <c r="AA123" s="51">
        <f>'Temporary Relocation Numbers'!AA123*Assumptions!H$21</f>
        <v>0</v>
      </c>
      <c r="AB123" s="52">
        <f>'Temporary Relocation Numbers'!AB123*Assumptions!C$21</f>
        <v>3398799.7786010848</v>
      </c>
      <c r="AC123" s="52">
        <f>'Temporary Relocation Numbers'!AC123*Assumptions!D$21</f>
        <v>3880427.2643197947</v>
      </c>
      <c r="AD123" s="52">
        <f>'Temporary Relocation Numbers'!AD123*Assumptions!E$21</f>
        <v>2641656.3183911191</v>
      </c>
      <c r="AE123" s="52">
        <f>'Temporary Relocation Numbers'!AE123*Assumptions!F$21</f>
        <v>2695785.0167586715</v>
      </c>
      <c r="AF123" s="52">
        <f>'Temporary Relocation Numbers'!AF123*Assumptions!G$21</f>
        <v>2123933.3845932321</v>
      </c>
      <c r="AG123" s="52">
        <f>'Temporary Relocation Numbers'!AG123*Assumptions!H$21</f>
        <v>839531.69188060833</v>
      </c>
      <c r="AH123" s="53">
        <f>'Temporary Relocation Numbers'!AH123*Assumptions!C$21</f>
        <v>2019968688.7672019</v>
      </c>
      <c r="AI123" s="53">
        <f>'Temporary Relocation Numbers'!AI123*Assumptions!D$21</f>
        <v>3866361250.2378764</v>
      </c>
      <c r="AJ123" s="53">
        <f>'Temporary Relocation Numbers'!AJ123*Assumptions!E$21</f>
        <v>3052389926.0270524</v>
      </c>
      <c r="AK123" s="53">
        <f>'Temporary Relocation Numbers'!AK123*Assumptions!F$21</f>
        <v>1411038812.2328415</v>
      </c>
      <c r="AL123" s="53">
        <f>'Temporary Relocation Numbers'!AL123*Assumptions!G$21</f>
        <v>867139956.95844233</v>
      </c>
      <c r="AM123" s="53">
        <f>'Temporary Relocation Numbers'!AM123*Assumptions!H$21</f>
        <v>457008354.05564982</v>
      </c>
    </row>
    <row r="124" spans="1:39" x14ac:dyDescent="0.35">
      <c r="A124">
        <v>2143</v>
      </c>
      <c r="B124" s="51">
        <f>'Temporary Relocation Numbers'!B124*Assumptions!C$21</f>
        <v>0</v>
      </c>
      <c r="C124" s="51">
        <f>'Temporary Relocation Numbers'!C124*Assumptions!D$21</f>
        <v>0</v>
      </c>
      <c r="D124" s="51">
        <f>'Temporary Relocation Numbers'!D124*Assumptions!E$21</f>
        <v>0</v>
      </c>
      <c r="E124" s="51">
        <f>'Temporary Relocation Numbers'!E124*Assumptions!F$21</f>
        <v>0</v>
      </c>
      <c r="F124" s="51">
        <f>'Temporary Relocation Numbers'!F124*Assumptions!G$21</f>
        <v>0</v>
      </c>
      <c r="G124" s="51">
        <f>'Temporary Relocation Numbers'!G124*Assumptions!H$21</f>
        <v>0</v>
      </c>
      <c r="H124" s="52">
        <f>'Temporary Relocation Numbers'!H124*Assumptions!C$21</f>
        <v>3672819.8531190138</v>
      </c>
      <c r="I124" s="52">
        <f>'Temporary Relocation Numbers'!I124*Assumptions!D$21</f>
        <v>4274938.1818107897</v>
      </c>
      <c r="J124" s="52">
        <f>'Temporary Relocation Numbers'!J124*Assumptions!E$21</f>
        <v>2941112.4821207053</v>
      </c>
      <c r="K124" s="52">
        <f>'Temporary Relocation Numbers'!K124*Assumptions!F$21</f>
        <v>2719046.234828162</v>
      </c>
      <c r="L124" s="52">
        <f>'Temporary Relocation Numbers'!L124*Assumptions!G$21</f>
        <v>2181305.3026578459</v>
      </c>
      <c r="M124" s="52">
        <f>'Temporary Relocation Numbers'!M124*Assumptions!H$21</f>
        <v>923426.06192878645</v>
      </c>
      <c r="N124" s="53">
        <f>'Temporary Relocation Numbers'!N124*Assumptions!C$21</f>
        <v>2199874667.1703215</v>
      </c>
      <c r="O124" s="53">
        <f>'Temporary Relocation Numbers'!O124*Assumptions!D$21</f>
        <v>4292714211.3469291</v>
      </c>
      <c r="P124" s="53">
        <f>'Temporary Relocation Numbers'!P124*Assumptions!E$21</f>
        <v>3424952762.3147492</v>
      </c>
      <c r="Q124" s="53">
        <f>'Temporary Relocation Numbers'!Q124*Assumptions!F$21</f>
        <v>1434331551.8348465</v>
      </c>
      <c r="R124" s="53">
        <f>'Temporary Relocation Numbers'!R124*Assumptions!G$21</f>
        <v>897519756.80837846</v>
      </c>
      <c r="S124" s="53">
        <f>'Temporary Relocation Numbers'!S124*Assumptions!H$21</f>
        <v>506603780.48133969</v>
      </c>
      <c r="U124">
        <v>2143</v>
      </c>
      <c r="V124" s="51">
        <f>'Temporary Relocation Numbers'!V124*Assumptions!C$21</f>
        <v>0</v>
      </c>
      <c r="W124" s="51">
        <f>'Temporary Relocation Numbers'!W124*Assumptions!D$21</f>
        <v>0</v>
      </c>
      <c r="X124" s="51">
        <f>'Temporary Relocation Numbers'!X124*Assumptions!E$21</f>
        <v>0</v>
      </c>
      <c r="Y124" s="51">
        <f>'Temporary Relocation Numbers'!Y124*Assumptions!F$21</f>
        <v>0</v>
      </c>
      <c r="Z124" s="51">
        <f>'Temporary Relocation Numbers'!Z124*Assumptions!G$21</f>
        <v>0</v>
      </c>
      <c r="AA124" s="51">
        <f>'Temporary Relocation Numbers'!AA124*Assumptions!H$21</f>
        <v>0</v>
      </c>
      <c r="AB124" s="52">
        <f>'Temporary Relocation Numbers'!AB124*Assumptions!C$21</f>
        <v>3419305.9284774028</v>
      </c>
      <c r="AC124" s="52">
        <f>'Temporary Relocation Numbers'!AC124*Assumptions!D$21</f>
        <v>3903839.2415616694</v>
      </c>
      <c r="AD124" s="52">
        <f>'Temporary Relocation Numbers'!AD124*Assumptions!E$21</f>
        <v>2657594.3564973087</v>
      </c>
      <c r="AE124" s="52">
        <f>'Temporary Relocation Numbers'!AE124*Assumptions!F$21</f>
        <v>2712049.632266779</v>
      </c>
      <c r="AF124" s="52">
        <f>'Temporary Relocation Numbers'!AF124*Assumptions!G$21</f>
        <v>2136747.8188491124</v>
      </c>
      <c r="AG124" s="52">
        <f>'Temporary Relocation Numbers'!AG124*Assumptions!H$21</f>
        <v>844596.8807181539</v>
      </c>
      <c r="AH124" s="53">
        <f>'Temporary Relocation Numbers'!AH124*Assumptions!C$21</f>
        <v>2048029795.1381688</v>
      </c>
      <c r="AI124" s="53">
        <f>'Temporary Relocation Numbers'!AI124*Assumptions!D$21</f>
        <v>3920072169.0827265</v>
      </c>
      <c r="AJ124" s="53">
        <f>'Temporary Relocation Numbers'!AJ124*Assumptions!E$21</f>
        <v>3094793275.5820346</v>
      </c>
      <c r="AK124" s="53">
        <f>'Temporary Relocation Numbers'!AK124*Assumptions!F$21</f>
        <v>1430640754.789582</v>
      </c>
      <c r="AL124" s="53">
        <f>'Temporary Relocation Numbers'!AL124*Assumptions!G$21</f>
        <v>879186137.03343022</v>
      </c>
      <c r="AM124" s="53">
        <f>'Temporary Relocation Numbers'!AM124*Assumptions!H$21</f>
        <v>463357046.54127604</v>
      </c>
    </row>
    <row r="125" spans="1:39" x14ac:dyDescent="0.35">
      <c r="A125">
        <v>2144</v>
      </c>
      <c r="B125" s="51">
        <f>'Temporary Relocation Numbers'!B125*Assumptions!C$21</f>
        <v>0</v>
      </c>
      <c r="C125" s="51">
        <f>'Temporary Relocation Numbers'!C125*Assumptions!D$21</f>
        <v>0</v>
      </c>
      <c r="D125" s="51">
        <f>'Temporary Relocation Numbers'!D125*Assumptions!E$21</f>
        <v>0</v>
      </c>
      <c r="E125" s="51">
        <f>'Temporary Relocation Numbers'!E125*Assumptions!F$21</f>
        <v>0</v>
      </c>
      <c r="F125" s="51">
        <f>'Temporary Relocation Numbers'!F125*Assumptions!G$21</f>
        <v>0</v>
      </c>
      <c r="G125" s="51">
        <f>'Temporary Relocation Numbers'!G125*Assumptions!H$21</f>
        <v>0</v>
      </c>
      <c r="H125" s="52">
        <f>'Temporary Relocation Numbers'!H125*Assumptions!C$21</f>
        <v>3694979.2621112601</v>
      </c>
      <c r="I125" s="52">
        <f>'Temporary Relocation Numbers'!I125*Assumptions!D$21</f>
        <v>4300730.3816397218</v>
      </c>
      <c r="J125" s="52">
        <f>'Temporary Relocation Numbers'!J125*Assumptions!E$21</f>
        <v>2958857.2441808884</v>
      </c>
      <c r="K125" s="52">
        <f>'Temporary Relocation Numbers'!K125*Assumptions!F$21</f>
        <v>2735451.1934147407</v>
      </c>
      <c r="L125" s="52">
        <f>'Temporary Relocation Numbers'!L125*Assumptions!G$21</f>
        <v>2194465.8817963796</v>
      </c>
      <c r="M125" s="52">
        <f>'Temporary Relocation Numbers'!M125*Assumptions!H$21</f>
        <v>928997.41489427455</v>
      </c>
      <c r="N125" s="53">
        <f>'Temporary Relocation Numbers'!N125*Assumptions!C$21</f>
        <v>2230435000.7940764</v>
      </c>
      <c r="O125" s="53">
        <f>'Temporary Relocation Numbers'!O125*Assumptions!D$21</f>
        <v>4352347962.4910049</v>
      </c>
      <c r="P125" s="53">
        <f>'Temporary Relocation Numbers'!P125*Assumptions!E$21</f>
        <v>3472531699.7078376</v>
      </c>
      <c r="Q125" s="53">
        <f>'Temporary Relocation Numbers'!Q125*Assumptions!F$21</f>
        <v>1454257073.6862948</v>
      </c>
      <c r="R125" s="53">
        <f>'Temporary Relocation Numbers'!R125*Assumptions!G$21</f>
        <v>909987968.57121336</v>
      </c>
      <c r="S125" s="53">
        <f>'Temporary Relocation Numbers'!S125*Assumptions!H$21</f>
        <v>513641445.29816264</v>
      </c>
      <c r="U125">
        <v>2144</v>
      </c>
      <c r="V125" s="51">
        <f>'Temporary Relocation Numbers'!V125*Assumptions!C$21</f>
        <v>0</v>
      </c>
      <c r="W125" s="51">
        <f>'Temporary Relocation Numbers'!W125*Assumptions!D$21</f>
        <v>0</v>
      </c>
      <c r="X125" s="51">
        <f>'Temporary Relocation Numbers'!X125*Assumptions!E$21</f>
        <v>0</v>
      </c>
      <c r="Y125" s="51">
        <f>'Temporary Relocation Numbers'!Y125*Assumptions!F$21</f>
        <v>0</v>
      </c>
      <c r="Z125" s="51">
        <f>'Temporary Relocation Numbers'!Z125*Assumptions!G$21</f>
        <v>0</v>
      </c>
      <c r="AA125" s="51">
        <f>'Temporary Relocation Numbers'!AA125*Assumptions!H$21</f>
        <v>0</v>
      </c>
      <c r="AB125" s="52">
        <f>'Temporary Relocation Numbers'!AB125*Assumptions!C$21</f>
        <v>3439935.7991405115</v>
      </c>
      <c r="AC125" s="52">
        <f>'Temporary Relocation Numbers'!AC125*Assumptions!D$21</f>
        <v>3927392.4714649227</v>
      </c>
      <c r="AD125" s="52">
        <f>'Temporary Relocation Numbers'!AD125*Assumptions!E$21</f>
        <v>2673628.5543714841</v>
      </c>
      <c r="AE125" s="52">
        <f>'Temporary Relocation Numbers'!AE125*Assumptions!F$21</f>
        <v>2728412.3778987583</v>
      </c>
      <c r="AF125" s="52">
        <f>'Temporary Relocation Numbers'!AF125*Assumptions!G$21</f>
        <v>2149639.5670765564</v>
      </c>
      <c r="AG125" s="52">
        <f>'Temporary Relocation Numbers'!AG125*Assumptions!H$21</f>
        <v>849692.62961460883</v>
      </c>
      <c r="AH125" s="53">
        <f>'Temporary Relocation Numbers'!AH125*Assumptions!C$21</f>
        <v>2076480722.2499938</v>
      </c>
      <c r="AI125" s="53">
        <f>'Temporary Relocation Numbers'!AI125*Assumptions!D$21</f>
        <v>3974529232.0709829</v>
      </c>
      <c r="AJ125" s="53">
        <f>'Temporary Relocation Numbers'!AJ125*Assumptions!E$21</f>
        <v>3137785686.1996789</v>
      </c>
      <c r="AK125" s="53">
        <f>'Temporary Relocation Numbers'!AK125*Assumptions!F$21</f>
        <v>1450515004.6341641</v>
      </c>
      <c r="AL125" s="53">
        <f>'Temporary Relocation Numbers'!AL125*Assumptions!G$21</f>
        <v>891399660.86098623</v>
      </c>
      <c r="AM125" s="53">
        <f>'Temporary Relocation Numbers'!AM125*Assumptions!H$21</f>
        <v>469793934.124255</v>
      </c>
    </row>
    <row r="126" spans="1:39" x14ac:dyDescent="0.35">
      <c r="A126">
        <v>2145</v>
      </c>
      <c r="B126" s="51">
        <f>'Temporary Relocation Numbers'!B126*Assumptions!C$21</f>
        <v>0</v>
      </c>
      <c r="C126" s="51">
        <f>'Temporary Relocation Numbers'!C126*Assumptions!D$21</f>
        <v>0</v>
      </c>
      <c r="D126" s="51">
        <f>'Temporary Relocation Numbers'!D126*Assumptions!E$21</f>
        <v>0</v>
      </c>
      <c r="E126" s="51">
        <f>'Temporary Relocation Numbers'!E126*Assumptions!F$21</f>
        <v>0</v>
      </c>
      <c r="F126" s="51">
        <f>'Temporary Relocation Numbers'!F126*Assumptions!G$21</f>
        <v>0</v>
      </c>
      <c r="G126" s="51">
        <f>'Temporary Relocation Numbers'!G126*Assumptions!H$21</f>
        <v>0</v>
      </c>
      <c r="H126" s="52">
        <f>'Temporary Relocation Numbers'!H126*Assumptions!C$21</f>
        <v>3717272.3665817813</v>
      </c>
      <c r="I126" s="52">
        <f>'Temporary Relocation Numbers'!I126*Assumptions!D$21</f>
        <v>4326678.1948468406</v>
      </c>
      <c r="J126" s="52">
        <f>'Temporary Relocation Numbers'!J126*Assumptions!E$21</f>
        <v>2976709.0666076792</v>
      </c>
      <c r="K126" s="52">
        <f>'Temporary Relocation Numbers'!K126*Assumptions!F$21</f>
        <v>2751955.1288641556</v>
      </c>
      <c r="L126" s="52">
        <f>'Temporary Relocation Numbers'!L126*Assumptions!G$21</f>
        <v>2207705.86331983</v>
      </c>
      <c r="M126" s="52">
        <f>'Temporary Relocation Numbers'!M126*Assumptions!H$21</f>
        <v>934602.38178419694</v>
      </c>
      <c r="N126" s="53">
        <f>'Temporary Relocation Numbers'!N126*Assumptions!C$21</f>
        <v>2261419874.0541706</v>
      </c>
      <c r="O126" s="53">
        <f>'Temporary Relocation Numbers'!O126*Assumptions!D$21</f>
        <v>4412810136.8890963</v>
      </c>
      <c r="P126" s="53">
        <f>'Temporary Relocation Numbers'!P126*Assumptions!E$21</f>
        <v>3520771596.6646209</v>
      </c>
      <c r="Q126" s="53">
        <f>'Temporary Relocation Numbers'!Q126*Assumptions!F$21</f>
        <v>1474459397.9413047</v>
      </c>
      <c r="R126" s="53">
        <f>'Temporary Relocation Numbers'!R126*Assumptions!G$21</f>
        <v>922629386.88842595</v>
      </c>
      <c r="S126" s="53">
        <f>'Temporary Relocation Numbers'!S126*Assumptions!H$21</f>
        <v>520776876.31409872</v>
      </c>
      <c r="U126">
        <v>2145</v>
      </c>
      <c r="V126" s="51">
        <f>'Temporary Relocation Numbers'!V126*Assumptions!C$21</f>
        <v>0</v>
      </c>
      <c r="W126" s="51">
        <f>'Temporary Relocation Numbers'!W126*Assumptions!D$21</f>
        <v>0</v>
      </c>
      <c r="X126" s="51">
        <f>'Temporary Relocation Numbers'!X126*Assumptions!E$21</f>
        <v>0</v>
      </c>
      <c r="Y126" s="51">
        <f>'Temporary Relocation Numbers'!Y126*Assumptions!F$21</f>
        <v>0</v>
      </c>
      <c r="Z126" s="51">
        <f>'Temporary Relocation Numbers'!Z126*Assumptions!G$21</f>
        <v>0</v>
      </c>
      <c r="AA126" s="51">
        <f>'Temporary Relocation Numbers'!AA126*Assumptions!H$21</f>
        <v>0</v>
      </c>
      <c r="AB126" s="52">
        <f>'Temporary Relocation Numbers'!AB126*Assumptions!C$21</f>
        <v>3460690.1370412637</v>
      </c>
      <c r="AC126" s="52">
        <f>'Temporary Relocation Numbers'!AC126*Assumptions!D$21</f>
        <v>3951087.8062563501</v>
      </c>
      <c r="AD126" s="52">
        <f>'Temporary Relocation Numbers'!AD126*Assumptions!E$21</f>
        <v>2689759.492179215</v>
      </c>
      <c r="AE126" s="52">
        <f>'Temporary Relocation Numbers'!AE126*Assumptions!F$21</f>
        <v>2744873.8457080279</v>
      </c>
      <c r="AF126" s="52">
        <f>'Temporary Relocation Numbers'!AF126*Assumptions!G$21</f>
        <v>2162609.0957378414</v>
      </c>
      <c r="AG126" s="52">
        <f>'Temporary Relocation Numbers'!AG126*Assumptions!H$21</f>
        <v>854819.12294951547</v>
      </c>
      <c r="AH126" s="53">
        <f>'Temporary Relocation Numbers'!AH126*Assumptions!C$21</f>
        <v>2105326885.4347711</v>
      </c>
      <c r="AI126" s="53">
        <f>'Temporary Relocation Numbers'!AI126*Assumptions!D$21</f>
        <v>4029742804.5267677</v>
      </c>
      <c r="AJ126" s="53">
        <f>'Temporary Relocation Numbers'!AJ126*Assumptions!E$21</f>
        <v>3181375341.0291724</v>
      </c>
      <c r="AK126" s="53">
        <f>'Temporary Relocation Numbers'!AK126*Assumptions!F$21</f>
        <v>1470665344.619169</v>
      </c>
      <c r="AL126" s="53">
        <f>'Temporary Relocation Numbers'!AL126*Assumptions!G$21</f>
        <v>903782853.15577888</v>
      </c>
      <c r="AM126" s="53">
        <f>'Temporary Relocation Numbers'!AM126*Assumptions!H$21</f>
        <v>476320241.99783993</v>
      </c>
    </row>
    <row r="127" spans="1:39" x14ac:dyDescent="0.35">
      <c r="A127">
        <v>2146</v>
      </c>
      <c r="B127" s="51">
        <f>'Temporary Relocation Numbers'!B127*Assumptions!C$21</f>
        <v>0</v>
      </c>
      <c r="C127" s="51">
        <f>'Temporary Relocation Numbers'!C127*Assumptions!D$21</f>
        <v>0</v>
      </c>
      <c r="D127" s="51">
        <f>'Temporary Relocation Numbers'!D127*Assumptions!E$21</f>
        <v>0</v>
      </c>
      <c r="E127" s="51">
        <f>'Temporary Relocation Numbers'!E127*Assumptions!F$21</f>
        <v>0</v>
      </c>
      <c r="F127" s="51">
        <f>'Temporary Relocation Numbers'!F127*Assumptions!G$21</f>
        <v>0</v>
      </c>
      <c r="G127" s="51">
        <f>'Temporary Relocation Numbers'!G127*Assumptions!H$21</f>
        <v>0</v>
      </c>
      <c r="H127" s="52">
        <f>'Temporary Relocation Numbers'!H127*Assumptions!C$21</f>
        <v>3739699.9731622417</v>
      </c>
      <c r="I127" s="52">
        <f>'Temporary Relocation Numbers'!I127*Assumptions!D$21</f>
        <v>4352782.5603021812</v>
      </c>
      <c r="J127" s="52">
        <f>'Temporary Relocation Numbers'!J127*Assumptions!E$21</f>
        <v>2994668.5953337802</v>
      </c>
      <c r="K127" s="52">
        <f>'Temporary Relocation Numbers'!K127*Assumptions!F$21</f>
        <v>2768558.6383384969</v>
      </c>
      <c r="L127" s="52">
        <f>'Temporary Relocation Numbers'!L127*Assumptions!G$21</f>
        <v>2221025.7262906036</v>
      </c>
      <c r="M127" s="52">
        <f>'Temporary Relocation Numbers'!M127*Assumptions!H$21</f>
        <v>940241.1654031364</v>
      </c>
      <c r="N127" s="53">
        <f>'Temporary Relocation Numbers'!N127*Assumptions!C$21</f>
        <v>2292835184.5924654</v>
      </c>
      <c r="O127" s="53">
        <f>'Temporary Relocation Numbers'!O127*Assumptions!D$21</f>
        <v>4474112242.8745613</v>
      </c>
      <c r="P127" s="53">
        <f>'Temporary Relocation Numbers'!P127*Assumptions!E$21</f>
        <v>3569681635.1376343</v>
      </c>
      <c r="Q127" s="53">
        <f>'Temporary Relocation Numbers'!Q127*Assumptions!F$21</f>
        <v>1494942369.8979421</v>
      </c>
      <c r="R127" s="53">
        <f>'Temporary Relocation Numbers'!R127*Assumptions!G$21</f>
        <v>935446417.91986132</v>
      </c>
      <c r="S127" s="53">
        <f>'Temporary Relocation Numbers'!S127*Assumptions!H$21</f>
        <v>528011431.68273133</v>
      </c>
      <c r="U127">
        <v>2146</v>
      </c>
      <c r="V127" s="51">
        <f>'Temporary Relocation Numbers'!V127*Assumptions!C$21</f>
        <v>0</v>
      </c>
      <c r="W127" s="51">
        <f>'Temporary Relocation Numbers'!W127*Assumptions!D$21</f>
        <v>0</v>
      </c>
      <c r="X127" s="51">
        <f>'Temporary Relocation Numbers'!X127*Assumptions!E$21</f>
        <v>0</v>
      </c>
      <c r="Y127" s="51">
        <f>'Temporary Relocation Numbers'!Y127*Assumptions!F$21</f>
        <v>0</v>
      </c>
      <c r="Z127" s="51">
        <f>'Temporary Relocation Numbers'!Z127*Assumptions!G$21</f>
        <v>0</v>
      </c>
      <c r="AA127" s="51">
        <f>'Temporary Relocation Numbers'!AA127*Assumptions!H$21</f>
        <v>0</v>
      </c>
      <c r="AB127" s="52">
        <f>'Temporary Relocation Numbers'!AB127*Assumptions!C$21</f>
        <v>3481569.6931341114</v>
      </c>
      <c r="AC127" s="52">
        <f>'Temporary Relocation Numbers'!AC127*Assumptions!D$21</f>
        <v>3974926.1033045333</v>
      </c>
      <c r="AD127" s="52">
        <f>'Temporary Relocation Numbers'!AD127*Assumptions!E$21</f>
        <v>2705987.7535864161</v>
      </c>
      <c r="AE127" s="52">
        <f>'Temporary Relocation Numbers'!AE127*Assumptions!F$21</f>
        <v>2761434.6313200714</v>
      </c>
      <c r="AF127" s="52">
        <f>'Temporary Relocation Numbers'!AF127*Assumptions!G$21</f>
        <v>2175656.8741095765</v>
      </c>
      <c r="AG127" s="52">
        <f>'Temporary Relocation Numbers'!AG127*Assumptions!H$21</f>
        <v>859976.54621484259</v>
      </c>
      <c r="AH127" s="53">
        <f>'Temporary Relocation Numbers'!AH127*Assumptions!C$21</f>
        <v>2134573775.2535918</v>
      </c>
      <c r="AI127" s="53">
        <f>'Temporary Relocation Numbers'!AI127*Assumptions!D$21</f>
        <v>4085723395.7677536</v>
      </c>
      <c r="AJ127" s="53">
        <f>'Temporary Relocation Numbers'!AJ127*Assumptions!E$21</f>
        <v>3225570536.8988056</v>
      </c>
      <c r="AK127" s="53">
        <f>'Temporary Relocation Numbers'!AK127*Assumptions!F$21</f>
        <v>1491095610.1480076</v>
      </c>
      <c r="AL127" s="53">
        <f>'Temporary Relocation Numbers'!AL127*Assumptions!G$21</f>
        <v>916338070.9270699</v>
      </c>
      <c r="AM127" s="53">
        <f>'Temporary Relocation Numbers'!AM127*Assumptions!H$21</f>
        <v>482937212.37548655</v>
      </c>
    </row>
    <row r="128" spans="1:39" x14ac:dyDescent="0.35">
      <c r="A128">
        <v>2147</v>
      </c>
      <c r="B128" s="51">
        <f>'Temporary Relocation Numbers'!B128*Assumptions!C$21</f>
        <v>0</v>
      </c>
      <c r="C128" s="51">
        <f>'Temporary Relocation Numbers'!C128*Assumptions!D$21</f>
        <v>0</v>
      </c>
      <c r="D128" s="51">
        <f>'Temporary Relocation Numbers'!D128*Assumptions!E$21</f>
        <v>0</v>
      </c>
      <c r="E128" s="51">
        <f>'Temporary Relocation Numbers'!E128*Assumptions!F$21</f>
        <v>0</v>
      </c>
      <c r="F128" s="51">
        <f>'Temporary Relocation Numbers'!F128*Assumptions!G$21</f>
        <v>0</v>
      </c>
      <c r="G128" s="51">
        <f>'Temporary Relocation Numbers'!G128*Assumptions!H$21</f>
        <v>0</v>
      </c>
      <c r="H128" s="52">
        <f>'Temporary Relocation Numbers'!H128*Assumptions!C$21</f>
        <v>3762262.8933509951</v>
      </c>
      <c r="I128" s="52">
        <f>'Temporary Relocation Numbers'!I128*Assumptions!D$21</f>
        <v>4379044.4225403033</v>
      </c>
      <c r="J128" s="52">
        <f>'Temporary Relocation Numbers'!J128*Assumptions!E$21</f>
        <v>3012736.4801890315</v>
      </c>
      <c r="K128" s="52">
        <f>'Temporary Relocation Numbers'!K128*Assumptions!F$21</f>
        <v>2785262.3226027437</v>
      </c>
      <c r="L128" s="52">
        <f>'Temporary Relocation Numbers'!L128*Assumptions!G$21</f>
        <v>2234425.9526614617</v>
      </c>
      <c r="M128" s="52">
        <f>'Temporary Relocation Numbers'!M128*Assumptions!H$21</f>
        <v>945913.96977926744</v>
      </c>
      <c r="N128" s="53">
        <f>'Temporary Relocation Numbers'!N128*Assumptions!C$21</f>
        <v>2324686911.9799891</v>
      </c>
      <c r="O128" s="53">
        <f>'Temporary Relocation Numbers'!O128*Assumptions!D$21</f>
        <v>4536265948.6528292</v>
      </c>
      <c r="P128" s="53">
        <f>'Temporary Relocation Numbers'!P128*Assumptions!E$21</f>
        <v>3619271124.6337409</v>
      </c>
      <c r="Q128" s="53">
        <f>'Temporary Relocation Numbers'!Q128*Assumptions!F$21</f>
        <v>1515709888.2725828</v>
      </c>
      <c r="R128" s="53">
        <f>'Temporary Relocation Numbers'!R128*Assumptions!G$21</f>
        <v>948441501.25138056</v>
      </c>
      <c r="S128" s="53">
        <f>'Temporary Relocation Numbers'!S128*Assumptions!H$21</f>
        <v>535346488.42491204</v>
      </c>
      <c r="U128">
        <v>2147</v>
      </c>
      <c r="V128" s="51">
        <f>'Temporary Relocation Numbers'!V128*Assumptions!C$21</f>
        <v>0</v>
      </c>
      <c r="W128" s="51">
        <f>'Temporary Relocation Numbers'!W128*Assumptions!D$21</f>
        <v>0</v>
      </c>
      <c r="X128" s="51">
        <f>'Temporary Relocation Numbers'!X128*Assumptions!E$21</f>
        <v>0</v>
      </c>
      <c r="Y128" s="51">
        <f>'Temporary Relocation Numbers'!Y128*Assumptions!F$21</f>
        <v>0</v>
      </c>
      <c r="Z128" s="51">
        <f>'Temporary Relocation Numbers'!Z128*Assumptions!G$21</f>
        <v>0</v>
      </c>
      <c r="AA128" s="51">
        <f>'Temporary Relocation Numbers'!AA128*Assumptions!H$21</f>
        <v>0</v>
      </c>
      <c r="AB128" s="52">
        <f>'Temporary Relocation Numbers'!AB128*Assumptions!C$21</f>
        <v>3502575.2229042826</v>
      </c>
      <c r="AC128" s="52">
        <f>'Temporary Relocation Numbers'!AC128*Assumptions!D$21</f>
        <v>3998908.2251508511</v>
      </c>
      <c r="AD128" s="52">
        <f>'Temporary Relocation Numbers'!AD128*Assumptions!E$21</f>
        <v>2722313.9257804612</v>
      </c>
      <c r="AE128" s="52">
        <f>'Temporary Relocation Numbers'!AE128*Assumptions!F$21</f>
        <v>2778095.333953992</v>
      </c>
      <c r="AF128" s="52">
        <f>'Temporary Relocation Numbers'!AF128*Assumptions!G$21</f>
        <v>2188783.3742996803</v>
      </c>
      <c r="AG128" s="52">
        <f>'Temporary Relocation Numbers'!AG128*Assumptions!H$21</f>
        <v>865165.08602169703</v>
      </c>
      <c r="AH128" s="53">
        <f>'Temporary Relocation Numbers'!AH128*Assumptions!C$21</f>
        <v>2164226958.5416088</v>
      </c>
      <c r="AI128" s="53">
        <f>'Temporary Relocation Numbers'!AI128*Assumptions!D$21</f>
        <v>4142481661.1054997</v>
      </c>
      <c r="AJ128" s="53">
        <f>'Temporary Relocation Numbers'!AJ128*Assumptions!E$21</f>
        <v>3270379685.8951769</v>
      </c>
      <c r="AK128" s="53">
        <f>'Temporary Relocation Numbers'!AK128*Assumptions!F$21</f>
        <v>1511809689.904948</v>
      </c>
      <c r="AL128" s="53">
        <f>'Temporary Relocation Numbers'!AL128*Assumptions!G$21</f>
        <v>929067703.92734373</v>
      </c>
      <c r="AM128" s="53">
        <f>'Temporary Relocation Numbers'!AM128*Assumptions!H$21</f>
        <v>489646104.72729707</v>
      </c>
    </row>
    <row r="129" spans="1:39" x14ac:dyDescent="0.35">
      <c r="A129">
        <v>2148</v>
      </c>
      <c r="B129" s="51">
        <f>'Temporary Relocation Numbers'!B129*Assumptions!C$21</f>
        <v>0</v>
      </c>
      <c r="C129" s="51">
        <f>'Temporary Relocation Numbers'!C129*Assumptions!D$21</f>
        <v>0</v>
      </c>
      <c r="D129" s="51">
        <f>'Temporary Relocation Numbers'!D129*Assumptions!E$21</f>
        <v>0</v>
      </c>
      <c r="E129" s="51">
        <f>'Temporary Relocation Numbers'!E129*Assumptions!F$21</f>
        <v>0</v>
      </c>
      <c r="F129" s="51">
        <f>'Temporary Relocation Numbers'!F129*Assumptions!G$21</f>
        <v>0</v>
      </c>
      <c r="G129" s="51">
        <f>'Temporary Relocation Numbers'!G129*Assumptions!H$21</f>
        <v>0</v>
      </c>
      <c r="H129" s="52">
        <f>'Temporary Relocation Numbers'!H129*Assumptions!C$21</f>
        <v>3784961.9435424483</v>
      </c>
      <c r="I129" s="52">
        <f>'Temporary Relocation Numbers'!I129*Assumptions!D$21</f>
        <v>4405464.7317944793</v>
      </c>
      <c r="J129" s="52">
        <f>'Temporary Relocation Numbers'!J129*Assumptions!E$21</f>
        <v>3030913.3749239231</v>
      </c>
      <c r="K129" s="52">
        <f>'Temporary Relocation Numbers'!K129*Assumptions!F$21</f>
        <v>2802066.7860465012</v>
      </c>
      <c r="L129" s="52">
        <f>'Temporary Relocation Numbers'!L129*Assumptions!G$21</f>
        <v>2247907.0272929505</v>
      </c>
      <c r="M129" s="52">
        <f>'Temporary Relocation Numbers'!M129*Assumptions!H$21</f>
        <v>951621.00017173763</v>
      </c>
      <c r="N129" s="53">
        <f>'Temporary Relocation Numbers'!N129*Assumptions!C$21</f>
        <v>2356981118.8550858</v>
      </c>
      <c r="O129" s="53">
        <f>'Temporary Relocation Numbers'!O129*Assumptions!D$21</f>
        <v>4599283084.5223141</v>
      </c>
      <c r="P129" s="53">
        <f>'Temporary Relocation Numbers'!P129*Assumptions!E$21</f>
        <v>3669549503.9860978</v>
      </c>
      <c r="Q129" s="53">
        <f>'Temporary Relocation Numbers'!Q129*Assumptions!F$21</f>
        <v>1536765905.9419968</v>
      </c>
      <c r="R129" s="53">
        <f>'Temporary Relocation Numbers'!R129*Assumptions!G$21</f>
        <v>961617110.35921204</v>
      </c>
      <c r="S129" s="53">
        <f>'Temporary Relocation Numbers'!S129*Assumptions!H$21</f>
        <v>542783442.69086349</v>
      </c>
      <c r="U129">
        <v>2148</v>
      </c>
      <c r="V129" s="51">
        <f>'Temporary Relocation Numbers'!V129*Assumptions!C$21</f>
        <v>0</v>
      </c>
      <c r="W129" s="51">
        <f>'Temporary Relocation Numbers'!W129*Assumptions!D$21</f>
        <v>0</v>
      </c>
      <c r="X129" s="51">
        <f>'Temporary Relocation Numbers'!X129*Assumptions!E$21</f>
        <v>0</v>
      </c>
      <c r="Y129" s="51">
        <f>'Temporary Relocation Numbers'!Y129*Assumptions!F$21</f>
        <v>0</v>
      </c>
      <c r="Z129" s="51">
        <f>'Temporary Relocation Numbers'!Z129*Assumptions!G$21</f>
        <v>0</v>
      </c>
      <c r="AA129" s="51">
        <f>'Temporary Relocation Numbers'!AA129*Assumptions!H$21</f>
        <v>0</v>
      </c>
      <c r="AB129" s="52">
        <f>'Temporary Relocation Numbers'!AB129*Assumptions!C$21</f>
        <v>3523707.4863951071</v>
      </c>
      <c r="AC129" s="52">
        <f>'Temporary Relocation Numbers'!AC129*Assumptions!D$21</f>
        <v>4023035.0395407048</v>
      </c>
      <c r="AD129" s="52">
        <f>'Temporary Relocation Numbers'!AD129*Assumptions!E$21</f>
        <v>2738738.5994914318</v>
      </c>
      <c r="AE129" s="52">
        <f>'Temporary Relocation Numbers'!AE129*Assumptions!F$21</f>
        <v>2794856.5564441876</v>
      </c>
      <c r="AF129" s="52">
        <f>'Temporary Relocation Numbers'!AF129*Assumptions!G$21</f>
        <v>2201989.0712644649</v>
      </c>
      <c r="AG129" s="52">
        <f>'Temporary Relocation Numbers'!AG129*Assumptions!H$21</f>
        <v>870384.93010707642</v>
      </c>
      <c r="AH129" s="53">
        <f>'Temporary Relocation Numbers'!AH129*Assumptions!C$21</f>
        <v>2194292079.4676251</v>
      </c>
      <c r="AI129" s="53">
        <f>'Temporary Relocation Numbers'!AI129*Assumptions!D$21</f>
        <v>4200028403.8735819</v>
      </c>
      <c r="AJ129" s="53">
        <f>'Temporary Relocation Numbers'!AJ129*Assumptions!E$21</f>
        <v>3315811316.9643526</v>
      </c>
      <c r="AK129" s="53">
        <f>'Temporary Relocation Numbers'!AK129*Assumptions!F$21</f>
        <v>1532811526.5952847</v>
      </c>
      <c r="AL129" s="53">
        <f>'Temporary Relocation Numbers'!AL129*Assumptions!G$21</f>
        <v>941974175.10717535</v>
      </c>
      <c r="AM129" s="53">
        <f>'Temporary Relocation Numbers'!AM129*Assumptions!H$21</f>
        <v>496448196.01974583</v>
      </c>
    </row>
    <row r="130" spans="1:39" x14ac:dyDescent="0.35">
      <c r="A130">
        <v>2149</v>
      </c>
      <c r="B130" s="51">
        <f>'Temporary Relocation Numbers'!B130*Assumptions!C$21</f>
        <v>0</v>
      </c>
      <c r="C130" s="51">
        <f>'Temporary Relocation Numbers'!C130*Assumptions!D$21</f>
        <v>0</v>
      </c>
      <c r="D130" s="51">
        <f>'Temporary Relocation Numbers'!D130*Assumptions!E$21</f>
        <v>0</v>
      </c>
      <c r="E130" s="51">
        <f>'Temporary Relocation Numbers'!E130*Assumptions!F$21</f>
        <v>0</v>
      </c>
      <c r="F130" s="51">
        <f>'Temporary Relocation Numbers'!F130*Assumptions!G$21</f>
        <v>0</v>
      </c>
      <c r="G130" s="51">
        <f>'Temporary Relocation Numbers'!G130*Assumptions!H$21</f>
        <v>0</v>
      </c>
      <c r="H130" s="52">
        <f>'Temporary Relocation Numbers'!H130*Assumptions!C$21</f>
        <v>3807797.9450566028</v>
      </c>
      <c r="I130" s="52">
        <f>'Temporary Relocation Numbers'!I130*Assumptions!D$21</f>
        <v>4432044.4440310718</v>
      </c>
      <c r="J130" s="52">
        <f>'Temporary Relocation Numbers'!J130*Assumptions!E$21</f>
        <v>3049199.9372332543</v>
      </c>
      <c r="K130" s="52">
        <f>'Temporary Relocation Numbers'!K130*Assumptions!F$21</f>
        <v>2818972.6367058698</v>
      </c>
      <c r="L130" s="52">
        <f>'Temporary Relocation Numbers'!L130*Assumptions!G$21</f>
        <v>2261469.4379709549</v>
      </c>
      <c r="M130" s="52">
        <f>'Temporary Relocation Numbers'!M130*Assumptions!H$21</f>
        <v>957362.46307809488</v>
      </c>
      <c r="N130" s="53">
        <f>'Temporary Relocation Numbers'!N130*Assumptions!C$21</f>
        <v>2389723952.0773773</v>
      </c>
      <c r="O130" s="53">
        <f>'Temporary Relocation Numbers'!O130*Assumptions!D$21</f>
        <v>4663175645.1261806</v>
      </c>
      <c r="P130" s="53">
        <f>'Temporary Relocation Numbers'!P130*Assumptions!E$21</f>
        <v>3720526343.1507325</v>
      </c>
      <c r="Q130" s="53">
        <f>'Temporary Relocation Numbers'!Q130*Assumptions!F$21</f>
        <v>1558114430.6957309</v>
      </c>
      <c r="R130" s="53">
        <f>'Temporary Relocation Numbers'!R130*Assumptions!G$21</f>
        <v>974975753.0807488</v>
      </c>
      <c r="S130" s="53">
        <f>'Temporary Relocation Numbers'!S130*Assumptions!H$21</f>
        <v>550323710.02591991</v>
      </c>
      <c r="U130">
        <v>2149</v>
      </c>
      <c r="V130" s="51">
        <f>'Temporary Relocation Numbers'!V130*Assumptions!C$21</f>
        <v>0</v>
      </c>
      <c r="W130" s="51">
        <f>'Temporary Relocation Numbers'!W130*Assumptions!D$21</f>
        <v>0</v>
      </c>
      <c r="X130" s="51">
        <f>'Temporary Relocation Numbers'!X130*Assumptions!E$21</f>
        <v>0</v>
      </c>
      <c r="Y130" s="51">
        <f>'Temporary Relocation Numbers'!Y130*Assumptions!F$21</f>
        <v>0</v>
      </c>
      <c r="Z130" s="51">
        <f>'Temporary Relocation Numbers'!Z130*Assumptions!G$21</f>
        <v>0</v>
      </c>
      <c r="AA130" s="51">
        <f>'Temporary Relocation Numbers'!AA130*Assumptions!H$21</f>
        <v>0</v>
      </c>
      <c r="AB130" s="52">
        <f>'Temporary Relocation Numbers'!AB130*Assumptions!C$21</f>
        <v>3544967.2482355242</v>
      </c>
      <c r="AC130" s="52">
        <f>'Temporary Relocation Numbers'!AC130*Assumptions!D$21</f>
        <v>4047307.4194549047</v>
      </c>
      <c r="AD130" s="52">
        <f>'Temporary Relocation Numbers'!AD130*Assumptions!E$21</f>
        <v>2755262.3690134916</v>
      </c>
      <c r="AE130" s="52">
        <f>'Temporary Relocation Numbers'!AE130*Assumptions!F$21</f>
        <v>2811718.9052621704</v>
      </c>
      <c r="AF130" s="52">
        <f>'Temporary Relocation Numbers'!AF130*Assumptions!G$21</f>
        <v>2215274.4428258194</v>
      </c>
      <c r="AG130" s="52">
        <f>'Temporary Relocation Numbers'!AG130*Assumptions!H$21</f>
        <v>875636.26734065998</v>
      </c>
      <c r="AH130" s="53">
        <f>'Temporary Relocation Numbers'!AH130*Assumptions!C$21</f>
        <v>2224774860.6084018</v>
      </c>
      <c r="AI130" s="53">
        <f>'Temporary Relocation Numbers'!AI130*Assumptions!D$21</f>
        <v>4258374577.483882</v>
      </c>
      <c r="AJ130" s="53">
        <f>'Temporary Relocation Numbers'!AJ130*Assumptions!E$21</f>
        <v>3361874077.5352502</v>
      </c>
      <c r="AK130" s="53">
        <f>'Temporary Relocation Numbers'!AK130*Assumptions!F$21</f>
        <v>1554105117.6957912</v>
      </c>
      <c r="AL130" s="53">
        <f>'Temporary Relocation Numbers'!AL130*Assumptions!G$21</f>
        <v>955059941.07640874</v>
      </c>
      <c r="AM130" s="53">
        <f>'Temporary Relocation Numbers'!AM130*Assumptions!H$21</f>
        <v>503344780.95873672</v>
      </c>
    </row>
    <row r="131" spans="1:39" x14ac:dyDescent="0.35">
      <c r="A131">
        <v>2150</v>
      </c>
      <c r="B131" s="51">
        <f>'Temporary Relocation Numbers'!B131*Assumptions!C$21</f>
        <v>0</v>
      </c>
      <c r="C131" s="51">
        <f>'Temporary Relocation Numbers'!C131*Assumptions!D$21</f>
        <v>0</v>
      </c>
      <c r="D131" s="51">
        <f>'Temporary Relocation Numbers'!D131*Assumptions!E$21</f>
        <v>0</v>
      </c>
      <c r="E131" s="51">
        <f>'Temporary Relocation Numbers'!E131*Assumptions!F$21</f>
        <v>0</v>
      </c>
      <c r="F131" s="51">
        <f>'Temporary Relocation Numbers'!F131*Assumptions!G$21</f>
        <v>0</v>
      </c>
      <c r="G131" s="51">
        <f>'Temporary Relocation Numbers'!G131*Assumptions!H$21</f>
        <v>0</v>
      </c>
      <c r="H131" s="52">
        <f>'Temporary Relocation Numbers'!H131*Assumptions!C$21</f>
        <v>4063490.6719433279</v>
      </c>
      <c r="I131" s="52">
        <f>'Temporary Relocation Numbers'!I131*Assumptions!D$21</f>
        <v>4729655.1749388594</v>
      </c>
      <c r="J131" s="52">
        <f>'Temporary Relocation Numbers'!J131*Assumptions!E$21</f>
        <v>3253952.9882154306</v>
      </c>
      <c r="K131" s="52">
        <f>'Temporary Relocation Numbers'!K131*Assumptions!F$21</f>
        <v>3008265.9791832818</v>
      </c>
      <c r="L131" s="52">
        <f>'Temporary Relocation Numbers'!L131*Assumptions!G$21</f>
        <v>2413326.5731733297</v>
      </c>
      <c r="M131" s="52">
        <f>'Temporary Relocation Numbers'!M131*Assumptions!H$21</f>
        <v>1021649.1249061535</v>
      </c>
      <c r="N131" s="53">
        <f>'Temporary Relocation Numbers'!N131*Assumptions!C$21</f>
        <v>2570113858.9677896</v>
      </c>
      <c r="O131" s="53">
        <f>'Temporary Relocation Numbers'!O131*Assumptions!D$21</f>
        <v>5015178569.8601055</v>
      </c>
      <c r="P131" s="53">
        <f>'Temporary Relocation Numbers'!P131*Assumptions!E$21</f>
        <v>4001372756.4115052</v>
      </c>
      <c r="Q131" s="53">
        <f>'Temporary Relocation Numbers'!Q131*Assumptions!F$21</f>
        <v>1675729738.034255</v>
      </c>
      <c r="R131" s="53">
        <f>'Temporary Relocation Numbers'!R131*Assumptions!G$21</f>
        <v>1048572448.2830372</v>
      </c>
      <c r="S131" s="53">
        <f>'Temporary Relocation Numbers'!S131*Assumptions!H$21</f>
        <v>591865262.44031715</v>
      </c>
      <c r="U131">
        <v>2150</v>
      </c>
      <c r="V131" s="51">
        <f>'Temporary Relocation Numbers'!V131*Assumptions!C$21</f>
        <v>0</v>
      </c>
      <c r="W131" s="51">
        <f>'Temporary Relocation Numbers'!W131*Assumptions!D$21</f>
        <v>0</v>
      </c>
      <c r="X131" s="51">
        <f>'Temporary Relocation Numbers'!X131*Assumptions!E$21</f>
        <v>0</v>
      </c>
      <c r="Y131" s="51">
        <f>'Temporary Relocation Numbers'!Y131*Assumptions!F$21</f>
        <v>0</v>
      </c>
      <c r="Z131" s="51">
        <f>'Temporary Relocation Numbers'!Z131*Assumptions!G$21</f>
        <v>0</v>
      </c>
      <c r="AA131" s="51">
        <f>'Temporary Relocation Numbers'!AA131*Assumptions!H$21</f>
        <v>0</v>
      </c>
      <c r="AB131" s="52">
        <f>'Temporary Relocation Numbers'!AB131*Assumptions!C$21</f>
        <v>3783010.9563062792</v>
      </c>
      <c r="AC131" s="52">
        <f>'Temporary Relocation Numbers'!AC131*Assumptions!D$21</f>
        <v>4319083.1506154286</v>
      </c>
      <c r="AD131" s="52">
        <f>'Temporary Relocation Numbers'!AD131*Assumptions!E$21</f>
        <v>2940277.5821594624</v>
      </c>
      <c r="AE131" s="52">
        <f>'Temporary Relocation Numbers'!AE131*Assumptions!F$21</f>
        <v>3000525.1613973691</v>
      </c>
      <c r="AF131" s="52">
        <f>'Temporary Relocation Numbers'!AF131*Assumptions!G$21</f>
        <v>2364029.595084873</v>
      </c>
      <c r="AG131" s="52">
        <f>'Temporary Relocation Numbers'!AG131*Assumptions!H$21</f>
        <v>934435.03455148661</v>
      </c>
      <c r="AH131" s="53">
        <f>'Temporary Relocation Numbers'!AH131*Assumptions!C$21</f>
        <v>2392713475.279108</v>
      </c>
      <c r="AI131" s="53">
        <f>'Temporary Relocation Numbers'!AI131*Assumptions!D$21</f>
        <v>4579820823.5530357</v>
      </c>
      <c r="AJ131" s="53">
        <f>'Temporary Relocation Numbers'!AJ131*Assumptions!E$21</f>
        <v>3615647385.2416458</v>
      </c>
      <c r="AK131" s="53">
        <f>'Temporary Relocation Numbers'!AK131*Assumptions!F$21</f>
        <v>1671417779.3675947</v>
      </c>
      <c r="AL131" s="53">
        <f>'Temporary Relocation Numbers'!AL131*Assumptions!G$21</f>
        <v>1027153277.922186</v>
      </c>
      <c r="AM131" s="53">
        <f>'Temporary Relocation Numbers'!AM131*Assumptions!H$21</f>
        <v>541340097.56925619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AM131"/>
  <sheetViews>
    <sheetView topLeftCell="J1" zoomScale="115" zoomScaleNormal="115" workbookViewId="0">
      <selection activeCell="H4" sqref="H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137</v>
      </c>
      <c r="U1" t="s">
        <v>137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Numbers'!B4*Assumptions!C$45</f>
        <v>0</v>
      </c>
      <c r="C4" s="51">
        <f>'Temporary Relocation Numbers'!C4*Assumptions!D$45</f>
        <v>0</v>
      </c>
      <c r="D4" s="51">
        <f>'Temporary Relocation Numbers'!D4*Assumptions!E$45</f>
        <v>0</v>
      </c>
      <c r="E4" s="51">
        <f>'Temporary Relocation Numbers'!E4*Assumptions!F$45</f>
        <v>0</v>
      </c>
      <c r="F4" s="51">
        <f>'Temporary Relocation Numbers'!F4*Assumptions!G$45</f>
        <v>0</v>
      </c>
      <c r="G4" s="51">
        <f>'Temporary Relocation Numbers'!G4*Assumptions!H$45</f>
        <v>0</v>
      </c>
      <c r="H4" s="52">
        <f>'Temporary Relocation Numbers'!H4*Assumptions!C$45</f>
        <v>81133.529253996996</v>
      </c>
      <c r="I4" s="52">
        <f>'Temporary Relocation Numbers'!I4*Assumptions!D$45</f>
        <v>83871.543906254476</v>
      </c>
      <c r="J4" s="52">
        <f>'Temporary Relocation Numbers'!J4*Assumptions!E$45</f>
        <v>58346.33174431559</v>
      </c>
      <c r="K4" s="52">
        <f>'Temporary Relocation Numbers'!K4*Assumptions!F$45</f>
        <v>42312.823488912742</v>
      </c>
      <c r="L4" s="52">
        <f>'Temporary Relocation Numbers'!L4*Assumptions!G$45</f>
        <v>44028.539202086446</v>
      </c>
      <c r="M4" s="52">
        <f>'Temporary Relocation Numbers'!M4*Assumptions!H$45</f>
        <v>19172.172301208357</v>
      </c>
      <c r="N4" s="53">
        <f>'Temporary Relocation Numbers'!N4*Assumptions!C$45</f>
        <v>19102406.289561171</v>
      </c>
      <c r="O4" s="53">
        <f>'Temporary Relocation Numbers'!O4*Assumptions!D$45</f>
        <v>33105959.044464476</v>
      </c>
      <c r="P4" s="53">
        <f>'Temporary Relocation Numbers'!P4*Assumptions!E$45</f>
        <v>26708279.184730269</v>
      </c>
      <c r="Q4" s="53">
        <f>'Temporary Relocation Numbers'!Q4*Assumptions!F$45</f>
        <v>8773934.02606095</v>
      </c>
      <c r="R4" s="53">
        <f>'Temporary Relocation Numbers'!R4*Assumptions!G$45</f>
        <v>7121168.0944158919</v>
      </c>
      <c r="S4" s="53">
        <f>'Temporary Relocation Numbers'!S4*Assumptions!H$45</f>
        <v>4134538.3143528337</v>
      </c>
      <c r="U4">
        <v>2023</v>
      </c>
      <c r="V4" s="51">
        <f>'Temporary Relocation Numbers'!V4*Assumptions!C$45</f>
        <v>0</v>
      </c>
      <c r="W4" s="51">
        <f>'Temporary Relocation Numbers'!W4*Assumptions!D$45</f>
        <v>0</v>
      </c>
      <c r="X4" s="51">
        <f>'Temporary Relocation Numbers'!X4*Assumptions!E$45</f>
        <v>0</v>
      </c>
      <c r="Y4" s="51">
        <f>'Temporary Relocation Numbers'!Y4*Assumptions!F$45</f>
        <v>0</v>
      </c>
      <c r="Z4" s="51">
        <f>'Temporary Relocation Numbers'!Z4*Assumptions!G$45</f>
        <v>0</v>
      </c>
      <c r="AA4" s="51">
        <f>'Temporary Relocation Numbers'!AA4*Assumptions!H$45</f>
        <v>0</v>
      </c>
      <c r="AB4" s="52">
        <f>'Temporary Relocation Numbers'!AB4*Assumptions!C$45</f>
        <v>75533.341865623297</v>
      </c>
      <c r="AC4" s="52">
        <f>'Temporary Relocation Numbers'!AC4*Assumptions!D$45</f>
        <v>76590.820832152749</v>
      </c>
      <c r="AD4" s="52">
        <f>'Temporary Relocation Numbers'!AD4*Assumptions!E$45</f>
        <v>52721.846889108223</v>
      </c>
      <c r="AE4" s="52">
        <f>'Temporary Relocation Numbers'!AE4*Assumptions!F$45</f>
        <v>42203.94486617743</v>
      </c>
      <c r="AF4" s="52">
        <f>'Temporary Relocation Numbers'!AF4*Assumptions!G$45</f>
        <v>43129.169031286023</v>
      </c>
      <c r="AG4" s="52">
        <f>'Temporary Relocation Numbers'!AG4*Assumptions!H$45</f>
        <v>17535.520806472865</v>
      </c>
      <c r="AH4" s="53">
        <f>'Temporary Relocation Numbers'!AH4*Assumptions!C$45</f>
        <v>17783875.519680724</v>
      </c>
      <c r="AI4" s="53">
        <f>'Temporary Relocation Numbers'!AI4*Assumptions!D$45</f>
        <v>30232096.126491845</v>
      </c>
      <c r="AJ4" s="53">
        <f>'Temporary Relocation Numbers'!AJ4*Assumptions!E$45</f>
        <v>24133647.544793438</v>
      </c>
      <c r="AK4" s="53">
        <f>'Temporary Relocation Numbers'!AK4*Assumptions!F$45</f>
        <v>8751357.091364583</v>
      </c>
      <c r="AL4" s="53">
        <f>'Temporary Relocation Numbers'!AL4*Assumptions!G$45</f>
        <v>6975704.1230591089</v>
      </c>
      <c r="AM4" s="53">
        <f>'Temporary Relocation Numbers'!AM4*Assumptions!H$45</f>
        <v>3781589.352392992</v>
      </c>
    </row>
    <row r="5" spans="1:39" x14ac:dyDescent="0.35">
      <c r="A5">
        <v>2024</v>
      </c>
      <c r="B5" s="51">
        <f>'Temporary Relocation Numbers'!B5*Assumptions!C$45</f>
        <v>0</v>
      </c>
      <c r="C5" s="51">
        <f>'Temporary Relocation Numbers'!C5*Assumptions!D$45</f>
        <v>0</v>
      </c>
      <c r="D5" s="51">
        <f>'Temporary Relocation Numbers'!D5*Assumptions!E$45</f>
        <v>0</v>
      </c>
      <c r="E5" s="51">
        <f>'Temporary Relocation Numbers'!E5*Assumptions!F$45</f>
        <v>0</v>
      </c>
      <c r="F5" s="51">
        <f>'Temporary Relocation Numbers'!F5*Assumptions!G$45</f>
        <v>0</v>
      </c>
      <c r="G5" s="51">
        <f>'Temporary Relocation Numbers'!G5*Assumptions!H$45</f>
        <v>0</v>
      </c>
      <c r="H5" s="52">
        <f>'Temporary Relocation Numbers'!H5*Assumptions!C$45</f>
        <v>81623.036262133232</v>
      </c>
      <c r="I5" s="52">
        <f>'Temporary Relocation Numbers'!I5*Assumptions!D$45</f>
        <v>84377.570316085461</v>
      </c>
      <c r="J5" s="52">
        <f>'Temporary Relocation Numbers'!J5*Assumptions!E$45</f>
        <v>58698.355606096222</v>
      </c>
      <c r="K5" s="52">
        <f>'Temporary Relocation Numbers'!K5*Assumptions!F$45</f>
        <v>42568.111577848351</v>
      </c>
      <c r="L5" s="52">
        <f>'Temporary Relocation Numbers'!L5*Assumptions!G$45</f>
        <v>44294.178805042087</v>
      </c>
      <c r="M5" s="52">
        <f>'Temporary Relocation Numbers'!M5*Assumptions!H$45</f>
        <v>19287.844733911938</v>
      </c>
      <c r="N5" s="53">
        <f>'Temporary Relocation Numbers'!N5*Assumptions!C$45</f>
        <v>19367774.093435377</v>
      </c>
      <c r="O5" s="53">
        <f>'Temporary Relocation Numbers'!O5*Assumptions!D$45</f>
        <v>33565862.13277749</v>
      </c>
      <c r="P5" s="53">
        <f>'Temporary Relocation Numbers'!P5*Assumptions!E$45</f>
        <v>27079306.650332034</v>
      </c>
      <c r="Q5" s="53">
        <f>'Temporary Relocation Numbers'!Q5*Assumptions!F$45</f>
        <v>8895820.2203204278</v>
      </c>
      <c r="R5" s="53">
        <f>'Temporary Relocation Numbers'!R5*Assumptions!G$45</f>
        <v>7220094.3087152336</v>
      </c>
      <c r="S5" s="53">
        <f>'Temporary Relocation Numbers'!S5*Assumptions!H$45</f>
        <v>4191974.7093222532</v>
      </c>
      <c r="U5">
        <v>2024</v>
      </c>
      <c r="V5" s="51">
        <f>'Temporary Relocation Numbers'!V5*Assumptions!C$45</f>
        <v>0</v>
      </c>
      <c r="W5" s="51">
        <f>'Temporary Relocation Numbers'!W5*Assumptions!D$45</f>
        <v>0</v>
      </c>
      <c r="X5" s="51">
        <f>'Temporary Relocation Numbers'!X5*Assumptions!E$45</f>
        <v>0</v>
      </c>
      <c r="Y5" s="51">
        <f>'Temporary Relocation Numbers'!Y5*Assumptions!F$45</f>
        <v>0</v>
      </c>
      <c r="Z5" s="51">
        <f>'Temporary Relocation Numbers'!Z5*Assumptions!G$45</f>
        <v>0</v>
      </c>
      <c r="AA5" s="51">
        <f>'Temporary Relocation Numbers'!AA5*Assumptions!H$45</f>
        <v>0</v>
      </c>
      <c r="AB5" s="52">
        <f>'Temporary Relocation Numbers'!AB5*Assumptions!C$45</f>
        <v>75989.060981149771</v>
      </c>
      <c r="AC5" s="52">
        <f>'Temporary Relocation Numbers'!AC5*Assumptions!D$45</f>
        <v>77052.920088785293</v>
      </c>
      <c r="AD5" s="52">
        <f>'Temporary Relocation Numbers'!AD5*Assumptions!E$45</f>
        <v>53039.93626314876</v>
      </c>
      <c r="AE5" s="52">
        <f>'Temporary Relocation Numbers'!AE5*Assumptions!F$45</f>
        <v>42458.576052235076</v>
      </c>
      <c r="AF5" s="52">
        <f>'Temporary Relocation Numbers'!AF5*Assumptions!G$45</f>
        <v>43389.382418895628</v>
      </c>
      <c r="AG5" s="52">
        <f>'Temporary Relocation Numbers'!AG5*Assumptions!H$45</f>
        <v>17641.318747287383</v>
      </c>
      <c r="AH5" s="53">
        <f>'Temporary Relocation Numbers'!AH5*Assumptions!C$45</f>
        <v>18030926.489045188</v>
      </c>
      <c r="AI5" s="53">
        <f>'Temporary Relocation Numbers'!AI5*Assumptions!D$45</f>
        <v>30652075.936050449</v>
      </c>
      <c r="AJ5" s="53">
        <f>'Temporary Relocation Numbers'!AJ5*Assumptions!E$45</f>
        <v>24468908.608313788</v>
      </c>
      <c r="AK5" s="53">
        <f>'Temporary Relocation Numbers'!AK5*Assumptions!F$45</f>
        <v>8872929.6501852721</v>
      </c>
      <c r="AL5" s="53">
        <f>'Temporary Relocation Numbers'!AL5*Assumptions!G$45</f>
        <v>7072609.5733752819</v>
      </c>
      <c r="AM5" s="53">
        <f>'Temporary Relocation Numbers'!AM5*Assumptions!H$45</f>
        <v>3834122.632566548</v>
      </c>
    </row>
    <row r="6" spans="1:39" x14ac:dyDescent="0.35">
      <c r="A6">
        <v>2025</v>
      </c>
      <c r="B6" s="51">
        <f>'Temporary Relocation Numbers'!B6*Assumptions!C$45</f>
        <v>0</v>
      </c>
      <c r="C6" s="51">
        <f>'Temporary Relocation Numbers'!C6*Assumptions!D$45</f>
        <v>0</v>
      </c>
      <c r="D6" s="51">
        <f>'Temporary Relocation Numbers'!D6*Assumptions!E$45</f>
        <v>0</v>
      </c>
      <c r="E6" s="51">
        <f>'Temporary Relocation Numbers'!E6*Assumptions!F$45</f>
        <v>0</v>
      </c>
      <c r="F6" s="51">
        <f>'Temporary Relocation Numbers'!F6*Assumptions!G$45</f>
        <v>0</v>
      </c>
      <c r="G6" s="51">
        <f>'Temporary Relocation Numbers'!G6*Assumptions!H$45</f>
        <v>0</v>
      </c>
      <c r="H6" s="52">
        <f>'Temporary Relocation Numbers'!H6*Assumptions!C$45</f>
        <v>82115.496637554446</v>
      </c>
      <c r="I6" s="52">
        <f>'Temporary Relocation Numbers'!I6*Assumptions!D$45</f>
        <v>84886.649760539643</v>
      </c>
      <c r="J6" s="52">
        <f>'Temporary Relocation Numbers'!J6*Assumptions!E$45</f>
        <v>59052.503351170955</v>
      </c>
      <c r="K6" s="52">
        <f>'Temporary Relocation Numbers'!K6*Assumptions!F$45</f>
        <v>42824.939909267887</v>
      </c>
      <c r="L6" s="52">
        <f>'Temporary Relocation Numbers'!L6*Assumptions!G$45</f>
        <v>44561.421104792527</v>
      </c>
      <c r="M6" s="52">
        <f>'Temporary Relocation Numbers'!M6*Assumptions!H$45</f>
        <v>19404.215058929305</v>
      </c>
      <c r="N6" s="53">
        <f>'Temporary Relocation Numbers'!N6*Assumptions!C$45</f>
        <v>19636828.347606242</v>
      </c>
      <c r="O6" s="53">
        <f>'Temporary Relocation Numbers'!O6*Assumptions!D$45</f>
        <v>34032154.126796432</v>
      </c>
      <c r="P6" s="53">
        <f>'Temporary Relocation Numbers'!P6*Assumptions!E$45</f>
        <v>27455488.374629341</v>
      </c>
      <c r="Q6" s="53">
        <f>'Temporary Relocation Numbers'!Q6*Assumptions!F$45</f>
        <v>9019399.6395696271</v>
      </c>
      <c r="R6" s="53">
        <f>'Temporary Relocation Numbers'!R6*Assumptions!G$45</f>
        <v>7320394.791357331</v>
      </c>
      <c r="S6" s="53">
        <f>'Temporary Relocation Numbers'!S6*Assumptions!H$45</f>
        <v>4250209.00219859</v>
      </c>
      <c r="U6">
        <v>2025</v>
      </c>
      <c r="V6" s="51">
        <f>'Temporary Relocation Numbers'!V6*Assumptions!C$45</f>
        <v>0</v>
      </c>
      <c r="W6" s="51">
        <f>'Temporary Relocation Numbers'!W6*Assumptions!D$45</f>
        <v>0</v>
      </c>
      <c r="X6" s="51">
        <f>'Temporary Relocation Numbers'!X6*Assumptions!E$45</f>
        <v>0</v>
      </c>
      <c r="Y6" s="51">
        <f>'Temporary Relocation Numbers'!Y6*Assumptions!F$45</f>
        <v>0</v>
      </c>
      <c r="Z6" s="51">
        <f>'Temporary Relocation Numbers'!Z6*Assumptions!G$45</f>
        <v>0</v>
      </c>
      <c r="AA6" s="51">
        <f>'Temporary Relocation Numbers'!AA6*Assumptions!H$45</f>
        <v>0</v>
      </c>
      <c r="AB6" s="52">
        <f>'Temporary Relocation Numbers'!AB6*Assumptions!C$45</f>
        <v>76447.529609767123</v>
      </c>
      <c r="AC6" s="52">
        <f>'Temporary Relocation Numbers'!AC6*Assumptions!D$45</f>
        <v>77517.807352135336</v>
      </c>
      <c r="AD6" s="52">
        <f>'Temporary Relocation Numbers'!AD6*Assumptions!E$45</f>
        <v>53359.944781829494</v>
      </c>
      <c r="AE6" s="52">
        <f>'Temporary Relocation Numbers'!AE6*Assumptions!F$45</f>
        <v>42714.743517451447</v>
      </c>
      <c r="AF6" s="52">
        <f>'Temporary Relocation Numbers'!AF6*Assumptions!G$45</f>
        <v>43651.165765041726</v>
      </c>
      <c r="AG6" s="52">
        <f>'Temporary Relocation Numbers'!AG6*Assumptions!H$45</f>
        <v>17747.755004146467</v>
      </c>
      <c r="AH6" s="53">
        <f>'Temporary Relocation Numbers'!AH6*Assumptions!C$45</f>
        <v>18281409.453949455</v>
      </c>
      <c r="AI6" s="53">
        <f>'Temporary Relocation Numbers'!AI6*Assumptions!D$45</f>
        <v>31077890.043029219</v>
      </c>
      <c r="AJ6" s="53">
        <f>'Temporary Relocation Numbers'!AJ6*Assumptions!E$45</f>
        <v>24808827.068960041</v>
      </c>
      <c r="AK6" s="53">
        <f>'Temporary Relocation Numbers'!AK6*Assumptions!F$45</f>
        <v>8996191.0770185329</v>
      </c>
      <c r="AL6" s="53">
        <f>'Temporary Relocation Numbers'!AL6*Assumptions!G$45</f>
        <v>7170861.2198797306</v>
      </c>
      <c r="AM6" s="53">
        <f>'Temporary Relocation Numbers'!AM6*Assumptions!H$45</f>
        <v>3887385.6973012034</v>
      </c>
    </row>
    <row r="7" spans="1:39" x14ac:dyDescent="0.35">
      <c r="A7">
        <v>2026</v>
      </c>
      <c r="B7" s="51">
        <f>'Temporary Relocation Numbers'!B7*Assumptions!C$45</f>
        <v>0</v>
      </c>
      <c r="C7" s="51">
        <f>'Temporary Relocation Numbers'!C7*Assumptions!D$45</f>
        <v>0</v>
      </c>
      <c r="D7" s="51">
        <f>'Temporary Relocation Numbers'!D7*Assumptions!E$45</f>
        <v>0</v>
      </c>
      <c r="E7" s="51">
        <f>'Temporary Relocation Numbers'!E7*Assumptions!F$45</f>
        <v>0</v>
      </c>
      <c r="F7" s="51">
        <f>'Temporary Relocation Numbers'!F7*Assumptions!G$45</f>
        <v>0</v>
      </c>
      <c r="G7" s="51">
        <f>'Temporary Relocation Numbers'!G7*Assumptions!H$45</f>
        <v>0</v>
      </c>
      <c r="H7" s="52">
        <f>'Temporary Relocation Numbers'!H7*Assumptions!C$45</f>
        <v>82610.92819896026</v>
      </c>
      <c r="I7" s="52">
        <f>'Temporary Relocation Numbers'!I7*Assumptions!D$45</f>
        <v>85398.800659644578</v>
      </c>
      <c r="J7" s="52">
        <f>'Temporary Relocation Numbers'!J7*Assumptions!E$45</f>
        <v>59408.787793671807</v>
      </c>
      <c r="K7" s="52">
        <f>'Temporary Relocation Numbers'!K7*Assumptions!F$45</f>
        <v>43083.317775993892</v>
      </c>
      <c r="L7" s="52">
        <f>'Temporary Relocation Numbers'!L7*Assumptions!G$45</f>
        <v>44830.275770969041</v>
      </c>
      <c r="M7" s="52">
        <f>'Temporary Relocation Numbers'!M7*Assumptions!H$45</f>
        <v>19521.287486889294</v>
      </c>
      <c r="N7" s="53">
        <f>'Temporary Relocation Numbers'!N7*Assumptions!C$45</f>
        <v>19909620.263696246</v>
      </c>
      <c r="O7" s="53">
        <f>'Temporary Relocation Numbers'!O7*Assumptions!D$45</f>
        <v>34504923.780254789</v>
      </c>
      <c r="P7" s="53">
        <f>'Temporary Relocation Numbers'!P7*Assumptions!E$45</f>
        <v>27836895.959821932</v>
      </c>
      <c r="Q7" s="53">
        <f>'Temporary Relocation Numbers'!Q7*Assumptions!F$45</f>
        <v>9144695.8058397565</v>
      </c>
      <c r="R7" s="53">
        <f>'Temporary Relocation Numbers'!R7*Assumptions!G$45</f>
        <v>7422088.6334748166</v>
      </c>
      <c r="S7" s="53">
        <f>'Temporary Relocation Numbers'!S7*Assumptions!H$45</f>
        <v>4309252.2772615943</v>
      </c>
      <c r="U7">
        <v>2026</v>
      </c>
      <c r="V7" s="51">
        <f>'Temporary Relocation Numbers'!V7*Assumptions!C$45</f>
        <v>0</v>
      </c>
      <c r="W7" s="51">
        <f>'Temporary Relocation Numbers'!W7*Assumptions!D$45</f>
        <v>0</v>
      </c>
      <c r="X7" s="51">
        <f>'Temporary Relocation Numbers'!X7*Assumptions!E$45</f>
        <v>0</v>
      </c>
      <c r="Y7" s="51">
        <f>'Temporary Relocation Numbers'!Y7*Assumptions!F$45</f>
        <v>0</v>
      </c>
      <c r="Z7" s="51">
        <f>'Temporary Relocation Numbers'!Z7*Assumptions!G$45</f>
        <v>0</v>
      </c>
      <c r="AA7" s="51">
        <f>'Temporary Relocation Numbers'!AA7*Assumptions!H$45</f>
        <v>0</v>
      </c>
      <c r="AB7" s="52">
        <f>'Temporary Relocation Numbers'!AB7*Assumptions!C$45</f>
        <v>76908.764340251117</v>
      </c>
      <c r="AC7" s="52">
        <f>'Temporary Relocation Numbers'!AC7*Assumptions!D$45</f>
        <v>77985.499443224253</v>
      </c>
      <c r="AD7" s="52">
        <f>'Temporary Relocation Numbers'!AD7*Assumptions!E$45</f>
        <v>53681.884024022409</v>
      </c>
      <c r="AE7" s="52">
        <f>'Temporary Relocation Numbers'!AE7*Assumptions!F$45</f>
        <v>42972.456530736934</v>
      </c>
      <c r="AF7" s="52">
        <f>'Temporary Relocation Numbers'!AF7*Assumptions!G$45</f>
        <v>43914.528541834181</v>
      </c>
      <c r="AG7" s="52">
        <f>'Temporary Relocation Numbers'!AG7*Assumptions!H$45</f>
        <v>17854.833428234455</v>
      </c>
      <c r="AH7" s="53">
        <f>'Temporary Relocation Numbers'!AH7*Assumptions!C$45</f>
        <v>18535372.091168143</v>
      </c>
      <c r="AI7" s="53">
        <f>'Temporary Relocation Numbers'!AI7*Assumptions!D$45</f>
        <v>31509619.496625315</v>
      </c>
      <c r="AJ7" s="53">
        <f>'Temporary Relocation Numbers'!AJ7*Assumptions!E$45</f>
        <v>25153467.626604471</v>
      </c>
      <c r="AK7" s="53">
        <f>'Temporary Relocation Numbers'!AK7*Assumptions!F$45</f>
        <v>9121164.8333691005</v>
      </c>
      <c r="AL7" s="53">
        <f>'Temporary Relocation Numbers'!AL7*Assumptions!G$45</f>
        <v>7270477.7637308622</v>
      </c>
      <c r="AM7" s="53">
        <f>'Temporary Relocation Numbers'!AM7*Assumptions!H$45</f>
        <v>3941388.6846561814</v>
      </c>
    </row>
    <row r="8" spans="1:39" x14ac:dyDescent="0.35">
      <c r="A8">
        <v>2027</v>
      </c>
      <c r="B8" s="51">
        <f>'Temporary Relocation Numbers'!B8*Assumptions!C$45</f>
        <v>0</v>
      </c>
      <c r="C8" s="51">
        <f>'Temporary Relocation Numbers'!C8*Assumptions!D$45</f>
        <v>0</v>
      </c>
      <c r="D8" s="51">
        <f>'Temporary Relocation Numbers'!D8*Assumptions!E$45</f>
        <v>0</v>
      </c>
      <c r="E8" s="51">
        <f>'Temporary Relocation Numbers'!E8*Assumptions!F$45</f>
        <v>0</v>
      </c>
      <c r="F8" s="51">
        <f>'Temporary Relocation Numbers'!F8*Assumptions!G$45</f>
        <v>0</v>
      </c>
      <c r="G8" s="51">
        <f>'Temporary Relocation Numbers'!G8*Assumptions!H$45</f>
        <v>0</v>
      </c>
      <c r="H8" s="52">
        <f>'Temporary Relocation Numbers'!H8*Assumptions!C$45</f>
        <v>83109.348872556657</v>
      </c>
      <c r="I8" s="52">
        <f>'Temporary Relocation Numbers'!I8*Assumptions!D$45</f>
        <v>85914.041544562249</v>
      </c>
      <c r="J8" s="52">
        <f>'Temporary Relocation Numbers'!J8*Assumptions!E$45</f>
        <v>59767.221825042972</v>
      </c>
      <c r="K8" s="52">
        <f>'Temporary Relocation Numbers'!K8*Assumptions!F$45</f>
        <v>43343.254526915771</v>
      </c>
      <c r="L8" s="52">
        <f>'Temporary Relocation Numbers'!L8*Assumptions!G$45</f>
        <v>45100.752531543199</v>
      </c>
      <c r="M8" s="52">
        <f>'Temporary Relocation Numbers'!M8*Assumptions!H$45</f>
        <v>19639.06625382496</v>
      </c>
      <c r="N8" s="53">
        <f>'Temporary Relocation Numbers'!N8*Assumptions!C$45</f>
        <v>20186201.76475215</v>
      </c>
      <c r="O8" s="53">
        <f>'Temporary Relocation Numbers'!O8*Assumptions!D$45</f>
        <v>34984261.079839751</v>
      </c>
      <c r="P8" s="53">
        <f>'Temporary Relocation Numbers'!P8*Assumptions!E$45</f>
        <v>28223602.00279671</v>
      </c>
      <c r="Q8" s="53">
        <f>'Temporary Relocation Numbers'!Q8*Assumptions!F$45</f>
        <v>9271732.567926608</v>
      </c>
      <c r="R8" s="53">
        <f>'Temporary Relocation Numbers'!R8*Assumptions!G$45</f>
        <v>7525195.191411511</v>
      </c>
      <c r="S8" s="53">
        <f>'Temporary Relocation Numbers'!S8*Assumptions!H$45</f>
        <v>4369115.7727721957</v>
      </c>
      <c r="U8">
        <v>2027</v>
      </c>
      <c r="V8" s="51">
        <f>'Temporary Relocation Numbers'!V8*Assumptions!C$45</f>
        <v>0</v>
      </c>
      <c r="W8" s="51">
        <f>'Temporary Relocation Numbers'!W8*Assumptions!D$45</f>
        <v>0</v>
      </c>
      <c r="X8" s="51">
        <f>'Temporary Relocation Numbers'!X8*Assumptions!E$45</f>
        <v>0</v>
      </c>
      <c r="Y8" s="51">
        <f>'Temporary Relocation Numbers'!Y8*Assumptions!F$45</f>
        <v>0</v>
      </c>
      <c r="Z8" s="51">
        <f>'Temporary Relocation Numbers'!Z8*Assumptions!G$45</f>
        <v>0</v>
      </c>
      <c r="AA8" s="51">
        <f>'Temporary Relocation Numbers'!AA8*Assumptions!H$45</f>
        <v>0</v>
      </c>
      <c r="AB8" s="52">
        <f>'Temporary Relocation Numbers'!AB8*Assumptions!C$45</f>
        <v>77372.781861463489</v>
      </c>
      <c r="AC8" s="52">
        <f>'Temporary Relocation Numbers'!AC8*Assumptions!D$45</f>
        <v>78456.013284560453</v>
      </c>
      <c r="AD8" s="52">
        <f>'Temporary Relocation Numbers'!AD8*Assumptions!E$45</f>
        <v>54005.765638458906</v>
      </c>
      <c r="AE8" s="52">
        <f>'Temporary Relocation Numbers'!AE8*Assumptions!F$45</f>
        <v>43231.724416924575</v>
      </c>
      <c r="AF8" s="52">
        <f>'Temporary Relocation Numbers'!AF8*Assumptions!G$45</f>
        <v>44179.48027853146</v>
      </c>
      <c r="AG8" s="52">
        <f>'Temporary Relocation Numbers'!AG8*Assumptions!H$45</f>
        <v>17962.557893971229</v>
      </c>
      <c r="AH8" s="53">
        <f>'Temporary Relocation Numbers'!AH8*Assumptions!C$45</f>
        <v>18792862.739794567</v>
      </c>
      <c r="AI8" s="53">
        <f>'Temporary Relocation Numbers'!AI8*Assumptions!D$45</f>
        <v>31947346.471959341</v>
      </c>
      <c r="AJ8" s="53">
        <f>'Temporary Relocation Numbers'!AJ8*Assumptions!E$45</f>
        <v>25502895.879920423</v>
      </c>
      <c r="AK8" s="53">
        <f>'Temporary Relocation Numbers'!AK8*Assumptions!F$45</f>
        <v>9247874.7066654582</v>
      </c>
      <c r="AL8" s="53">
        <f>'Temporary Relocation Numbers'!AL8*Assumptions!G$45</f>
        <v>7371478.165880817</v>
      </c>
      <c r="AM8" s="53">
        <f>'Temporary Relocation Numbers'!AM8*Assumptions!H$45</f>
        <v>3996141.8735271259</v>
      </c>
    </row>
    <row r="9" spans="1:39" x14ac:dyDescent="0.35">
      <c r="A9">
        <v>2028</v>
      </c>
      <c r="B9" s="51">
        <f>'Temporary Relocation Numbers'!B9*Assumptions!C$45</f>
        <v>0</v>
      </c>
      <c r="C9" s="51">
        <f>'Temporary Relocation Numbers'!C9*Assumptions!D$45</f>
        <v>0</v>
      </c>
      <c r="D9" s="51">
        <f>'Temporary Relocation Numbers'!D9*Assumptions!E$45</f>
        <v>0</v>
      </c>
      <c r="E9" s="51">
        <f>'Temporary Relocation Numbers'!E9*Assumptions!F$45</f>
        <v>0</v>
      </c>
      <c r="F9" s="51">
        <f>'Temporary Relocation Numbers'!F9*Assumptions!G$45</f>
        <v>0</v>
      </c>
      <c r="G9" s="51">
        <f>'Temporary Relocation Numbers'!G9*Assumptions!H$45</f>
        <v>0</v>
      </c>
      <c r="H9" s="52">
        <f>'Temporary Relocation Numbers'!H9*Assumptions!C$45</f>
        <v>83610.776692704778</v>
      </c>
      <c r="I9" s="52">
        <f>'Temporary Relocation Numbers'!I9*Assumptions!D$45</f>
        <v>86432.39105825976</v>
      </c>
      <c r="J9" s="52">
        <f>'Temporary Relocation Numbers'!J9*Assumptions!E$45</f>
        <v>60127.818414507259</v>
      </c>
      <c r="K9" s="52">
        <f>'Temporary Relocation Numbers'!K9*Assumptions!F$45</f>
        <v>43604.759567328052</v>
      </c>
      <c r="L9" s="52">
        <f>'Temporary Relocation Numbers'!L9*Assumptions!G$45</f>
        <v>45372.861173178811</v>
      </c>
      <c r="M9" s="52">
        <f>'Temporary Relocation Numbers'!M9*Assumptions!H$45</f>
        <v>19757.555621326806</v>
      </c>
      <c r="N9" s="53">
        <f>'Temporary Relocation Numbers'!N9*Assumptions!C$45</f>
        <v>20466625.495128002</v>
      </c>
      <c r="O9" s="53">
        <f>'Temporary Relocation Numbers'!O9*Assumptions!D$45</f>
        <v>35470257.26232031</v>
      </c>
      <c r="P9" s="53">
        <f>'Temporary Relocation Numbers'!P9*Assumptions!E$45</f>
        <v>28615680.108945817</v>
      </c>
      <c r="Q9" s="53">
        <f>'Temporary Relocation Numbers'!Q9*Assumptions!F$45</f>
        <v>9400534.1059299204</v>
      </c>
      <c r="R9" s="53">
        <f>'Temporary Relocation Numbers'!R9*Assumptions!G$45</f>
        <v>7629734.0904067075</v>
      </c>
      <c r="S9" s="53">
        <f>'Temporary Relocation Numbers'!S9*Assumptions!H$45</f>
        <v>4429810.8831115831</v>
      </c>
      <c r="U9">
        <v>2028</v>
      </c>
      <c r="V9" s="51">
        <f>'Temporary Relocation Numbers'!V9*Assumptions!C$45</f>
        <v>0</v>
      </c>
      <c r="W9" s="51">
        <f>'Temporary Relocation Numbers'!W9*Assumptions!D$45</f>
        <v>0</v>
      </c>
      <c r="X9" s="51">
        <f>'Temporary Relocation Numbers'!X9*Assumptions!E$45</f>
        <v>0</v>
      </c>
      <c r="Y9" s="51">
        <f>'Temporary Relocation Numbers'!Y9*Assumptions!F$45</f>
        <v>0</v>
      </c>
      <c r="Z9" s="51">
        <f>'Temporary Relocation Numbers'!Z9*Assumptions!G$45</f>
        <v>0</v>
      </c>
      <c r="AA9" s="51">
        <f>'Temporary Relocation Numbers'!AA9*Assumptions!H$45</f>
        <v>0</v>
      </c>
      <c r="AB9" s="52">
        <f>'Temporary Relocation Numbers'!AB9*Assumptions!C$45</f>
        <v>77839.598962955701</v>
      </c>
      <c r="AC9" s="52">
        <f>'Temporary Relocation Numbers'!AC9*Assumptions!D$45</f>
        <v>78929.365900751873</v>
      </c>
      <c r="AD9" s="52">
        <f>'Temporary Relocation Numbers'!AD9*Assumptions!E$45</f>
        <v>54331.601344151277</v>
      </c>
      <c r="AE9" s="52">
        <f>'Temporary Relocation Numbers'!AE9*Assumptions!F$45</f>
        <v>43492.556557107302</v>
      </c>
      <c r="AF9" s="52">
        <f>'Temporary Relocation Numbers'!AF9*Assumptions!G$45</f>
        <v>44446.030561885411</v>
      </c>
      <c r="AG9" s="52">
        <f>'Temporary Relocation Numbers'!AG9*Assumptions!H$45</f>
        <v>18070.93229915241</v>
      </c>
      <c r="AH9" s="53">
        <f>'Temporary Relocation Numbers'!AH9*Assumptions!C$45</f>
        <v>19053930.410441589</v>
      </c>
      <c r="AI9" s="53">
        <f>'Temporary Relocation Numbers'!AI9*Assumptions!D$45</f>
        <v>32391154.285716567</v>
      </c>
      <c r="AJ9" s="53">
        <f>'Temporary Relocation Numbers'!AJ9*Assumptions!E$45</f>
        <v>25857178.338868298</v>
      </c>
      <c r="AK9" s="53">
        <f>'Temporary Relocation Numbers'!AK9*Assumptions!F$45</f>
        <v>9376344.8147875275</v>
      </c>
      <c r="AL9" s="53">
        <f>'Temporary Relocation Numbers'!AL9*Assumptions!G$45</f>
        <v>7473881.6506844796</v>
      </c>
      <c r="AM9" s="53">
        <f>'Temporary Relocation Numbers'!AM9*Assumptions!H$45</f>
        <v>4051655.6856025788</v>
      </c>
    </row>
    <row r="10" spans="1:39" x14ac:dyDescent="0.35">
      <c r="A10">
        <v>2029</v>
      </c>
      <c r="B10" s="51">
        <f>'Temporary Relocation Numbers'!B10*Assumptions!C$45</f>
        <v>0</v>
      </c>
      <c r="C10" s="51">
        <f>'Temporary Relocation Numbers'!C10*Assumptions!D$45</f>
        <v>0</v>
      </c>
      <c r="D10" s="51">
        <f>'Temporary Relocation Numbers'!D10*Assumptions!E$45</f>
        <v>0</v>
      </c>
      <c r="E10" s="51">
        <f>'Temporary Relocation Numbers'!E10*Assumptions!F$45</f>
        <v>0</v>
      </c>
      <c r="F10" s="51">
        <f>'Temporary Relocation Numbers'!F10*Assumptions!G$45</f>
        <v>0</v>
      </c>
      <c r="G10" s="51">
        <f>'Temporary Relocation Numbers'!G10*Assumptions!H$45</f>
        <v>0</v>
      </c>
      <c r="H10" s="52">
        <f>'Temporary Relocation Numbers'!H10*Assumptions!C$45</f>
        <v>84115.229802573362</v>
      </c>
      <c r="I10" s="52">
        <f>'Temporary Relocation Numbers'!I10*Assumptions!D$45</f>
        <v>86953.867956183632</v>
      </c>
      <c r="J10" s="52">
        <f>'Temporary Relocation Numbers'!J10*Assumptions!E$45</f>
        <v>60490.590609535298</v>
      </c>
      <c r="K10" s="52">
        <f>'Temporary Relocation Numbers'!K10*Assumptions!F$45</f>
        <v>43867.842359270711</v>
      </c>
      <c r="L10" s="52">
        <f>'Temporary Relocation Numbers'!L10*Assumptions!G$45</f>
        <v>45646.611541586077</v>
      </c>
      <c r="M10" s="52">
        <f>'Temporary Relocation Numbers'!M10*Assumptions!H$45</f>
        <v>19876.759876697033</v>
      </c>
      <c r="N10" s="53">
        <f>'Temporary Relocation Numbers'!N10*Assumptions!C$45</f>
        <v>20750944.830505449</v>
      </c>
      <c r="O10" s="53">
        <f>'Temporary Relocation Numbers'!O10*Assumptions!D$45</f>
        <v>35963004.831913091</v>
      </c>
      <c r="P10" s="53">
        <f>'Temporary Relocation Numbers'!P10*Assumptions!E$45</f>
        <v>29013204.906176601</v>
      </c>
      <c r="Q10" s="53">
        <f>'Temporary Relocation Numbers'!Q10*Assumptions!F$45</f>
        <v>9531124.935855804</v>
      </c>
      <c r="R10" s="53">
        <f>'Temporary Relocation Numbers'!R10*Assumptions!G$45</f>
        <v>7735725.228330615</v>
      </c>
      <c r="S10" s="53">
        <f>'Temporary Relocation Numbers'!S10*Assumptions!H$45</f>
        <v>4491349.1609500023</v>
      </c>
      <c r="U10">
        <v>2029</v>
      </c>
      <c r="V10" s="51">
        <f>'Temporary Relocation Numbers'!V10*Assumptions!C$45</f>
        <v>0</v>
      </c>
      <c r="W10" s="51">
        <f>'Temporary Relocation Numbers'!W10*Assumptions!D$45</f>
        <v>0</v>
      </c>
      <c r="X10" s="51">
        <f>'Temporary Relocation Numbers'!X10*Assumptions!E$45</f>
        <v>0</v>
      </c>
      <c r="Y10" s="51">
        <f>'Temporary Relocation Numbers'!Y10*Assumptions!F$45</f>
        <v>0</v>
      </c>
      <c r="Z10" s="51">
        <f>'Temporary Relocation Numbers'!Z10*Assumptions!G$45</f>
        <v>0</v>
      </c>
      <c r="AA10" s="51">
        <f>'Temporary Relocation Numbers'!AA10*Assumptions!H$45</f>
        <v>0</v>
      </c>
      <c r="AB10" s="52">
        <f>'Temporary Relocation Numbers'!AB10*Assumptions!C$45</f>
        <v>78309.23253557639</v>
      </c>
      <c r="AC10" s="52">
        <f>'Temporary Relocation Numbers'!AC10*Assumptions!D$45</f>
        <v>79405.574419121767</v>
      </c>
      <c r="AD10" s="52">
        <f>'Temporary Relocation Numbers'!AD10*Assumptions!E$45</f>
        <v>54659.402930816716</v>
      </c>
      <c r="AE10" s="52">
        <f>'Temporary Relocation Numbers'!AE10*Assumptions!F$45</f>
        <v>43754.962388977576</v>
      </c>
      <c r="AF10" s="52">
        <f>'Temporary Relocation Numbers'!AF10*Assumptions!G$45</f>
        <v>44714.189036488038</v>
      </c>
      <c r="AG10" s="52">
        <f>'Temporary Relocation Numbers'!AG10*Assumptions!H$45</f>
        <v>18179.96056509038</v>
      </c>
      <c r="AH10" s="53">
        <f>'Temporary Relocation Numbers'!AH10*Assumptions!C$45</f>
        <v>19318624.794570249</v>
      </c>
      <c r="AI10" s="53">
        <f>'Temporary Relocation Numbers'!AI10*Assumptions!D$45</f>
        <v>32841127.412005287</v>
      </c>
      <c r="AJ10" s="53">
        <f>'Temporary Relocation Numbers'!AJ10*Assumptions!E$45</f>
        <v>26216382.437355042</v>
      </c>
      <c r="AK10" s="53">
        <f>'Temporary Relocation Numbers'!AK10*Assumptions!F$45</f>
        <v>9506599.6106572598</v>
      </c>
      <c r="AL10" s="53">
        <f>'Temporary Relocation Numbers'!AL10*Assumptions!G$45</f>
        <v>7577707.7095586294</v>
      </c>
      <c r="AM10" s="53">
        <f>'Temporary Relocation Numbers'!AM10*Assumptions!H$45</f>
        <v>4107940.6873476398</v>
      </c>
    </row>
    <row r="11" spans="1:39" x14ac:dyDescent="0.35">
      <c r="A11">
        <v>2030</v>
      </c>
      <c r="B11" s="51">
        <f>'Temporary Relocation Numbers'!B11*Assumptions!C$45</f>
        <v>0</v>
      </c>
      <c r="C11" s="51">
        <f>'Temporary Relocation Numbers'!C11*Assumptions!D$45</f>
        <v>0</v>
      </c>
      <c r="D11" s="51">
        <f>'Temporary Relocation Numbers'!D11*Assumptions!E$45</f>
        <v>0</v>
      </c>
      <c r="E11" s="51">
        <f>'Temporary Relocation Numbers'!E11*Assumptions!F$45</f>
        <v>0</v>
      </c>
      <c r="F11" s="51">
        <f>'Temporary Relocation Numbers'!F11*Assumptions!G$45</f>
        <v>0</v>
      </c>
      <c r="G11" s="51">
        <f>'Temporary Relocation Numbers'!G11*Assumptions!H$45</f>
        <v>0</v>
      </c>
      <c r="H11" s="52">
        <f>'Temporary Relocation Numbers'!H11*Assumptions!C$45</f>
        <v>97879.294811720392</v>
      </c>
      <c r="I11" s="52">
        <f>'Temporary Relocation Numbers'!I11*Assumptions!D$45</f>
        <v>101182.42911157482</v>
      </c>
      <c r="J11" s="52">
        <f>'Temporary Relocation Numbers'!J11*Assumptions!E$45</f>
        <v>70388.874470205104</v>
      </c>
      <c r="K11" s="52">
        <f>'Temporary Relocation Numbers'!K11*Assumptions!F$45</f>
        <v>51046.088622892559</v>
      </c>
      <c r="L11" s="52">
        <f>'Temporary Relocation Numbers'!L11*Assumptions!G$45</f>
        <v>53115.923938167689</v>
      </c>
      <c r="M11" s="52">
        <f>'Temporary Relocation Numbers'!M11*Assumptions!H$45</f>
        <v>23129.262613195457</v>
      </c>
      <c r="N11" s="53">
        <f>'Temporary Relocation Numbers'!N11*Assumptions!C$45</f>
        <v>24335110.732406668</v>
      </c>
      <c r="O11" s="53">
        <f>'Temporary Relocation Numbers'!O11*Assumptions!D$45</f>
        <v>42174643.709144481</v>
      </c>
      <c r="P11" s="53">
        <f>'Temporary Relocation Numbers'!P11*Assumptions!E$45</f>
        <v>34024453.337463498</v>
      </c>
      <c r="Q11" s="53">
        <f>'Temporary Relocation Numbers'!Q11*Assumptions!F$45</f>
        <v>11177369.638489075</v>
      </c>
      <c r="R11" s="53">
        <f>'Temporary Relocation Numbers'!R11*Assumptions!G$45</f>
        <v>9071863.0676592682</v>
      </c>
      <c r="S11" s="53">
        <f>'Temporary Relocation Numbers'!S11*Assumptions!H$45</f>
        <v>5267108.5611940222</v>
      </c>
      <c r="U11">
        <v>2030</v>
      </c>
      <c r="V11" s="51">
        <f>'Temporary Relocation Numbers'!V11*Assumptions!C$45</f>
        <v>0</v>
      </c>
      <c r="W11" s="51">
        <f>'Temporary Relocation Numbers'!W11*Assumptions!D$45</f>
        <v>0</v>
      </c>
      <c r="X11" s="51">
        <f>'Temporary Relocation Numbers'!X11*Assumptions!E$45</f>
        <v>0</v>
      </c>
      <c r="Y11" s="51">
        <f>'Temporary Relocation Numbers'!Y11*Assumptions!F$45</f>
        <v>0</v>
      </c>
      <c r="Z11" s="51">
        <f>'Temporary Relocation Numbers'!Z11*Assumptions!G$45</f>
        <v>0</v>
      </c>
      <c r="AA11" s="51">
        <f>'Temporary Relocation Numbers'!AA11*Assumptions!H$45</f>
        <v>0</v>
      </c>
      <c r="AB11" s="52">
        <f>'Temporary Relocation Numbers'!AB11*Assumptions!C$45</f>
        <v>91123.242197868356</v>
      </c>
      <c r="AC11" s="52">
        <f>'Temporary Relocation Numbers'!AC11*Assumptions!D$45</f>
        <v>92398.982283056786</v>
      </c>
      <c r="AD11" s="52">
        <f>'Temporary Relocation Numbers'!AD11*Assumptions!E$45</f>
        <v>63603.509450726691</v>
      </c>
      <c r="AE11" s="52">
        <f>'Temporary Relocation Numbers'!AE11*Assumptions!F$45</f>
        <v>50914.737713947863</v>
      </c>
      <c r="AF11" s="52">
        <f>'Temporary Relocation Numbers'!AF11*Assumptions!G$45</f>
        <v>52030.925924374213</v>
      </c>
      <c r="AG11" s="52">
        <f>'Temporary Relocation Numbers'!AG11*Assumptions!H$45</f>
        <v>21154.810181134319</v>
      </c>
      <c r="AH11" s="53">
        <f>'Temporary Relocation Numbers'!AH11*Assumptions!C$45</f>
        <v>22655396.0512955</v>
      </c>
      <c r="AI11" s="53">
        <f>'Temporary Relocation Numbers'!AI11*Assumptions!D$45</f>
        <v>38513546.186742865</v>
      </c>
      <c r="AJ11" s="53">
        <f>'Temporary Relocation Numbers'!AJ11*Assumptions!E$45</f>
        <v>30744555.239638049</v>
      </c>
      <c r="AK11" s="53">
        <f>'Temporary Relocation Numbers'!AK11*Assumptions!F$45</f>
        <v>11148608.225005025</v>
      </c>
      <c r="AL11" s="53">
        <f>'Temporary Relocation Numbers'!AL11*Assumptions!G$45</f>
        <v>8886552.2855052222</v>
      </c>
      <c r="AM11" s="53">
        <f>'Temporary Relocation Numbers'!AM11*Assumptions!H$45</f>
        <v>4817476.6173443962</v>
      </c>
    </row>
    <row r="12" spans="1:39" x14ac:dyDescent="0.35">
      <c r="A12">
        <v>2031</v>
      </c>
      <c r="B12" s="51">
        <f>'Temporary Relocation Numbers'!B12*Assumptions!C$45</f>
        <v>0</v>
      </c>
      <c r="C12" s="51">
        <f>'Temporary Relocation Numbers'!C12*Assumptions!D$45</f>
        <v>0</v>
      </c>
      <c r="D12" s="51">
        <f>'Temporary Relocation Numbers'!D12*Assumptions!E$45</f>
        <v>0</v>
      </c>
      <c r="E12" s="51">
        <f>'Temporary Relocation Numbers'!E12*Assumptions!F$45</f>
        <v>0</v>
      </c>
      <c r="F12" s="51">
        <f>'Temporary Relocation Numbers'!F12*Assumptions!G$45</f>
        <v>0</v>
      </c>
      <c r="G12" s="51">
        <f>'Temporary Relocation Numbers'!G12*Assumptions!H$45</f>
        <v>0</v>
      </c>
      <c r="H12" s="52">
        <f>'Temporary Relocation Numbers'!H12*Assumptions!C$45</f>
        <v>98469.834890554805</v>
      </c>
      <c r="I12" s="52">
        <f>'Temporary Relocation Numbers'!I12*Assumptions!D$45</f>
        <v>101792.89815693471</v>
      </c>
      <c r="J12" s="52">
        <f>'Temporary Relocation Numbers'!J12*Assumptions!E$45</f>
        <v>70813.555211506493</v>
      </c>
      <c r="K12" s="52">
        <f>'Temporary Relocation Numbers'!K12*Assumptions!F$45</f>
        <v>51354.06756019016</v>
      </c>
      <c r="L12" s="52">
        <f>'Temporary Relocation Numbers'!L12*Assumptions!G$45</f>
        <v>53436.390917115023</v>
      </c>
      <c r="M12" s="52">
        <f>'Temporary Relocation Numbers'!M12*Assumptions!H$45</f>
        <v>23268.809558167337</v>
      </c>
      <c r="N12" s="53">
        <f>'Temporary Relocation Numbers'!N12*Assumptions!C$45</f>
        <v>24673170.492742907</v>
      </c>
      <c r="O12" s="53">
        <f>'Temporary Relocation Numbers'!O12*Assumptions!D$45</f>
        <v>42760527.624009646</v>
      </c>
      <c r="P12" s="53">
        <f>'Temporary Relocation Numbers'!P12*Assumptions!E$45</f>
        <v>34497116.012695007</v>
      </c>
      <c r="Q12" s="53">
        <f>'Temporary Relocation Numbers'!Q12*Assumptions!F$45</f>
        <v>11332644.004927244</v>
      </c>
      <c r="R12" s="53">
        <f>'Temporary Relocation Numbers'!R12*Assumptions!G$45</f>
        <v>9197888.0481156744</v>
      </c>
      <c r="S12" s="53">
        <f>'Temporary Relocation Numbers'!S12*Assumptions!H$45</f>
        <v>5340278.4545814795</v>
      </c>
      <c r="U12">
        <v>2031</v>
      </c>
      <c r="V12" s="51">
        <f>'Temporary Relocation Numbers'!V12*Assumptions!C$45</f>
        <v>0</v>
      </c>
      <c r="W12" s="51">
        <f>'Temporary Relocation Numbers'!W12*Assumptions!D$45</f>
        <v>0</v>
      </c>
      <c r="X12" s="51">
        <f>'Temporary Relocation Numbers'!X12*Assumptions!E$45</f>
        <v>0</v>
      </c>
      <c r="Y12" s="51">
        <f>'Temporary Relocation Numbers'!Y12*Assumptions!F$45</f>
        <v>0</v>
      </c>
      <c r="Z12" s="51">
        <f>'Temporary Relocation Numbers'!Z12*Assumptions!G$45</f>
        <v>0</v>
      </c>
      <c r="AA12" s="51">
        <f>'Temporary Relocation Numbers'!AA12*Assumptions!H$45</f>
        <v>0</v>
      </c>
      <c r="AB12" s="52">
        <f>'Temporary Relocation Numbers'!AB12*Assumptions!C$45</f>
        <v>91673.020644215881</v>
      </c>
      <c r="AC12" s="52">
        <f>'Temporary Relocation Numbers'!AC12*Assumptions!D$45</f>
        <v>92956.457716309713</v>
      </c>
      <c r="AD12" s="52">
        <f>'Temporary Relocation Numbers'!AD12*Assumptions!E$45</f>
        <v>63987.251707528056</v>
      </c>
      <c r="AE12" s="52">
        <f>'Temporary Relocation Numbers'!AE12*Assumptions!F$45</f>
        <v>51221.924165191362</v>
      </c>
      <c r="AF12" s="52">
        <f>'Temporary Relocation Numbers'!AF12*Assumptions!G$45</f>
        <v>52344.846730161713</v>
      </c>
      <c r="AG12" s="52">
        <f>'Temporary Relocation Numbers'!AG12*Assumptions!H$45</f>
        <v>21282.444562809476</v>
      </c>
      <c r="AH12" s="53">
        <f>'Temporary Relocation Numbers'!AH12*Assumptions!C$45</f>
        <v>22970121.463628408</v>
      </c>
      <c r="AI12" s="53">
        <f>'Temporary Relocation Numbers'!AI12*Assumptions!D$45</f>
        <v>39048570.67612192</v>
      </c>
      <c r="AJ12" s="53">
        <f>'Temporary Relocation Numbers'!AJ12*Assumptions!E$45</f>
        <v>31171654.055429146</v>
      </c>
      <c r="AK12" s="53">
        <f>'Temporary Relocation Numbers'!AK12*Assumptions!F$45</f>
        <v>11303483.042139465</v>
      </c>
      <c r="AL12" s="53">
        <f>'Temporary Relocation Numbers'!AL12*Assumptions!G$45</f>
        <v>9010002.955974238</v>
      </c>
      <c r="AM12" s="53">
        <f>'Temporary Relocation Numbers'!AM12*Assumptions!H$45</f>
        <v>4884400.2902462045</v>
      </c>
    </row>
    <row r="13" spans="1:39" x14ac:dyDescent="0.35">
      <c r="A13">
        <v>2032</v>
      </c>
      <c r="B13" s="51">
        <f>'Temporary Relocation Numbers'!B13*Assumptions!C$45</f>
        <v>0</v>
      </c>
      <c r="C13" s="51">
        <f>'Temporary Relocation Numbers'!C13*Assumptions!D$45</f>
        <v>0</v>
      </c>
      <c r="D13" s="51">
        <f>'Temporary Relocation Numbers'!D13*Assumptions!E$45</f>
        <v>0</v>
      </c>
      <c r="E13" s="51">
        <f>'Temporary Relocation Numbers'!E13*Assumptions!F$45</f>
        <v>0</v>
      </c>
      <c r="F13" s="51">
        <f>'Temporary Relocation Numbers'!F13*Assumptions!G$45</f>
        <v>0</v>
      </c>
      <c r="G13" s="51">
        <f>'Temporary Relocation Numbers'!G13*Assumptions!H$45</f>
        <v>0</v>
      </c>
      <c r="H13" s="52">
        <f>'Temporary Relocation Numbers'!H13*Assumptions!C$45</f>
        <v>99063.937904587932</v>
      </c>
      <c r="I13" s="52">
        <f>'Temporary Relocation Numbers'!I13*Assumptions!D$45</f>
        <v>102407.05037593069</v>
      </c>
      <c r="J13" s="52">
        <f>'Temporary Relocation Numbers'!J13*Assumptions!E$45</f>
        <v>71240.798200512392</v>
      </c>
      <c r="K13" s="52">
        <f>'Temporary Relocation Numbers'!K13*Assumptions!F$45</f>
        <v>51663.90464232074</v>
      </c>
      <c r="L13" s="52">
        <f>'Temporary Relocation Numbers'!L13*Assumptions!G$45</f>
        <v>53758.791385625977</v>
      </c>
      <c r="M13" s="52">
        <f>'Temporary Relocation Numbers'!M13*Assumptions!H$45</f>
        <v>23409.198438750256</v>
      </c>
      <c r="N13" s="53">
        <f>'Temporary Relocation Numbers'!N13*Assumptions!C$45</f>
        <v>25015926.529287424</v>
      </c>
      <c r="O13" s="53">
        <f>'Temporary Relocation Numbers'!O13*Assumptions!D$45</f>
        <v>43354550.55159688</v>
      </c>
      <c r="P13" s="53">
        <f>'Temporary Relocation Numbers'!P13*Assumptions!E$45</f>
        <v>34976344.847927414</v>
      </c>
      <c r="Q13" s="53">
        <f>'Temporary Relocation Numbers'!Q13*Assumptions!F$45</f>
        <v>11490075.419906579</v>
      </c>
      <c r="R13" s="53">
        <f>'Temporary Relocation Numbers'!R13*Assumptions!G$45</f>
        <v>9325663.7489677239</v>
      </c>
      <c r="S13" s="53">
        <f>'Temporary Relocation Numbers'!S13*Assumptions!H$45</f>
        <v>5414464.8133096714</v>
      </c>
      <c r="U13">
        <v>2032</v>
      </c>
      <c r="V13" s="51">
        <f>'Temporary Relocation Numbers'!V13*Assumptions!C$45</f>
        <v>0</v>
      </c>
      <c r="W13" s="51">
        <f>'Temporary Relocation Numbers'!W13*Assumptions!D$45</f>
        <v>0</v>
      </c>
      <c r="X13" s="51">
        <f>'Temporary Relocation Numbers'!X13*Assumptions!E$45</f>
        <v>0</v>
      </c>
      <c r="Y13" s="51">
        <f>'Temporary Relocation Numbers'!Y13*Assumptions!F$45</f>
        <v>0</v>
      </c>
      <c r="Z13" s="51">
        <f>'Temporary Relocation Numbers'!Z13*Assumptions!G$45</f>
        <v>0</v>
      </c>
      <c r="AA13" s="51">
        <f>'Temporary Relocation Numbers'!AA13*Assumptions!H$45</f>
        <v>0</v>
      </c>
      <c r="AB13" s="52">
        <f>'Temporary Relocation Numbers'!AB13*Assumptions!C$45</f>
        <v>92226.116096551952</v>
      </c>
      <c r="AC13" s="52">
        <f>'Temporary Relocation Numbers'!AC13*Assumptions!D$45</f>
        <v>93517.296594169951</v>
      </c>
      <c r="AD13" s="52">
        <f>'Temporary Relocation Numbers'!AD13*Assumptions!E$45</f>
        <v>64373.309215813635</v>
      </c>
      <c r="AE13" s="52">
        <f>'Temporary Relocation Numbers'!AE13*Assumptions!F$45</f>
        <v>51530.96397992182</v>
      </c>
      <c r="AF13" s="52">
        <f>'Temporary Relocation Numbers'!AF13*Assumptions!G$45</f>
        <v>52660.661530156613</v>
      </c>
      <c r="AG13" s="52">
        <f>'Temporary Relocation Numbers'!AG13*Assumptions!H$45</f>
        <v>21410.849007427576</v>
      </c>
      <c r="AH13" s="53">
        <f>'Temporary Relocation Numbers'!AH13*Assumptions!C$45</f>
        <v>23289218.994857118</v>
      </c>
      <c r="AI13" s="53">
        <f>'Temporary Relocation Numbers'!AI13*Assumptions!D$45</f>
        <v>39591027.646603808</v>
      </c>
      <c r="AJ13" s="53">
        <f>'Temporary Relocation Numbers'!AJ13*Assumptions!E$45</f>
        <v>31604686.064822443</v>
      </c>
      <c r="AK13" s="53">
        <f>'Temporary Relocation Numbers'!AK13*Assumptions!F$45</f>
        <v>11460509.357335215</v>
      </c>
      <c r="AL13" s="53">
        <f>'Temporary Relocation Numbers'!AL13*Assumptions!G$45</f>
        <v>9135168.5849051643</v>
      </c>
      <c r="AM13" s="53">
        <f>'Temporary Relocation Numbers'!AM13*Assumptions!H$45</f>
        <v>4952253.6569172656</v>
      </c>
    </row>
    <row r="14" spans="1:39" x14ac:dyDescent="0.35">
      <c r="A14">
        <v>2033</v>
      </c>
      <c r="B14" s="51">
        <f>'Temporary Relocation Numbers'!B14*Assumptions!C$45</f>
        <v>0</v>
      </c>
      <c r="C14" s="51">
        <f>'Temporary Relocation Numbers'!C14*Assumptions!D$45</f>
        <v>0</v>
      </c>
      <c r="D14" s="51">
        <f>'Temporary Relocation Numbers'!D14*Assumptions!E$45</f>
        <v>0</v>
      </c>
      <c r="E14" s="51">
        <f>'Temporary Relocation Numbers'!E14*Assumptions!F$45</f>
        <v>0</v>
      </c>
      <c r="F14" s="51">
        <f>'Temporary Relocation Numbers'!F14*Assumptions!G$45</f>
        <v>0</v>
      </c>
      <c r="G14" s="51">
        <f>'Temporary Relocation Numbers'!G14*Assumptions!H$45</f>
        <v>0</v>
      </c>
      <c r="H14" s="52">
        <f>'Temporary Relocation Numbers'!H14*Assumptions!C$45</f>
        <v>99661.625350256159</v>
      </c>
      <c r="I14" s="52">
        <f>'Temporary Relocation Numbers'!I14*Assumptions!D$45</f>
        <v>103024.90799043978</v>
      </c>
      <c r="J14" s="52">
        <f>'Temporary Relocation Numbers'!J14*Assumptions!E$45</f>
        <v>71670.618896160871</v>
      </c>
      <c r="K14" s="52">
        <f>'Temporary Relocation Numbers'!K14*Assumptions!F$45</f>
        <v>51975.611080123126</v>
      </c>
      <c r="L14" s="52">
        <f>'Temporary Relocation Numbers'!L14*Assumptions!G$45</f>
        <v>54083.137009120495</v>
      </c>
      <c r="M14" s="52">
        <f>'Temporary Relocation Numbers'!M14*Assumptions!H$45</f>
        <v>23550.434334636739</v>
      </c>
      <c r="N14" s="53">
        <f>'Temporary Relocation Numbers'!N14*Assumptions!C$45</f>
        <v>25363444.082014978</v>
      </c>
      <c r="O14" s="53">
        <f>'Temporary Relocation Numbers'!O14*Assumptions!D$45</f>
        <v>43956825.557867572</v>
      </c>
      <c r="P14" s="53">
        <f>'Temporary Relocation Numbers'!P14*Assumptions!E$45</f>
        <v>35462231.05928465</v>
      </c>
      <c r="Q14" s="53">
        <f>'Temporary Relocation Numbers'!Q14*Assumptions!F$45</f>
        <v>11649693.848826494</v>
      </c>
      <c r="R14" s="53">
        <f>'Temporary Relocation Numbers'!R14*Assumptions!G$45</f>
        <v>9455214.4909643084</v>
      </c>
      <c r="S14" s="53">
        <f>'Temporary Relocation Numbers'!S14*Assumptions!H$45</f>
        <v>5489681.7579648234</v>
      </c>
      <c r="U14">
        <v>2033</v>
      </c>
      <c r="V14" s="51">
        <f>'Temporary Relocation Numbers'!V14*Assumptions!C$45</f>
        <v>0</v>
      </c>
      <c r="W14" s="51">
        <f>'Temporary Relocation Numbers'!W14*Assumptions!D$45</f>
        <v>0</v>
      </c>
      <c r="X14" s="51">
        <f>'Temporary Relocation Numbers'!X14*Assumptions!E$45</f>
        <v>0</v>
      </c>
      <c r="Y14" s="51">
        <f>'Temporary Relocation Numbers'!Y14*Assumptions!F$45</f>
        <v>0</v>
      </c>
      <c r="Z14" s="51">
        <f>'Temporary Relocation Numbers'!Z14*Assumptions!G$45</f>
        <v>0</v>
      </c>
      <c r="AA14" s="51">
        <f>'Temporary Relocation Numbers'!AA14*Assumptions!H$45</f>
        <v>0</v>
      </c>
      <c r="AB14" s="52">
        <f>'Temporary Relocation Numbers'!AB14*Assumptions!C$45</f>
        <v>92782.54856753585</v>
      </c>
      <c r="AC14" s="52">
        <f>'Temporary Relocation Numbers'!AC14*Assumptions!D$45</f>
        <v>94081.519209477279</v>
      </c>
      <c r="AD14" s="52">
        <f>'Temporary Relocation Numbers'!AD14*Assumptions!E$45</f>
        <v>64761.695944306761</v>
      </c>
      <c r="AE14" s="52">
        <f>'Temporary Relocation Numbers'!AE14*Assumptions!F$45</f>
        <v>51841.868340130532</v>
      </c>
      <c r="AF14" s="52">
        <f>'Temporary Relocation Numbers'!AF14*Assumptions!G$45</f>
        <v>52978.381751489556</v>
      </c>
      <c r="AG14" s="52">
        <f>'Temporary Relocation Numbers'!AG14*Assumptions!H$45</f>
        <v>21540.028161048165</v>
      </c>
      <c r="AH14" s="53">
        <f>'Temporary Relocation Numbers'!AH14*Assumptions!C$45</f>
        <v>23612749.381810937</v>
      </c>
      <c r="AI14" s="53">
        <f>'Temporary Relocation Numbers'!AI14*Assumptions!D$45</f>
        <v>40141020.349117093</v>
      </c>
      <c r="AJ14" s="53">
        <f>'Temporary Relocation Numbers'!AJ14*Assumptions!E$45</f>
        <v>32043733.690866228</v>
      </c>
      <c r="AK14" s="53">
        <f>'Temporary Relocation Numbers'!AK14*Assumptions!F$45</f>
        <v>11619717.058885245</v>
      </c>
      <c r="AL14" s="53">
        <f>'Temporary Relocation Numbers'!AL14*Assumptions!G$45</f>
        <v>9262072.9962473977</v>
      </c>
      <c r="AM14" s="53">
        <f>'Temporary Relocation Numbers'!AM14*Assumptions!H$45</f>
        <v>5021049.6325259674</v>
      </c>
    </row>
    <row r="15" spans="1:39" x14ac:dyDescent="0.35">
      <c r="A15">
        <v>2034</v>
      </c>
      <c r="B15" s="51">
        <f>'Temporary Relocation Numbers'!B15*Assumptions!C$45</f>
        <v>0</v>
      </c>
      <c r="C15" s="51">
        <f>'Temporary Relocation Numbers'!C15*Assumptions!D$45</f>
        <v>0</v>
      </c>
      <c r="D15" s="51">
        <f>'Temporary Relocation Numbers'!D15*Assumptions!E$45</f>
        <v>0</v>
      </c>
      <c r="E15" s="51">
        <f>'Temporary Relocation Numbers'!E15*Assumptions!F$45</f>
        <v>0</v>
      </c>
      <c r="F15" s="51">
        <f>'Temporary Relocation Numbers'!F15*Assumptions!G$45</f>
        <v>0</v>
      </c>
      <c r="G15" s="51">
        <f>'Temporary Relocation Numbers'!G15*Assumptions!H$45</f>
        <v>0</v>
      </c>
      <c r="H15" s="52">
        <f>'Temporary Relocation Numbers'!H15*Assumptions!C$45</f>
        <v>100262.91885369139</v>
      </c>
      <c r="I15" s="52">
        <f>'Temporary Relocation Numbers'!I15*Assumptions!D$45</f>
        <v>103646.49335641135</v>
      </c>
      <c r="J15" s="52">
        <f>'Temporary Relocation Numbers'!J15*Assumptions!E$45</f>
        <v>72103.032850659249</v>
      </c>
      <c r="K15" s="52">
        <f>'Temporary Relocation Numbers'!K15*Assumptions!F$45</f>
        <v>52289.198152075012</v>
      </c>
      <c r="L15" s="52">
        <f>'Temporary Relocation Numbers'!L15*Assumptions!G$45</f>
        <v>54409.439523400084</v>
      </c>
      <c r="M15" s="52">
        <f>'Temporary Relocation Numbers'!M15*Assumptions!H$45</f>
        <v>23692.522356166857</v>
      </c>
      <c r="N15" s="53">
        <f>'Temporary Relocation Numbers'!N15*Assumptions!C$45</f>
        <v>25715789.297204368</v>
      </c>
      <c r="O15" s="53">
        <f>'Temporary Relocation Numbers'!O15*Assumptions!D$45</f>
        <v>44567467.279478706</v>
      </c>
      <c r="P15" s="53">
        <f>'Temporary Relocation Numbers'!P15*Assumptions!E$45</f>
        <v>35954867.130051538</v>
      </c>
      <c r="Q15" s="53">
        <f>'Temporary Relocation Numbers'!Q15*Assumptions!F$45</f>
        <v>11811529.673361301</v>
      </c>
      <c r="R15" s="53">
        <f>'Temporary Relocation Numbers'!R15*Assumptions!G$45</f>
        <v>9586564.9327145703</v>
      </c>
      <c r="S15" s="53">
        <f>'Temporary Relocation Numbers'!S15*Assumptions!H$45</f>
        <v>5565943.605294263</v>
      </c>
      <c r="U15">
        <v>2034</v>
      </c>
      <c r="V15" s="51">
        <f>'Temporary Relocation Numbers'!V15*Assumptions!C$45</f>
        <v>0</v>
      </c>
      <c r="W15" s="51">
        <f>'Temporary Relocation Numbers'!W15*Assumptions!D$45</f>
        <v>0</v>
      </c>
      <c r="X15" s="51">
        <f>'Temporary Relocation Numbers'!X15*Assumptions!E$45</f>
        <v>0</v>
      </c>
      <c r="Y15" s="51">
        <f>'Temporary Relocation Numbers'!Y15*Assumptions!F$45</f>
        <v>0</v>
      </c>
      <c r="Z15" s="51">
        <f>'Temporary Relocation Numbers'!Z15*Assumptions!G$45</f>
        <v>0</v>
      </c>
      <c r="AA15" s="51">
        <f>'Temporary Relocation Numbers'!AA15*Assumptions!H$45</f>
        <v>0</v>
      </c>
      <c r="AB15" s="52">
        <f>'Temporary Relocation Numbers'!AB15*Assumptions!C$45</f>
        <v>93342.338190570328</v>
      </c>
      <c r="AC15" s="52">
        <f>'Temporary Relocation Numbers'!AC15*Assumptions!D$45</f>
        <v>94649.145977505163</v>
      </c>
      <c r="AD15" s="52">
        <f>'Temporary Relocation Numbers'!AD15*Assumptions!E$45</f>
        <v>65152.425946009018</v>
      </c>
      <c r="AE15" s="52">
        <f>'Temporary Relocation Numbers'!AE15*Assumptions!F$45</f>
        <v>52154.648495273585</v>
      </c>
      <c r="AF15" s="52">
        <f>'Temporary Relocation Numbers'!AF15*Assumptions!G$45</f>
        <v>53298.018890235035</v>
      </c>
      <c r="AG15" s="52">
        <f>'Temporary Relocation Numbers'!AG15*Assumptions!H$45</f>
        <v>21669.98669776208</v>
      </c>
      <c r="AH15" s="53">
        <f>'Temporary Relocation Numbers'!AH15*Assumptions!C$45</f>
        <v>23940774.205066185</v>
      </c>
      <c r="AI15" s="53">
        <f>'Temporary Relocation Numbers'!AI15*Assumptions!D$45</f>
        <v>40698653.468936987</v>
      </c>
      <c r="AJ15" s="53">
        <f>'Temporary Relocation Numbers'!AJ15*Assumptions!E$45</f>
        <v>32488880.501617599</v>
      </c>
      <c r="AK15" s="53">
        <f>'Temporary Relocation Numbers'!AK15*Assumptions!F$45</f>
        <v>11781136.450286271</v>
      </c>
      <c r="AL15" s="53">
        <f>'Temporary Relocation Numbers'!AL15*Assumptions!G$45</f>
        <v>9390740.3449091185</v>
      </c>
      <c r="AM15" s="53">
        <f>'Temporary Relocation Numbers'!AM15*Assumptions!H$45</f>
        <v>5090801.3116563046</v>
      </c>
    </row>
    <row r="16" spans="1:39" x14ac:dyDescent="0.35">
      <c r="A16">
        <v>2035</v>
      </c>
      <c r="B16" s="51">
        <f>'Temporary Relocation Numbers'!B16*Assumptions!C$45</f>
        <v>0</v>
      </c>
      <c r="C16" s="51">
        <f>'Temporary Relocation Numbers'!C16*Assumptions!D$45</f>
        <v>0</v>
      </c>
      <c r="D16" s="51">
        <f>'Temporary Relocation Numbers'!D16*Assumptions!E$45</f>
        <v>0</v>
      </c>
      <c r="E16" s="51">
        <f>'Temporary Relocation Numbers'!E16*Assumptions!F$45</f>
        <v>0</v>
      </c>
      <c r="F16" s="51">
        <f>'Temporary Relocation Numbers'!F16*Assumptions!G$45</f>
        <v>0</v>
      </c>
      <c r="G16" s="51">
        <f>'Temporary Relocation Numbers'!G16*Assumptions!H$45</f>
        <v>0</v>
      </c>
      <c r="H16" s="52">
        <f>'Temporary Relocation Numbers'!H16*Assumptions!C$45</f>
        <v>100867.84017150349</v>
      </c>
      <c r="I16" s="52">
        <f>'Temporary Relocation Numbers'!I16*Assumptions!D$45</f>
        <v>104271.82896467604</v>
      </c>
      <c r="J16" s="52">
        <f>'Temporary Relocation Numbers'!J16*Assumptions!E$45</f>
        <v>72538.0557100468</v>
      </c>
      <c r="K16" s="52">
        <f>'Temporary Relocation Numbers'!K16*Assumptions!F$45</f>
        <v>52604.677204701133</v>
      </c>
      <c r="L16" s="52">
        <f>'Temporary Relocation Numbers'!L16*Assumptions!G$45</f>
        <v>54737.710735072491</v>
      </c>
      <c r="M16" s="52">
        <f>'Temporary Relocation Numbers'!M16*Assumptions!H$45</f>
        <v>23835.467644513192</v>
      </c>
      <c r="N16" s="53">
        <f>'Temporary Relocation Numbers'!N16*Assumptions!C$45</f>
        <v>26073029.240028754</v>
      </c>
      <c r="O16" s="53">
        <f>'Temporary Relocation Numbers'!O16*Assumptions!D$45</f>
        <v>45186591.945602782</v>
      </c>
      <c r="P16" s="53">
        <f>'Temporary Relocation Numbers'!P16*Assumptions!E$45</f>
        <v>36454346.828277022</v>
      </c>
      <c r="Q16" s="53">
        <f>'Temporary Relocation Numbers'!Q16*Assumptions!F$45</f>
        <v>11975613.697243033</v>
      </c>
      <c r="R16" s="53">
        <f>'Temporary Relocation Numbers'!R16*Assumptions!G$45</f>
        <v>9719740.0753813963</v>
      </c>
      <c r="S16" s="53">
        <f>'Temporary Relocation Numbers'!S16*Assumptions!H$45</f>
        <v>5643264.8709314512</v>
      </c>
      <c r="U16">
        <v>2035</v>
      </c>
      <c r="V16" s="51">
        <f>'Temporary Relocation Numbers'!V16*Assumptions!C$45</f>
        <v>0</v>
      </c>
      <c r="W16" s="51">
        <f>'Temporary Relocation Numbers'!W16*Assumptions!D$45</f>
        <v>0</v>
      </c>
      <c r="X16" s="51">
        <f>'Temporary Relocation Numbers'!X16*Assumptions!E$45</f>
        <v>0</v>
      </c>
      <c r="Y16" s="51">
        <f>'Temporary Relocation Numbers'!Y16*Assumptions!F$45</f>
        <v>0</v>
      </c>
      <c r="Z16" s="51">
        <f>'Temporary Relocation Numbers'!Z16*Assumptions!G$45</f>
        <v>0</v>
      </c>
      <c r="AA16" s="51">
        <f>'Temporary Relocation Numbers'!AA16*Assumptions!H$45</f>
        <v>0</v>
      </c>
      <c r="AB16" s="52">
        <f>'Temporary Relocation Numbers'!AB16*Assumptions!C$45</f>
        <v>93905.505220529813</v>
      </c>
      <c r="AC16" s="52">
        <f>'Temporary Relocation Numbers'!AC16*Assumptions!D$45</f>
        <v>95220.197436699731</v>
      </c>
      <c r="AD16" s="52">
        <f>'Temporary Relocation Numbers'!AD16*Assumptions!E$45</f>
        <v>65545.513358708733</v>
      </c>
      <c r="AE16" s="52">
        <f>'Temporary Relocation Numbers'!AE16*Assumptions!F$45</f>
        <v>52469.315762679085</v>
      </c>
      <c r="AF16" s="52">
        <f>'Temporary Relocation Numbers'!AF16*Assumptions!G$45</f>
        <v>53619.584511827445</v>
      </c>
      <c r="AG16" s="52">
        <f>'Temporary Relocation Numbers'!AG16*Assumptions!H$45</f>
        <v>21800.72931986058</v>
      </c>
      <c r="AH16" s="53">
        <f>'Temporary Relocation Numbers'!AH16*Assumptions!C$45</f>
        <v>24273355.900667462</v>
      </c>
      <c r="AI16" s="53">
        <f>'Temporary Relocation Numbers'!AI16*Assumptions!D$45</f>
        <v>41264033.145611078</v>
      </c>
      <c r="AJ16" s="53">
        <f>'Temporary Relocation Numbers'!AJ16*Assumptions!E$45</f>
        <v>32940211.226048756</v>
      </c>
      <c r="AK16" s="53">
        <f>'Temporary Relocation Numbers'!AK16*Assumptions!F$45</f>
        <v>11944798.256006699</v>
      </c>
      <c r="AL16" s="53">
        <f>'Temporary Relocation Numbers'!AL16*Assumptions!G$45</f>
        <v>9521195.1213549152</v>
      </c>
      <c r="AM16" s="53">
        <f>'Temporary Relocation Numbers'!AM16*Assumptions!H$45</f>
        <v>5161521.9708003001</v>
      </c>
    </row>
    <row r="17" spans="1:39" x14ac:dyDescent="0.35">
      <c r="A17">
        <v>2036</v>
      </c>
      <c r="B17" s="51">
        <f>'Temporary Relocation Numbers'!B17*Assumptions!C$45</f>
        <v>0</v>
      </c>
      <c r="C17" s="51">
        <f>'Temporary Relocation Numbers'!C17*Assumptions!D$45</f>
        <v>0</v>
      </c>
      <c r="D17" s="51">
        <f>'Temporary Relocation Numbers'!D17*Assumptions!E$45</f>
        <v>0</v>
      </c>
      <c r="E17" s="51">
        <f>'Temporary Relocation Numbers'!E17*Assumptions!F$45</f>
        <v>0</v>
      </c>
      <c r="F17" s="51">
        <f>'Temporary Relocation Numbers'!F17*Assumptions!G$45</f>
        <v>0</v>
      </c>
      <c r="G17" s="51">
        <f>'Temporary Relocation Numbers'!G17*Assumptions!H$45</f>
        <v>0</v>
      </c>
      <c r="H17" s="52">
        <f>'Temporary Relocation Numbers'!H17*Assumptions!C$45</f>
        <v>101476.41119156775</v>
      </c>
      <c r="I17" s="52">
        <f>'Temporary Relocation Numbers'!I17*Assumptions!D$45</f>
        <v>104900.93744175952</v>
      </c>
      <c r="J17" s="52">
        <f>'Temporary Relocation Numbers'!J17*Assumptions!E$45</f>
        <v>72975.703214760681</v>
      </c>
      <c r="K17" s="52">
        <f>'Temporary Relocation Numbers'!K17*Assumptions!F$45</f>
        <v>52922.059652983779</v>
      </c>
      <c r="L17" s="52">
        <f>'Temporary Relocation Numbers'!L17*Assumptions!G$45</f>
        <v>55067.962521978865</v>
      </c>
      <c r="M17" s="52">
        <f>'Temporary Relocation Numbers'!M17*Assumptions!H$45</f>
        <v>23979.275371866781</v>
      </c>
      <c r="N17" s="53">
        <f>'Temporary Relocation Numbers'!N17*Assumptions!C$45</f>
        <v>26435231.907320753</v>
      </c>
      <c r="O17" s="53">
        <f>'Temporary Relocation Numbers'!O17*Assumptions!D$45</f>
        <v>45814317.400050752</v>
      </c>
      <c r="P17" s="53">
        <f>'Temporary Relocation Numbers'!P17*Assumptions!E$45</f>
        <v>36960765.224621937</v>
      </c>
      <c r="Q17" s="53">
        <f>'Temporary Relocation Numbers'!Q17*Assumptions!F$45</f>
        <v>12141977.152124625</v>
      </c>
      <c r="R17" s="53">
        <f>'Temporary Relocation Numbers'!R17*Assumptions!G$45</f>
        <v>9854765.2674401365</v>
      </c>
      <c r="S17" s="53">
        <f>'Temporary Relocation Numbers'!S17*Assumptions!H$45</f>
        <v>5721660.2721588816</v>
      </c>
      <c r="U17">
        <v>2036</v>
      </c>
      <c r="V17" s="51">
        <f>'Temporary Relocation Numbers'!V17*Assumptions!C$45</f>
        <v>0</v>
      </c>
      <c r="W17" s="51">
        <f>'Temporary Relocation Numbers'!W17*Assumptions!D$45</f>
        <v>0</v>
      </c>
      <c r="X17" s="51">
        <f>'Temporary Relocation Numbers'!X17*Assumptions!E$45</f>
        <v>0</v>
      </c>
      <c r="Y17" s="51">
        <f>'Temporary Relocation Numbers'!Y17*Assumptions!F$45</f>
        <v>0</v>
      </c>
      <c r="Z17" s="51">
        <f>'Temporary Relocation Numbers'!Z17*Assumptions!G$45</f>
        <v>0</v>
      </c>
      <c r="AA17" s="51">
        <f>'Temporary Relocation Numbers'!AA17*Assumptions!H$45</f>
        <v>0</v>
      </c>
      <c r="AB17" s="52">
        <f>'Temporary Relocation Numbers'!AB17*Assumptions!C$45</f>
        <v>94472.070034493692</v>
      </c>
      <c r="AC17" s="52">
        <f>'Temporary Relocation Numbers'!AC17*Assumptions!D$45</f>
        <v>95794.694249422595</v>
      </c>
      <c r="AD17" s="52">
        <f>'Temporary Relocation Numbers'!AD17*Assumptions!E$45</f>
        <v>65940.972405492328</v>
      </c>
      <c r="AE17" s="52">
        <f>'Temporary Relocation Numbers'!AE17*Assumptions!F$45</f>
        <v>52785.881527956444</v>
      </c>
      <c r="AF17" s="52">
        <f>'Temporary Relocation Numbers'!AF17*Assumptions!G$45</f>
        <v>53943.090251479472</v>
      </c>
      <c r="AG17" s="52">
        <f>'Temporary Relocation Numbers'!AG17*Assumptions!H$45</f>
        <v>21932.260758005523</v>
      </c>
      <c r="AH17" s="53">
        <f>'Temporary Relocation Numbers'!AH17*Assumptions!C$45</f>
        <v>24610557.772011664</v>
      </c>
      <c r="AI17" s="53">
        <f>'Temporary Relocation Numbers'!AI17*Assumptions!D$45</f>
        <v>41837266.993161857</v>
      </c>
      <c r="AJ17" s="53">
        <f>'Temporary Relocation Numbers'!AJ17*Assumptions!E$45</f>
        <v>33397811.770174231</v>
      </c>
      <c r="AK17" s="53">
        <f>'Temporary Relocation Numbers'!AK17*Assumptions!F$45</f>
        <v>12110733.627334716</v>
      </c>
      <c r="AL17" s="53">
        <f>'Temporary Relocation Numbers'!AL17*Assumptions!G$45</f>
        <v>9653462.1562672909</v>
      </c>
      <c r="AM17" s="53">
        <f>'Temporary Relocation Numbers'!AM17*Assumptions!H$45</f>
        <v>5233225.0708850389</v>
      </c>
    </row>
    <row r="18" spans="1:39" x14ac:dyDescent="0.35">
      <c r="A18">
        <v>2037</v>
      </c>
      <c r="B18" s="51">
        <f>'Temporary Relocation Numbers'!B18*Assumptions!C$45</f>
        <v>0</v>
      </c>
      <c r="C18" s="51">
        <f>'Temporary Relocation Numbers'!C18*Assumptions!D$45</f>
        <v>0</v>
      </c>
      <c r="D18" s="51">
        <f>'Temporary Relocation Numbers'!D18*Assumptions!E$45</f>
        <v>0</v>
      </c>
      <c r="E18" s="51">
        <f>'Temporary Relocation Numbers'!E18*Assumptions!F$45</f>
        <v>0</v>
      </c>
      <c r="F18" s="51">
        <f>'Temporary Relocation Numbers'!F18*Assumptions!G$45</f>
        <v>0</v>
      </c>
      <c r="G18" s="51">
        <f>'Temporary Relocation Numbers'!G18*Assumptions!H$45</f>
        <v>0</v>
      </c>
      <c r="H18" s="52">
        <f>'Temporary Relocation Numbers'!H18*Assumptions!C$45</f>
        <v>102088.65393381649</v>
      </c>
      <c r="I18" s="52">
        <f>'Temporary Relocation Numbers'!I18*Assumptions!D$45</f>
        <v>105533.84155070131</v>
      </c>
      <c r="J18" s="52">
        <f>'Temporary Relocation Numbers'!J18*Assumptions!E$45</f>
        <v>73415.991200205812</v>
      </c>
      <c r="K18" s="52">
        <f>'Temporary Relocation Numbers'!K18*Assumptions!F$45</f>
        <v>53241.356980775832</v>
      </c>
      <c r="L18" s="52">
        <f>'Temporary Relocation Numbers'!L18*Assumptions!G$45</f>
        <v>55400.206833623473</v>
      </c>
      <c r="M18" s="52">
        <f>'Temporary Relocation Numbers'!M18*Assumptions!H$45</f>
        <v>24123.950741624343</v>
      </c>
      <c r="N18" s="53">
        <f>'Temporary Relocation Numbers'!N18*Assumptions!C$45</f>
        <v>26802466.240514923</v>
      </c>
      <c r="O18" s="53">
        <f>'Temporary Relocation Numbers'!O18*Assumptions!D$45</f>
        <v>46450763.123702407</v>
      </c>
      <c r="P18" s="53">
        <f>'Temporary Relocation Numbers'!P18*Assumptions!E$45</f>
        <v>37474218.710454665</v>
      </c>
      <c r="Q18" s="53">
        <f>'Temporary Relocation Numbers'!Q18*Assumptions!F$45</f>
        <v>12310651.703524511</v>
      </c>
      <c r="R18" s="53">
        <f>'Temporary Relocation Numbers'!R18*Assumptions!G$45</f>
        <v>9991666.209503416</v>
      </c>
      <c r="S18" s="53">
        <f>'Temporary Relocation Numbers'!S18*Assumptions!H$45</f>
        <v>5801144.7307093656</v>
      </c>
      <c r="U18">
        <v>2037</v>
      </c>
      <c r="V18" s="51">
        <f>'Temporary Relocation Numbers'!V18*Assumptions!C$45</f>
        <v>0</v>
      </c>
      <c r="W18" s="51">
        <f>'Temporary Relocation Numbers'!W18*Assumptions!D$45</f>
        <v>0</v>
      </c>
      <c r="X18" s="51">
        <f>'Temporary Relocation Numbers'!X18*Assumptions!E$45</f>
        <v>0</v>
      </c>
      <c r="Y18" s="51">
        <f>'Temporary Relocation Numbers'!Y18*Assumptions!F$45</f>
        <v>0</v>
      </c>
      <c r="Z18" s="51">
        <f>'Temporary Relocation Numbers'!Z18*Assumptions!G$45</f>
        <v>0</v>
      </c>
      <c r="AA18" s="51">
        <f>'Temporary Relocation Numbers'!AA18*Assumptions!H$45</f>
        <v>0</v>
      </c>
      <c r="AB18" s="52">
        <f>'Temporary Relocation Numbers'!AB18*Assumptions!C$45</f>
        <v>95042.05313248327</v>
      </c>
      <c r="AC18" s="52">
        <f>'Temporary Relocation Numbers'!AC18*Assumptions!D$45</f>
        <v>96372.657202698771</v>
      </c>
      <c r="AD18" s="52">
        <f>'Temporary Relocation Numbers'!AD18*Assumptions!E$45</f>
        <v>66338.81739525919</v>
      </c>
      <c r="AE18" s="52">
        <f>'Temporary Relocation Numbers'!AE18*Assumptions!F$45</f>
        <v>53104.357245408493</v>
      </c>
      <c r="AF18" s="52">
        <f>'Temporary Relocation Numbers'!AF18*Assumptions!G$45</f>
        <v>54268.54781460308</v>
      </c>
      <c r="AG18" s="52">
        <f>'Temporary Relocation Numbers'!AG18*Assumptions!H$45</f>
        <v>22064.585771400481</v>
      </c>
      <c r="AH18" s="53">
        <f>'Temporary Relocation Numbers'!AH18*Assumptions!C$45</f>
        <v>24952444.001897104</v>
      </c>
      <c r="AI18" s="53">
        <f>'Temporary Relocation Numbers'!AI18*Assumptions!D$45</f>
        <v>42418464.1205699</v>
      </c>
      <c r="AJ18" s="53">
        <f>'Temporary Relocation Numbers'!AJ18*Assumptions!E$45</f>
        <v>33861769.23340223</v>
      </c>
      <c r="AK18" s="53">
        <f>'Temporary Relocation Numbers'!AK18*Assumptions!F$45</f>
        <v>12278974.148307592</v>
      </c>
      <c r="AL18" s="53">
        <f>'Temporary Relocation Numbers'!AL18*Assumptions!G$45</f>
        <v>9787566.6252729241</v>
      </c>
      <c r="AM18" s="53">
        <f>'Temporary Relocation Numbers'!AM18*Assumptions!H$45</f>
        <v>5305924.2598348185</v>
      </c>
    </row>
    <row r="19" spans="1:39" x14ac:dyDescent="0.35">
      <c r="A19">
        <v>2038</v>
      </c>
      <c r="B19" s="51">
        <f>'Temporary Relocation Numbers'!B19*Assumptions!C$45</f>
        <v>0</v>
      </c>
      <c r="C19" s="51">
        <f>'Temporary Relocation Numbers'!C19*Assumptions!D$45</f>
        <v>0</v>
      </c>
      <c r="D19" s="51">
        <f>'Temporary Relocation Numbers'!D19*Assumptions!E$45</f>
        <v>0</v>
      </c>
      <c r="E19" s="51">
        <f>'Temporary Relocation Numbers'!E19*Assumptions!F$45</f>
        <v>0</v>
      </c>
      <c r="F19" s="51">
        <f>'Temporary Relocation Numbers'!F19*Assumptions!G$45</f>
        <v>0</v>
      </c>
      <c r="G19" s="51">
        <f>'Temporary Relocation Numbers'!G19*Assumptions!H$45</f>
        <v>0</v>
      </c>
      <c r="H19" s="52">
        <f>'Temporary Relocation Numbers'!H19*Assumptions!C$45</f>
        <v>102704.59055103613</v>
      </c>
      <c r="I19" s="52">
        <f>'Temporary Relocation Numbers'!I19*Assumptions!D$45</f>
        <v>106170.56419187821</v>
      </c>
      <c r="J19" s="52">
        <f>'Temporary Relocation Numbers'!J19*Assumptions!E$45</f>
        <v>73858.935597327523</v>
      </c>
      <c r="K19" s="52">
        <f>'Temporary Relocation Numbers'!K19*Assumptions!F$45</f>
        <v>53562.580741216261</v>
      </c>
      <c r="L19" s="52">
        <f>'Temporary Relocation Numbers'!L19*Assumptions!G$45</f>
        <v>55734.455691606199</v>
      </c>
      <c r="M19" s="52">
        <f>'Temporary Relocation Numbers'!M19*Assumptions!H$45</f>
        <v>24269.498988576477</v>
      </c>
      <c r="N19" s="53">
        <f>'Temporary Relocation Numbers'!N19*Assumptions!C$45</f>
        <v>27174802.138770044</v>
      </c>
      <c r="O19" s="53">
        <f>'Temporary Relocation Numbers'!O19*Assumptions!D$45</f>
        <v>47096050.257248186</v>
      </c>
      <c r="P19" s="53">
        <f>'Temporary Relocation Numbers'!P19*Assumptions!E$45</f>
        <v>37994805.016198218</v>
      </c>
      <c r="Q19" s="53">
        <f>'Temporary Relocation Numbers'!Q19*Assumptions!F$45</f>
        <v>12481669.456853831</v>
      </c>
      <c r="R19" s="53">
        <f>'Temporary Relocation Numbers'!R19*Assumptions!G$45</f>
        <v>10130468.959212961</v>
      </c>
      <c r="S19" s="53">
        <f>'Temporary Relocation Numbers'!S19*Assumptions!H$45</f>
        <v>5881733.3756062146</v>
      </c>
      <c r="U19">
        <v>2038</v>
      </c>
      <c r="V19" s="51">
        <f>'Temporary Relocation Numbers'!V19*Assumptions!C$45</f>
        <v>0</v>
      </c>
      <c r="W19" s="51">
        <f>'Temporary Relocation Numbers'!W19*Assumptions!D$45</f>
        <v>0</v>
      </c>
      <c r="X19" s="51">
        <f>'Temporary Relocation Numbers'!X19*Assumptions!E$45</f>
        <v>0</v>
      </c>
      <c r="Y19" s="51">
        <f>'Temporary Relocation Numbers'!Y19*Assumptions!F$45</f>
        <v>0</v>
      </c>
      <c r="Z19" s="51">
        <f>'Temporary Relocation Numbers'!Z19*Assumptions!G$45</f>
        <v>0</v>
      </c>
      <c r="AA19" s="51">
        <f>'Temporary Relocation Numbers'!AA19*Assumptions!H$45</f>
        <v>0</v>
      </c>
      <c r="AB19" s="52">
        <f>'Temporary Relocation Numbers'!AB19*Assumptions!C$45</f>
        <v>95615.47513820375</v>
      </c>
      <c r="AC19" s="52">
        <f>'Temporary Relocation Numbers'!AC19*Assumptions!D$45</f>
        <v>96954.10720896865</v>
      </c>
      <c r="AD19" s="52">
        <f>'Temporary Relocation Numbers'!AD19*Assumptions!E$45</f>
        <v>66739.062723239302</v>
      </c>
      <c r="AE19" s="52">
        <f>'Temporary Relocation Numbers'!AE19*Assumptions!F$45</f>
        <v>53424.754438445882</v>
      </c>
      <c r="AF19" s="52">
        <f>'Temporary Relocation Numbers'!AF19*Assumptions!G$45</f>
        <v>54595.968977233162</v>
      </c>
      <c r="AG19" s="52">
        <f>'Temporary Relocation Numbers'!AG19*Assumptions!H$45</f>
        <v>22197.709147962982</v>
      </c>
      <c r="AH19" s="53">
        <f>'Temporary Relocation Numbers'!AH19*Assumptions!C$45</f>
        <v>25299079.664740067</v>
      </c>
      <c r="AI19" s="53">
        <f>'Temporary Relocation Numbers'!AI19*Assumptions!D$45</f>
        <v>43007735.1525416</v>
      </c>
      <c r="AJ19" s="53">
        <f>'Temporary Relocation Numbers'!AJ19*Assumptions!E$45</f>
        <v>34332171.925113045</v>
      </c>
      <c r="AK19" s="53">
        <f>'Temporary Relocation Numbers'!AK19*Assumptions!F$45</f>
        <v>12449551.841723379</v>
      </c>
      <c r="AL19" s="53">
        <f>'Temporary Relocation Numbers'!AL19*Assumptions!G$45</f>
        <v>9923534.053734567</v>
      </c>
      <c r="AM19" s="53">
        <f>'Temporary Relocation Numbers'!AM19*Assumptions!H$45</f>
        <v>5379633.3751688739</v>
      </c>
    </row>
    <row r="20" spans="1:39" x14ac:dyDescent="0.35">
      <c r="A20">
        <v>2039</v>
      </c>
      <c r="B20" s="51">
        <f>'Temporary Relocation Numbers'!B20*Assumptions!C$45</f>
        <v>0</v>
      </c>
      <c r="C20" s="51">
        <f>'Temporary Relocation Numbers'!C20*Assumptions!D$45</f>
        <v>0</v>
      </c>
      <c r="D20" s="51">
        <f>'Temporary Relocation Numbers'!D20*Assumptions!E$45</f>
        <v>0</v>
      </c>
      <c r="E20" s="51">
        <f>'Temporary Relocation Numbers'!E20*Assumptions!F$45</f>
        <v>0</v>
      </c>
      <c r="F20" s="51">
        <f>'Temporary Relocation Numbers'!F20*Assumptions!G$45</f>
        <v>0</v>
      </c>
      <c r="G20" s="51">
        <f>'Temporary Relocation Numbers'!G20*Assumptions!H$45</f>
        <v>0</v>
      </c>
      <c r="H20" s="52">
        <f>'Temporary Relocation Numbers'!H20*Assumptions!C$45</f>
        <v>103324.24332966856</v>
      </c>
      <c r="I20" s="52">
        <f>'Temporary Relocation Numbers'!I20*Assumptions!D$45</f>
        <v>106811.12840383306</v>
      </c>
      <c r="J20" s="52">
        <f>'Temporary Relocation Numbers'!J20*Assumptions!E$45</f>
        <v>74304.55243318819</v>
      </c>
      <c r="K20" s="52">
        <f>'Temporary Relocation Numbers'!K20*Assumptions!F$45</f>
        <v>53885.742557148194</v>
      </c>
      <c r="L20" s="52">
        <f>'Temporary Relocation Numbers'!L20*Assumptions!G$45</f>
        <v>56070.721190057375</v>
      </c>
      <c r="M20" s="52">
        <f>'Temporary Relocation Numbers'!M20*Assumptions!H$45</f>
        <v>24415.925379097112</v>
      </c>
      <c r="N20" s="53">
        <f>'Temporary Relocation Numbers'!N20*Assumptions!C$45</f>
        <v>27552310.472273666</v>
      </c>
      <c r="O20" s="53">
        <f>'Temporary Relocation Numbers'!O20*Assumptions!D$45</f>
        <v>47750301.624247156</v>
      </c>
      <c r="P20" s="53">
        <f>'Temporary Relocation Numbers'!P20*Assumptions!E$45</f>
        <v>38522623.229932219</v>
      </c>
      <c r="Q20" s="53">
        <f>'Temporary Relocation Numbers'!Q20*Assumptions!F$45</f>
        <v>12655062.963527337</v>
      </c>
      <c r="R20" s="53">
        <f>'Temporary Relocation Numbers'!R20*Assumptions!G$45</f>
        <v>10271199.936199417</v>
      </c>
      <c r="S20" s="53">
        <f>'Temporary Relocation Numbers'!S20*Assumptions!H$45</f>
        <v>5963441.5460428987</v>
      </c>
      <c r="U20">
        <v>2039</v>
      </c>
      <c r="V20" s="51">
        <f>'Temporary Relocation Numbers'!V20*Assumptions!C$45</f>
        <v>0</v>
      </c>
      <c r="W20" s="51">
        <f>'Temporary Relocation Numbers'!W20*Assumptions!D$45</f>
        <v>0</v>
      </c>
      <c r="X20" s="51">
        <f>'Temporary Relocation Numbers'!X20*Assumptions!E$45</f>
        <v>0</v>
      </c>
      <c r="Y20" s="51">
        <f>'Temporary Relocation Numbers'!Y20*Assumptions!F$45</f>
        <v>0</v>
      </c>
      <c r="Z20" s="51">
        <f>'Temporary Relocation Numbers'!Z20*Assumptions!G$45</f>
        <v>0</v>
      </c>
      <c r="AA20" s="51">
        <f>'Temporary Relocation Numbers'!AA20*Assumptions!H$45</f>
        <v>0</v>
      </c>
      <c r="AB20" s="52">
        <f>'Temporary Relocation Numbers'!AB20*Assumptions!C$45</f>
        <v>96192.356799790301</v>
      </c>
      <c r="AC20" s="52">
        <f>'Temporary Relocation Numbers'!AC20*Assumptions!D$45</f>
        <v>97539.065306844626</v>
      </c>
      <c r="AD20" s="52">
        <f>'Temporary Relocation Numbers'!AD20*Assumptions!E$45</f>
        <v>67141.722871514081</v>
      </c>
      <c r="AE20" s="52">
        <f>'Temporary Relocation Numbers'!AE20*Assumptions!F$45</f>
        <v>53747.084700004045</v>
      </c>
      <c r="AF20" s="52">
        <f>'Temporary Relocation Numbers'!AF20*Assumptions!G$45</f>
        <v>54925.365586453474</v>
      </c>
      <c r="AG20" s="52">
        <f>'Temporary Relocation Numbers'!AG20*Assumptions!H$45</f>
        <v>22331.635704497709</v>
      </c>
      <c r="AH20" s="53">
        <f>'Temporary Relocation Numbers'!AH20*Assumptions!C$45</f>
        <v>25650530.738960981</v>
      </c>
      <c r="AI20" s="53">
        <f>'Temporary Relocation Numbers'!AI20*Assumptions!D$45</f>
        <v>43605192.250565447</v>
      </c>
      <c r="AJ20" s="53">
        <f>'Temporary Relocation Numbers'!AJ20*Assumptions!E$45</f>
        <v>34809109.381467834</v>
      </c>
      <c r="AK20" s="53">
        <f>'Temporary Relocation Numbers'!AK20*Assumptions!F$45</f>
        <v>12622499.1752361</v>
      </c>
      <c r="AL20" s="53">
        <f>'Temporary Relocation Numbers'!AL20*Assumptions!G$45</f>
        <v>10061390.321609545</v>
      </c>
      <c r="AM20" s="53">
        <f>'Temporary Relocation Numbers'!AM20*Assumptions!H$45</f>
        <v>5454366.4466352193</v>
      </c>
    </row>
    <row r="21" spans="1:39" x14ac:dyDescent="0.35">
      <c r="A21">
        <v>2040</v>
      </c>
      <c r="B21" s="51">
        <f>'Temporary Relocation Numbers'!B21*Assumptions!C$45</f>
        <v>0</v>
      </c>
      <c r="C21" s="51">
        <f>'Temporary Relocation Numbers'!C21*Assumptions!D$45</f>
        <v>0</v>
      </c>
      <c r="D21" s="51">
        <f>'Temporary Relocation Numbers'!D21*Assumptions!E$45</f>
        <v>0</v>
      </c>
      <c r="E21" s="51">
        <f>'Temporary Relocation Numbers'!E21*Assumptions!F$45</f>
        <v>0</v>
      </c>
      <c r="F21" s="51">
        <f>'Temporary Relocation Numbers'!F21*Assumptions!G$45</f>
        <v>0</v>
      </c>
      <c r="G21" s="51">
        <f>'Temporary Relocation Numbers'!G21*Assumptions!H$45</f>
        <v>0</v>
      </c>
      <c r="H21" s="52">
        <f>'Temporary Relocation Numbers'!H21*Assumptions!C$45</f>
        <v>119347.86098122556</v>
      </c>
      <c r="I21" s="52">
        <f>'Temporary Relocation Numbers'!I21*Assumptions!D$45</f>
        <v>123375.49536477588</v>
      </c>
      <c r="J21" s="52">
        <f>'Temporary Relocation Numbers'!J21*Assumptions!E$45</f>
        <v>85827.770020764743</v>
      </c>
      <c r="K21" s="52">
        <f>'Temporary Relocation Numbers'!K21*Assumptions!F$45</f>
        <v>62242.392533776161</v>
      </c>
      <c r="L21" s="52">
        <f>'Temporary Relocation Numbers'!L21*Assumptions!G$45</f>
        <v>64766.219640792726</v>
      </c>
      <c r="M21" s="52">
        <f>'Temporary Relocation Numbers'!M21*Assumptions!H$45</f>
        <v>28202.369298510363</v>
      </c>
      <c r="N21" s="53">
        <f>'Temporary Relocation Numbers'!N21*Assumptions!C$45</f>
        <v>32073745.946929771</v>
      </c>
      <c r="O21" s="53">
        <f>'Temporary Relocation Numbers'!O21*Assumptions!D$45</f>
        <v>55586301.726912357</v>
      </c>
      <c r="P21" s="53">
        <f>'Temporary Relocation Numbers'!P21*Assumptions!E$45</f>
        <v>44844327.372454278</v>
      </c>
      <c r="Q21" s="53">
        <f>'Temporary Relocation Numbers'!Q21*Assumptions!F$45</f>
        <v>14731805.336000225</v>
      </c>
      <c r="R21" s="53">
        <f>'Temporary Relocation Numbers'!R21*Assumptions!G$45</f>
        <v>11956741.619012238</v>
      </c>
      <c r="S21" s="53">
        <f>'Temporary Relocation Numbers'!S21*Assumptions!H$45</f>
        <v>6942064.2348533329</v>
      </c>
      <c r="U21">
        <v>2040</v>
      </c>
      <c r="V21" s="51">
        <f>'Temporary Relocation Numbers'!V21*Assumptions!C$45</f>
        <v>0</v>
      </c>
      <c r="W21" s="51">
        <f>'Temporary Relocation Numbers'!W21*Assumptions!D$45</f>
        <v>0</v>
      </c>
      <c r="X21" s="51">
        <f>'Temporary Relocation Numbers'!X21*Assumptions!E$45</f>
        <v>0</v>
      </c>
      <c r="Y21" s="51">
        <f>'Temporary Relocation Numbers'!Y21*Assumptions!F$45</f>
        <v>0</v>
      </c>
      <c r="Z21" s="51">
        <f>'Temporary Relocation Numbers'!Z21*Assumptions!G$45</f>
        <v>0</v>
      </c>
      <c r="AA21" s="51">
        <f>'Temporary Relocation Numbers'!AA21*Assumptions!H$45</f>
        <v>0</v>
      </c>
      <c r="AB21" s="52">
        <f>'Temporary Relocation Numbers'!AB21*Assumptions!C$45</f>
        <v>111109.95500028355</v>
      </c>
      <c r="AC21" s="52">
        <f>'Temporary Relocation Numbers'!AC21*Assumptions!D$45</f>
        <v>112665.51228773769</v>
      </c>
      <c r="AD21" s="52">
        <f>'Temporary Relocation Numbers'!AD21*Assumptions!E$45</f>
        <v>77554.122334506508</v>
      </c>
      <c r="AE21" s="52">
        <f>'Temporary Relocation Numbers'!AE21*Assumptions!F$45</f>
        <v>62082.231490006445</v>
      </c>
      <c r="AF21" s="52">
        <f>'Temporary Relocation Numbers'!AF21*Assumptions!G$45</f>
        <v>63443.241248230566</v>
      </c>
      <c r="AG21" s="52">
        <f>'Temporary Relocation Numbers'!AG21*Assumptions!H$45</f>
        <v>25794.846085056877</v>
      </c>
      <c r="AH21" s="53">
        <f>'Temporary Relocation Numbers'!AH21*Assumptions!C$45</f>
        <v>29859877.165410575</v>
      </c>
      <c r="AI21" s="53">
        <f>'Temporary Relocation Numbers'!AI21*Assumptions!D$45</f>
        <v>50760964.660988495</v>
      </c>
      <c r="AJ21" s="53">
        <f>'Temporary Relocation Numbers'!AJ21*Assumptions!E$45</f>
        <v>40521412.244668148</v>
      </c>
      <c r="AK21" s="53">
        <f>'Temporary Relocation Numbers'!AK21*Assumptions!F$45</f>
        <v>14693897.710294064</v>
      </c>
      <c r="AL21" s="53">
        <f>'Temporary Relocation Numbers'!AL21*Assumptions!G$45</f>
        <v>11712501.475074016</v>
      </c>
      <c r="AM21" s="53">
        <f>'Temporary Relocation Numbers'!AM21*Assumptions!H$45</f>
        <v>6349448.0394623512</v>
      </c>
    </row>
    <row r="22" spans="1:39" x14ac:dyDescent="0.35">
      <c r="A22">
        <v>2041</v>
      </c>
      <c r="B22" s="51">
        <f>'Temporary Relocation Numbers'!B22*Assumptions!C$45</f>
        <v>0</v>
      </c>
      <c r="C22" s="51">
        <f>'Temporary Relocation Numbers'!C22*Assumptions!D$45</f>
        <v>0</v>
      </c>
      <c r="D22" s="51">
        <f>'Temporary Relocation Numbers'!D22*Assumptions!E$45</f>
        <v>0</v>
      </c>
      <c r="E22" s="51">
        <f>'Temporary Relocation Numbers'!E22*Assumptions!F$45</f>
        <v>0</v>
      </c>
      <c r="F22" s="51">
        <f>'Temporary Relocation Numbers'!F22*Assumptions!G$45</f>
        <v>0</v>
      </c>
      <c r="G22" s="51">
        <f>'Temporary Relocation Numbers'!G22*Assumptions!H$45</f>
        <v>0</v>
      </c>
      <c r="H22" s="52">
        <f>'Temporary Relocation Numbers'!H22*Assumptions!C$45</f>
        <v>120067.9284415413</v>
      </c>
      <c r="I22" s="52">
        <f>'Temporary Relocation Numbers'!I22*Assumptions!D$45</f>
        <v>124119.86295445969</v>
      </c>
      <c r="J22" s="52">
        <f>'Temporary Relocation Numbers'!J22*Assumptions!E$45</f>
        <v>86345.599028132841</v>
      </c>
      <c r="K22" s="52">
        <f>'Temporary Relocation Numbers'!K22*Assumptions!F$45</f>
        <v>62617.922695333255</v>
      </c>
      <c r="L22" s="52">
        <f>'Temporary Relocation Numbers'!L22*Assumptions!G$45</f>
        <v>65156.976935540821</v>
      </c>
      <c r="M22" s="52">
        <f>'Temporary Relocation Numbers'!M22*Assumptions!H$45</f>
        <v>28372.524073541146</v>
      </c>
      <c r="N22" s="53">
        <f>'Temporary Relocation Numbers'!N22*Assumptions!C$45</f>
        <v>32519309.683505051</v>
      </c>
      <c r="O22" s="53">
        <f>'Temporary Relocation Numbers'!O22*Assumptions!D$45</f>
        <v>56358498.41203995</v>
      </c>
      <c r="P22" s="53">
        <f>'Temporary Relocation Numbers'!P22*Assumptions!E$45</f>
        <v>45467298.138056062</v>
      </c>
      <c r="Q22" s="53">
        <f>'Temporary Relocation Numbers'!Q22*Assumptions!F$45</f>
        <v>14936457.397623111</v>
      </c>
      <c r="R22" s="53">
        <f>'Temporary Relocation Numbers'!R22*Assumptions!G$45</f>
        <v>12122842.905773297</v>
      </c>
      <c r="S22" s="53">
        <f>'Temporary Relocation Numbers'!S22*Assumptions!H$45</f>
        <v>7038502.364816227</v>
      </c>
      <c r="U22">
        <v>2041</v>
      </c>
      <c r="V22" s="51">
        <f>'Temporary Relocation Numbers'!V22*Assumptions!C$45</f>
        <v>0</v>
      </c>
      <c r="W22" s="51">
        <f>'Temporary Relocation Numbers'!W22*Assumptions!D$45</f>
        <v>0</v>
      </c>
      <c r="X22" s="51">
        <f>'Temporary Relocation Numbers'!X22*Assumptions!E$45</f>
        <v>0</v>
      </c>
      <c r="Y22" s="51">
        <f>'Temporary Relocation Numbers'!Y22*Assumptions!F$45</f>
        <v>0</v>
      </c>
      <c r="Z22" s="51">
        <f>'Temporary Relocation Numbers'!Z22*Assumptions!G$45</f>
        <v>0</v>
      </c>
      <c r="AA22" s="51">
        <f>'Temporary Relocation Numbers'!AA22*Assumptions!H$45</f>
        <v>0</v>
      </c>
      <c r="AB22" s="52">
        <f>'Temporary Relocation Numbers'!AB22*Assumptions!C$45</f>
        <v>111780.32028756286</v>
      </c>
      <c r="AC22" s="52">
        <f>'Temporary Relocation Numbers'!AC22*Assumptions!D$45</f>
        <v>113345.26279714114</v>
      </c>
      <c r="AD22" s="52">
        <f>'Temporary Relocation Numbers'!AD22*Assumptions!E$45</f>
        <v>78022.033526607454</v>
      </c>
      <c r="AE22" s="52">
        <f>'Temporary Relocation Numbers'!AE22*Assumptions!F$45</f>
        <v>62456.795343872043</v>
      </c>
      <c r="AF22" s="52">
        <f>'Temporary Relocation Numbers'!AF22*Assumptions!G$45</f>
        <v>63826.016550814311</v>
      </c>
      <c r="AG22" s="52">
        <f>'Temporary Relocation Numbers'!AG22*Assumptions!H$45</f>
        <v>25950.475429035014</v>
      </c>
      <c r="AH22" s="53">
        <f>'Temporary Relocation Numbers'!AH22*Assumptions!C$45</f>
        <v>30274686.164194603</v>
      </c>
      <c r="AI22" s="53">
        <f>'Temporary Relocation Numbers'!AI22*Assumptions!D$45</f>
        <v>51466128.477024786</v>
      </c>
      <c r="AJ22" s="53">
        <f>'Temporary Relocation Numbers'!AJ22*Assumptions!E$45</f>
        <v>41084329.712459892</v>
      </c>
      <c r="AK22" s="53">
        <f>'Temporary Relocation Numbers'!AK22*Assumptions!F$45</f>
        <v>14898023.164785301</v>
      </c>
      <c r="AL22" s="53">
        <f>'Temporary Relocation Numbers'!AL22*Assumptions!G$45</f>
        <v>11875209.813866511</v>
      </c>
      <c r="AM22" s="53">
        <f>'Temporary Relocation Numbers'!AM22*Assumptions!H$45</f>
        <v>6437653.6328574754</v>
      </c>
    </row>
    <row r="23" spans="1:39" x14ac:dyDescent="0.35">
      <c r="A23">
        <v>2042</v>
      </c>
      <c r="B23" s="51">
        <f>'Temporary Relocation Numbers'!B23*Assumptions!C$45</f>
        <v>0</v>
      </c>
      <c r="C23" s="51">
        <f>'Temporary Relocation Numbers'!C23*Assumptions!D$45</f>
        <v>0</v>
      </c>
      <c r="D23" s="51">
        <f>'Temporary Relocation Numbers'!D23*Assumptions!E$45</f>
        <v>0</v>
      </c>
      <c r="E23" s="51">
        <f>'Temporary Relocation Numbers'!E23*Assumptions!F$45</f>
        <v>0</v>
      </c>
      <c r="F23" s="51">
        <f>'Temporary Relocation Numbers'!F23*Assumptions!G$45</f>
        <v>0</v>
      </c>
      <c r="G23" s="51">
        <f>'Temporary Relocation Numbers'!G23*Assumptions!H$45</f>
        <v>0</v>
      </c>
      <c r="H23" s="52">
        <f>'Temporary Relocation Numbers'!H23*Assumptions!C$45</f>
        <v>120792.3403211298</v>
      </c>
      <c r="I23" s="52">
        <f>'Temporary Relocation Numbers'!I23*Assumptions!D$45</f>
        <v>124868.72157461056</v>
      </c>
      <c r="J23" s="52">
        <f>'Temporary Relocation Numbers'!J23*Assumptions!E$45</f>
        <v>86866.552279330281</v>
      </c>
      <c r="K23" s="52">
        <f>'Temporary Relocation Numbers'!K23*Assumptions!F$45</f>
        <v>62995.718561926697</v>
      </c>
      <c r="L23" s="52">
        <f>'Temporary Relocation Numbers'!L23*Assumptions!G$45</f>
        <v>65550.091805954871</v>
      </c>
      <c r="M23" s="52">
        <f>'Temporary Relocation Numbers'!M23*Assumptions!H$45</f>
        <v>28543.705451945538</v>
      </c>
      <c r="N23" s="53">
        <f>'Temporary Relocation Numbers'!N23*Assumptions!C$45</f>
        <v>32971063.125632007</v>
      </c>
      <c r="O23" s="53">
        <f>'Temporary Relocation Numbers'!O23*Assumptions!D$45</f>
        <v>57141422.339347683</v>
      </c>
      <c r="P23" s="53">
        <f>'Temporary Relocation Numbers'!P23*Assumptions!E$45</f>
        <v>46098923.121427044</v>
      </c>
      <c r="Q23" s="53">
        <f>'Temporary Relocation Numbers'!Q23*Assumptions!F$45</f>
        <v>15143952.455428153</v>
      </c>
      <c r="R23" s="53">
        <f>'Temporary Relocation Numbers'!R23*Assumptions!G$45</f>
        <v>12291251.647051878</v>
      </c>
      <c r="S23" s="53">
        <f>'Temporary Relocation Numbers'!S23*Assumptions!H$45</f>
        <v>7136280.1990221385</v>
      </c>
      <c r="U23">
        <v>2042</v>
      </c>
      <c r="V23" s="51">
        <f>'Temporary Relocation Numbers'!V23*Assumptions!C$45</f>
        <v>0</v>
      </c>
      <c r="W23" s="51">
        <f>'Temporary Relocation Numbers'!W23*Assumptions!D$45</f>
        <v>0</v>
      </c>
      <c r="X23" s="51">
        <f>'Temporary Relocation Numbers'!X23*Assumptions!E$45</f>
        <v>0</v>
      </c>
      <c r="Y23" s="51">
        <f>'Temporary Relocation Numbers'!Y23*Assumptions!F$45</f>
        <v>0</v>
      </c>
      <c r="Z23" s="51">
        <f>'Temporary Relocation Numbers'!Z23*Assumptions!G$45</f>
        <v>0</v>
      </c>
      <c r="AA23" s="51">
        <f>'Temporary Relocation Numbers'!AA23*Assumptions!H$45</f>
        <v>0</v>
      </c>
      <c r="AB23" s="52">
        <f>'Temporary Relocation Numbers'!AB23*Assumptions!C$45</f>
        <v>112454.73012349122</v>
      </c>
      <c r="AC23" s="52">
        <f>'Temporary Relocation Numbers'!AC23*Assumptions!D$45</f>
        <v>114029.11447952695</v>
      </c>
      <c r="AD23" s="52">
        <f>'Temporary Relocation Numbers'!AD23*Assumptions!E$45</f>
        <v>78492.767790868907</v>
      </c>
      <c r="AE23" s="52">
        <f>'Temporary Relocation Numbers'!AE23*Assumptions!F$45</f>
        <v>62833.619072701127</v>
      </c>
      <c r="AF23" s="52">
        <f>'Temporary Relocation Numbers'!AF23*Assumptions!G$45</f>
        <v>64211.101270908679</v>
      </c>
      <c r="AG23" s="52">
        <f>'Temporary Relocation Numbers'!AG23*Assumptions!H$45</f>
        <v>26107.043739372071</v>
      </c>
      <c r="AH23" s="53">
        <f>'Temporary Relocation Numbers'!AH23*Assumptions!C$45</f>
        <v>30695257.62826002</v>
      </c>
      <c r="AI23" s="53">
        <f>'Temporary Relocation Numbers'!AI23*Assumptions!D$45</f>
        <v>52181088.324534632</v>
      </c>
      <c r="AJ23" s="53">
        <f>'Temporary Relocation Numbers'!AJ23*Assumptions!E$45</f>
        <v>41655067.146486588</v>
      </c>
      <c r="AK23" s="53">
        <f>'Temporary Relocation Numbers'!AK23*Assumptions!F$45</f>
        <v>15104984.299910283</v>
      </c>
      <c r="AL23" s="53">
        <f>'Temporary Relocation Numbers'!AL23*Assumptions!G$45</f>
        <v>12040178.472844999</v>
      </c>
      <c r="AM23" s="53">
        <f>'Temporary Relocation Numbers'!AM23*Assumptions!H$45</f>
        <v>6527084.5653148051</v>
      </c>
    </row>
    <row r="24" spans="1:39" x14ac:dyDescent="0.35">
      <c r="A24">
        <v>2043</v>
      </c>
      <c r="B24" s="51">
        <f>'Temporary Relocation Numbers'!B24*Assumptions!C$45</f>
        <v>0</v>
      </c>
      <c r="C24" s="51">
        <f>'Temporary Relocation Numbers'!C24*Assumptions!D$45</f>
        <v>0</v>
      </c>
      <c r="D24" s="51">
        <f>'Temporary Relocation Numbers'!D24*Assumptions!E$45</f>
        <v>0</v>
      </c>
      <c r="E24" s="51">
        <f>'Temporary Relocation Numbers'!E24*Assumptions!F$45</f>
        <v>0</v>
      </c>
      <c r="F24" s="51">
        <f>'Temporary Relocation Numbers'!F24*Assumptions!G$45</f>
        <v>0</v>
      </c>
      <c r="G24" s="51">
        <f>'Temporary Relocation Numbers'!G24*Assumptions!H$45</f>
        <v>0</v>
      </c>
      <c r="H24" s="52">
        <f>'Temporary Relocation Numbers'!H24*Assumptions!C$45</f>
        <v>121521.12283139456</v>
      </c>
      <c r="I24" s="52">
        <f>'Temporary Relocation Numbers'!I24*Assumptions!D$45</f>
        <v>125622.09832118875</v>
      </c>
      <c r="J24" s="52">
        <f>'Temporary Relocation Numbers'!J24*Assumptions!E$45</f>
        <v>87390.648624014691</v>
      </c>
      <c r="K24" s="52">
        <f>'Temporary Relocation Numbers'!K24*Assumptions!F$45</f>
        <v>63375.793803348817</v>
      </c>
      <c r="L24" s="52">
        <f>'Temporary Relocation Numbers'!L24*Assumptions!G$45</f>
        <v>65945.578476114839</v>
      </c>
      <c r="M24" s="52">
        <f>'Temporary Relocation Numbers'!M24*Assumptions!H$45</f>
        <v>28715.919627581385</v>
      </c>
      <c r="N24" s="53">
        <f>'Temporary Relocation Numbers'!N24*Assumptions!C$45</f>
        <v>33429092.25978503</v>
      </c>
      <c r="O24" s="53">
        <f>'Temporary Relocation Numbers'!O24*Assumptions!D$45</f>
        <v>57935222.530097872</v>
      </c>
      <c r="P24" s="53">
        <f>'Temporary Relocation Numbers'!P24*Assumptions!E$45</f>
        <v>46739322.545680955</v>
      </c>
      <c r="Q24" s="53">
        <f>'Temporary Relocation Numbers'!Q24*Assumptions!F$45</f>
        <v>15354330.003897978</v>
      </c>
      <c r="R24" s="53">
        <f>'Temporary Relocation Numbers'!R24*Assumptions!G$45</f>
        <v>12461999.897664988</v>
      </c>
      <c r="S24" s="53">
        <f>'Temporary Relocation Numbers'!S24*Assumptions!H$45</f>
        <v>7235416.3484443389</v>
      </c>
      <c r="U24">
        <v>2043</v>
      </c>
      <c r="V24" s="51">
        <f>'Temporary Relocation Numbers'!V24*Assumptions!C$45</f>
        <v>0</v>
      </c>
      <c r="W24" s="51">
        <f>'Temporary Relocation Numbers'!W24*Assumptions!D$45</f>
        <v>0</v>
      </c>
      <c r="X24" s="51">
        <f>'Temporary Relocation Numbers'!X24*Assumptions!E$45</f>
        <v>0</v>
      </c>
      <c r="Y24" s="51">
        <f>'Temporary Relocation Numbers'!Y24*Assumptions!F$45</f>
        <v>0</v>
      </c>
      <c r="Z24" s="51">
        <f>'Temporary Relocation Numbers'!Z24*Assumptions!G$45</f>
        <v>0</v>
      </c>
      <c r="AA24" s="51">
        <f>'Temporary Relocation Numbers'!AA24*Assumptions!H$45</f>
        <v>0</v>
      </c>
      <c r="AB24" s="52">
        <f>'Temporary Relocation Numbers'!AB24*Assumptions!C$45</f>
        <v>113133.20891024759</v>
      </c>
      <c r="AC24" s="52">
        <f>'Temporary Relocation Numbers'!AC24*Assumptions!D$45</f>
        <v>114717.09207870859</v>
      </c>
      <c r="AD24" s="52">
        <f>'Temporary Relocation Numbers'!AD24*Assumptions!E$45</f>
        <v>78966.342159874286</v>
      </c>
      <c r="AE24" s="52">
        <f>'Temporary Relocation Numbers'!AE24*Assumptions!F$45</f>
        <v>63212.716311111159</v>
      </c>
      <c r="AF24" s="52">
        <f>'Temporary Relocation Numbers'!AF24*Assumptions!G$45</f>
        <v>64598.509342038626</v>
      </c>
      <c r="AG24" s="52">
        <f>'Temporary Relocation Numbers'!AG24*Assumptions!H$45</f>
        <v>26264.556681181046</v>
      </c>
      <c r="AH24" s="53">
        <f>'Temporary Relocation Numbers'!AH24*Assumptions!C$45</f>
        <v>31121671.608922534</v>
      </c>
      <c r="AI24" s="53">
        <f>'Temporary Relocation Numbers'!AI24*Assumptions!D$45</f>
        <v>52905980.288538925</v>
      </c>
      <c r="AJ24" s="53">
        <f>'Temporary Relocation Numbers'!AJ24*Assumptions!E$45</f>
        <v>42233733.180562958</v>
      </c>
      <c r="AK24" s="53">
        <f>'Temporary Relocation Numbers'!AK24*Assumptions!F$45</f>
        <v>15314820.508525111</v>
      </c>
      <c r="AL24" s="53">
        <f>'Temporary Relocation Numbers'!AL24*Assumptions!G$45</f>
        <v>12207438.852043323</v>
      </c>
      <c r="AM24" s="53">
        <f>'Temporary Relocation Numbers'!AM24*Assumptions!H$45</f>
        <v>6617757.8590634251</v>
      </c>
    </row>
    <row r="25" spans="1:39" x14ac:dyDescent="0.35">
      <c r="A25">
        <v>2044</v>
      </c>
      <c r="B25" s="51">
        <f>'Temporary Relocation Numbers'!B25*Assumptions!C$45</f>
        <v>0</v>
      </c>
      <c r="C25" s="51">
        <f>'Temporary Relocation Numbers'!C25*Assumptions!D$45</f>
        <v>0</v>
      </c>
      <c r="D25" s="51">
        <f>'Temporary Relocation Numbers'!D25*Assumptions!E$45</f>
        <v>0</v>
      </c>
      <c r="E25" s="51">
        <f>'Temporary Relocation Numbers'!E25*Assumptions!F$45</f>
        <v>0</v>
      </c>
      <c r="F25" s="51">
        <f>'Temporary Relocation Numbers'!F25*Assumptions!G$45</f>
        <v>0</v>
      </c>
      <c r="G25" s="51">
        <f>'Temporary Relocation Numbers'!G25*Assumptions!H$45</f>
        <v>0</v>
      </c>
      <c r="H25" s="52">
        <f>'Temporary Relocation Numbers'!H25*Assumptions!C$45</f>
        <v>122254.30234188188</v>
      </c>
      <c r="I25" s="52">
        <f>'Temporary Relocation Numbers'!I25*Assumptions!D$45</f>
        <v>126380.02045363403</v>
      </c>
      <c r="J25" s="52">
        <f>'Temporary Relocation Numbers'!J25*Assumptions!E$45</f>
        <v>87917.907025570297</v>
      </c>
      <c r="K25" s="52">
        <f>'Temporary Relocation Numbers'!K25*Assumptions!F$45</f>
        <v>63758.162171866526</v>
      </c>
      <c r="L25" s="52">
        <f>'Temporary Relocation Numbers'!L25*Assumptions!G$45</f>
        <v>66343.451255919557</v>
      </c>
      <c r="M25" s="52">
        <f>'Temporary Relocation Numbers'!M25*Assumptions!H$45</f>
        <v>28889.172831676231</v>
      </c>
      <c r="N25" s="53">
        <f>'Temporary Relocation Numbers'!N25*Assumptions!C$45</f>
        <v>33893484.266949855</v>
      </c>
      <c r="O25" s="53">
        <f>'Temporary Relocation Numbers'!O25*Assumptions!D$45</f>
        <v>58740050.075734213</v>
      </c>
      <c r="P25" s="53">
        <f>'Temporary Relocation Numbers'!P25*Assumptions!E$45</f>
        <v>47388618.304053202</v>
      </c>
      <c r="Q25" s="53">
        <f>'Temporary Relocation Numbers'!Q25*Assumptions!F$45</f>
        <v>15567630.086166713</v>
      </c>
      <c r="R25" s="53">
        <f>'Temporary Relocation Numbers'!R25*Assumptions!G$45</f>
        <v>12635120.157730399</v>
      </c>
      <c r="S25" s="53">
        <f>'Temporary Relocation Numbers'!S25*Assumptions!H$45</f>
        <v>7335929.6825969815</v>
      </c>
      <c r="U25">
        <v>2044</v>
      </c>
      <c r="V25" s="51">
        <f>'Temporary Relocation Numbers'!V25*Assumptions!C$45</f>
        <v>0</v>
      </c>
      <c r="W25" s="51">
        <f>'Temporary Relocation Numbers'!W25*Assumptions!D$45</f>
        <v>0</v>
      </c>
      <c r="X25" s="51">
        <f>'Temporary Relocation Numbers'!X25*Assumptions!E$45</f>
        <v>0</v>
      </c>
      <c r="Y25" s="51">
        <f>'Temporary Relocation Numbers'!Y25*Assumptions!F$45</f>
        <v>0</v>
      </c>
      <c r="Z25" s="51">
        <f>'Temporary Relocation Numbers'!Z25*Assumptions!G$45</f>
        <v>0</v>
      </c>
      <c r="AA25" s="51">
        <f>'Temporary Relocation Numbers'!AA25*Assumptions!H$45</f>
        <v>0</v>
      </c>
      <c r="AB25" s="52">
        <f>'Temporary Relocation Numbers'!AB25*Assumptions!C$45</f>
        <v>113815.78119723804</v>
      </c>
      <c r="AC25" s="52">
        <f>'Temporary Relocation Numbers'!AC25*Assumptions!D$45</f>
        <v>115409.22048778764</v>
      </c>
      <c r="AD25" s="52">
        <f>'Temporary Relocation Numbers'!AD25*Assumptions!E$45</f>
        <v>79442.773768970568</v>
      </c>
      <c r="AE25" s="52">
        <f>'Temporary Relocation Numbers'!AE25*Assumptions!F$45</f>
        <v>63594.100775981984</v>
      </c>
      <c r="AF25" s="52">
        <f>'Temporary Relocation Numbers'!AF25*Assumptions!G$45</f>
        <v>64988.254781794945</v>
      </c>
      <c r="AG25" s="52">
        <f>'Temporary Relocation Numbers'!AG25*Assumptions!H$45</f>
        <v>26423.019953754585</v>
      </c>
      <c r="AH25" s="53">
        <f>'Temporary Relocation Numbers'!AH25*Assumptions!C$45</f>
        <v>31554009.269558884</v>
      </c>
      <c r="AI25" s="53">
        <f>'Temporary Relocation Numbers'!AI25*Assumptions!D$45</f>
        <v>53640942.344531514</v>
      </c>
      <c r="AJ25" s="53">
        <f>'Temporary Relocation Numbers'!AJ25*Assumptions!E$45</f>
        <v>42820437.957628645</v>
      </c>
      <c r="AK25" s="53">
        <f>'Temporary Relocation Numbers'!AK25*Assumptions!F$45</f>
        <v>15527571.730725629</v>
      </c>
      <c r="AL25" s="53">
        <f>'Temporary Relocation Numbers'!AL25*Assumptions!G$45</f>
        <v>12377022.787699936</v>
      </c>
      <c r="AM25" s="53">
        <f>'Temporary Relocation Numbers'!AM25*Assumptions!H$45</f>
        <v>6709690.7728027049</v>
      </c>
    </row>
    <row r="26" spans="1:39" x14ac:dyDescent="0.35">
      <c r="A26">
        <v>2045</v>
      </c>
      <c r="B26" s="51">
        <f>'Temporary Relocation Numbers'!B26*Assumptions!C$45</f>
        <v>0</v>
      </c>
      <c r="C26" s="51">
        <f>'Temporary Relocation Numbers'!C26*Assumptions!D$45</f>
        <v>0</v>
      </c>
      <c r="D26" s="51">
        <f>'Temporary Relocation Numbers'!D26*Assumptions!E$45</f>
        <v>0</v>
      </c>
      <c r="E26" s="51">
        <f>'Temporary Relocation Numbers'!E26*Assumptions!F$45</f>
        <v>0</v>
      </c>
      <c r="F26" s="51">
        <f>'Temporary Relocation Numbers'!F26*Assumptions!G$45</f>
        <v>0</v>
      </c>
      <c r="G26" s="51">
        <f>'Temporary Relocation Numbers'!G26*Assumptions!H$45</f>
        <v>0</v>
      </c>
      <c r="H26" s="52">
        <f>'Temporary Relocation Numbers'!H26*Assumptions!C$45</f>
        <v>122991.90538123455</v>
      </c>
      <c r="I26" s="52">
        <f>'Temporary Relocation Numbers'!I26*Assumptions!D$45</f>
        <v>127142.51539585183</v>
      </c>
      <c r="J26" s="52">
        <f>'Temporary Relocation Numbers'!J26*Assumptions!E$45</f>
        <v>88448.346561794053</v>
      </c>
      <c r="K26" s="52">
        <f>'Temporary Relocation Numbers'!K26*Assumptions!F$45</f>
        <v>64142.837502719078</v>
      </c>
      <c r="L26" s="52">
        <f>'Temporary Relocation Numbers'!L26*Assumptions!G$45</f>
        <v>66743.724541604563</v>
      </c>
      <c r="M26" s="52">
        <f>'Temporary Relocation Numbers'!M26*Assumptions!H$45</f>
        <v>29063.471333052814</v>
      </c>
      <c r="N26" s="53">
        <f>'Temporary Relocation Numbers'!N26*Assumptions!C$45</f>
        <v>34364327.539217636</v>
      </c>
      <c r="O26" s="53">
        <f>'Temporary Relocation Numbers'!O26*Assumptions!D$45</f>
        <v>59556058.166640364</v>
      </c>
      <c r="P26" s="53">
        <f>'Temporary Relocation Numbers'!P26*Assumptions!E$45</f>
        <v>48046933.983102053</v>
      </c>
      <c r="Q26" s="53">
        <f>'Temporary Relocation Numbers'!Q26*Assumptions!F$45</f>
        <v>15783893.301641807</v>
      </c>
      <c r="R26" s="53">
        <f>'Temporary Relocation Numbers'!R26*Assumptions!G$45</f>
        <v>12810645.378852718</v>
      </c>
      <c r="S26" s="53">
        <f>'Temporary Relocation Numbers'!S26*Assumptions!H$45</f>
        <v>7437839.3331267275</v>
      </c>
      <c r="U26">
        <v>2045</v>
      </c>
      <c r="V26" s="51">
        <f>'Temporary Relocation Numbers'!V26*Assumptions!C$45</f>
        <v>0</v>
      </c>
      <c r="W26" s="51">
        <f>'Temporary Relocation Numbers'!W26*Assumptions!D$45</f>
        <v>0</v>
      </c>
      <c r="X26" s="51">
        <f>'Temporary Relocation Numbers'!X26*Assumptions!E$45</f>
        <v>0</v>
      </c>
      <c r="Y26" s="51">
        <f>'Temporary Relocation Numbers'!Y26*Assumptions!F$45</f>
        <v>0</v>
      </c>
      <c r="Z26" s="51">
        <f>'Temporary Relocation Numbers'!Z26*Assumptions!G$45</f>
        <v>0</v>
      </c>
      <c r="AA26" s="51">
        <f>'Temporary Relocation Numbers'!AA26*Assumptions!H$45</f>
        <v>0</v>
      </c>
      <c r="AB26" s="52">
        <f>'Temporary Relocation Numbers'!AB26*Assumptions!C$45</f>
        <v>114502.47168198368</v>
      </c>
      <c r="AC26" s="52">
        <f>'Temporary Relocation Numbers'!AC26*Assumptions!D$45</f>
        <v>116105.52475005451</v>
      </c>
      <c r="AD26" s="52">
        <f>'Temporary Relocation Numbers'!AD26*Assumptions!E$45</f>
        <v>79922.079856888289</v>
      </c>
      <c r="AE26" s="52">
        <f>'Temporary Relocation Numbers'!AE26*Assumptions!F$45</f>
        <v>63977.786266952171</v>
      </c>
      <c r="AF26" s="52">
        <f>'Temporary Relocation Numbers'!AF26*Assumptions!G$45</f>
        <v>65380.351692341501</v>
      </c>
      <c r="AG26" s="52">
        <f>'Temporary Relocation Numbers'!AG26*Assumptions!H$45</f>
        <v>26582.439290771159</v>
      </c>
      <c r="AH26" s="53">
        <f>'Temporary Relocation Numbers'!AH26*Assumptions!C$45</f>
        <v>31992352.90105547</v>
      </c>
      <c r="AI26" s="53">
        <f>'Temporary Relocation Numbers'!AI26*Assumptions!D$45</f>
        <v>54386114.384741455</v>
      </c>
      <c r="AJ26" s="53">
        <f>'Temporary Relocation Numbers'!AJ26*Assumptions!E$45</f>
        <v>43415293.150712721</v>
      </c>
      <c r="AK26" s="53">
        <f>'Temporary Relocation Numbers'!AK26*Assumptions!F$45</f>
        <v>15743278.461449582</v>
      </c>
      <c r="AL26" s="53">
        <f>'Temporary Relocation Numbers'!AL26*Assumptions!G$45</f>
        <v>12548962.558317617</v>
      </c>
      <c r="AM26" s="53">
        <f>'Temporary Relocation Numbers'!AM26*Assumptions!H$45</f>
        <v>6802900.8049873263</v>
      </c>
    </row>
    <row r="27" spans="1:39" x14ac:dyDescent="0.35">
      <c r="A27">
        <v>2046</v>
      </c>
      <c r="B27" s="51">
        <f>'Temporary Relocation Numbers'!B27*Assumptions!C$45</f>
        <v>0</v>
      </c>
      <c r="C27" s="51">
        <f>'Temporary Relocation Numbers'!C27*Assumptions!D$45</f>
        <v>0</v>
      </c>
      <c r="D27" s="51">
        <f>'Temporary Relocation Numbers'!D27*Assumptions!E$45</f>
        <v>0</v>
      </c>
      <c r="E27" s="51">
        <f>'Temporary Relocation Numbers'!E27*Assumptions!F$45</f>
        <v>0</v>
      </c>
      <c r="F27" s="51">
        <f>'Temporary Relocation Numbers'!F27*Assumptions!G$45</f>
        <v>0</v>
      </c>
      <c r="G27" s="51">
        <f>'Temporary Relocation Numbers'!G27*Assumptions!H$45</f>
        <v>0</v>
      </c>
      <c r="H27" s="52">
        <f>'Temporary Relocation Numbers'!H27*Assumptions!C$45</f>
        <v>123733.95863815209</v>
      </c>
      <c r="I27" s="52">
        <f>'Temporary Relocation Numbers'!I27*Assumptions!D$45</f>
        <v>127909.61073720567</v>
      </c>
      <c r="J27" s="52">
        <f>'Temporary Relocation Numbers'!J27*Assumptions!E$45</f>
        <v>88981.986425585987</v>
      </c>
      <c r="K27" s="52">
        <f>'Temporary Relocation Numbers'!K27*Assumptions!F$45</f>
        <v>64529.833714618457</v>
      </c>
      <c r="L27" s="52">
        <f>'Temporary Relocation Numbers'!L27*Assumptions!G$45</f>
        <v>67146.412816262833</v>
      </c>
      <c r="M27" s="52">
        <f>'Temporary Relocation Numbers'!M27*Assumptions!H$45</f>
        <v>29238.821438355859</v>
      </c>
      <c r="N27" s="53">
        <f>'Temporary Relocation Numbers'!N27*Assumptions!C$45</f>
        <v>34841711.696609348</v>
      </c>
      <c r="O27" s="53">
        <f>'Temporary Relocation Numbers'!O27*Assumptions!D$45</f>
        <v>60383402.121298179</v>
      </c>
      <c r="P27" s="53">
        <f>'Temporary Relocation Numbers'!P27*Assumptions!E$45</f>
        <v>48714394.886231966</v>
      </c>
      <c r="Q27" s="53">
        <f>'Temporary Relocation Numbers'!Q27*Assumptions!F$45</f>
        <v>16003160.813731655</v>
      </c>
      <c r="R27" s="53">
        <f>'Temporary Relocation Numbers'!R27*Assumptions!G$45</f>
        <v>12988608.970395377</v>
      </c>
      <c r="S27" s="53">
        <f>'Temporary Relocation Numbers'!S27*Assumptions!H$45</f>
        <v>7541164.6974542374</v>
      </c>
      <c r="U27">
        <v>2046</v>
      </c>
      <c r="V27" s="51">
        <f>'Temporary Relocation Numbers'!V27*Assumptions!C$45</f>
        <v>0</v>
      </c>
      <c r="W27" s="51">
        <f>'Temporary Relocation Numbers'!W27*Assumptions!D$45</f>
        <v>0</v>
      </c>
      <c r="X27" s="51">
        <f>'Temporary Relocation Numbers'!X27*Assumptions!E$45</f>
        <v>0</v>
      </c>
      <c r="Y27" s="51">
        <f>'Temporary Relocation Numbers'!Y27*Assumptions!F$45</f>
        <v>0</v>
      </c>
      <c r="Z27" s="51">
        <f>'Temporary Relocation Numbers'!Z27*Assumptions!G$45</f>
        <v>0</v>
      </c>
      <c r="AA27" s="51">
        <f>'Temporary Relocation Numbers'!AA27*Assumptions!H$45</f>
        <v>0</v>
      </c>
      <c r="AB27" s="52">
        <f>'Temporary Relocation Numbers'!AB27*Assumptions!C$45</f>
        <v>115193.30521101433</v>
      </c>
      <c r="AC27" s="52">
        <f>'Temporary Relocation Numbers'!AC27*Assumptions!D$45</f>
        <v>116806.03005989453</v>
      </c>
      <c r="AD27" s="52">
        <f>'Temporary Relocation Numbers'!AD27*Assumptions!E$45</f>
        <v>80404.277766365325</v>
      </c>
      <c r="AE27" s="52">
        <f>'Temporary Relocation Numbers'!AE27*Assumptions!F$45</f>
        <v>64363.786666918422</v>
      </c>
      <c r="AF27" s="52">
        <f>'Temporary Relocation Numbers'!AF27*Assumptions!G$45</f>
        <v>65774.814260925457</v>
      </c>
      <c r="AG27" s="52">
        <f>'Temporary Relocation Numbers'!AG27*Assumptions!H$45</f>
        <v>26742.820460502502</v>
      </c>
      <c r="AH27" s="53">
        <f>'Temporary Relocation Numbers'!AH27*Assumptions!C$45</f>
        <v>32436785.937471468</v>
      </c>
      <c r="AI27" s="53">
        <f>'Temporary Relocation Numbers'!AI27*Assumptions!D$45</f>
        <v>55141638.244759917</v>
      </c>
      <c r="AJ27" s="53">
        <f>'Temporary Relocation Numbers'!AJ27*Assumptions!E$45</f>
        <v>44018411.98418951</v>
      </c>
      <c r="AK27" s="53">
        <f>'Temporary Relocation Numbers'!AK27*Assumptions!F$45</f>
        <v>15961981.758184401</v>
      </c>
      <c r="AL27" s="53">
        <f>'Temporary Relocation Numbers'!AL27*Assumptions!G$45</f>
        <v>12723290.890807342</v>
      </c>
      <c r="AM27" s="53">
        <f>'Temporary Relocation Numbers'!AM27*Assumptions!H$45</f>
        <v>6897405.6971579036</v>
      </c>
    </row>
    <row r="28" spans="1:39" x14ac:dyDescent="0.35">
      <c r="A28">
        <v>2047</v>
      </c>
      <c r="B28" s="51">
        <f>'Temporary Relocation Numbers'!B28*Assumptions!C$45</f>
        <v>0</v>
      </c>
      <c r="C28" s="51">
        <f>'Temporary Relocation Numbers'!C28*Assumptions!D$45</f>
        <v>0</v>
      </c>
      <c r="D28" s="51">
        <f>'Temporary Relocation Numbers'!D28*Assumptions!E$45</f>
        <v>0</v>
      </c>
      <c r="E28" s="51">
        <f>'Temporary Relocation Numbers'!E28*Assumptions!F$45</f>
        <v>0</v>
      </c>
      <c r="F28" s="51">
        <f>'Temporary Relocation Numbers'!F28*Assumptions!G$45</f>
        <v>0</v>
      </c>
      <c r="G28" s="51">
        <f>'Temporary Relocation Numbers'!G28*Assumptions!H$45</f>
        <v>0</v>
      </c>
      <c r="H28" s="52">
        <f>'Temporary Relocation Numbers'!H28*Assumptions!C$45</f>
        <v>124480.48896235625</v>
      </c>
      <c r="I28" s="52">
        <f>'Temporary Relocation Numbers'!I28*Assumptions!D$45</f>
        <v>128681.33423351539</v>
      </c>
      <c r="J28" s="52">
        <f>'Temporary Relocation Numbers'!J28*Assumptions!E$45</f>
        <v>89518.84592564356</v>
      </c>
      <c r="K28" s="52">
        <f>'Temporary Relocation Numbers'!K28*Assumptions!F$45</f>
        <v>64919.164810253205</v>
      </c>
      <c r="L28" s="52">
        <f>'Temporary Relocation Numbers'!L28*Assumptions!G$45</f>
        <v>67551.530650369023</v>
      </c>
      <c r="M28" s="52">
        <f>'Temporary Relocation Numbers'!M28*Assumptions!H$45</f>
        <v>29415.22949228029</v>
      </c>
      <c r="N28" s="53">
        <f>'Temporary Relocation Numbers'!N28*Assumptions!C$45</f>
        <v>35325727.604134046</v>
      </c>
      <c r="O28" s="53">
        <f>'Temporary Relocation Numbers'!O28*Assumptions!D$45</f>
        <v>61222239.415850878</v>
      </c>
      <c r="P28" s="53">
        <f>'Temporary Relocation Numbers'!P28*Assumptions!E$45</f>
        <v>49391128.057543725</v>
      </c>
      <c r="Q28" s="53">
        <f>'Temporary Relocation Numbers'!Q28*Assumptions!F$45</f>
        <v>16225474.357680639</v>
      </c>
      <c r="R28" s="53">
        <f>'Temporary Relocation Numbers'!R28*Assumptions!G$45</f>
        <v>13169044.805839743</v>
      </c>
      <c r="S28" s="53">
        <f>'Temporary Relocation Numbers'!S28*Assumptions!H$45</f>
        <v>7645925.4424662795</v>
      </c>
      <c r="U28">
        <v>2047</v>
      </c>
      <c r="V28" s="51">
        <f>'Temporary Relocation Numbers'!V28*Assumptions!C$45</f>
        <v>0</v>
      </c>
      <c r="W28" s="51">
        <f>'Temporary Relocation Numbers'!W28*Assumptions!D$45</f>
        <v>0</v>
      </c>
      <c r="X28" s="51">
        <f>'Temporary Relocation Numbers'!X28*Assumptions!E$45</f>
        <v>0</v>
      </c>
      <c r="Y28" s="51">
        <f>'Temporary Relocation Numbers'!Y28*Assumptions!F$45</f>
        <v>0</v>
      </c>
      <c r="Z28" s="51">
        <f>'Temporary Relocation Numbers'!Z28*Assumptions!G$45</f>
        <v>0</v>
      </c>
      <c r="AA28" s="51">
        <f>'Temporary Relocation Numbers'!AA28*Assumptions!H$45</f>
        <v>0</v>
      </c>
      <c r="AB28" s="52">
        <f>'Temporary Relocation Numbers'!AB28*Assumptions!C$45</f>
        <v>115888.3067807678</v>
      </c>
      <c r="AC28" s="52">
        <f>'Temporary Relocation Numbers'!AC28*Assumptions!D$45</f>
        <v>117510.76176369963</v>
      </c>
      <c r="AD28" s="52">
        <f>'Temporary Relocation Numbers'!AD28*Assumptions!E$45</f>
        <v>80889.384944774312</v>
      </c>
      <c r="AE28" s="52">
        <f>'Temporary Relocation Numbers'!AE28*Assumptions!F$45</f>
        <v>64752.115942537734</v>
      </c>
      <c r="AF28" s="52">
        <f>'Temporary Relocation Numbers'!AF28*Assumptions!G$45</f>
        <v>66171.656760390571</v>
      </c>
      <c r="AG28" s="52">
        <f>'Temporary Relocation Numbers'!AG28*Assumptions!H$45</f>
        <v>26904.169266022382</v>
      </c>
      <c r="AH28" s="53">
        <f>'Temporary Relocation Numbers'!AH28*Assumptions!C$45</f>
        <v>32887392.971919708</v>
      </c>
      <c r="AI28" s="53">
        <f>'Temporary Relocation Numbers'!AI28*Assumptions!D$45</f>
        <v>55907657.730537169</v>
      </c>
      <c r="AJ28" s="53">
        <f>'Temporary Relocation Numbers'!AJ28*Assumptions!E$45</f>
        <v>44629909.25532952</v>
      </c>
      <c r="AK28" s="53">
        <f>'Temporary Relocation Numbers'!AK28*Assumptions!F$45</f>
        <v>16183723.248782072</v>
      </c>
      <c r="AL28" s="53">
        <f>'Temporary Relocation Numbers'!AL28*Assumptions!G$45</f>
        <v>12900040.96671748</v>
      </c>
      <c r="AM28" s="53">
        <f>'Temporary Relocation Numbers'!AM28*Assumptions!H$45</f>
        <v>6993223.4373179208</v>
      </c>
    </row>
    <row r="29" spans="1:39" x14ac:dyDescent="0.35">
      <c r="A29">
        <v>2048</v>
      </c>
      <c r="B29" s="51">
        <f>'Temporary Relocation Numbers'!B29*Assumptions!C$45</f>
        <v>0</v>
      </c>
      <c r="C29" s="51">
        <f>'Temporary Relocation Numbers'!C29*Assumptions!D$45</f>
        <v>0</v>
      </c>
      <c r="D29" s="51">
        <f>'Temporary Relocation Numbers'!D29*Assumptions!E$45</f>
        <v>0</v>
      </c>
      <c r="E29" s="51">
        <f>'Temporary Relocation Numbers'!E29*Assumptions!F$45</f>
        <v>0</v>
      </c>
      <c r="F29" s="51">
        <f>'Temporary Relocation Numbers'!F29*Assumptions!G$45</f>
        <v>0</v>
      </c>
      <c r="G29" s="51">
        <f>'Temporary Relocation Numbers'!G29*Assumptions!H$45</f>
        <v>0</v>
      </c>
      <c r="H29" s="52">
        <f>'Temporary Relocation Numbers'!H29*Assumptions!C$45</f>
        <v>125231.52336556256</v>
      </c>
      <c r="I29" s="52">
        <f>'Temporary Relocation Numbers'!I29*Assumptions!D$45</f>
        <v>129457.71380806131</v>
      </c>
      <c r="J29" s="52">
        <f>'Temporary Relocation Numbers'!J29*Assumptions!E$45</f>
        <v>90058.944487160421</v>
      </c>
      <c r="K29" s="52">
        <f>'Temporary Relocation Numbers'!K29*Assumptions!F$45</f>
        <v>65310.844876794923</v>
      </c>
      <c r="L29" s="52">
        <f>'Temporary Relocation Numbers'!L29*Assumptions!G$45</f>
        <v>67959.092702306472</v>
      </c>
      <c r="M29" s="52">
        <f>'Temporary Relocation Numbers'!M29*Assumptions!H$45</f>
        <v>29592.701877800824</v>
      </c>
      <c r="N29" s="53">
        <f>'Temporary Relocation Numbers'!N29*Assumptions!C$45</f>
        <v>35816467.389084078</v>
      </c>
      <c r="O29" s="53">
        <f>'Temporary Relocation Numbers'!O29*Assumptions!D$45</f>
        <v>62072729.714076988</v>
      </c>
      <c r="P29" s="53">
        <f>'Temporary Relocation Numbers'!P29*Assumptions!E$45</f>
        <v>50077262.306016006</v>
      </c>
      <c r="Q29" s="53">
        <f>'Temporary Relocation Numbers'!Q29*Assumptions!F$45</f>
        <v>16450876.248513</v>
      </c>
      <c r="R29" s="53">
        <f>'Temporary Relocation Numbers'!R29*Assumptions!G$45</f>
        <v>13351987.229232576</v>
      </c>
      <c r="S29" s="53">
        <f>'Temporary Relocation Numbers'!S29*Assumptions!H$45</f>
        <v>7752141.5082590971</v>
      </c>
      <c r="U29">
        <v>2048</v>
      </c>
      <c r="V29" s="51">
        <f>'Temporary Relocation Numbers'!V29*Assumptions!C$45</f>
        <v>0</v>
      </c>
      <c r="W29" s="51">
        <f>'Temporary Relocation Numbers'!W29*Assumptions!D$45</f>
        <v>0</v>
      </c>
      <c r="X29" s="51">
        <f>'Temporary Relocation Numbers'!X29*Assumptions!E$45</f>
        <v>0</v>
      </c>
      <c r="Y29" s="51">
        <f>'Temporary Relocation Numbers'!Y29*Assumptions!F$45</f>
        <v>0</v>
      </c>
      <c r="Z29" s="51">
        <f>'Temporary Relocation Numbers'!Z29*Assumptions!G$45</f>
        <v>0</v>
      </c>
      <c r="AA29" s="51">
        <f>'Temporary Relocation Numbers'!AA29*Assumptions!H$45</f>
        <v>0</v>
      </c>
      <c r="AB29" s="52">
        <f>'Temporary Relocation Numbers'!AB29*Assumptions!C$45</f>
        <v>116587.50153849408</v>
      </c>
      <c r="AC29" s="52">
        <f>'Temporary Relocation Numbers'!AC29*Assumptions!D$45</f>
        <v>118219.74536078534</v>
      </c>
      <c r="AD29" s="52">
        <f>'Temporary Relocation Numbers'!AD29*Assumptions!E$45</f>
        <v>81377.418944753983</v>
      </c>
      <c r="AE29" s="52">
        <f>'Temporary Relocation Numbers'!AE29*Assumptions!F$45</f>
        <v>65142.788144732847</v>
      </c>
      <c r="AF29" s="52">
        <f>'Temporary Relocation Numbers'!AF29*Assumptions!G$45</f>
        <v>66570.893549693705</v>
      </c>
      <c r="AG29" s="52">
        <f>'Temporary Relocation Numbers'!AG29*Assumptions!H$45</f>
        <v>27066.491545416546</v>
      </c>
      <c r="AH29" s="53">
        <f>'Temporary Relocation Numbers'!AH29*Assumptions!C$45</f>
        <v>33344259.772668026</v>
      </c>
      <c r="AI29" s="53">
        <f>'Temporary Relocation Numbers'!AI29*Assumptions!D$45</f>
        <v>56684318.645754471</v>
      </c>
      <c r="AJ29" s="53">
        <f>'Temporary Relocation Numbers'!AJ29*Assumptions!E$45</f>
        <v>45249901.356150039</v>
      </c>
      <c r="AK29" s="53">
        <f>'Temporary Relocation Numbers'!AK29*Assumptions!F$45</f>
        <v>16408545.139382532</v>
      </c>
      <c r="AL29" s="53">
        <f>'Temporary Relocation Numbers'!AL29*Assumptions!G$45</f>
        <v>13079246.428549578</v>
      </c>
      <c r="AM29" s="53">
        <f>'Temporary Relocation Numbers'!AM29*Assumptions!H$45</f>
        <v>7090372.2633575397</v>
      </c>
    </row>
    <row r="30" spans="1:39" x14ac:dyDescent="0.35">
      <c r="A30">
        <v>2049</v>
      </c>
      <c r="B30" s="51">
        <f>'Temporary Relocation Numbers'!B30*Assumptions!C$45</f>
        <v>0</v>
      </c>
      <c r="C30" s="51">
        <f>'Temporary Relocation Numbers'!C30*Assumptions!D$45</f>
        <v>0</v>
      </c>
      <c r="D30" s="51">
        <f>'Temporary Relocation Numbers'!D30*Assumptions!E$45</f>
        <v>0</v>
      </c>
      <c r="E30" s="51">
        <f>'Temporary Relocation Numbers'!E30*Assumptions!F$45</f>
        <v>0</v>
      </c>
      <c r="F30" s="51">
        <f>'Temporary Relocation Numbers'!F30*Assumptions!G$45</f>
        <v>0</v>
      </c>
      <c r="G30" s="51">
        <f>'Temporary Relocation Numbers'!G30*Assumptions!H$45</f>
        <v>0</v>
      </c>
      <c r="H30" s="52">
        <f>'Temporary Relocation Numbers'!H30*Assumptions!C$45</f>
        <v>125987.08902245773</v>
      </c>
      <c r="I30" s="52">
        <f>'Temporary Relocation Numbers'!I30*Assumptions!D$45</f>
        <v>130238.77755259475</v>
      </c>
      <c r="J30" s="52">
        <f>'Temporary Relocation Numbers'!J30*Assumptions!E$45</f>
        <v>90602.301652529204</v>
      </c>
      <c r="K30" s="52">
        <f>'Temporary Relocation Numbers'!K30*Assumptions!F$45</f>
        <v>65704.8880864081</v>
      </c>
      <c r="L30" s="52">
        <f>'Temporary Relocation Numbers'!L30*Assumptions!G$45</f>
        <v>68369.113718897701</v>
      </c>
      <c r="M30" s="52">
        <f>'Temporary Relocation Numbers'!M30*Assumptions!H$45</f>
        <v>29771.245016402878</v>
      </c>
      <c r="N30" s="53">
        <f>'Temporary Relocation Numbers'!N30*Assumptions!C$45</f>
        <v>36314024.458570518</v>
      </c>
      <c r="O30" s="53">
        <f>'Temporary Relocation Numbers'!O30*Assumptions!D$45</f>
        <v>62935034.897780649</v>
      </c>
      <c r="P30" s="53">
        <f>'Temporary Relocation Numbers'!P30*Assumptions!E$45</f>
        <v>50772928.230022758</v>
      </c>
      <c r="Q30" s="53">
        <f>'Temporary Relocation Numbers'!Q30*Assumptions!F$45</f>
        <v>16679409.389087019</v>
      </c>
      <c r="R30" s="53">
        <f>'Temporary Relocation Numbers'!R30*Assumptions!G$45</f>
        <v>13537471.061723048</v>
      </c>
      <c r="S30" s="53">
        <f>'Temporary Relocation Numbers'!S30*Assumptions!H$45</f>
        <v>7859833.1119338144</v>
      </c>
      <c r="U30">
        <v>2049</v>
      </c>
      <c r="V30" s="51">
        <f>'Temporary Relocation Numbers'!V30*Assumptions!C$45</f>
        <v>0</v>
      </c>
      <c r="W30" s="51">
        <f>'Temporary Relocation Numbers'!W30*Assumptions!D$45</f>
        <v>0</v>
      </c>
      <c r="X30" s="51">
        <f>'Temporary Relocation Numbers'!X30*Assumptions!E$45</f>
        <v>0</v>
      </c>
      <c r="Y30" s="51">
        <f>'Temporary Relocation Numbers'!Y30*Assumptions!F$45</f>
        <v>0</v>
      </c>
      <c r="Z30" s="51">
        <f>'Temporary Relocation Numbers'!Z30*Assumptions!G$45</f>
        <v>0</v>
      </c>
      <c r="AA30" s="51">
        <f>'Temporary Relocation Numbers'!AA30*Assumptions!H$45</f>
        <v>0</v>
      </c>
      <c r="AB30" s="52">
        <f>'Temporary Relocation Numbers'!AB30*Assumptions!C$45</f>
        <v>117290.9147831654</v>
      </c>
      <c r="AC30" s="52">
        <f>'Temporary Relocation Numbers'!AC30*Assumptions!D$45</f>
        <v>118933.00650431355</v>
      </c>
      <c r="AD30" s="52">
        <f>'Temporary Relocation Numbers'!AD30*Assumptions!E$45</f>
        <v>81868.397424844356</v>
      </c>
      <c r="AE30" s="52">
        <f>'Temporary Relocation Numbers'!AE30*Assumptions!F$45</f>
        <v>65535.817409200725</v>
      </c>
      <c r="AF30" s="52">
        <f>'Temporary Relocation Numbers'!AF30*Assumptions!G$45</f>
        <v>66972.539074424305</v>
      </c>
      <c r="AG30" s="52">
        <f>'Temporary Relocation Numbers'!AG30*Assumptions!H$45</f>
        <v>27229.79317199393</v>
      </c>
      <c r="AH30" s="53">
        <f>'Temporary Relocation Numbers'!AH30*Assumptions!C$45</f>
        <v>33807473.299464352</v>
      </c>
      <c r="AI30" s="53">
        <f>'Temporary Relocation Numbers'!AI30*Assumptions!D$45</f>
        <v>57471768.819576286</v>
      </c>
      <c r="AJ30" s="53">
        <f>'Temporary Relocation Numbers'!AJ30*Assumptions!E$45</f>
        <v>45878506.295569003</v>
      </c>
      <c r="AK30" s="53">
        <f>'Temporary Relocation Numbers'!AK30*Assumptions!F$45</f>
        <v>16636490.222447185</v>
      </c>
      <c r="AL30" s="53">
        <f>'Temporary Relocation Numbers'!AL30*Assumptions!G$45</f>
        <v>13260941.38616183</v>
      </c>
      <c r="AM30" s="53">
        <f>'Temporary Relocation Numbers'!AM30*Assumptions!H$45</f>
        <v>7188870.6665249998</v>
      </c>
    </row>
    <row r="31" spans="1:39" x14ac:dyDescent="0.35">
      <c r="A31">
        <v>2050</v>
      </c>
      <c r="B31" s="51">
        <f>'Temporary Relocation Numbers'!B31*Assumptions!C$45</f>
        <v>0</v>
      </c>
      <c r="C31" s="51">
        <f>'Temporary Relocation Numbers'!C31*Assumptions!D$45</f>
        <v>0</v>
      </c>
      <c r="D31" s="51">
        <f>'Temporary Relocation Numbers'!D31*Assumptions!E$45</f>
        <v>0</v>
      </c>
      <c r="E31" s="51">
        <f>'Temporary Relocation Numbers'!E31*Assumptions!F$45</f>
        <v>0</v>
      </c>
      <c r="F31" s="51">
        <f>'Temporary Relocation Numbers'!F31*Assumptions!G$45</f>
        <v>0</v>
      </c>
      <c r="G31" s="51">
        <f>'Temporary Relocation Numbers'!G31*Assumptions!H$45</f>
        <v>0</v>
      </c>
      <c r="H31" s="52">
        <f>'Temporary Relocation Numbers'!H31*Assumptions!C$45</f>
        <v>143512.28148763432</v>
      </c>
      <c r="I31" s="52">
        <f>'Temporary Relocation Numbers'!I31*Assumptions!D$45</f>
        <v>148355.39299905283</v>
      </c>
      <c r="J31" s="52">
        <f>'Temporary Relocation Numbers'!J31*Assumptions!E$45</f>
        <v>103205.36111337227</v>
      </c>
      <c r="K31" s="52">
        <f>'Temporary Relocation Numbers'!K31*Assumptions!F$45</f>
        <v>74844.640568600429</v>
      </c>
      <c r="L31" s="52">
        <f>'Temporary Relocation Numbers'!L31*Assumptions!G$45</f>
        <v>77879.468199614741</v>
      </c>
      <c r="M31" s="52">
        <f>'Temporary Relocation Numbers'!M31*Assumptions!H$45</f>
        <v>33912.516974415863</v>
      </c>
      <c r="N31" s="53">
        <f>'Temporary Relocation Numbers'!N31*Assumptions!C$45</f>
        <v>41688537.911122784</v>
      </c>
      <c r="O31" s="53">
        <f>'Temporary Relocation Numbers'!O31*Assumptions!D$45</f>
        <v>72249485.629642129</v>
      </c>
      <c r="P31" s="53">
        <f>'Temporary Relocation Numbers'!P31*Assumptions!E$45</f>
        <v>58287374.504327811</v>
      </c>
      <c r="Q31" s="53">
        <f>'Temporary Relocation Numbers'!Q31*Assumptions!F$45</f>
        <v>19147979.355617333</v>
      </c>
      <c r="R31" s="53">
        <f>'Temporary Relocation Numbers'!R31*Assumptions!G$45</f>
        <v>15541030.882468717</v>
      </c>
      <c r="S31" s="53">
        <f>'Temporary Relocation Numbers'!S31*Assumptions!H$45</f>
        <v>9023096.6010328382</v>
      </c>
      <c r="U31">
        <v>2050</v>
      </c>
      <c r="V31" s="51">
        <f>'Temporary Relocation Numbers'!V31*Assumptions!C$45</f>
        <v>0</v>
      </c>
      <c r="W31" s="51">
        <f>'Temporary Relocation Numbers'!W31*Assumptions!D$45</f>
        <v>0</v>
      </c>
      <c r="X31" s="51">
        <f>'Temporary Relocation Numbers'!X31*Assumptions!E$45</f>
        <v>0</v>
      </c>
      <c r="Y31" s="51">
        <f>'Temporary Relocation Numbers'!Y31*Assumptions!F$45</f>
        <v>0</v>
      </c>
      <c r="Z31" s="51">
        <f>'Temporary Relocation Numbers'!Z31*Assumptions!G$45</f>
        <v>0</v>
      </c>
      <c r="AA31" s="51">
        <f>'Temporary Relocation Numbers'!AA31*Assumptions!H$45</f>
        <v>0</v>
      </c>
      <c r="AB31" s="52">
        <f>'Temporary Relocation Numbers'!AB31*Assumptions!C$45</f>
        <v>133606.44260383904</v>
      </c>
      <c r="AC31" s="52">
        <f>'Temporary Relocation Numbers'!AC31*Assumptions!D$45</f>
        <v>135476.95434549797</v>
      </c>
      <c r="AD31" s="52">
        <f>'Temporary Relocation Numbers'!AD31*Assumptions!E$45</f>
        <v>93256.543883488353</v>
      </c>
      <c r="AE31" s="52">
        <f>'Temporary Relocation Numbers'!AE31*Assumptions!F$45</f>
        <v>74652.051638996971</v>
      </c>
      <c r="AF31" s="52">
        <f>'Temporary Relocation Numbers'!AF31*Assumptions!G$45</f>
        <v>76288.625716854993</v>
      </c>
      <c r="AG31" s="52">
        <f>'Temporary Relocation Numbers'!AG31*Assumptions!H$45</f>
        <v>31017.541343880664</v>
      </c>
      <c r="AH31" s="53">
        <f>'Temporary Relocation Numbers'!AH31*Assumptions!C$45</f>
        <v>38811014.569093294</v>
      </c>
      <c r="AI31" s="53">
        <f>'Temporary Relocation Numbers'!AI31*Assumptions!D$45</f>
        <v>65977650.480122633</v>
      </c>
      <c r="AJ31" s="53">
        <f>'Temporary Relocation Numbers'!AJ31*Assumptions!E$45</f>
        <v>52668573.024467319</v>
      </c>
      <c r="AK31" s="53">
        <f>'Temporary Relocation Numbers'!AK31*Assumptions!F$45</f>
        <v>19098708.107600752</v>
      </c>
      <c r="AL31" s="53">
        <f>'Temporary Relocation Numbers'!AL31*Assumptions!G$45</f>
        <v>15223574.526830239</v>
      </c>
      <c r="AM31" s="53">
        <f>'Temporary Relocation Numbers'!AM31*Assumptions!H$45</f>
        <v>8252831.0146812964</v>
      </c>
    </row>
    <row r="32" spans="1:39" x14ac:dyDescent="0.35">
      <c r="A32">
        <v>2051</v>
      </c>
      <c r="B32" s="51">
        <f>'Temporary Relocation Numbers'!B32*Assumptions!C$45</f>
        <v>0</v>
      </c>
      <c r="C32" s="51">
        <f>'Temporary Relocation Numbers'!C32*Assumptions!D$45</f>
        <v>0</v>
      </c>
      <c r="D32" s="51">
        <f>'Temporary Relocation Numbers'!D32*Assumptions!E$45</f>
        <v>0</v>
      </c>
      <c r="E32" s="51">
        <f>'Temporary Relocation Numbers'!E32*Assumptions!F$45</f>
        <v>0</v>
      </c>
      <c r="F32" s="51">
        <f>'Temporary Relocation Numbers'!F32*Assumptions!G$45</f>
        <v>0</v>
      </c>
      <c r="G32" s="51">
        <f>'Temporary Relocation Numbers'!G32*Assumptions!H$45</f>
        <v>0</v>
      </c>
      <c r="H32" s="52">
        <f>'Temporary Relocation Numbers'!H32*Assumptions!C$45</f>
        <v>144378.14136317221</v>
      </c>
      <c r="I32" s="52">
        <f>'Temporary Relocation Numbers'!I32*Assumptions!D$45</f>
        <v>149250.47306318377</v>
      </c>
      <c r="J32" s="52">
        <f>'Temporary Relocation Numbers'!J32*Assumptions!E$45</f>
        <v>103828.0352162585</v>
      </c>
      <c r="K32" s="52">
        <f>'Temporary Relocation Numbers'!K32*Assumptions!F$45</f>
        <v>75296.204507906848</v>
      </c>
      <c r="L32" s="52">
        <f>'Temporary Relocation Numbers'!L32*Assumptions!G$45</f>
        <v>78349.342317308881</v>
      </c>
      <c r="M32" s="52">
        <f>'Temporary Relocation Numbers'!M32*Assumptions!H$45</f>
        <v>34117.123070997048</v>
      </c>
      <c r="N32" s="53">
        <f>'Temporary Relocation Numbers'!N32*Assumptions!C$45</f>
        <v>42267668.916112803</v>
      </c>
      <c r="O32" s="53">
        <f>'Temporary Relocation Numbers'!O32*Assumptions!D$45</f>
        <v>73253164.801886335</v>
      </c>
      <c r="P32" s="53">
        <f>'Temporary Relocation Numbers'!P32*Assumptions!E$45</f>
        <v>59097094.093124323</v>
      </c>
      <c r="Q32" s="53">
        <f>'Temporary Relocation Numbers'!Q32*Assumptions!F$45</f>
        <v>19413980.253787193</v>
      </c>
      <c r="R32" s="53">
        <f>'Temporary Relocation Numbers'!R32*Assumptions!G$45</f>
        <v>15756924.585738745</v>
      </c>
      <c r="S32" s="53">
        <f>'Temporary Relocation Numbers'!S32*Assumptions!H$45</f>
        <v>9148444.1249450166</v>
      </c>
      <c r="U32">
        <v>2051</v>
      </c>
      <c r="V32" s="51">
        <f>'Temporary Relocation Numbers'!V32*Assumptions!C$45</f>
        <v>0</v>
      </c>
      <c r="W32" s="51">
        <f>'Temporary Relocation Numbers'!W32*Assumptions!D$45</f>
        <v>0</v>
      </c>
      <c r="X32" s="51">
        <f>'Temporary Relocation Numbers'!X32*Assumptions!E$45</f>
        <v>0</v>
      </c>
      <c r="Y32" s="51">
        <f>'Temporary Relocation Numbers'!Y32*Assumptions!F$45</f>
        <v>0</v>
      </c>
      <c r="Z32" s="51">
        <f>'Temporary Relocation Numbers'!Z32*Assumptions!G$45</f>
        <v>0</v>
      </c>
      <c r="AA32" s="51">
        <f>'Temporary Relocation Numbers'!AA32*Assumptions!H$45</f>
        <v>0</v>
      </c>
      <c r="AB32" s="52">
        <f>'Temporary Relocation Numbers'!AB32*Assumptions!C$45</f>
        <v>134412.5370827564</v>
      </c>
      <c r="AC32" s="52">
        <f>'Temporary Relocation Numbers'!AC32*Assumptions!D$45</f>
        <v>136294.33427711</v>
      </c>
      <c r="AD32" s="52">
        <f>'Temporary Relocation Numbers'!AD32*Assumptions!E$45</f>
        <v>93819.193286334121</v>
      </c>
      <c r="AE32" s="52">
        <f>'Temporary Relocation Numbers'!AE32*Assumptions!F$45</f>
        <v>75102.453621815148</v>
      </c>
      <c r="AF32" s="52">
        <f>'Temporary Relocation Numbers'!AF32*Assumptions!G$45</f>
        <v>76748.901724479088</v>
      </c>
      <c r="AG32" s="52">
        <f>'Temporary Relocation Numbers'!AG32*Assumptions!H$45</f>
        <v>31204.681038191899</v>
      </c>
      <c r="AH32" s="53">
        <f>'Temporary Relocation Numbers'!AH32*Assumptions!C$45</f>
        <v>39350171.445259109</v>
      </c>
      <c r="AI32" s="53">
        <f>'Temporary Relocation Numbers'!AI32*Assumptions!D$45</f>
        <v>66894202.245763689</v>
      </c>
      <c r="AJ32" s="53">
        <f>'Temporary Relocation Numbers'!AJ32*Assumptions!E$45</f>
        <v>53400237.053848222</v>
      </c>
      <c r="AK32" s="53">
        <f>'Temporary Relocation Numbers'!AK32*Assumptions!F$45</f>
        <v>19364024.536877945</v>
      </c>
      <c r="AL32" s="53">
        <f>'Temporary Relocation Numbers'!AL32*Assumptions!G$45</f>
        <v>15435058.173343817</v>
      </c>
      <c r="AM32" s="53">
        <f>'Temporary Relocation Numbers'!AM32*Assumptions!H$45</f>
        <v>8367478.1229520319</v>
      </c>
    </row>
    <row r="33" spans="1:39" x14ac:dyDescent="0.35">
      <c r="A33">
        <v>2052</v>
      </c>
      <c r="B33" s="51">
        <f>'Temporary Relocation Numbers'!B33*Assumptions!C$45</f>
        <v>0</v>
      </c>
      <c r="C33" s="51">
        <f>'Temporary Relocation Numbers'!C33*Assumptions!D$45</f>
        <v>0</v>
      </c>
      <c r="D33" s="51">
        <f>'Temporary Relocation Numbers'!D33*Assumptions!E$45</f>
        <v>0</v>
      </c>
      <c r="E33" s="51">
        <f>'Temporary Relocation Numbers'!E33*Assumptions!F$45</f>
        <v>0</v>
      </c>
      <c r="F33" s="51">
        <f>'Temporary Relocation Numbers'!F33*Assumptions!G$45</f>
        <v>0</v>
      </c>
      <c r="G33" s="51">
        <f>'Temporary Relocation Numbers'!G33*Assumptions!H$45</f>
        <v>0</v>
      </c>
      <c r="H33" s="52">
        <f>'Temporary Relocation Numbers'!H33*Assumptions!C$45</f>
        <v>145249.22527470408</v>
      </c>
      <c r="I33" s="52">
        <f>'Temporary Relocation Numbers'!I33*Assumptions!D$45</f>
        <v>150150.95345894419</v>
      </c>
      <c r="J33" s="52">
        <f>'Temporary Relocation Numbers'!J33*Assumptions!E$45</f>
        <v>104454.46613016909</v>
      </c>
      <c r="K33" s="52">
        <f>'Temporary Relocation Numbers'!K33*Assumptions!F$45</f>
        <v>75750.492890670183</v>
      </c>
      <c r="L33" s="52">
        <f>'Temporary Relocation Numbers'!L33*Assumptions!G$45</f>
        <v>78822.051350181398</v>
      </c>
      <c r="M33" s="52">
        <f>'Temporary Relocation Numbers'!M33*Assumptions!H$45</f>
        <v>34322.963627845202</v>
      </c>
      <c r="N33" s="53">
        <f>'Temporary Relocation Numbers'!N33*Assumptions!C$45</f>
        <v>42854845.12339934</v>
      </c>
      <c r="O33" s="53">
        <f>'Temporary Relocation Numbers'!O33*Assumptions!D$45</f>
        <v>74270786.936796889</v>
      </c>
      <c r="P33" s="53">
        <f>'Temporary Relocation Numbers'!P33*Assumptions!E$45</f>
        <v>59918062.186730921</v>
      </c>
      <c r="Q33" s="53">
        <f>'Temporary Relocation Numbers'!Q33*Assumptions!F$45</f>
        <v>19683676.397106066</v>
      </c>
      <c r="R33" s="53">
        <f>'Temporary Relocation Numbers'!R33*Assumptions!G$45</f>
        <v>15975817.452414602</v>
      </c>
      <c r="S33" s="53">
        <f>'Temporary Relocation Numbers'!S33*Assumptions!H$45</f>
        <v>9275532.9581266884</v>
      </c>
      <c r="U33">
        <v>2052</v>
      </c>
      <c r="V33" s="51">
        <f>'Temporary Relocation Numbers'!V33*Assumptions!C$45</f>
        <v>0</v>
      </c>
      <c r="W33" s="51">
        <f>'Temporary Relocation Numbers'!W33*Assumptions!D$45</f>
        <v>0</v>
      </c>
      <c r="X33" s="51">
        <f>'Temporary Relocation Numbers'!X33*Assumptions!E$45</f>
        <v>0</v>
      </c>
      <c r="Y33" s="51">
        <f>'Temporary Relocation Numbers'!Y33*Assumptions!F$45</f>
        <v>0</v>
      </c>
      <c r="Z33" s="51">
        <f>'Temporary Relocation Numbers'!Z33*Assumptions!G$45</f>
        <v>0</v>
      </c>
      <c r="AA33" s="51">
        <f>'Temporary Relocation Numbers'!AA33*Assumptions!H$45</f>
        <v>0</v>
      </c>
      <c r="AB33" s="52">
        <f>'Temporary Relocation Numbers'!AB33*Assumptions!C$45</f>
        <v>135223.49501209043</v>
      </c>
      <c r="AC33" s="52">
        <f>'Temporary Relocation Numbers'!AC33*Assumptions!D$45</f>
        <v>137116.64574822871</v>
      </c>
      <c r="AD33" s="52">
        <f>'Temporary Relocation Numbers'!AD33*Assumptions!E$45</f>
        <v>94385.237350158524</v>
      </c>
      <c r="AE33" s="52">
        <f>'Temporary Relocation Numbers'!AE33*Assumptions!F$45</f>
        <v>75555.573037599635</v>
      </c>
      <c r="AF33" s="52">
        <f>'Temporary Relocation Numbers'!AF33*Assumptions!G$45</f>
        <v>77211.954738520653</v>
      </c>
      <c r="AG33" s="52">
        <f>'Temporary Relocation Numbers'!AG33*Assumptions!H$45</f>
        <v>31392.949811845654</v>
      </c>
      <c r="AH33" s="53">
        <f>'Temporary Relocation Numbers'!AH33*Assumptions!C$45</f>
        <v>39896818.209034018</v>
      </c>
      <c r="AI33" s="53">
        <f>'Temporary Relocation Numbers'!AI33*Assumptions!D$45</f>
        <v>67823486.613020405</v>
      </c>
      <c r="AJ33" s="53">
        <f>'Temporary Relocation Numbers'!AJ33*Assumptions!E$45</f>
        <v>54142065.251748368</v>
      </c>
      <c r="AK33" s="53">
        <f>'Temporary Relocation Numbers'!AK33*Assumptions!F$45</f>
        <v>19633026.702763487</v>
      </c>
      <c r="AL33" s="53">
        <f>'Temporary Relocation Numbers'!AL33*Assumptions!G$45</f>
        <v>15649479.719406797</v>
      </c>
      <c r="AM33" s="53">
        <f>'Temporary Relocation Numbers'!AM33*Assumptions!H$45</f>
        <v>8483717.8919002339</v>
      </c>
    </row>
    <row r="34" spans="1:39" x14ac:dyDescent="0.35">
      <c r="A34">
        <v>2053</v>
      </c>
      <c r="B34" s="51">
        <f>'Temporary Relocation Numbers'!B34*Assumptions!C$45</f>
        <v>0</v>
      </c>
      <c r="C34" s="51">
        <f>'Temporary Relocation Numbers'!C34*Assumptions!D$45</f>
        <v>0</v>
      </c>
      <c r="D34" s="51">
        <f>'Temporary Relocation Numbers'!D34*Assumptions!E$45</f>
        <v>0</v>
      </c>
      <c r="E34" s="51">
        <f>'Temporary Relocation Numbers'!E34*Assumptions!F$45</f>
        <v>0</v>
      </c>
      <c r="F34" s="51">
        <f>'Temporary Relocation Numbers'!F34*Assumptions!G$45</f>
        <v>0</v>
      </c>
      <c r="G34" s="51">
        <f>'Temporary Relocation Numbers'!G34*Assumptions!H$45</f>
        <v>0</v>
      </c>
      <c r="H34" s="52">
        <f>'Temporary Relocation Numbers'!H34*Assumptions!C$45</f>
        <v>146125.56474066936</v>
      </c>
      <c r="I34" s="52">
        <f>'Temporary Relocation Numbers'!I34*Assumptions!D$45</f>
        <v>151056.86676842679</v>
      </c>
      <c r="J34" s="52">
        <f>'Temporary Relocation Numbers'!J34*Assumptions!E$45</f>
        <v>105084.67652126127</v>
      </c>
      <c r="K34" s="52">
        <f>'Temporary Relocation Numbers'!K34*Assumptions!F$45</f>
        <v>76207.522154412334</v>
      </c>
      <c r="L34" s="52">
        <f>'Temporary Relocation Numbers'!L34*Assumptions!G$45</f>
        <v>79297.6124022687</v>
      </c>
      <c r="M34" s="52">
        <f>'Temporary Relocation Numbers'!M34*Assumptions!H$45</f>
        <v>34530.046092891651</v>
      </c>
      <c r="N34" s="53">
        <f>'Temporary Relocation Numbers'!N34*Assumptions!C$45</f>
        <v>43450178.29574319</v>
      </c>
      <c r="O34" s="53">
        <f>'Temporary Relocation Numbers'!O34*Assumptions!D$45</f>
        <v>75302545.727949679</v>
      </c>
      <c r="P34" s="53">
        <f>'Temporary Relocation Numbers'!P34*Assumptions!E$45</f>
        <v>60750435.047713362</v>
      </c>
      <c r="Q34" s="53">
        <f>'Temporary Relocation Numbers'!Q34*Assumptions!F$45</f>
        <v>19957119.119373202</v>
      </c>
      <c r="R34" s="53">
        <f>'Temporary Relocation Numbers'!R34*Assumptions!G$45</f>
        <v>16197751.146430906</v>
      </c>
      <c r="S34" s="53">
        <f>'Temporary Relocation Numbers'!S34*Assumptions!H$45</f>
        <v>9404387.2905887719</v>
      </c>
      <c r="U34">
        <v>2053</v>
      </c>
      <c r="V34" s="51">
        <f>'Temporary Relocation Numbers'!V34*Assumptions!C$45</f>
        <v>0</v>
      </c>
      <c r="W34" s="51">
        <f>'Temporary Relocation Numbers'!W34*Assumptions!D$45</f>
        <v>0</v>
      </c>
      <c r="X34" s="51">
        <f>'Temporary Relocation Numbers'!X34*Assumptions!E$45</f>
        <v>0</v>
      </c>
      <c r="Y34" s="51">
        <f>'Temporary Relocation Numbers'!Y34*Assumptions!F$45</f>
        <v>0</v>
      </c>
      <c r="Z34" s="51">
        <f>'Temporary Relocation Numbers'!Z34*Assumptions!G$45</f>
        <v>0</v>
      </c>
      <c r="AA34" s="51">
        <f>'Temporary Relocation Numbers'!AA34*Assumptions!H$45</f>
        <v>0</v>
      </c>
      <c r="AB34" s="52">
        <f>'Temporary Relocation Numbers'!AB34*Assumptions!C$45</f>
        <v>136039.34573474136</v>
      </c>
      <c r="AC34" s="52">
        <f>'Temporary Relocation Numbers'!AC34*Assumptions!D$45</f>
        <v>137943.91851255979</v>
      </c>
      <c r="AD34" s="52">
        <f>'Temporary Relocation Numbers'!AD34*Assumptions!E$45</f>
        <v>94954.69655614061</v>
      </c>
      <c r="AE34" s="52">
        <f>'Temporary Relocation Numbers'!AE34*Assumptions!F$45</f>
        <v>76011.426281575608</v>
      </c>
      <c r="AF34" s="52">
        <f>'Temporary Relocation Numbers'!AF34*Assumptions!G$45</f>
        <v>77677.801513632308</v>
      </c>
      <c r="AG34" s="52">
        <f>'Temporary Relocation Numbers'!AG34*Assumptions!H$45</f>
        <v>31582.354476973182</v>
      </c>
      <c r="AH34" s="53">
        <f>'Temporary Relocation Numbers'!AH34*Assumptions!C$45</f>
        <v>40451058.908829287</v>
      </c>
      <c r="AI34" s="53">
        <f>'Temporary Relocation Numbers'!AI34*Assumptions!D$45</f>
        <v>68765680.461311877</v>
      </c>
      <c r="AJ34" s="53">
        <f>'Temporary Relocation Numbers'!AJ34*Assumptions!E$45</f>
        <v>54894198.817294084</v>
      </c>
      <c r="AK34" s="53">
        <f>'Temporary Relocation Numbers'!AK34*Assumptions!F$45</f>
        <v>19905765.806965403</v>
      </c>
      <c r="AL34" s="53">
        <f>'Temporary Relocation Numbers'!AL34*Assumptions!G$45</f>
        <v>15866879.977885349</v>
      </c>
      <c r="AM34" s="53">
        <f>'Temporary Relocation Numbers'!AM34*Assumptions!H$45</f>
        <v>8601572.4465325549</v>
      </c>
    </row>
    <row r="35" spans="1:39" x14ac:dyDescent="0.35">
      <c r="A35">
        <v>2054</v>
      </c>
      <c r="B35" s="51">
        <f>'Temporary Relocation Numbers'!B35*Assumptions!C$45</f>
        <v>0</v>
      </c>
      <c r="C35" s="51">
        <f>'Temporary Relocation Numbers'!C35*Assumptions!D$45</f>
        <v>0</v>
      </c>
      <c r="D35" s="51">
        <f>'Temporary Relocation Numbers'!D35*Assumptions!E$45</f>
        <v>0</v>
      </c>
      <c r="E35" s="51">
        <f>'Temporary Relocation Numbers'!E35*Assumptions!F$45</f>
        <v>0</v>
      </c>
      <c r="F35" s="51">
        <f>'Temporary Relocation Numbers'!F35*Assumptions!G$45</f>
        <v>0</v>
      </c>
      <c r="G35" s="51">
        <f>'Temporary Relocation Numbers'!G35*Assumptions!H$45</f>
        <v>0</v>
      </c>
      <c r="H35" s="52">
        <f>'Temporary Relocation Numbers'!H35*Assumptions!C$45</f>
        <v>147007.19146966928</v>
      </c>
      <c r="I35" s="52">
        <f>'Temporary Relocation Numbers'!I35*Assumptions!D$45</f>
        <v>151968.24577030356</v>
      </c>
      <c r="J35" s="52">
        <f>'Temporary Relocation Numbers'!J35*Assumptions!E$45</f>
        <v>105718.68919244493</v>
      </c>
      <c r="K35" s="52">
        <f>'Temporary Relocation Numbers'!K35*Assumptions!F$45</f>
        <v>76667.308835828546</v>
      </c>
      <c r="L35" s="52">
        <f>'Temporary Relocation Numbers'!L35*Assumptions!G$45</f>
        <v>79776.042680802042</v>
      </c>
      <c r="M35" s="52">
        <f>'Temporary Relocation Numbers'!M35*Assumptions!H$45</f>
        <v>34738.37795900365</v>
      </c>
      <c r="N35" s="53">
        <f>'Temporary Relocation Numbers'!N35*Assumptions!C$45</f>
        <v>44053781.74849695</v>
      </c>
      <c r="O35" s="53">
        <f>'Temporary Relocation Numbers'!O35*Assumptions!D$45</f>
        <v>76348637.559683114</v>
      </c>
      <c r="P35" s="53">
        <f>'Temporary Relocation Numbers'!P35*Assumptions!E$45</f>
        <v>61594371.109413818</v>
      </c>
      <c r="Q35" s="53">
        <f>'Temporary Relocation Numbers'!Q35*Assumptions!F$45</f>
        <v>20234360.467509445</v>
      </c>
      <c r="R35" s="53">
        <f>'Temporary Relocation Numbers'!R35*Assumptions!G$45</f>
        <v>16422767.910511469</v>
      </c>
      <c r="S35" s="53">
        <f>'Temporary Relocation Numbers'!S35*Assumptions!H$45</f>
        <v>9535031.6483862419</v>
      </c>
      <c r="U35">
        <v>2054</v>
      </c>
      <c r="V35" s="51">
        <f>'Temporary Relocation Numbers'!V35*Assumptions!C$45</f>
        <v>0</v>
      </c>
      <c r="W35" s="51">
        <f>'Temporary Relocation Numbers'!W35*Assumptions!D$45</f>
        <v>0</v>
      </c>
      <c r="X35" s="51">
        <f>'Temporary Relocation Numbers'!X35*Assumptions!E$45</f>
        <v>0</v>
      </c>
      <c r="Y35" s="51">
        <f>'Temporary Relocation Numbers'!Y35*Assumptions!F$45</f>
        <v>0</v>
      </c>
      <c r="Z35" s="51">
        <f>'Temporary Relocation Numbers'!Z35*Assumptions!G$45</f>
        <v>0</v>
      </c>
      <c r="AA35" s="51">
        <f>'Temporary Relocation Numbers'!AA35*Assumptions!H$45</f>
        <v>0</v>
      </c>
      <c r="AB35" s="52">
        <f>'Temporary Relocation Numbers'!AB35*Assumptions!C$45</f>
        <v>136860.11877064555</v>
      </c>
      <c r="AC35" s="52">
        <f>'Temporary Relocation Numbers'!AC35*Assumptions!D$45</f>
        <v>138776.18250332345</v>
      </c>
      <c r="AD35" s="52">
        <f>'Temporary Relocation Numbers'!AD35*Assumptions!E$45</f>
        <v>95527.591509029502</v>
      </c>
      <c r="AE35" s="52">
        <f>'Temporary Relocation Numbers'!AE35*Assumptions!F$45</f>
        <v>76470.029847886355</v>
      </c>
      <c r="AF35" s="52">
        <f>'Temporary Relocation Numbers'!AF35*Assumptions!G$45</f>
        <v>78146.458905553489</v>
      </c>
      <c r="AG35" s="52">
        <f>'Temporary Relocation Numbers'!AG35*Assumptions!H$45</f>
        <v>31772.90188680571</v>
      </c>
      <c r="AH35" s="53">
        <f>'Temporary Relocation Numbers'!AH35*Assumptions!C$45</f>
        <v>41012999.03848134</v>
      </c>
      <c r="AI35" s="53">
        <f>'Temporary Relocation Numbers'!AI35*Assumptions!D$45</f>
        <v>69720963.127240002</v>
      </c>
      <c r="AJ35" s="53">
        <f>'Temporary Relocation Numbers'!AJ35*Assumptions!E$45</f>
        <v>55656780.911129035</v>
      </c>
      <c r="AK35" s="53">
        <f>'Temporary Relocation Numbers'!AK35*Assumptions!F$45</f>
        <v>20182293.762478285</v>
      </c>
      <c r="AL35" s="53">
        <f>'Temporary Relocation Numbers'!AL35*Assumptions!G$45</f>
        <v>16087300.328611948</v>
      </c>
      <c r="AM35" s="53">
        <f>'Temporary Relocation Numbers'!AM35*Assumptions!H$45</f>
        <v>8721064.2192129735</v>
      </c>
    </row>
    <row r="36" spans="1:39" x14ac:dyDescent="0.35">
      <c r="A36">
        <v>2055</v>
      </c>
      <c r="B36" s="51">
        <f>'Temporary Relocation Numbers'!B36*Assumptions!C$45</f>
        <v>0</v>
      </c>
      <c r="C36" s="51">
        <f>'Temporary Relocation Numbers'!C36*Assumptions!D$45</f>
        <v>0</v>
      </c>
      <c r="D36" s="51">
        <f>'Temporary Relocation Numbers'!D36*Assumptions!E$45</f>
        <v>0</v>
      </c>
      <c r="E36" s="51">
        <f>'Temporary Relocation Numbers'!E36*Assumptions!F$45</f>
        <v>0</v>
      </c>
      <c r="F36" s="51">
        <f>'Temporary Relocation Numbers'!F36*Assumptions!G$45</f>
        <v>0</v>
      </c>
      <c r="G36" s="51">
        <f>'Temporary Relocation Numbers'!G36*Assumptions!H$45</f>
        <v>0</v>
      </c>
      <c r="H36" s="52">
        <f>'Temporary Relocation Numbers'!H36*Assumptions!C$45</f>
        <v>147894.13736161424</v>
      </c>
      <c r="I36" s="52">
        <f>'Temporary Relocation Numbers'!I36*Assumptions!D$45</f>
        <v>152885.12344101164</v>
      </c>
      <c r="J36" s="52">
        <f>'Temporary Relocation Numbers'!J36*Assumptions!E$45</f>
        <v>106356.52708420809</v>
      </c>
      <c r="K36" s="52">
        <f>'Temporary Relocation Numbers'!K36*Assumptions!F$45</f>
        <v>77129.869571385803</v>
      </c>
      <c r="L36" s="52">
        <f>'Temporary Relocation Numbers'!L36*Assumptions!G$45</f>
        <v>80257.359496829769</v>
      </c>
      <c r="M36" s="52">
        <f>'Temporary Relocation Numbers'!M36*Assumptions!H$45</f>
        <v>34947.96676425558</v>
      </c>
      <c r="N36" s="53">
        <f>'Temporary Relocation Numbers'!N36*Assumptions!C$45</f>
        <v>44665770.371173285</v>
      </c>
      <c r="O36" s="53">
        <f>'Temporary Relocation Numbers'!O36*Assumptions!D$45</f>
        <v>77409261.544477776</v>
      </c>
      <c r="P36" s="53">
        <f>'Temporary Relocation Numbers'!P36*Assumptions!E$45</f>
        <v>62450031.006107047</v>
      </c>
      <c r="Q36" s="53">
        <f>'Temporary Relocation Numbers'!Q36*Assumptions!F$45</f>
        <v>20515453.211463712</v>
      </c>
      <c r="R36" s="53">
        <f>'Temporary Relocation Numbers'!R36*Assumptions!G$45</f>
        <v>16650910.574209806</v>
      </c>
      <c r="S36" s="53">
        <f>'Temporary Relocation Numbers'!S36*Assumptions!H$45</f>
        <v>9667490.8982864004</v>
      </c>
      <c r="U36">
        <v>2055</v>
      </c>
      <c r="V36" s="51">
        <f>'Temporary Relocation Numbers'!V36*Assumptions!C$45</f>
        <v>0</v>
      </c>
      <c r="W36" s="51">
        <f>'Temporary Relocation Numbers'!W36*Assumptions!D$45</f>
        <v>0</v>
      </c>
      <c r="X36" s="51">
        <f>'Temporary Relocation Numbers'!X36*Assumptions!E$45</f>
        <v>0</v>
      </c>
      <c r="Y36" s="51">
        <f>'Temporary Relocation Numbers'!Y36*Assumptions!F$45</f>
        <v>0</v>
      </c>
      <c r="Z36" s="51">
        <f>'Temporary Relocation Numbers'!Z36*Assumptions!G$45</f>
        <v>0</v>
      </c>
      <c r="AA36" s="51">
        <f>'Temporary Relocation Numbers'!AA36*Assumptions!H$45</f>
        <v>0</v>
      </c>
      <c r="AB36" s="52">
        <f>'Temporary Relocation Numbers'!AB36*Assumptions!C$45</f>
        <v>137685.84381784342</v>
      </c>
      <c r="AC36" s="52">
        <f>'Temporary Relocation Numbers'!AC36*Assumptions!D$45</f>
        <v>139613.46783433747</v>
      </c>
      <c r="AD36" s="52">
        <f>'Temporary Relocation Numbers'!AD36*Assumptions!E$45</f>
        <v>96103.942937890111</v>
      </c>
      <c r="AE36" s="52">
        <f>'Temporary Relocation Numbers'!AE36*Assumptions!F$45</f>
        <v>76931.400330190198</v>
      </c>
      <c r="AF36" s="52">
        <f>'Temporary Relocation Numbers'!AF36*Assumptions!G$45</f>
        <v>78617.943871720112</v>
      </c>
      <c r="AG36" s="52">
        <f>'Temporary Relocation Numbers'!AG36*Assumptions!H$45</f>
        <v>31964.59893592243</v>
      </c>
      <c r="AH36" s="53">
        <f>'Temporary Relocation Numbers'!AH36*Assumptions!C$45</f>
        <v>41582745.557331391</v>
      </c>
      <c r="AI36" s="53">
        <f>'Temporary Relocation Numbers'!AI36*Assumptions!D$45</f>
        <v>70689516.438724145</v>
      </c>
      <c r="AJ36" s="53">
        <f>'Temporary Relocation Numbers'!AJ36*Assumptions!E$45</f>
        <v>56429956.682663396</v>
      </c>
      <c r="AK36" s="53">
        <f>'Temporary Relocation Numbers'!AK36*Assumptions!F$45</f>
        <v>20462663.203464348</v>
      </c>
      <c r="AL36" s="53">
        <f>'Temporary Relocation Numbers'!AL36*Assumptions!G$45</f>
        <v>16310782.726261588</v>
      </c>
      <c r="AM36" s="53">
        <f>'Temporary Relocation Numbers'!AM36*Assumptions!H$45</f>
        <v>8842215.9539325517</v>
      </c>
    </row>
    <row r="37" spans="1:39" x14ac:dyDescent="0.35">
      <c r="A37">
        <v>2056</v>
      </c>
      <c r="B37" s="51">
        <f>'Temporary Relocation Numbers'!B37*Assumptions!C$45</f>
        <v>0</v>
      </c>
      <c r="C37" s="51">
        <f>'Temporary Relocation Numbers'!C37*Assumptions!D$45</f>
        <v>0</v>
      </c>
      <c r="D37" s="51">
        <f>'Temporary Relocation Numbers'!D37*Assumptions!E$45</f>
        <v>0</v>
      </c>
      <c r="E37" s="51">
        <f>'Temporary Relocation Numbers'!E37*Assumptions!F$45</f>
        <v>0</v>
      </c>
      <c r="F37" s="51">
        <f>'Temporary Relocation Numbers'!F37*Assumptions!G$45</f>
        <v>0</v>
      </c>
      <c r="G37" s="51">
        <f>'Temporary Relocation Numbers'!G37*Assumptions!H$45</f>
        <v>0</v>
      </c>
      <c r="H37" s="52">
        <f>'Temporary Relocation Numbers'!H37*Assumptions!C$45</f>
        <v>148786.43450887789</v>
      </c>
      <c r="I37" s="52">
        <f>'Temporary Relocation Numbers'!I37*Assumptions!D$45</f>
        <v>153807.53295594675</v>
      </c>
      <c r="J37" s="52">
        <f>'Temporary Relocation Numbers'!J37*Assumptions!E$45</f>
        <v>106998.21327544683</v>
      </c>
      <c r="K37" s="52">
        <f>'Temporary Relocation Numbers'!K37*Assumptions!F$45</f>
        <v>77595.221097924587</v>
      </c>
      <c r="L37" s="52">
        <f>'Temporary Relocation Numbers'!L37*Assumptions!G$45</f>
        <v>80741.580265843993</v>
      </c>
      <c r="M37" s="52">
        <f>'Temporary Relocation Numbers'!M37*Assumptions!H$45</f>
        <v>35158.820092201655</v>
      </c>
      <c r="N37" s="53">
        <f>'Temporary Relocation Numbers'!N37*Assumptions!C$45</f>
        <v>45286260.649313018</v>
      </c>
      <c r="O37" s="53">
        <f>'Temporary Relocation Numbers'!O37*Assumptions!D$45</f>
        <v>78484619.560855418</v>
      </c>
      <c r="P37" s="53">
        <f>'Temporary Relocation Numbers'!P37*Assumptions!E$45</f>
        <v>63317577.603575401</v>
      </c>
      <c r="Q37" s="53">
        <f>'Temporary Relocation Numbers'!Q37*Assumptions!F$45</f>
        <v>20800450.854257293</v>
      </c>
      <c r="R37" s="53">
        <f>'Temporary Relocation Numbers'!R37*Assumptions!G$45</f>
        <v>16882222.562061224</v>
      </c>
      <c r="S37" s="53">
        <f>'Temporary Relocation Numbers'!S37*Assumptions!H$45</f>
        <v>9801790.2525020055</v>
      </c>
      <c r="U37">
        <v>2056</v>
      </c>
      <c r="V37" s="51">
        <f>'Temporary Relocation Numbers'!V37*Assumptions!C$45</f>
        <v>0</v>
      </c>
      <c r="W37" s="51">
        <f>'Temporary Relocation Numbers'!W37*Assumptions!D$45</f>
        <v>0</v>
      </c>
      <c r="X37" s="51">
        <f>'Temporary Relocation Numbers'!X37*Assumptions!E$45</f>
        <v>0</v>
      </c>
      <c r="Y37" s="51">
        <f>'Temporary Relocation Numbers'!Y37*Assumptions!F$45</f>
        <v>0</v>
      </c>
      <c r="Z37" s="51">
        <f>'Temporary Relocation Numbers'!Z37*Assumptions!G$45</f>
        <v>0</v>
      </c>
      <c r="AA37" s="51">
        <f>'Temporary Relocation Numbers'!AA37*Assumptions!H$45</f>
        <v>0</v>
      </c>
      <c r="AB37" s="52">
        <f>'Temporary Relocation Numbers'!AB37*Assumptions!C$45</f>
        <v>138516.55075355415</v>
      </c>
      <c r="AC37" s="52">
        <f>'Temporary Relocation Numbers'!AC37*Assumptions!D$45</f>
        <v>140455.80480110692</v>
      </c>
      <c r="AD37" s="52">
        <f>'Temporary Relocation Numbers'!AD37*Assumptions!E$45</f>
        <v>96683.771696853</v>
      </c>
      <c r="AE37" s="52">
        <f>'Temporary Relocation Numbers'!AE37*Assumptions!F$45</f>
        <v>77395.554422260655</v>
      </c>
      <c r="AF37" s="52">
        <f>'Temporary Relocation Numbers'!AF37*Assumptions!G$45</f>
        <v>79092.273471878274</v>
      </c>
      <c r="AG37" s="52">
        <f>'Temporary Relocation Numbers'!AG37*Assumptions!H$45</f>
        <v>32157.452560499936</v>
      </c>
      <c r="AH37" s="53">
        <f>'Temporary Relocation Numbers'!AH37*Assumptions!C$45</f>
        <v>42160406.910584003</v>
      </c>
      <c r="AI37" s="53">
        <f>'Temporary Relocation Numbers'!AI37*Assumptions!D$45</f>
        <v>71671524.74961035</v>
      </c>
      <c r="AJ37" s="53">
        <f>'Temporary Relocation Numbers'!AJ37*Assumptions!E$45</f>
        <v>57213873.2977015</v>
      </c>
      <c r="AK37" s="53">
        <f>'Temporary Relocation Numbers'!AK37*Assumptions!F$45</f>
        <v>20746927.495271832</v>
      </c>
      <c r="AL37" s="53">
        <f>'Temporary Relocation Numbers'!AL37*Assumptions!G$45</f>
        <v>16537369.708337385</v>
      </c>
      <c r="AM37" s="53">
        <f>'Temporary Relocation Numbers'!AM37*Assumptions!H$45</f>
        <v>8965050.7106385082</v>
      </c>
    </row>
    <row r="38" spans="1:39" x14ac:dyDescent="0.35">
      <c r="A38">
        <v>2057</v>
      </c>
      <c r="B38" s="51">
        <f>'Temporary Relocation Numbers'!B38*Assumptions!C$45</f>
        <v>0</v>
      </c>
      <c r="C38" s="51">
        <f>'Temporary Relocation Numbers'!C38*Assumptions!D$45</f>
        <v>0</v>
      </c>
      <c r="D38" s="51">
        <f>'Temporary Relocation Numbers'!D38*Assumptions!E$45</f>
        <v>0</v>
      </c>
      <c r="E38" s="51">
        <f>'Temporary Relocation Numbers'!E38*Assumptions!F$45</f>
        <v>0</v>
      </c>
      <c r="F38" s="51">
        <f>'Temporary Relocation Numbers'!F38*Assumptions!G$45</f>
        <v>0</v>
      </c>
      <c r="G38" s="51">
        <f>'Temporary Relocation Numbers'!G38*Assumptions!H$45</f>
        <v>0</v>
      </c>
      <c r="H38" s="52">
        <f>'Temporary Relocation Numbers'!H38*Assumptions!C$45</f>
        <v>149684.11519745842</v>
      </c>
      <c r="I38" s="52">
        <f>'Temporary Relocation Numbers'!I38*Assumptions!D$45</f>
        <v>154735.50769066313</v>
      </c>
      <c r="J38" s="52">
        <f>'Temporary Relocation Numbers'!J38*Assumptions!E$45</f>
        <v>107643.77098430005</v>
      </c>
      <c r="K38" s="52">
        <f>'Temporary Relocation Numbers'!K38*Assumptions!F$45</f>
        <v>78063.380253264681</v>
      </c>
      <c r="L38" s="52">
        <f>'Temporary Relocation Numbers'!L38*Assumptions!G$45</f>
        <v>81228.722508410458</v>
      </c>
      <c r="M38" s="52">
        <f>'Temporary Relocation Numbers'!M38*Assumptions!H$45</f>
        <v>35370.945572150333</v>
      </c>
      <c r="N38" s="53">
        <f>'Temporary Relocation Numbers'!N38*Assumptions!C$45</f>
        <v>45915370.68665687</v>
      </c>
      <c r="O38" s="53">
        <f>'Temporary Relocation Numbers'!O38*Assumptions!D$45</f>
        <v>79574916.291804358</v>
      </c>
      <c r="P38" s="53">
        <f>'Temporary Relocation Numbers'!P38*Assumptions!E$45</f>
        <v>64197176.030108586</v>
      </c>
      <c r="Q38" s="53">
        <f>'Temporary Relocation Numbers'!Q38*Assumptions!F$45</f>
        <v>21089407.642167516</v>
      </c>
      <c r="R38" s="53">
        <f>'Temporary Relocation Numbers'!R38*Assumptions!G$45</f>
        <v>17116747.901848283</v>
      </c>
      <c r="S38" s="53">
        <f>'Temporary Relocation Numbers'!S38*Assumptions!H$45</f>
        <v>9937955.2734901439</v>
      </c>
      <c r="U38">
        <v>2057</v>
      </c>
      <c r="V38" s="51">
        <f>'Temporary Relocation Numbers'!V38*Assumptions!C$45</f>
        <v>0</v>
      </c>
      <c r="W38" s="51">
        <f>'Temporary Relocation Numbers'!W38*Assumptions!D$45</f>
        <v>0</v>
      </c>
      <c r="X38" s="51">
        <f>'Temporary Relocation Numbers'!X38*Assumptions!E$45</f>
        <v>0</v>
      </c>
      <c r="Y38" s="51">
        <f>'Temporary Relocation Numbers'!Y38*Assumptions!F$45</f>
        <v>0</v>
      </c>
      <c r="Z38" s="51">
        <f>'Temporary Relocation Numbers'!Z38*Assumptions!G$45</f>
        <v>0</v>
      </c>
      <c r="AA38" s="51">
        <f>'Temporary Relocation Numbers'!AA38*Assumptions!H$45</f>
        <v>0</v>
      </c>
      <c r="AB38" s="52">
        <f>'Temporary Relocation Numbers'!AB38*Assumptions!C$45</f>
        <v>139352.26963525658</v>
      </c>
      <c r="AC38" s="52">
        <f>'Temporary Relocation Numbers'!AC38*Assumptions!D$45</f>
        <v>141303.22388192016</v>
      </c>
      <c r="AD38" s="52">
        <f>'Temporary Relocation Numbers'!AD38*Assumptions!E$45</f>
        <v>97267.098765868926</v>
      </c>
      <c r="AE38" s="52">
        <f>'Temporary Relocation Numbers'!AE38*Assumptions!F$45</f>
        <v>77862.508918590771</v>
      </c>
      <c r="AF38" s="52">
        <f>'Temporary Relocation Numbers'!AF38*Assumptions!G$45</f>
        <v>79569.464868701485</v>
      </c>
      <c r="AG38" s="52">
        <f>'Temporary Relocation Numbers'!AG38*Assumptions!H$45</f>
        <v>32351.469738563192</v>
      </c>
      <c r="AH38" s="53">
        <f>'Temporary Relocation Numbers'!AH38*Assumptions!C$45</f>
        <v>42746093.049948469</v>
      </c>
      <c r="AI38" s="53">
        <f>'Temporary Relocation Numbers'!AI38*Assumptions!D$45</f>
        <v>72667174.974760965</v>
      </c>
      <c r="AJ38" s="53">
        <f>'Temporary Relocation Numbers'!AJ38*Assumptions!E$45</f>
        <v>58008679.966453217</v>
      </c>
      <c r="AK38" s="53">
        <f>'Temporary Relocation Numbers'!AK38*Assumptions!F$45</f>
        <v>21035140.744592484</v>
      </c>
      <c r="AL38" s="53">
        <f>'Temporary Relocation Numbers'!AL38*Assumptions!G$45</f>
        <v>16767104.403267182</v>
      </c>
      <c r="AM38" s="53">
        <f>'Temporary Relocation Numbers'!AM38*Assumptions!H$45</f>
        <v>9089591.8696234412</v>
      </c>
    </row>
    <row r="39" spans="1:39" x14ac:dyDescent="0.35">
      <c r="A39">
        <v>2058</v>
      </c>
      <c r="B39" s="51">
        <f>'Temporary Relocation Numbers'!B39*Assumptions!C$45</f>
        <v>0</v>
      </c>
      <c r="C39" s="51">
        <f>'Temporary Relocation Numbers'!C39*Assumptions!D$45</f>
        <v>0</v>
      </c>
      <c r="D39" s="51">
        <f>'Temporary Relocation Numbers'!D39*Assumptions!E$45</f>
        <v>0</v>
      </c>
      <c r="E39" s="51">
        <f>'Temporary Relocation Numbers'!E39*Assumptions!F$45</f>
        <v>0</v>
      </c>
      <c r="F39" s="51">
        <f>'Temporary Relocation Numbers'!F39*Assumptions!G$45</f>
        <v>0</v>
      </c>
      <c r="G39" s="51">
        <f>'Temporary Relocation Numbers'!G39*Assumptions!H$45</f>
        <v>0</v>
      </c>
      <c r="H39" s="52">
        <f>'Temporary Relocation Numbers'!H39*Assumptions!C$45</f>
        <v>150587.21190814686</v>
      </c>
      <c r="I39" s="52">
        <f>'Temporary Relocation Numbers'!I39*Assumptions!D$45</f>
        <v>155669.08122208156</v>
      </c>
      <c r="J39" s="52">
        <f>'Temporary Relocation Numbers'!J39*Assumptions!E$45</f>
        <v>108293.22356899001</v>
      </c>
      <c r="K39" s="52">
        <f>'Temporary Relocation Numbers'!K39*Assumptions!F$45</f>
        <v>78534.36397681442</v>
      </c>
      <c r="L39" s="52">
        <f>'Temporary Relocation Numbers'!L39*Assumptions!G$45</f>
        <v>81718.803850802724</v>
      </c>
      <c r="M39" s="52">
        <f>'Temporary Relocation Numbers'!M39*Assumptions!H$45</f>
        <v>35584.350879440339</v>
      </c>
      <c r="N39" s="53">
        <f>'Temporary Relocation Numbers'!N39*Assumptions!C$45</f>
        <v>46553220.227625258</v>
      </c>
      <c r="O39" s="53">
        <f>'Temporary Relocation Numbers'!O39*Assumptions!D$45</f>
        <v>80680359.263738707</v>
      </c>
      <c r="P39" s="53">
        <f>'Temporary Relocation Numbers'!P39*Assumptions!E$45</f>
        <v>65088993.707934089</v>
      </c>
      <c r="Q39" s="53">
        <f>'Temporary Relocation Numbers'!Q39*Assumptions!F$45</f>
        <v>21382378.57505298</v>
      </c>
      <c r="R39" s="53">
        <f>'Temporary Relocation Numbers'!R39*Assumptions!G$45</f>
        <v>17354531.232980974</v>
      </c>
      <c r="S39" s="53">
        <f>'Temporary Relocation Numbers'!S39*Assumptions!H$45</f>
        <v>10076011.878817784</v>
      </c>
      <c r="U39">
        <v>2058</v>
      </c>
      <c r="V39" s="51">
        <f>'Temporary Relocation Numbers'!V39*Assumptions!C$45</f>
        <v>0</v>
      </c>
      <c r="W39" s="51">
        <f>'Temporary Relocation Numbers'!W39*Assumptions!D$45</f>
        <v>0</v>
      </c>
      <c r="X39" s="51">
        <f>'Temporary Relocation Numbers'!X39*Assumptions!E$45</f>
        <v>0</v>
      </c>
      <c r="Y39" s="51">
        <f>'Temporary Relocation Numbers'!Y39*Assumptions!F$45</f>
        <v>0</v>
      </c>
      <c r="Z39" s="51">
        <f>'Temporary Relocation Numbers'!Z39*Assumptions!G$45</f>
        <v>0</v>
      </c>
      <c r="AA39" s="51">
        <f>'Temporary Relocation Numbers'!AA39*Assumptions!H$45</f>
        <v>0</v>
      </c>
      <c r="AB39" s="52">
        <f>'Temporary Relocation Numbers'!AB39*Assumptions!C$45</f>
        <v>140193.03070177691</v>
      </c>
      <c r="AC39" s="52">
        <f>'Temporary Relocation Numbers'!AC39*Assumptions!D$45</f>
        <v>142155.75573895182</v>
      </c>
      <c r="AD39" s="52">
        <f>'Temporary Relocation Numbers'!AD39*Assumptions!E$45</f>
        <v>97853.945251468191</v>
      </c>
      <c r="AE39" s="52">
        <f>'Temporary Relocation Numbers'!AE39*Assumptions!F$45</f>
        <v>78332.280715000612</v>
      </c>
      <c r="AF39" s="52">
        <f>'Temporary Relocation Numbers'!AF39*Assumptions!G$45</f>
        <v>80049.535328411701</v>
      </c>
      <c r="AG39" s="52">
        <f>'Temporary Relocation Numbers'!AG39*Assumptions!H$45</f>
        <v>32546.657490238049</v>
      </c>
      <c r="AH39" s="53">
        <f>'Temporary Relocation Numbers'!AH39*Assumptions!C$45</f>
        <v>43339915.454567008</v>
      </c>
      <c r="AI39" s="53">
        <f>'Temporary Relocation Numbers'!AI39*Assumptions!D$45</f>
        <v>73676656.625631988</v>
      </c>
      <c r="AJ39" s="53">
        <f>'Temporary Relocation Numbers'!AJ39*Assumptions!E$45</f>
        <v>58814527.971934676</v>
      </c>
      <c r="AK39" s="53">
        <f>'Temporary Relocation Numbers'!AK39*Assumptions!F$45</f>
        <v>21327357.809760228</v>
      </c>
      <c r="AL39" s="53">
        <f>'Temporary Relocation Numbers'!AL39*Assumptions!G$45</f>
        <v>17000030.538612552</v>
      </c>
      <c r="AM39" s="53">
        <f>'Temporary Relocation Numbers'!AM39*Assumptions!H$45</f>
        <v>9215863.1359755229</v>
      </c>
    </row>
    <row r="40" spans="1:39" x14ac:dyDescent="0.35">
      <c r="A40">
        <v>2059</v>
      </c>
      <c r="B40" s="51">
        <f>'Temporary Relocation Numbers'!B40*Assumptions!C$45</f>
        <v>0</v>
      </c>
      <c r="C40" s="51">
        <f>'Temporary Relocation Numbers'!C40*Assumptions!D$45</f>
        <v>0</v>
      </c>
      <c r="D40" s="51">
        <f>'Temporary Relocation Numbers'!D40*Assumptions!E$45</f>
        <v>0</v>
      </c>
      <c r="E40" s="51">
        <f>'Temporary Relocation Numbers'!E40*Assumptions!F$45</f>
        <v>0</v>
      </c>
      <c r="F40" s="51">
        <f>'Temporary Relocation Numbers'!F40*Assumptions!G$45</f>
        <v>0</v>
      </c>
      <c r="G40" s="51">
        <f>'Temporary Relocation Numbers'!G40*Assumptions!H$45</f>
        <v>0</v>
      </c>
      <c r="H40" s="52">
        <f>'Temporary Relocation Numbers'!H40*Assumptions!C$45</f>
        <v>151495.75731770208</v>
      </c>
      <c r="I40" s="52">
        <f>'Temporary Relocation Numbers'!I40*Assumptions!D$45</f>
        <v>156608.28732970427</v>
      </c>
      <c r="J40" s="52">
        <f>'Temporary Relocation Numbers'!J40*Assumptions!E$45</f>
        <v>108946.59452866725</v>
      </c>
      <c r="K40" s="52">
        <f>'Temporary Relocation Numbers'!K40*Assumptions!F$45</f>
        <v>79008.189310183356</v>
      </c>
      <c r="L40" s="52">
        <f>'Temporary Relocation Numbers'!L40*Assumptions!G$45</f>
        <v>82211.842025639751</v>
      </c>
      <c r="M40" s="52">
        <f>'Temporary Relocation Numbers'!M40*Assumptions!H$45</f>
        <v>35799.043735718471</v>
      </c>
      <c r="N40" s="53">
        <f>'Temporary Relocation Numbers'!N40*Assumptions!C$45</f>
        <v>47199930.68011041</v>
      </c>
      <c r="O40" s="53">
        <f>'Temporary Relocation Numbers'!O40*Assumptions!D$45</f>
        <v>81801158.88599889</v>
      </c>
      <c r="P40" s="53">
        <f>'Temporary Relocation Numbers'!P40*Assumptions!E$45</f>
        <v>65993200.385084271</v>
      </c>
      <c r="Q40" s="53">
        <f>'Temporary Relocation Numbers'!Q40*Assumptions!F$45</f>
        <v>21679419.416822191</v>
      </c>
      <c r="R40" s="53">
        <f>'Temporary Relocation Numbers'!R40*Assumptions!G$45</f>
        <v>17595617.814993374</v>
      </c>
      <c r="S40" s="53">
        <f>'Temporary Relocation Numbers'!S40*Assumptions!H$45</f>
        <v>10215986.346094899</v>
      </c>
      <c r="U40">
        <v>2059</v>
      </c>
      <c r="V40" s="51">
        <f>'Temporary Relocation Numbers'!V40*Assumptions!C$45</f>
        <v>0</v>
      </c>
      <c r="W40" s="51">
        <f>'Temporary Relocation Numbers'!W40*Assumptions!D$45</f>
        <v>0</v>
      </c>
      <c r="X40" s="51">
        <f>'Temporary Relocation Numbers'!X40*Assumptions!E$45</f>
        <v>0</v>
      </c>
      <c r="Y40" s="51">
        <f>'Temporary Relocation Numbers'!Y40*Assumptions!F$45</f>
        <v>0</v>
      </c>
      <c r="Z40" s="51">
        <f>'Temporary Relocation Numbers'!Z40*Assumptions!G$45</f>
        <v>0</v>
      </c>
      <c r="AA40" s="51">
        <f>'Temporary Relocation Numbers'!AA40*Assumptions!H$45</f>
        <v>0</v>
      </c>
      <c r="AB40" s="52">
        <f>'Temporary Relocation Numbers'!AB40*Assumptions!C$45</f>
        <v>141038.86437438274</v>
      </c>
      <c r="AC40" s="52">
        <f>'Temporary Relocation Numbers'!AC40*Assumptions!D$45</f>
        <v>143013.43121937214</v>
      </c>
      <c r="AD40" s="52">
        <f>'Temporary Relocation Numbers'!AD40*Assumptions!E$45</f>
        <v>98444.332387524089</v>
      </c>
      <c r="AE40" s="52">
        <f>'Temporary Relocation Numbers'!AE40*Assumptions!F$45</f>
        <v>78804.886809248623</v>
      </c>
      <c r="AF40" s="52">
        <f>'Temporary Relocation Numbers'!AF40*Assumptions!G$45</f>
        <v>80532.502221404051</v>
      </c>
      <c r="AG40" s="52">
        <f>'Temporary Relocation Numbers'!AG40*Assumptions!H$45</f>
        <v>32743.022878005235</v>
      </c>
      <c r="AH40" s="53">
        <f>'Temporary Relocation Numbers'!AH40*Assumptions!C$45</f>
        <v>43941987.152233556</v>
      </c>
      <c r="AI40" s="53">
        <f>'Temporary Relocation Numbers'!AI40*Assumptions!D$45</f>
        <v>74700161.846344516</v>
      </c>
      <c r="AJ40" s="53">
        <f>'Temporary Relocation Numbers'!AJ40*Assumptions!E$45</f>
        <v>59631570.698763266</v>
      </c>
      <c r="AK40" s="53">
        <f>'Temporary Relocation Numbers'!AK40*Assumptions!F$45</f>
        <v>21623634.311192833</v>
      </c>
      <c r="AL40" s="53">
        <f>'Temporary Relocation Numbers'!AL40*Assumptions!G$45</f>
        <v>17236192.44939189</v>
      </c>
      <c r="AM40" s="53">
        <f>'Temporary Relocation Numbers'!AM40*Assumptions!H$45</f>
        <v>9343888.5440904964</v>
      </c>
    </row>
    <row r="41" spans="1:39" x14ac:dyDescent="0.35">
      <c r="A41">
        <v>2060</v>
      </c>
      <c r="B41" s="51">
        <f>'Temporary Relocation Numbers'!B41*Assumptions!C$45</f>
        <v>0</v>
      </c>
      <c r="C41" s="51">
        <f>'Temporary Relocation Numbers'!C41*Assumptions!D$45</f>
        <v>0</v>
      </c>
      <c r="D41" s="51">
        <f>'Temporary Relocation Numbers'!D41*Assumptions!E$45</f>
        <v>0</v>
      </c>
      <c r="E41" s="51">
        <f>'Temporary Relocation Numbers'!E41*Assumptions!F$45</f>
        <v>0</v>
      </c>
      <c r="F41" s="51">
        <f>'Temporary Relocation Numbers'!F41*Assumptions!G$45</f>
        <v>0</v>
      </c>
      <c r="G41" s="51">
        <f>'Temporary Relocation Numbers'!G41*Assumptions!H$45</f>
        <v>0</v>
      </c>
      <c r="H41" s="52">
        <f>'Temporary Relocation Numbers'!H41*Assumptions!C$45</f>
        <v>171775.06592398498</v>
      </c>
      <c r="I41" s="52">
        <f>'Temporary Relocation Numbers'!I41*Assumptions!D$45</f>
        <v>177571.96212358173</v>
      </c>
      <c r="J41" s="52">
        <f>'Temporary Relocation Numbers'!J41*Assumptions!E$45</f>
        <v>123530.24790066996</v>
      </c>
      <c r="K41" s="52">
        <f>'Temporary Relocation Numbers'!K41*Assumptions!F$45</f>
        <v>89584.270659344722</v>
      </c>
      <c r="L41" s="52">
        <f>'Temporary Relocation Numbers'!L41*Assumptions!G$45</f>
        <v>93216.76615716271</v>
      </c>
      <c r="M41" s="52">
        <f>'Temporary Relocation Numbers'!M41*Assumptions!H$45</f>
        <v>40591.124177971375</v>
      </c>
      <c r="N41" s="53">
        <f>'Temporary Relocation Numbers'!N41*Assumptions!C$45</f>
        <v>53936190.51931268</v>
      </c>
      <c r="O41" s="53">
        <f>'Temporary Relocation Numbers'!O41*Assumptions!D$45</f>
        <v>93475622.247788489</v>
      </c>
      <c r="P41" s="53">
        <f>'Temporary Relocation Numbers'!P41*Assumptions!E$45</f>
        <v>75411590.179495543</v>
      </c>
      <c r="Q41" s="53">
        <f>'Temporary Relocation Numbers'!Q41*Assumptions!F$45</f>
        <v>24773453.671755977</v>
      </c>
      <c r="R41" s="53">
        <f>'Temporary Relocation Numbers'!R41*Assumptions!G$45</f>
        <v>20106821.791889023</v>
      </c>
      <c r="S41" s="53">
        <f>'Temporary Relocation Numbers'!S41*Assumptions!H$45</f>
        <v>11673987.185279118</v>
      </c>
      <c r="U41">
        <v>2060</v>
      </c>
      <c r="V41" s="51">
        <f>'Temporary Relocation Numbers'!V41*Assumptions!C$45</f>
        <v>0</v>
      </c>
      <c r="W41" s="51">
        <f>'Temporary Relocation Numbers'!W41*Assumptions!D$45</f>
        <v>0</v>
      </c>
      <c r="X41" s="51">
        <f>'Temporary Relocation Numbers'!X41*Assumptions!E$45</f>
        <v>0</v>
      </c>
      <c r="Y41" s="51">
        <f>'Temporary Relocation Numbers'!Y41*Assumptions!F$45</f>
        <v>0</v>
      </c>
      <c r="Z41" s="51">
        <f>'Temporary Relocation Numbers'!Z41*Assumptions!G$45</f>
        <v>0</v>
      </c>
      <c r="AA41" s="51">
        <f>'Temporary Relocation Numbers'!AA41*Assumptions!H$45</f>
        <v>0</v>
      </c>
      <c r="AB41" s="52">
        <f>'Temporary Relocation Numbers'!AB41*Assumptions!C$45</f>
        <v>159918.40731847796</v>
      </c>
      <c r="AC41" s="52">
        <f>'Temporary Relocation Numbers'!AC41*Assumptions!D$45</f>
        <v>162157.29080917579</v>
      </c>
      <c r="AD41" s="52">
        <f>'Temporary Relocation Numbers'!AD41*Assumptions!E$45</f>
        <v>111622.14695060431</v>
      </c>
      <c r="AE41" s="52">
        <f>'Temporary Relocation Numbers'!AE41*Assumptions!F$45</f>
        <v>89353.753969512007</v>
      </c>
      <c r="AF41" s="52">
        <f>'Temporary Relocation Numbers'!AF41*Assumptions!G$45</f>
        <v>91312.628967522411</v>
      </c>
      <c r="AG41" s="52">
        <f>'Temporary Relocation Numbers'!AG41*Assumptions!H$45</f>
        <v>37126.022622698809</v>
      </c>
      <c r="AH41" s="53">
        <f>'Temporary Relocation Numbers'!AH41*Assumptions!C$45</f>
        <v>50213281.178372167</v>
      </c>
      <c r="AI41" s="53">
        <f>'Temporary Relocation Numbers'!AI41*Assumptions!D$45</f>
        <v>85361188.101611555</v>
      </c>
      <c r="AJ41" s="53">
        <f>'Temporary Relocation Numbers'!AJ41*Assumptions!E$45</f>
        <v>68142044.105367228</v>
      </c>
      <c r="AK41" s="53">
        <f>'Temporary Relocation Numbers'!AK41*Assumptions!F$45</f>
        <v>24709707.050902717</v>
      </c>
      <c r="AL41" s="53">
        <f>'Temporary Relocation Numbers'!AL41*Assumptions!G$45</f>
        <v>19696100.108250525</v>
      </c>
      <c r="AM41" s="53">
        <f>'Temporary Relocation Numbers'!AM41*Assumptions!H$45</f>
        <v>10677425.696255477</v>
      </c>
    </row>
    <row r="42" spans="1:39" x14ac:dyDescent="0.35">
      <c r="A42">
        <v>2061</v>
      </c>
      <c r="B42" s="51">
        <f>'Temporary Relocation Numbers'!B42*Assumptions!C$45</f>
        <v>0</v>
      </c>
      <c r="C42" s="51">
        <f>'Temporary Relocation Numbers'!C42*Assumptions!D$45</f>
        <v>0</v>
      </c>
      <c r="D42" s="51">
        <f>'Temporary Relocation Numbers'!D42*Assumptions!E$45</f>
        <v>0</v>
      </c>
      <c r="E42" s="51">
        <f>'Temporary Relocation Numbers'!E42*Assumptions!F$45</f>
        <v>0</v>
      </c>
      <c r="F42" s="51">
        <f>'Temporary Relocation Numbers'!F42*Assumptions!G$45</f>
        <v>0</v>
      </c>
      <c r="G42" s="51">
        <f>'Temporary Relocation Numbers'!G42*Assumptions!H$45</f>
        <v>0</v>
      </c>
      <c r="H42" s="52">
        <f>'Temporary Relocation Numbers'!H42*Assumptions!C$45</f>
        <v>172811.44508024745</v>
      </c>
      <c r="I42" s="52">
        <f>'Temporary Relocation Numbers'!I42*Assumptions!D$45</f>
        <v>178643.31598563152</v>
      </c>
      <c r="J42" s="52">
        <f>'Temporary Relocation Numbers'!J42*Assumptions!E$45</f>
        <v>124275.5491666223</v>
      </c>
      <c r="K42" s="52">
        <f>'Temporary Relocation Numbers'!K42*Assumptions!F$45</f>
        <v>90124.763951202389</v>
      </c>
      <c r="L42" s="52">
        <f>'Temporary Relocation Numbers'!L42*Assumptions!G$45</f>
        <v>93779.175567048922</v>
      </c>
      <c r="M42" s="52">
        <f>'Temporary Relocation Numbers'!M42*Assumptions!H$45</f>
        <v>40836.024651745174</v>
      </c>
      <c r="N42" s="53">
        <f>'Temporary Relocation Numbers'!N42*Assumptions!C$45</f>
        <v>54685464.10351409</v>
      </c>
      <c r="O42" s="53">
        <f>'Temporary Relocation Numbers'!O42*Assumptions!D$45</f>
        <v>94774171.771637022</v>
      </c>
      <c r="P42" s="53">
        <f>'Temporary Relocation Numbers'!P42*Assumptions!E$45</f>
        <v>76459196.840627551</v>
      </c>
      <c r="Q42" s="53">
        <f>'Temporary Relocation Numbers'!Q42*Assumptions!F$45</f>
        <v>25117602.827396423</v>
      </c>
      <c r="R42" s="53">
        <f>'Temporary Relocation Numbers'!R42*Assumptions!G$45</f>
        <v>20386142.787418224</v>
      </c>
      <c r="S42" s="53">
        <f>'Temporary Relocation Numbers'!S42*Assumptions!H$45</f>
        <v>11836160.489252137</v>
      </c>
      <c r="U42">
        <v>2061</v>
      </c>
      <c r="V42" s="51">
        <f>'Temporary Relocation Numbers'!V42*Assumptions!C$45</f>
        <v>0</v>
      </c>
      <c r="W42" s="51">
        <f>'Temporary Relocation Numbers'!W42*Assumptions!D$45</f>
        <v>0</v>
      </c>
      <c r="X42" s="51">
        <f>'Temporary Relocation Numbers'!X42*Assumptions!E$45</f>
        <v>0</v>
      </c>
      <c r="Y42" s="51">
        <f>'Temporary Relocation Numbers'!Y42*Assumptions!F$45</f>
        <v>0</v>
      </c>
      <c r="Z42" s="51">
        <f>'Temporary Relocation Numbers'!Z42*Assumptions!G$45</f>
        <v>0</v>
      </c>
      <c r="AA42" s="51">
        <f>'Temporary Relocation Numbers'!AA42*Assumptions!H$45</f>
        <v>0</v>
      </c>
      <c r="AB42" s="52">
        <f>'Temporary Relocation Numbers'!AB42*Assumptions!C$45</f>
        <v>160883.25109924472</v>
      </c>
      <c r="AC42" s="52">
        <f>'Temporary Relocation Numbers'!AC42*Assumptions!D$45</f>
        <v>163135.64255846283</v>
      </c>
      <c r="AD42" s="52">
        <f>'Temporary Relocation Numbers'!AD42*Assumptions!E$45</f>
        <v>112295.60247137281</v>
      </c>
      <c r="AE42" s="52">
        <f>'Temporary Relocation Numbers'!AE42*Assumptions!F$45</f>
        <v>89892.856473415493</v>
      </c>
      <c r="AF42" s="52">
        <f>'Temporary Relocation Numbers'!AF42*Assumptions!G$45</f>
        <v>91863.550050605263</v>
      </c>
      <c r="AG42" s="52">
        <f>'Temporary Relocation Numbers'!AG42*Assumptions!H$45</f>
        <v>37350.016924747986</v>
      </c>
      <c r="AH42" s="53">
        <f>'Temporary Relocation Numbers'!AH42*Assumptions!C$45</f>
        <v>50910836.656443238</v>
      </c>
      <c r="AI42" s="53">
        <f>'Temporary Relocation Numbers'!AI42*Assumptions!D$45</f>
        <v>86547013.106024563</v>
      </c>
      <c r="AJ42" s="53">
        <f>'Temporary Relocation Numbers'!AJ42*Assumptions!E$45</f>
        <v>69088663.307243511</v>
      </c>
      <c r="AK42" s="53">
        <f>'Temporary Relocation Numbers'!AK42*Assumptions!F$45</f>
        <v>25052970.647911239</v>
      </c>
      <c r="AL42" s="53">
        <f>'Temporary Relocation Numbers'!AL42*Assumptions!G$45</f>
        <v>19969715.41887603</v>
      </c>
      <c r="AM42" s="53">
        <f>'Temporary Relocation Numbers'!AM42*Assumptions!H$45</f>
        <v>10825754.915365102</v>
      </c>
    </row>
    <row r="43" spans="1:39" x14ac:dyDescent="0.35">
      <c r="A43">
        <v>2062</v>
      </c>
      <c r="B43" s="51">
        <f>'Temporary Relocation Numbers'!B43*Assumptions!C$45</f>
        <v>0</v>
      </c>
      <c r="C43" s="51">
        <f>'Temporary Relocation Numbers'!C43*Assumptions!D$45</f>
        <v>0</v>
      </c>
      <c r="D43" s="51">
        <f>'Temporary Relocation Numbers'!D43*Assumptions!E$45</f>
        <v>0</v>
      </c>
      <c r="E43" s="51">
        <f>'Temporary Relocation Numbers'!E43*Assumptions!F$45</f>
        <v>0</v>
      </c>
      <c r="F43" s="51">
        <f>'Temporary Relocation Numbers'!F43*Assumptions!G$45</f>
        <v>0</v>
      </c>
      <c r="G43" s="51">
        <f>'Temporary Relocation Numbers'!G43*Assumptions!H$45</f>
        <v>0</v>
      </c>
      <c r="H43" s="52">
        <f>'Temporary Relocation Numbers'!H43*Assumptions!C$45</f>
        <v>173854.07707506808</v>
      </c>
      <c r="I43" s="52">
        <f>'Temporary Relocation Numbers'!I43*Assumptions!D$45</f>
        <v>179721.1337008932</v>
      </c>
      <c r="J43" s="52">
        <f>'Temporary Relocation Numbers'!J43*Assumptions!E$45</f>
        <v>125025.34709623773</v>
      </c>
      <c r="K43" s="52">
        <f>'Temporary Relocation Numbers'!K43*Assumptions!F$45</f>
        <v>90668.518228458415</v>
      </c>
      <c r="L43" s="52">
        <f>'Temporary Relocation Numbers'!L43*Assumptions!G$45</f>
        <v>94344.978189952162</v>
      </c>
      <c r="M43" s="52">
        <f>'Temporary Relocation Numbers'!M43*Assumptions!H$45</f>
        <v>41082.40269588121</v>
      </c>
      <c r="N43" s="53">
        <f>'Temporary Relocation Numbers'!N43*Assumptions!C$45</f>
        <v>55445146.485566743</v>
      </c>
      <c r="O43" s="53">
        <f>'Temporary Relocation Numbers'!O43*Assumptions!D$45</f>
        <v>96090760.553479686</v>
      </c>
      <c r="P43" s="53">
        <f>'Temporary Relocation Numbers'!P43*Assumptions!E$45</f>
        <v>77521356.698606864</v>
      </c>
      <c r="Q43" s="53">
        <f>'Temporary Relocation Numbers'!Q43*Assumptions!F$45</f>
        <v>25466532.852224402</v>
      </c>
      <c r="R43" s="53">
        <f>'Temporary Relocation Numbers'!R43*Assumptions!G$45</f>
        <v>20669344.068919577</v>
      </c>
      <c r="S43" s="53">
        <f>'Temporary Relocation Numbers'!S43*Assumptions!H$45</f>
        <v>12000586.68078655</v>
      </c>
      <c r="U43">
        <v>2062</v>
      </c>
      <c r="V43" s="51">
        <f>'Temporary Relocation Numbers'!V43*Assumptions!C$45</f>
        <v>0</v>
      </c>
      <c r="W43" s="51">
        <f>'Temporary Relocation Numbers'!W43*Assumptions!D$45</f>
        <v>0</v>
      </c>
      <c r="X43" s="51">
        <f>'Temporary Relocation Numbers'!X43*Assumptions!E$45</f>
        <v>0</v>
      </c>
      <c r="Y43" s="51">
        <f>'Temporary Relocation Numbers'!Y43*Assumptions!F$45</f>
        <v>0</v>
      </c>
      <c r="Z43" s="51">
        <f>'Temporary Relocation Numbers'!Z43*Assumptions!G$45</f>
        <v>0</v>
      </c>
      <c r="AA43" s="51">
        <f>'Temporary Relocation Numbers'!AA43*Assumptions!H$45</f>
        <v>0</v>
      </c>
      <c r="AB43" s="52">
        <f>'Temporary Relocation Numbers'!AB43*Assumptions!C$45</f>
        <v>161853.91612058604</v>
      </c>
      <c r="AC43" s="52">
        <f>'Temporary Relocation Numbers'!AC43*Assumptions!D$45</f>
        <v>164119.89704663109</v>
      </c>
      <c r="AD43" s="52">
        <f>'Temporary Relocation Numbers'!AD43*Assumptions!E$45</f>
        <v>112973.12118525161</v>
      </c>
      <c r="AE43" s="52">
        <f>'Temporary Relocation Numbers'!AE43*Assumptions!F$45</f>
        <v>90435.211571606356</v>
      </c>
      <c r="AF43" s="52">
        <f>'Temporary Relocation Numbers'!AF43*Assumptions!G$45</f>
        <v>92417.795033604431</v>
      </c>
      <c r="AG43" s="52">
        <f>'Temporary Relocation Numbers'!AG43*Assumptions!H$45</f>
        <v>37575.362662900632</v>
      </c>
      <c r="AH43" s="53">
        <f>'Temporary Relocation Numbers'!AH43*Assumptions!C$45</f>
        <v>51618082.472081758</v>
      </c>
      <c r="AI43" s="53">
        <f>'Temporary Relocation Numbers'!AI43*Assumptions!D$45</f>
        <v>87749311.416074067</v>
      </c>
      <c r="AJ43" s="53">
        <f>'Temporary Relocation Numbers'!AJ43*Assumptions!E$45</f>
        <v>70048432.803114131</v>
      </c>
      <c r="AK43" s="53">
        <f>'Temporary Relocation Numbers'!AK43*Assumptions!F$45</f>
        <v>25401002.812057711</v>
      </c>
      <c r="AL43" s="53">
        <f>'Temporary Relocation Numbers'!AL43*Assumptions!G$45</f>
        <v>20247131.752942592</v>
      </c>
      <c r="AM43" s="53">
        <f>'Temporary Relocation Numbers'!AM43*Assumptions!H$45</f>
        <v>10976144.702056047</v>
      </c>
    </row>
    <row r="44" spans="1:39" x14ac:dyDescent="0.35">
      <c r="A44">
        <v>2063</v>
      </c>
      <c r="B44" s="51">
        <f>'Temporary Relocation Numbers'!B44*Assumptions!C$45</f>
        <v>0</v>
      </c>
      <c r="C44" s="51">
        <f>'Temporary Relocation Numbers'!C44*Assumptions!D$45</f>
        <v>0</v>
      </c>
      <c r="D44" s="51">
        <f>'Temporary Relocation Numbers'!D44*Assumptions!E$45</f>
        <v>0</v>
      </c>
      <c r="E44" s="51">
        <f>'Temporary Relocation Numbers'!E44*Assumptions!F$45</f>
        <v>0</v>
      </c>
      <c r="F44" s="51">
        <f>'Temporary Relocation Numbers'!F44*Assumptions!G$45</f>
        <v>0</v>
      </c>
      <c r="G44" s="51">
        <f>'Temporary Relocation Numbers'!G44*Assumptions!H$45</f>
        <v>0</v>
      </c>
      <c r="H44" s="52">
        <f>'Temporary Relocation Numbers'!H44*Assumptions!C$45</f>
        <v>174902.99963401258</v>
      </c>
      <c r="I44" s="52">
        <f>'Temporary Relocation Numbers'!I44*Assumptions!D$45</f>
        <v>180805.45426805803</v>
      </c>
      <c r="J44" s="52">
        <f>'Temporary Relocation Numbers'!J44*Assumptions!E$45</f>
        <v>125779.66881946362</v>
      </c>
      <c r="K44" s="52">
        <f>'Temporary Relocation Numbers'!K44*Assumptions!F$45</f>
        <v>91215.553165780235</v>
      </c>
      <c r="L44" s="52">
        <f>'Temporary Relocation Numbers'!L44*Assumptions!G$45</f>
        <v>94914.194498315395</v>
      </c>
      <c r="M44" s="52">
        <f>'Temporary Relocation Numbers'!M44*Assumptions!H$45</f>
        <v>41330.267225079158</v>
      </c>
      <c r="N44" s="53">
        <f>'Temporary Relocation Numbers'!N44*Assumptions!C$45</f>
        <v>56215382.262951441</v>
      </c>
      <c r="O44" s="53">
        <f>'Temporary Relocation Numbers'!O44*Assumptions!D$45</f>
        <v>97425639.192021355</v>
      </c>
      <c r="P44" s="53">
        <f>'Temporary Relocation Numbers'!P44*Assumptions!E$45</f>
        <v>78598271.924292311</v>
      </c>
      <c r="Q44" s="53">
        <f>'Temporary Relocation Numbers'!Q44*Assumptions!F$45</f>
        <v>25820310.161367822</v>
      </c>
      <c r="R44" s="53">
        <f>'Temporary Relocation Numbers'!R44*Assumptions!G$45</f>
        <v>20956479.540752094</v>
      </c>
      <c r="S44" s="53">
        <f>'Temporary Relocation Numbers'!S44*Assumptions!H$45</f>
        <v>12167297.056663265</v>
      </c>
      <c r="U44">
        <v>2063</v>
      </c>
      <c r="V44" s="51">
        <f>'Temporary Relocation Numbers'!V44*Assumptions!C$45</f>
        <v>0</v>
      </c>
      <c r="W44" s="51">
        <f>'Temporary Relocation Numbers'!W44*Assumptions!D$45</f>
        <v>0</v>
      </c>
      <c r="X44" s="51">
        <f>'Temporary Relocation Numbers'!X44*Assumptions!E$45</f>
        <v>0</v>
      </c>
      <c r="Y44" s="51">
        <f>'Temporary Relocation Numbers'!Y44*Assumptions!F$45</f>
        <v>0</v>
      </c>
      <c r="Z44" s="51">
        <f>'Temporary Relocation Numbers'!Z44*Assumptions!G$45</f>
        <v>0</v>
      </c>
      <c r="AA44" s="51">
        <f>'Temporary Relocation Numbers'!AA44*Assumptions!H$45</f>
        <v>0</v>
      </c>
      <c r="AB44" s="52">
        <f>'Temporary Relocation Numbers'!AB44*Assumptions!C$45</f>
        <v>162830.43750408565</v>
      </c>
      <c r="AC44" s="52">
        <f>'Temporary Relocation Numbers'!AC44*Assumptions!D$45</f>
        <v>165110.0898869723</v>
      </c>
      <c r="AD44" s="52">
        <f>'Temporary Relocation Numbers'!AD44*Assumptions!E$45</f>
        <v>113654.72760690843</v>
      </c>
      <c r="AE44" s="52">
        <f>'Temporary Relocation Numbers'!AE44*Assumptions!F$45</f>
        <v>90980.83888812548</v>
      </c>
      <c r="AF44" s="52">
        <f>'Temporary Relocation Numbers'!AF44*Assumptions!G$45</f>
        <v>92975.383970772717</v>
      </c>
      <c r="AG44" s="52">
        <f>'Temporary Relocation Numbers'!AG44*Assumptions!H$45</f>
        <v>37802.067990844262</v>
      </c>
      <c r="AH44" s="53">
        <f>'Temporary Relocation Numbers'!AH44*Assumptions!C$45</f>
        <v>52335153.242024474</v>
      </c>
      <c r="AI44" s="53">
        <f>'Temporary Relocation Numbers'!AI44*Assumptions!D$45</f>
        <v>88968311.876486346</v>
      </c>
      <c r="AJ44" s="53">
        <f>'Temporary Relocation Numbers'!AJ44*Assumptions!E$45</f>
        <v>71021535.274918988</v>
      </c>
      <c r="AK44" s="53">
        <f>'Temporary Relocation Numbers'!AK44*Assumptions!F$45</f>
        <v>25753869.78757178</v>
      </c>
      <c r="AL44" s="53">
        <f>'Temporary Relocation Numbers'!AL44*Assumptions!G$45</f>
        <v>20528401.913705863</v>
      </c>
      <c r="AM44" s="53">
        <f>'Temporary Relocation Numbers'!AM44*Assumptions!H$45</f>
        <v>11128623.681428498</v>
      </c>
    </row>
    <row r="45" spans="1:39" x14ac:dyDescent="0.35">
      <c r="A45">
        <v>2064</v>
      </c>
      <c r="B45" s="51">
        <f>'Temporary Relocation Numbers'!B45*Assumptions!C$45</f>
        <v>0</v>
      </c>
      <c r="C45" s="51">
        <f>'Temporary Relocation Numbers'!C45*Assumptions!D$45</f>
        <v>0</v>
      </c>
      <c r="D45" s="51">
        <f>'Temporary Relocation Numbers'!D45*Assumptions!E$45</f>
        <v>0</v>
      </c>
      <c r="E45" s="51">
        <f>'Temporary Relocation Numbers'!E45*Assumptions!F$45</f>
        <v>0</v>
      </c>
      <c r="F45" s="51">
        <f>'Temporary Relocation Numbers'!F45*Assumptions!G$45</f>
        <v>0</v>
      </c>
      <c r="G45" s="51">
        <f>'Temporary Relocation Numbers'!G45*Assumptions!H$45</f>
        <v>0</v>
      </c>
      <c r="H45" s="52">
        <f>'Temporary Relocation Numbers'!H45*Assumptions!C$45</f>
        <v>175958.25071025838</v>
      </c>
      <c r="I45" s="52">
        <f>'Temporary Relocation Numbers'!I45*Assumptions!D$45</f>
        <v>181896.31692110986</v>
      </c>
      <c r="J45" s="52">
        <f>'Temporary Relocation Numbers'!J45*Assumptions!E$45</f>
        <v>126538.5416299318</v>
      </c>
      <c r="K45" s="52">
        <f>'Temporary Relocation Numbers'!K45*Assumptions!F$45</f>
        <v>91765.888556539445</v>
      </c>
      <c r="L45" s="52">
        <f>'Temporary Relocation Numbers'!L45*Assumptions!G$45</f>
        <v>95486.845088099057</v>
      </c>
      <c r="M45" s="52">
        <f>'Temporary Relocation Numbers'!M45*Assumptions!H$45</f>
        <v>41579.627207824175</v>
      </c>
      <c r="N45" s="53">
        <f>'Temporary Relocation Numbers'!N45*Assumptions!C$45</f>
        <v>56996318.041875839</v>
      </c>
      <c r="O45" s="53">
        <f>'Temporary Relocation Numbers'!O45*Assumptions!D$45</f>
        <v>98779061.76724717</v>
      </c>
      <c r="P45" s="53">
        <f>'Temporary Relocation Numbers'!P45*Assumptions!E$45</f>
        <v>79690147.497070566</v>
      </c>
      <c r="Q45" s="53">
        <f>'Temporary Relocation Numbers'!Q45*Assumptions!F$45</f>
        <v>26179002.092583708</v>
      </c>
      <c r="R45" s="53">
        <f>'Temporary Relocation Numbers'!R45*Assumptions!G$45</f>
        <v>21247603.856106181</v>
      </c>
      <c r="S45" s="53">
        <f>'Temporary Relocation Numbers'!S45*Assumptions!H$45</f>
        <v>12336323.348433441</v>
      </c>
      <c r="U45">
        <v>2064</v>
      </c>
      <c r="V45" s="51">
        <f>'Temporary Relocation Numbers'!V45*Assumptions!C$45</f>
        <v>0</v>
      </c>
      <c r="W45" s="51">
        <f>'Temporary Relocation Numbers'!W45*Assumptions!D$45</f>
        <v>0</v>
      </c>
      <c r="X45" s="51">
        <f>'Temporary Relocation Numbers'!X45*Assumptions!E$45</f>
        <v>0</v>
      </c>
      <c r="Y45" s="51">
        <f>'Temporary Relocation Numbers'!Y45*Assumptions!F$45</f>
        <v>0</v>
      </c>
      <c r="Z45" s="51">
        <f>'Temporary Relocation Numbers'!Z45*Assumptions!G$45</f>
        <v>0</v>
      </c>
      <c r="AA45" s="51">
        <f>'Temporary Relocation Numbers'!AA45*Assumptions!H$45</f>
        <v>0</v>
      </c>
      <c r="AB45" s="52">
        <f>'Temporary Relocation Numbers'!AB45*Assumptions!C$45</f>
        <v>163812.8505832284</v>
      </c>
      <c r="AC45" s="52">
        <f>'Temporary Relocation Numbers'!AC45*Assumptions!D$45</f>
        <v>166106.25690764576</v>
      </c>
      <c r="AD45" s="52">
        <f>'Temporary Relocation Numbers'!AD45*Assumptions!E$45</f>
        <v>114340.44639891644</v>
      </c>
      <c r="AE45" s="52">
        <f>'Temporary Relocation Numbers'!AE45*Assumptions!F$45</f>
        <v>91529.758165412524</v>
      </c>
      <c r="AF45" s="52">
        <f>'Temporary Relocation Numbers'!AF45*Assumptions!G$45</f>
        <v>93536.337037357167</v>
      </c>
      <c r="AG45" s="52">
        <f>'Temporary Relocation Numbers'!AG45*Assumptions!H$45</f>
        <v>38030.141111460398</v>
      </c>
      <c r="AH45" s="53">
        <f>'Temporary Relocation Numbers'!AH45*Assumptions!C$45</f>
        <v>53062185.453083955</v>
      </c>
      <c r="AI45" s="53">
        <f>'Temporary Relocation Numbers'!AI45*Assumptions!D$45</f>
        <v>90204246.511064857</v>
      </c>
      <c r="AJ45" s="53">
        <f>'Temporary Relocation Numbers'!AJ45*Assumptions!E$45</f>
        <v>72008155.94238846</v>
      </c>
      <c r="AK45" s="53">
        <f>'Temporary Relocation Numbers'!AK45*Assumptions!F$45</f>
        <v>26111638.738938134</v>
      </c>
      <c r="AL45" s="53">
        <f>'Temporary Relocation Numbers'!AL45*Assumptions!G$45</f>
        <v>20813579.437956516</v>
      </c>
      <c r="AM45" s="53">
        <f>'Temporary Relocation Numbers'!AM45*Assumptions!H$45</f>
        <v>11283220.876238292</v>
      </c>
    </row>
    <row r="46" spans="1:39" x14ac:dyDescent="0.35">
      <c r="A46">
        <v>2065</v>
      </c>
      <c r="B46" s="51">
        <f>'Temporary Relocation Numbers'!B46*Assumptions!C$45</f>
        <v>0</v>
      </c>
      <c r="C46" s="51">
        <f>'Temporary Relocation Numbers'!C46*Assumptions!D$45</f>
        <v>0</v>
      </c>
      <c r="D46" s="51">
        <f>'Temporary Relocation Numbers'!D46*Assumptions!E$45</f>
        <v>0</v>
      </c>
      <c r="E46" s="51">
        <f>'Temporary Relocation Numbers'!E46*Assumptions!F$45</f>
        <v>0</v>
      </c>
      <c r="F46" s="51">
        <f>'Temporary Relocation Numbers'!F46*Assumptions!G$45</f>
        <v>0</v>
      </c>
      <c r="G46" s="51">
        <f>'Temporary Relocation Numbers'!G46*Assumptions!H$45</f>
        <v>0</v>
      </c>
      <c r="H46" s="52">
        <f>'Temporary Relocation Numbers'!H46*Assumptions!C$45</f>
        <v>177019.86848596757</v>
      </c>
      <c r="I46" s="52">
        <f>'Temporary Relocation Numbers'!I46*Assumptions!D$45</f>
        <v>182993.76113074482</v>
      </c>
      <c r="J46" s="52">
        <f>'Temporary Relocation Numbers'!J46*Assumptions!E$45</f>
        <v>127301.99298594613</v>
      </c>
      <c r="K46" s="52">
        <f>'Temporary Relocation Numbers'!K46*Assumptions!F$45</f>
        <v>92319.544313528007</v>
      </c>
      <c r="L46" s="52">
        <f>'Temporary Relocation Numbers'!L46*Assumptions!G$45</f>
        <v>96062.950679526155</v>
      </c>
      <c r="M46" s="52">
        <f>'Temporary Relocation Numbers'!M46*Assumptions!H$45</f>
        <v>41830.491666711481</v>
      </c>
      <c r="N46" s="53">
        <f>'Temporary Relocation Numbers'!N46*Assumptions!C$45</f>
        <v>57788102.465179287</v>
      </c>
      <c r="O46" s="53">
        <f>'Temporary Relocation Numbers'!O46*Assumptions!D$45</f>
        <v>100151285.8887838</v>
      </c>
      <c r="P46" s="53">
        <f>'Temporary Relocation Numbers'!P46*Assumptions!E$45</f>
        <v>80797191.243871525</v>
      </c>
      <c r="Q46" s="53">
        <f>'Temporary Relocation Numbers'!Q46*Assumptions!F$45</f>
        <v>26542676.919075251</v>
      </c>
      <c r="R46" s="53">
        <f>'Temporary Relocation Numbers'!R46*Assumptions!G$45</f>
        <v>21542772.427406292</v>
      </c>
      <c r="S46" s="53">
        <f>'Temporary Relocation Numbers'!S46*Assumptions!H$45</f>
        <v>12507697.728458267</v>
      </c>
      <c r="U46">
        <v>2065</v>
      </c>
      <c r="V46" s="51">
        <f>'Temporary Relocation Numbers'!V46*Assumptions!C$45</f>
        <v>0</v>
      </c>
      <c r="W46" s="51">
        <f>'Temporary Relocation Numbers'!W46*Assumptions!D$45</f>
        <v>0</v>
      </c>
      <c r="X46" s="51">
        <f>'Temporary Relocation Numbers'!X46*Assumptions!E$45</f>
        <v>0</v>
      </c>
      <c r="Y46" s="51">
        <f>'Temporary Relocation Numbers'!Y46*Assumptions!F$45</f>
        <v>0</v>
      </c>
      <c r="Z46" s="51">
        <f>'Temporary Relocation Numbers'!Z46*Assumptions!G$45</f>
        <v>0</v>
      </c>
      <c r="AA46" s="51">
        <f>'Temporary Relocation Numbers'!AA46*Assumptions!H$45</f>
        <v>0</v>
      </c>
      <c r="AB46" s="52">
        <f>'Temporary Relocation Numbers'!AB46*Assumptions!C$45</f>
        <v>164801.19090467837</v>
      </c>
      <c r="AC46" s="52">
        <f>'Temporary Relocation Numbers'!AC46*Assumptions!D$45</f>
        <v>167108.43415297446</v>
      </c>
      <c r="AD46" s="52">
        <f>'Temporary Relocation Numbers'!AD46*Assumptions!E$45</f>
        <v>115030.30237264678</v>
      </c>
      <c r="AE46" s="52">
        <f>'Temporary Relocation Numbers'!AE46*Assumptions!F$45</f>
        <v>92081.98926502018</v>
      </c>
      <c r="AF46" s="52">
        <f>'Temporary Relocation Numbers'!AF46*Assumptions!G$45</f>
        <v>94100.674530329256</v>
      </c>
      <c r="AG46" s="52">
        <f>'Temporary Relocation Numbers'!AG46*Assumptions!H$45</f>
        <v>38259.590277121504</v>
      </c>
      <c r="AH46" s="53">
        <f>'Temporary Relocation Numbers'!AH46*Assumptions!C$45</f>
        <v>53799317.488127396</v>
      </c>
      <c r="AI46" s="53">
        <f>'Temporary Relocation Numbers'!AI46*Assumptions!D$45</f>
        <v>91457350.56685333</v>
      </c>
      <c r="AJ46" s="53">
        <f>'Temporary Relocation Numbers'!AJ46*Assumptions!E$45</f>
        <v>73008482.598298073</v>
      </c>
      <c r="AK46" s="53">
        <f>'Temporary Relocation Numbers'!AK46*Assumptions!F$45</f>
        <v>26474377.763680547</v>
      </c>
      <c r="AL46" s="53">
        <f>'Temporary Relocation Numbers'!AL46*Assumptions!G$45</f>
        <v>21102718.606210418</v>
      </c>
      <c r="AM46" s="53">
        <f>'Temporary Relocation Numbers'!AM46*Assumptions!H$45</f>
        <v>11439965.712421115</v>
      </c>
    </row>
    <row r="47" spans="1:39" x14ac:dyDescent="0.35">
      <c r="A47">
        <v>2066</v>
      </c>
      <c r="B47" s="51">
        <f>'Temporary Relocation Numbers'!B47*Assumptions!C$45</f>
        <v>0</v>
      </c>
      <c r="C47" s="51">
        <f>'Temporary Relocation Numbers'!C47*Assumptions!D$45</f>
        <v>0</v>
      </c>
      <c r="D47" s="51">
        <f>'Temporary Relocation Numbers'!D47*Assumptions!E$45</f>
        <v>0</v>
      </c>
      <c r="E47" s="51">
        <f>'Temporary Relocation Numbers'!E47*Assumptions!F$45</f>
        <v>0</v>
      </c>
      <c r="F47" s="51">
        <f>'Temporary Relocation Numbers'!F47*Assumptions!G$45</f>
        <v>0</v>
      </c>
      <c r="G47" s="51">
        <f>'Temporary Relocation Numbers'!G47*Assumptions!H$45</f>
        <v>0</v>
      </c>
      <c r="H47" s="52">
        <f>'Temporary Relocation Numbers'!H47*Assumptions!C$45</f>
        <v>178087.89137366868</v>
      </c>
      <c r="I47" s="52">
        <f>'Temporary Relocation Numbers'!I47*Assumptions!D$45</f>
        <v>184097.82660579996</v>
      </c>
      <c r="J47" s="52">
        <f>'Temporary Relocation Numbers'!J47*Assumptions!E$45</f>
        <v>128070.05051147599</v>
      </c>
      <c r="K47" s="52">
        <f>'Temporary Relocation Numbers'!K47*Assumptions!F$45</f>
        <v>92876.540469678701</v>
      </c>
      <c r="L47" s="52">
        <f>'Temporary Relocation Numbers'!L47*Assumptions!G$45</f>
        <v>96642.532117832176</v>
      </c>
      <c r="M47" s="52">
        <f>'Temporary Relocation Numbers'!M47*Assumptions!H$45</f>
        <v>42082.869678772775</v>
      </c>
      <c r="N47" s="53">
        <f>'Temporary Relocation Numbers'!N47*Assumptions!C$45</f>
        <v>58590886.240625553</v>
      </c>
      <c r="O47" s="53">
        <f>'Temporary Relocation Numbers'!O47*Assumptions!D$45</f>
        <v>101542572.74493282</v>
      </c>
      <c r="P47" s="53">
        <f>'Temporary Relocation Numbers'!P47*Assumptions!E$45</f>
        <v>81919613.87872602</v>
      </c>
      <c r="Q47" s="53">
        <f>'Temporary Relocation Numbers'!Q47*Assumptions!F$45</f>
        <v>26911403.862486925</v>
      </c>
      <c r="R47" s="53">
        <f>'Temporary Relocation Numbers'!R47*Assumptions!G$45</f>
        <v>21842041.436858088</v>
      </c>
      <c r="S47" s="53">
        <f>'Temporary Relocation Numbers'!S47*Assumptions!H$45</f>
        <v>12681452.816032611</v>
      </c>
      <c r="U47">
        <v>2066</v>
      </c>
      <c r="V47" s="51">
        <f>'Temporary Relocation Numbers'!V47*Assumptions!C$45</f>
        <v>0</v>
      </c>
      <c r="W47" s="51">
        <f>'Temporary Relocation Numbers'!W47*Assumptions!D$45</f>
        <v>0</v>
      </c>
      <c r="X47" s="51">
        <f>'Temporary Relocation Numbers'!X47*Assumptions!E$45</f>
        <v>0</v>
      </c>
      <c r="Y47" s="51">
        <f>'Temporary Relocation Numbers'!Y47*Assumptions!F$45</f>
        <v>0</v>
      </c>
      <c r="Z47" s="51">
        <f>'Temporary Relocation Numbers'!Z47*Assumptions!G$45</f>
        <v>0</v>
      </c>
      <c r="AA47" s="51">
        <f>'Temporary Relocation Numbers'!AA47*Assumptions!H$45</f>
        <v>0</v>
      </c>
      <c r="AB47" s="52">
        <f>'Temporary Relocation Numbers'!AB47*Assumptions!C$45</f>
        <v>165795.49422956505</v>
      </c>
      <c r="AC47" s="52">
        <f>'Temporary Relocation Numbers'!AC47*Assumptions!D$45</f>
        <v>168116.65788474961</v>
      </c>
      <c r="AD47" s="52">
        <f>'Temporary Relocation Numbers'!AD47*Assumptions!E$45</f>
        <v>115724.32048916632</v>
      </c>
      <c r="AE47" s="52">
        <f>'Temporary Relocation Numbers'!AE47*Assumptions!F$45</f>
        <v>92637.552168332826</v>
      </c>
      <c r="AF47" s="52">
        <f>'Temporary Relocation Numbers'!AF47*Assumptions!G$45</f>
        <v>94668.416869119159</v>
      </c>
      <c r="AG47" s="52">
        <f>'Temporary Relocation Numbers'!AG47*Assumptions!H$45</f>
        <v>38490.423789989421</v>
      </c>
      <c r="AH47" s="53">
        <f>'Temporary Relocation Numbers'!AH47*Assumptions!C$45</f>
        <v>54546689.652416334</v>
      </c>
      <c r="AI47" s="53">
        <f>'Temporary Relocation Numbers'!AI47*Assumptions!D$45</f>
        <v>92727862.558912814</v>
      </c>
      <c r="AJ47" s="53">
        <f>'Temporary Relocation Numbers'!AJ47*Assumptions!E$45</f>
        <v>74022705.644212767</v>
      </c>
      <c r="AK47" s="53">
        <f>'Temporary Relocation Numbers'!AK47*Assumptions!F$45</f>
        <v>26842155.905323531</v>
      </c>
      <c r="AL47" s="53">
        <f>'Temporary Relocation Numbers'!AL47*Assumptions!G$45</f>
        <v>21395874.453040343</v>
      </c>
      <c r="AM47" s="53">
        <f>'Temporary Relocation Numbers'!AM47*Assumptions!H$45</f>
        <v>11598888.024693388</v>
      </c>
    </row>
    <row r="48" spans="1:39" x14ac:dyDescent="0.35">
      <c r="A48">
        <v>2067</v>
      </c>
      <c r="B48" s="51">
        <f>'Temporary Relocation Numbers'!B48*Assumptions!C$45</f>
        <v>0</v>
      </c>
      <c r="C48" s="51">
        <f>'Temporary Relocation Numbers'!C48*Assumptions!D$45</f>
        <v>0</v>
      </c>
      <c r="D48" s="51">
        <f>'Temporary Relocation Numbers'!D48*Assumptions!E$45</f>
        <v>0</v>
      </c>
      <c r="E48" s="51">
        <f>'Temporary Relocation Numbers'!E48*Assumptions!F$45</f>
        <v>0</v>
      </c>
      <c r="F48" s="51">
        <f>'Temporary Relocation Numbers'!F48*Assumptions!G$45</f>
        <v>0</v>
      </c>
      <c r="G48" s="51">
        <f>'Temporary Relocation Numbers'!G48*Assumptions!H$45</f>
        <v>0</v>
      </c>
      <c r="H48" s="52">
        <f>'Temporary Relocation Numbers'!H48*Assumptions!C$45</f>
        <v>179162.35801764647</v>
      </c>
      <c r="I48" s="52">
        <f>'Temporary Relocation Numbers'!I48*Assumptions!D$45</f>
        <v>185208.55329468916</v>
      </c>
      <c r="J48" s="52">
        <f>'Temporary Relocation Numbers'!J48*Assumptions!E$45</f>
        <v>128842.74199715593</v>
      </c>
      <c r="K48" s="52">
        <f>'Temporary Relocation Numbers'!K48*Assumptions!F$45</f>
        <v>93436.897178790008</v>
      </c>
      <c r="L48" s="52">
        <f>'Temporary Relocation Numbers'!L48*Assumptions!G$45</f>
        <v>97225.610374019074</v>
      </c>
      <c r="M48" s="52">
        <f>'Temporary Relocation Numbers'!M48*Assumptions!H$45</f>
        <v>42336.770375804605</v>
      </c>
      <c r="N48" s="53">
        <f>'Temporary Relocation Numbers'!N48*Assumptions!C$45</f>
        <v>59404822.169588342</v>
      </c>
      <c r="O48" s="53">
        <f>'Temporary Relocation Numbers'!O48*Assumptions!D$45</f>
        <v>102953187.15238501</v>
      </c>
      <c r="P48" s="53">
        <f>'Temporary Relocation Numbers'!P48*Assumptions!E$45</f>
        <v>83057629.042873174</v>
      </c>
      <c r="Q48" s="53">
        <f>'Temporary Relocation Numbers'!Q48*Assumptions!F$45</f>
        <v>27285253.106079996</v>
      </c>
      <c r="R48" s="53">
        <f>'Temporary Relocation Numbers'!R48*Assumptions!G$45</f>
        <v>22145467.847142108</v>
      </c>
      <c r="S48" s="53">
        <f>'Temporary Relocation Numbers'!S48*Assumptions!H$45</f>
        <v>12857621.683593757</v>
      </c>
      <c r="U48">
        <v>2067</v>
      </c>
      <c r="V48" s="51">
        <f>'Temporary Relocation Numbers'!V48*Assumptions!C$45</f>
        <v>0</v>
      </c>
      <c r="W48" s="51">
        <f>'Temporary Relocation Numbers'!W48*Assumptions!D$45</f>
        <v>0</v>
      </c>
      <c r="X48" s="51">
        <f>'Temporary Relocation Numbers'!X48*Assumptions!E$45</f>
        <v>0</v>
      </c>
      <c r="Y48" s="51">
        <f>'Temporary Relocation Numbers'!Y48*Assumptions!F$45</f>
        <v>0</v>
      </c>
      <c r="Z48" s="51">
        <f>'Temporary Relocation Numbers'!Z48*Assumptions!G$45</f>
        <v>0</v>
      </c>
      <c r="AA48" s="51">
        <f>'Temporary Relocation Numbers'!AA48*Assumptions!H$45</f>
        <v>0</v>
      </c>
      <c r="AB48" s="52">
        <f>'Temporary Relocation Numbers'!AB48*Assumptions!C$45</f>
        <v>166795.79653477733</v>
      </c>
      <c r="AC48" s="52">
        <f>'Temporary Relocation Numbers'!AC48*Assumptions!D$45</f>
        <v>169130.9645835424</v>
      </c>
      <c r="AD48" s="52">
        <f>'Temporary Relocation Numbers'!AD48*Assumptions!E$45</f>
        <v>116422.52586014073</v>
      </c>
      <c r="AE48" s="52">
        <f>'Temporary Relocation Numbers'!AE48*Assumptions!F$45</f>
        <v>93196.466977289587</v>
      </c>
      <c r="AF48" s="52">
        <f>'Temporary Relocation Numbers'!AF48*Assumptions!G$45</f>
        <v>95239.584596354616</v>
      </c>
      <c r="AG48" s="52">
        <f>'Temporary Relocation Numbers'!AG48*Assumptions!H$45</f>
        <v>38722.650002315873</v>
      </c>
      <c r="AH48" s="53">
        <f>'Temporary Relocation Numbers'!AH48*Assumptions!C$45</f>
        <v>55304444.200312197</v>
      </c>
      <c r="AI48" s="53">
        <f>'Temporary Relocation Numbers'!AI48*Assumptions!D$45</f>
        <v>94016024.315720111</v>
      </c>
      <c r="AJ48" s="53">
        <f>'Temporary Relocation Numbers'!AJ48*Assumptions!E$45</f>
        <v>75051018.126727894</v>
      </c>
      <c r="AK48" s="53">
        <f>'Temporary Relocation Numbers'!AK48*Assumptions!F$45</f>
        <v>27215043.16653404</v>
      </c>
      <c r="AL48" s="53">
        <f>'Temporary Relocation Numbers'!AL48*Assumptions!G$45</f>
        <v>21693102.777551178</v>
      </c>
      <c r="AM48" s="53">
        <f>'Temporary Relocation Numbers'!AM48*Assumptions!H$45</f>
        <v>11760018.062230999</v>
      </c>
    </row>
    <row r="49" spans="1:39" x14ac:dyDescent="0.35">
      <c r="A49">
        <v>2068</v>
      </c>
      <c r="B49" s="51">
        <f>'Temporary Relocation Numbers'!B49*Assumptions!C$45</f>
        <v>0</v>
      </c>
      <c r="C49" s="51">
        <f>'Temporary Relocation Numbers'!C49*Assumptions!D$45</f>
        <v>0</v>
      </c>
      <c r="D49" s="51">
        <f>'Temporary Relocation Numbers'!D49*Assumptions!E$45</f>
        <v>0</v>
      </c>
      <c r="E49" s="51">
        <f>'Temporary Relocation Numbers'!E49*Assumptions!F$45</f>
        <v>0</v>
      </c>
      <c r="F49" s="51">
        <f>'Temporary Relocation Numbers'!F49*Assumptions!G$45</f>
        <v>0</v>
      </c>
      <c r="G49" s="51">
        <f>'Temporary Relocation Numbers'!G49*Assumptions!H$45</f>
        <v>0</v>
      </c>
      <c r="H49" s="52">
        <f>'Temporary Relocation Numbers'!H49*Assumptions!C$45</f>
        <v>180243.3072953402</v>
      </c>
      <c r="I49" s="52">
        <f>'Temporary Relocation Numbers'!I49*Assumptions!D$45</f>
        <v>186325.98138684942</v>
      </c>
      <c r="J49" s="52">
        <f>'Temporary Relocation Numbers'!J49*Assumptions!E$45</f>
        <v>129620.09540129117</v>
      </c>
      <c r="K49" s="52">
        <f>'Temporary Relocation Numbers'!K49*Assumptions!F$45</f>
        <v>94000.634716255372</v>
      </c>
      <c r="L49" s="52">
        <f>'Temporary Relocation Numbers'!L49*Assumptions!G$45</f>
        <v>97812.206545614332</v>
      </c>
      <c r="M49" s="52">
        <f>'Temporary Relocation Numbers'!M49*Assumptions!H$45</f>
        <v>42592.202944698925</v>
      </c>
      <c r="N49" s="53">
        <f>'Temporary Relocation Numbers'!N49*Assumptions!C$45</f>
        <v>60230065.176135421</v>
      </c>
      <c r="O49" s="53">
        <f>'Temporary Relocation Numbers'!O49*Assumptions!D$45</f>
        <v>104383397.60662544</v>
      </c>
      <c r="P49" s="53">
        <f>'Temporary Relocation Numbers'!P49*Assumptions!E$45</f>
        <v>84211453.345424578</v>
      </c>
      <c r="Q49" s="53">
        <f>'Temporary Relocation Numbers'!Q49*Assumptions!F$45</f>
        <v>27664295.808091268</v>
      </c>
      <c r="R49" s="53">
        <f>'Temporary Relocation Numbers'!R49*Assumptions!G$45</f>
        <v>22453109.412256055</v>
      </c>
      <c r="S49" s="53">
        <f>'Temporary Relocation Numbers'!S49*Assumptions!H$45</f>
        <v>13036237.863016415</v>
      </c>
      <c r="U49">
        <v>2068</v>
      </c>
      <c r="V49" s="51">
        <f>'Temporary Relocation Numbers'!V49*Assumptions!C$45</f>
        <v>0</v>
      </c>
      <c r="W49" s="51">
        <f>'Temporary Relocation Numbers'!W49*Assumptions!D$45</f>
        <v>0</v>
      </c>
      <c r="X49" s="51">
        <f>'Temporary Relocation Numbers'!X49*Assumptions!E$45</f>
        <v>0</v>
      </c>
      <c r="Y49" s="51">
        <f>'Temporary Relocation Numbers'!Y49*Assumptions!F$45</f>
        <v>0</v>
      </c>
      <c r="Z49" s="51">
        <f>'Temporary Relocation Numbers'!Z49*Assumptions!G$45</f>
        <v>0</v>
      </c>
      <c r="AA49" s="51">
        <f>'Temporary Relocation Numbers'!AA49*Assumptions!H$45</f>
        <v>0</v>
      </c>
      <c r="AB49" s="52">
        <f>'Temporary Relocation Numbers'!AB49*Assumptions!C$45</f>
        <v>167802.13401426541</v>
      </c>
      <c r="AC49" s="52">
        <f>'Temporary Relocation Numbers'!AC49*Assumptions!D$45</f>
        <v>170151.39095002404</v>
      </c>
      <c r="AD49" s="52">
        <f>'Temporary Relocation Numbers'!AD49*Assumptions!E$45</f>
        <v>117124.94374874324</v>
      </c>
      <c r="AE49" s="52">
        <f>'Temporary Relocation Numbers'!AE49*Assumptions!F$45</f>
        <v>93758.753915111578</v>
      </c>
      <c r="AF49" s="52">
        <f>'Temporary Relocation Numbers'!AF49*Assumptions!G$45</f>
        <v>95814.198378604255</v>
      </c>
      <c r="AG49" s="52">
        <f>'Temporary Relocation Numbers'!AG49*Assumptions!H$45</f>
        <v>38956.27731674465</v>
      </c>
      <c r="AH49" s="53">
        <f>'Temporary Relocation Numbers'!AH49*Assumptions!C$45</f>
        <v>56072725.362353049</v>
      </c>
      <c r="AI49" s="53">
        <f>'Temporary Relocation Numbers'!AI49*Assumptions!D$45</f>
        <v>95322081.025197625</v>
      </c>
      <c r="AJ49" s="53">
        <f>'Temporary Relocation Numbers'!AJ49*Assumptions!E$45</f>
        <v>76093615.774213642</v>
      </c>
      <c r="AK49" s="53">
        <f>'Temporary Relocation Numbers'!AK49*Assumptions!F$45</f>
        <v>27593110.522445712</v>
      </c>
      <c r="AL49" s="53">
        <f>'Temporary Relocation Numbers'!AL49*Assumptions!G$45</f>
        <v>21994460.154000774</v>
      </c>
      <c r="AM49" s="53">
        <f>'Temporary Relocation Numbers'!AM49*Assumptions!H$45</f>
        <v>11923386.49442693</v>
      </c>
    </row>
    <row r="50" spans="1:39" x14ac:dyDescent="0.35">
      <c r="A50">
        <v>2069</v>
      </c>
      <c r="B50" s="51">
        <f>'Temporary Relocation Numbers'!B50*Assumptions!C$45</f>
        <v>0</v>
      </c>
      <c r="C50" s="51">
        <f>'Temporary Relocation Numbers'!C50*Assumptions!D$45</f>
        <v>0</v>
      </c>
      <c r="D50" s="51">
        <f>'Temporary Relocation Numbers'!D50*Assumptions!E$45</f>
        <v>0</v>
      </c>
      <c r="E50" s="51">
        <f>'Temporary Relocation Numbers'!E50*Assumptions!F$45</f>
        <v>0</v>
      </c>
      <c r="F50" s="51">
        <f>'Temporary Relocation Numbers'!F50*Assumptions!G$45</f>
        <v>0</v>
      </c>
      <c r="G50" s="51">
        <f>'Temporary Relocation Numbers'!G50*Assumptions!H$45</f>
        <v>0</v>
      </c>
      <c r="H50" s="52">
        <f>'Temporary Relocation Numbers'!H50*Assumptions!C$45</f>
        <v>181330.77831875035</v>
      </c>
      <c r="I50" s="52">
        <f>'Temporary Relocation Numbers'!I50*Assumptions!D$45</f>
        <v>187450.15131419463</v>
      </c>
      <c r="J50" s="52">
        <f>'Temporary Relocation Numbers'!J50*Assumptions!E$45</f>
        <v>130402.138850869</v>
      </c>
      <c r="K50" s="52">
        <f>'Temporary Relocation Numbers'!K50*Assumptions!F$45</f>
        <v>94567.773479796757</v>
      </c>
      <c r="L50" s="52">
        <f>'Temporary Relocation Numbers'!L50*Assumptions!G$45</f>
        <v>98402.341857434119</v>
      </c>
      <c r="M50" s="52">
        <f>'Temporary Relocation Numbers'!M50*Assumptions!H$45</f>
        <v>42849.176627775392</v>
      </c>
      <c r="N50" s="53">
        <f>'Temporary Relocation Numbers'!N50*Assumptions!C$45</f>
        <v>61066772.336516887</v>
      </c>
      <c r="O50" s="53">
        <f>'Temporary Relocation Numbers'!O50*Assumptions!D$45</f>
        <v>105833476.3330389</v>
      </c>
      <c r="P50" s="53">
        <f>'Temporary Relocation Numbers'!P50*Assumptions!E$45</f>
        <v>85381306.404593498</v>
      </c>
      <c r="Q50" s="53">
        <f>'Temporary Relocation Numbers'!Q50*Assumptions!F$45</f>
        <v>28048604.115277227</v>
      </c>
      <c r="R50" s="53">
        <f>'Temporary Relocation Numbers'!R50*Assumptions!G$45</f>
        <v>22765024.688507598</v>
      </c>
      <c r="S50" s="53">
        <f>'Temporary Relocation Numbers'!S50*Assumptions!H$45</f>
        <v>13217335.351995114</v>
      </c>
      <c r="U50">
        <v>2069</v>
      </c>
      <c r="V50" s="51">
        <f>'Temporary Relocation Numbers'!V50*Assumptions!C$45</f>
        <v>0</v>
      </c>
      <c r="W50" s="51">
        <f>'Temporary Relocation Numbers'!W50*Assumptions!D$45</f>
        <v>0</v>
      </c>
      <c r="X50" s="51">
        <f>'Temporary Relocation Numbers'!X50*Assumptions!E$45</f>
        <v>0</v>
      </c>
      <c r="Y50" s="51">
        <f>'Temporary Relocation Numbers'!Y50*Assumptions!F$45</f>
        <v>0</v>
      </c>
      <c r="Z50" s="51">
        <f>'Temporary Relocation Numbers'!Z50*Assumptions!G$45</f>
        <v>0</v>
      </c>
      <c r="AA50" s="51">
        <f>'Temporary Relocation Numbers'!AA50*Assumptions!H$45</f>
        <v>0</v>
      </c>
      <c r="AB50" s="52">
        <f>'Temporary Relocation Numbers'!AB50*Assumptions!C$45</f>
        <v>168814.54308035015</v>
      </c>
      <c r="AC50" s="52">
        <f>'Temporary Relocation Numbers'!AC50*Assumptions!D$45</f>
        <v>171177.97390629377</v>
      </c>
      <c r="AD50" s="52">
        <f>'Temporary Relocation Numbers'!AD50*Assumptions!E$45</f>
        <v>117831.59957056855</v>
      </c>
      <c r="AE50" s="52">
        <f>'Temporary Relocation Numbers'!AE50*Assumptions!F$45</f>
        <v>94324.433327033694</v>
      </c>
      <c r="AF50" s="52">
        <f>'Temporary Relocation Numbers'!AF50*Assumptions!G$45</f>
        <v>96392.279007125311</v>
      </c>
      <c r="AG50" s="52">
        <f>'Temporary Relocation Numbers'!AG50*Assumptions!H$45</f>
        <v>39191.314186615644</v>
      </c>
      <c r="AH50" s="53">
        <f>'Temporary Relocation Numbers'!AH50*Assumptions!C$45</f>
        <v>56851679.372706227</v>
      </c>
      <c r="AI50" s="53">
        <f>'Temporary Relocation Numbers'!AI50*Assumptions!D$45</f>
        <v>96646281.281382084</v>
      </c>
      <c r="AJ50" s="53">
        <f>'Temporary Relocation Numbers'!AJ50*Assumptions!E$45</f>
        <v>77150697.034069672</v>
      </c>
      <c r="AK50" s="53">
        <f>'Temporary Relocation Numbers'!AK50*Assumptions!F$45</f>
        <v>27976429.934168257</v>
      </c>
      <c r="AL50" s="53">
        <f>'Temporary Relocation Numbers'!AL50*Assumptions!G$45</f>
        <v>22300003.942568157</v>
      </c>
      <c r="AM50" s="53">
        <f>'Temporary Relocation Numbers'!AM50*Assumptions!H$45</f>
        <v>12089024.416728823</v>
      </c>
    </row>
    <row r="51" spans="1:39" x14ac:dyDescent="0.35">
      <c r="A51">
        <v>2070</v>
      </c>
      <c r="B51" s="51">
        <f>'Temporary Relocation Numbers'!B51*Assumptions!C$45</f>
        <v>0</v>
      </c>
      <c r="C51" s="51">
        <f>'Temporary Relocation Numbers'!C51*Assumptions!D$45</f>
        <v>0</v>
      </c>
      <c r="D51" s="51">
        <f>'Temporary Relocation Numbers'!D51*Assumptions!E$45</f>
        <v>0</v>
      </c>
      <c r="E51" s="51">
        <f>'Temporary Relocation Numbers'!E51*Assumptions!F$45</f>
        <v>0</v>
      </c>
      <c r="F51" s="51">
        <f>'Temporary Relocation Numbers'!F51*Assumptions!G$45</f>
        <v>0</v>
      </c>
      <c r="G51" s="51">
        <f>'Temporary Relocation Numbers'!G51*Assumptions!H$45</f>
        <v>0</v>
      </c>
      <c r="H51" s="52">
        <f>'Temporary Relocation Numbers'!H51*Assumptions!C$45</f>
        <v>203531.23749968267</v>
      </c>
      <c r="I51" s="52">
        <f>'Temporary Relocation Numbers'!I51*Assumptions!D$45</f>
        <v>210399.80978527421</v>
      </c>
      <c r="J51" s="52">
        <f>'Temporary Relocation Numbers'!J51*Assumptions!E$45</f>
        <v>146367.36763059691</v>
      </c>
      <c r="K51" s="52">
        <f>'Temporary Relocation Numbers'!K51*Assumptions!F$45</f>
        <v>106145.77482317259</v>
      </c>
      <c r="L51" s="52">
        <f>'Temporary Relocation Numbers'!L51*Assumptions!G$45</f>
        <v>110449.81219848113</v>
      </c>
      <c r="M51" s="52">
        <f>'Temporary Relocation Numbers'!M51*Assumptions!H$45</f>
        <v>48095.232512393624</v>
      </c>
      <c r="N51" s="53">
        <f>'Temporary Relocation Numbers'!N51*Assumptions!C$45</f>
        <v>69078638.398436919</v>
      </c>
      <c r="O51" s="53">
        <f>'Temporary Relocation Numbers'!O51*Assumptions!D$45</f>
        <v>119718664.70643267</v>
      </c>
      <c r="P51" s="53">
        <f>'Temporary Relocation Numbers'!P51*Assumptions!E$45</f>
        <v>96583201.722324237</v>
      </c>
      <c r="Q51" s="53">
        <f>'Temporary Relocation Numbers'!Q51*Assumptions!F$45</f>
        <v>31728537.584776156</v>
      </c>
      <c r="R51" s="53">
        <f>'Temporary Relocation Numbers'!R51*Assumptions!G$45</f>
        <v>25751760.710767608</v>
      </c>
      <c r="S51" s="53">
        <f>'Temporary Relocation Numbers'!S51*Assumptions!H$45</f>
        <v>14951429.303319635</v>
      </c>
      <c r="U51">
        <v>2070</v>
      </c>
      <c r="V51" s="51">
        <f>'Temporary Relocation Numbers'!V51*Assumptions!C$45</f>
        <v>0</v>
      </c>
      <c r="W51" s="51">
        <f>'Temporary Relocation Numbers'!W51*Assumptions!D$45</f>
        <v>0</v>
      </c>
      <c r="X51" s="51">
        <f>'Temporary Relocation Numbers'!X51*Assumptions!E$45</f>
        <v>0</v>
      </c>
      <c r="Y51" s="51">
        <f>'Temporary Relocation Numbers'!Y51*Assumptions!F$45</f>
        <v>0</v>
      </c>
      <c r="Z51" s="51">
        <f>'Temporary Relocation Numbers'!Z51*Assumptions!G$45</f>
        <v>0</v>
      </c>
      <c r="AA51" s="51">
        <f>'Temporary Relocation Numbers'!AA51*Assumptions!H$45</f>
        <v>0</v>
      </c>
      <c r="AB51" s="52">
        <f>'Temporary Relocation Numbers'!AB51*Assumptions!C$45</f>
        <v>189482.63047042958</v>
      </c>
      <c r="AC51" s="52">
        <f>'Temporary Relocation Numbers'!AC51*Assumptions!D$45</f>
        <v>192135.41785274379</v>
      </c>
      <c r="AD51" s="52">
        <f>'Temporary Relocation Numbers'!AD51*Assumptions!E$45</f>
        <v>132257.80807606564</v>
      </c>
      <c r="AE51" s="52">
        <f>'Temporary Relocation Numbers'!AE51*Assumptions!F$45</f>
        <v>105872.64235837852</v>
      </c>
      <c r="AF51" s="52">
        <f>'Temporary Relocation Numbers'!AF51*Assumptions!G$45</f>
        <v>108193.65589027654</v>
      </c>
      <c r="AG51" s="52">
        <f>'Temporary Relocation Numbers'!AG51*Assumptions!H$45</f>
        <v>43989.535309990606</v>
      </c>
      <c r="AH51" s="53">
        <f>'Temporary Relocation Numbers'!AH51*Assumptions!C$45</f>
        <v>64310531.758408129</v>
      </c>
      <c r="AI51" s="53">
        <f>'Temporary Relocation Numbers'!AI51*Assumptions!D$45</f>
        <v>109326123.87633863</v>
      </c>
      <c r="AJ51" s="53">
        <f>'Temporary Relocation Numbers'!AJ51*Assumptions!E$45</f>
        <v>87272749.134915888</v>
      </c>
      <c r="AK51" s="53">
        <f>'Temporary Relocation Numbers'!AK51*Assumptions!F$45</f>
        <v>31646894.26275719</v>
      </c>
      <c r="AL51" s="53">
        <f>'Temporary Relocation Numbers'!AL51*Assumptions!G$45</f>
        <v>25225729.962335315</v>
      </c>
      <c r="AM51" s="53">
        <f>'Temporary Relocation Numbers'!AM51*Assumptions!H$45</f>
        <v>13675085.718812639</v>
      </c>
    </row>
    <row r="52" spans="1:39" x14ac:dyDescent="0.35">
      <c r="A52">
        <v>2071</v>
      </c>
      <c r="B52" s="51">
        <f>'Temporary Relocation Numbers'!B52*Assumptions!C$45</f>
        <v>0</v>
      </c>
      <c r="C52" s="51">
        <f>'Temporary Relocation Numbers'!C52*Assumptions!D$45</f>
        <v>0</v>
      </c>
      <c r="D52" s="51">
        <f>'Temporary Relocation Numbers'!D52*Assumptions!E$45</f>
        <v>0</v>
      </c>
      <c r="E52" s="51">
        <f>'Temporary Relocation Numbers'!E52*Assumptions!F$45</f>
        <v>0</v>
      </c>
      <c r="F52" s="51">
        <f>'Temporary Relocation Numbers'!F52*Assumptions!G$45</f>
        <v>0</v>
      </c>
      <c r="G52" s="51">
        <f>'Temporary Relocation Numbers'!G52*Assumptions!H$45</f>
        <v>0</v>
      </c>
      <c r="H52" s="52">
        <f>'Temporary Relocation Numbers'!H52*Assumptions!C$45</f>
        <v>204759.21276523333</v>
      </c>
      <c r="I52" s="52">
        <f>'Temporary Relocation Numbers'!I52*Assumptions!D$45</f>
        <v>211669.225553914</v>
      </c>
      <c r="J52" s="52">
        <f>'Temporary Relocation Numbers'!J52*Assumptions!E$45</f>
        <v>147250.45324115048</v>
      </c>
      <c r="K52" s="52">
        <f>'Temporary Relocation Numbers'!K52*Assumptions!F$45</f>
        <v>106786.18947218081</v>
      </c>
      <c r="L52" s="52">
        <f>'Temporary Relocation Numbers'!L52*Assumptions!G$45</f>
        <v>111116.19461294786</v>
      </c>
      <c r="M52" s="52">
        <f>'Temporary Relocation Numbers'!M52*Assumptions!H$45</f>
        <v>48385.40790090723</v>
      </c>
      <c r="N52" s="53">
        <f>'Temporary Relocation Numbers'!N52*Assumptions!C$45</f>
        <v>70038268.62975657</v>
      </c>
      <c r="O52" s="53">
        <f>'Temporary Relocation Numbers'!O52*Assumptions!D$45</f>
        <v>121381778.69606967</v>
      </c>
      <c r="P52" s="53">
        <f>'Temporary Relocation Numbers'!P52*Assumptions!E$45</f>
        <v>97924921.2807758</v>
      </c>
      <c r="Q52" s="53">
        <f>'Temporary Relocation Numbers'!Q52*Assumptions!F$45</f>
        <v>32169305.737823628</v>
      </c>
      <c r="R52" s="53">
        <f>'Temporary Relocation Numbers'!R52*Assumptions!G$45</f>
        <v>26109500.36315082</v>
      </c>
      <c r="S52" s="53">
        <f>'Temporary Relocation Numbers'!S52*Assumptions!H$45</f>
        <v>15159132.348625015</v>
      </c>
      <c r="U52">
        <v>2071</v>
      </c>
      <c r="V52" s="51">
        <f>'Temporary Relocation Numbers'!V52*Assumptions!C$45</f>
        <v>0</v>
      </c>
      <c r="W52" s="51">
        <f>'Temporary Relocation Numbers'!W52*Assumptions!D$45</f>
        <v>0</v>
      </c>
      <c r="X52" s="51">
        <f>'Temporary Relocation Numbers'!X52*Assumptions!E$45</f>
        <v>0</v>
      </c>
      <c r="Y52" s="51">
        <f>'Temporary Relocation Numbers'!Y52*Assumptions!F$45</f>
        <v>0</v>
      </c>
      <c r="Z52" s="51">
        <f>'Temporary Relocation Numbers'!Z52*Assumptions!G$45</f>
        <v>0</v>
      </c>
      <c r="AA52" s="51">
        <f>'Temporary Relocation Numbers'!AA52*Assumptions!H$45</f>
        <v>0</v>
      </c>
      <c r="AB52" s="52">
        <f>'Temporary Relocation Numbers'!AB52*Assumptions!C$45</f>
        <v>190625.84556766751</v>
      </c>
      <c r="AC52" s="52">
        <f>'Temporary Relocation Numbers'!AC52*Assumptions!D$45</f>
        <v>193294.63814569643</v>
      </c>
      <c r="AD52" s="52">
        <f>'Temporary Relocation Numbers'!AD52*Assumptions!E$45</f>
        <v>133055.76577036604</v>
      </c>
      <c r="AE52" s="52">
        <f>'Temporary Relocation Numbers'!AE52*Assumptions!F$45</f>
        <v>106511.40910353126</v>
      </c>
      <c r="AF52" s="52">
        <f>'Temporary Relocation Numbers'!AF52*Assumptions!G$45</f>
        <v>108846.42612326331</v>
      </c>
      <c r="AG52" s="52">
        <f>'Temporary Relocation Numbers'!AG52*Assumptions!H$45</f>
        <v>44254.939588799753</v>
      </c>
      <c r="AH52" s="53">
        <f>'Temporary Relocation Numbers'!AH52*Assumptions!C$45</f>
        <v>65203924.15725147</v>
      </c>
      <c r="AI52" s="53">
        <f>'Temporary Relocation Numbers'!AI52*Assumptions!D$45</f>
        <v>110844866.22530633</v>
      </c>
      <c r="AJ52" s="53">
        <f>'Temporary Relocation Numbers'!AJ52*Assumptions!E$45</f>
        <v>88485129.262578279</v>
      </c>
      <c r="AK52" s="53">
        <f>'Temporary Relocation Numbers'!AK52*Assumptions!F$45</f>
        <v>32086528.238846187</v>
      </c>
      <c r="AL52" s="53">
        <f>'Temporary Relocation Numbers'!AL52*Assumptions!G$45</f>
        <v>25576162.073335215</v>
      </c>
      <c r="AM52" s="53">
        <f>'Temporary Relocation Numbers'!AM52*Assumptions!H$45</f>
        <v>13865057.987750091</v>
      </c>
    </row>
    <row r="53" spans="1:39" x14ac:dyDescent="0.35">
      <c r="A53">
        <v>2072</v>
      </c>
      <c r="B53" s="51">
        <f>'Temporary Relocation Numbers'!B53*Assumptions!C$45</f>
        <v>0</v>
      </c>
      <c r="C53" s="51">
        <f>'Temporary Relocation Numbers'!C53*Assumptions!D$45</f>
        <v>0</v>
      </c>
      <c r="D53" s="51">
        <f>'Temporary Relocation Numbers'!D53*Assumptions!E$45</f>
        <v>0</v>
      </c>
      <c r="E53" s="51">
        <f>'Temporary Relocation Numbers'!E53*Assumptions!F$45</f>
        <v>0</v>
      </c>
      <c r="F53" s="51">
        <f>'Temporary Relocation Numbers'!F53*Assumptions!G$45</f>
        <v>0</v>
      </c>
      <c r="G53" s="51">
        <f>'Temporary Relocation Numbers'!G53*Assumptions!H$45</f>
        <v>0</v>
      </c>
      <c r="H53" s="52">
        <f>'Temporary Relocation Numbers'!H53*Assumptions!C$45</f>
        <v>205994.59683579739</v>
      </c>
      <c r="I53" s="52">
        <f>'Temporary Relocation Numbers'!I53*Assumptions!D$45</f>
        <v>212946.30015264166</v>
      </c>
      <c r="J53" s="52">
        <f>'Temporary Relocation Numbers'!J53*Assumptions!E$45</f>
        <v>148138.86681659255</v>
      </c>
      <c r="K53" s="52">
        <f>'Temporary Relocation Numbers'!K53*Assumptions!F$45</f>
        <v>107430.46796714372</v>
      </c>
      <c r="L53" s="52">
        <f>'Temporary Relocation Numbers'!L53*Assumptions!G$45</f>
        <v>111786.59754599651</v>
      </c>
      <c r="M53" s="52">
        <f>'Temporary Relocation Numbers'!M53*Assumptions!H$45</f>
        <v>48677.334019206319</v>
      </c>
      <c r="N53" s="53">
        <f>'Temporary Relocation Numbers'!N53*Assumptions!C$45</f>
        <v>71011229.90236792</v>
      </c>
      <c r="O53" s="53">
        <f>'Temporary Relocation Numbers'!O53*Assumptions!D$45</f>
        <v>123067996.41935842</v>
      </c>
      <c r="P53" s="53">
        <f>'Temporary Relocation Numbers'!P53*Assumptions!E$45</f>
        <v>99285279.808959484</v>
      </c>
      <c r="Q53" s="53">
        <f>'Temporary Relocation Numbers'!Q53*Assumptions!F$45</f>
        <v>32616196.976885445</v>
      </c>
      <c r="R53" s="53">
        <f>'Temporary Relocation Numbers'!R53*Assumptions!G$45</f>
        <v>26472209.68189295</v>
      </c>
      <c r="S53" s="53">
        <f>'Temporary Relocation Numbers'!S53*Assumptions!H$45</f>
        <v>15369720.773926776</v>
      </c>
      <c r="U53">
        <v>2072</v>
      </c>
      <c r="V53" s="51">
        <f>'Temporary Relocation Numbers'!V53*Assumptions!C$45</f>
        <v>0</v>
      </c>
      <c r="W53" s="51">
        <f>'Temporary Relocation Numbers'!W53*Assumptions!D$45</f>
        <v>0</v>
      </c>
      <c r="X53" s="51">
        <f>'Temporary Relocation Numbers'!X53*Assumptions!E$45</f>
        <v>0</v>
      </c>
      <c r="Y53" s="51">
        <f>'Temporary Relocation Numbers'!Y53*Assumptions!F$45</f>
        <v>0</v>
      </c>
      <c r="Z53" s="51">
        <f>'Temporary Relocation Numbers'!Z53*Assumptions!G$45</f>
        <v>0</v>
      </c>
      <c r="AA53" s="51">
        <f>'Temporary Relocation Numbers'!AA53*Assumptions!H$45</f>
        <v>0</v>
      </c>
      <c r="AB53" s="52">
        <f>'Temporary Relocation Numbers'!AB53*Assumptions!C$45</f>
        <v>191775.95808212672</v>
      </c>
      <c r="AC53" s="52">
        <f>'Temporary Relocation Numbers'!AC53*Assumptions!D$45</f>
        <v>194460.85242082376</v>
      </c>
      <c r="AD53" s="52">
        <f>'Temporary Relocation Numbers'!AD53*Assumptions!E$45</f>
        <v>133858.53782301056</v>
      </c>
      <c r="AE53" s="52">
        <f>'Temporary Relocation Numbers'!AE53*Assumptions!F$45</f>
        <v>107154.02975225737</v>
      </c>
      <c r="AF53" s="52">
        <f>'Temporary Relocation Numbers'!AF53*Assumptions!G$45</f>
        <v>109503.13474777191</v>
      </c>
      <c r="AG53" s="52">
        <f>'Temporary Relocation Numbers'!AG53*Assumptions!H$45</f>
        <v>44521.945144610654</v>
      </c>
      <c r="AH53" s="53">
        <f>'Temporary Relocation Numbers'!AH53*Assumptions!C$45</f>
        <v>66109727.431211039</v>
      </c>
      <c r="AI53" s="53">
        <f>'Temporary Relocation Numbers'!AI53*Assumptions!D$45</f>
        <v>112384706.71843906</v>
      </c>
      <c r="AJ53" s="53">
        <f>'Temporary Relocation Numbers'!AJ53*Assumptions!E$45</f>
        <v>89714351.595723152</v>
      </c>
      <c r="AK53" s="53">
        <f>'Temporary Relocation Numbers'!AK53*Assumptions!F$45</f>
        <v>32532269.545130897</v>
      </c>
      <c r="AL53" s="53">
        <f>'Temporary Relocation Numbers'!AL53*Assumptions!G$45</f>
        <v>25931462.335409567</v>
      </c>
      <c r="AM53" s="53">
        <f>'Temporary Relocation Numbers'!AM53*Assumptions!H$45</f>
        <v>14057669.323360117</v>
      </c>
    </row>
    <row r="54" spans="1:39" x14ac:dyDescent="0.35">
      <c r="A54">
        <v>2073</v>
      </c>
      <c r="B54" s="51">
        <f>'Temporary Relocation Numbers'!B54*Assumptions!C$45</f>
        <v>0</v>
      </c>
      <c r="C54" s="51">
        <f>'Temporary Relocation Numbers'!C54*Assumptions!D$45</f>
        <v>0</v>
      </c>
      <c r="D54" s="51">
        <f>'Temporary Relocation Numbers'!D54*Assumptions!E$45</f>
        <v>0</v>
      </c>
      <c r="E54" s="51">
        <f>'Temporary Relocation Numbers'!E54*Assumptions!F$45</f>
        <v>0</v>
      </c>
      <c r="F54" s="51">
        <f>'Temporary Relocation Numbers'!F54*Assumptions!G$45</f>
        <v>0</v>
      </c>
      <c r="G54" s="51">
        <f>'Temporary Relocation Numbers'!G54*Assumptions!H$45</f>
        <v>0</v>
      </c>
      <c r="H54" s="52">
        <f>'Temporary Relocation Numbers'!H54*Assumptions!C$45</f>
        <v>207237.43441129159</v>
      </c>
      <c r="I54" s="52">
        <f>'Temporary Relocation Numbers'!I54*Assumptions!D$45</f>
        <v>214231.07978986259</v>
      </c>
      <c r="J54" s="52">
        <f>'Temporary Relocation Numbers'!J54*Assumptions!E$45</f>
        <v>149032.64050240212</v>
      </c>
      <c r="K54" s="52">
        <f>'Temporary Relocation Numbers'!K54*Assumptions!F$45</f>
        <v>108078.63361999777</v>
      </c>
      <c r="L54" s="52">
        <f>'Temporary Relocation Numbers'!L54*Assumptions!G$45</f>
        <v>112461.04525482432</v>
      </c>
      <c r="M54" s="52">
        <f>'Temporary Relocation Numbers'!M54*Assumptions!H$45</f>
        <v>48971.021430057066</v>
      </c>
      <c r="N54" s="53">
        <f>'Temporary Relocation Numbers'!N54*Assumptions!C$45</f>
        <v>71997707.409125552</v>
      </c>
      <c r="O54" s="53">
        <f>'Temporary Relocation Numbers'!O54*Assumptions!D$45</f>
        <v>124777638.829951</v>
      </c>
      <c r="P54" s="53">
        <f>'Temporary Relocation Numbers'!P54*Assumptions!E$45</f>
        <v>100664536.23668703</v>
      </c>
      <c r="Q54" s="53">
        <f>'Temporary Relocation Numbers'!Q54*Assumptions!F$45</f>
        <v>33069296.362967215</v>
      </c>
      <c r="R54" s="53">
        <f>'Temporary Relocation Numbers'!R54*Assumptions!G$45</f>
        <v>26839957.704864297</v>
      </c>
      <c r="S54" s="53">
        <f>'Temporary Relocation Numbers'!S54*Assumptions!H$45</f>
        <v>15583234.662497217</v>
      </c>
      <c r="U54">
        <v>2073</v>
      </c>
      <c r="V54" s="51">
        <f>'Temporary Relocation Numbers'!V54*Assumptions!C$45</f>
        <v>0</v>
      </c>
      <c r="W54" s="51">
        <f>'Temporary Relocation Numbers'!W54*Assumptions!D$45</f>
        <v>0</v>
      </c>
      <c r="X54" s="51">
        <f>'Temporary Relocation Numbers'!X54*Assumptions!E$45</f>
        <v>0</v>
      </c>
      <c r="Y54" s="51">
        <f>'Temporary Relocation Numbers'!Y54*Assumptions!F$45</f>
        <v>0</v>
      </c>
      <c r="Z54" s="51">
        <f>'Temporary Relocation Numbers'!Z54*Assumptions!G$45</f>
        <v>0</v>
      </c>
      <c r="AA54" s="51">
        <f>'Temporary Relocation Numbers'!AA54*Assumptions!H$45</f>
        <v>0</v>
      </c>
      <c r="AB54" s="52">
        <f>'Temporary Relocation Numbers'!AB54*Assumptions!C$45</f>
        <v>192933.00962834203</v>
      </c>
      <c r="AC54" s="52">
        <f>'Temporary Relocation Numbers'!AC54*Assumptions!D$45</f>
        <v>195634.10287527076</v>
      </c>
      <c r="AD54" s="52">
        <f>'Temporary Relocation Numbers'!AD54*Assumptions!E$45</f>
        <v>134666.15328070993</v>
      </c>
      <c r="AE54" s="52">
        <f>'Temporary Relocation Numbers'!AE54*Assumptions!F$45</f>
        <v>107800.52755650746</v>
      </c>
      <c r="AF54" s="52">
        <f>'Temporary Relocation Numbers'!AF54*Assumptions!G$45</f>
        <v>110163.80552549826</v>
      </c>
      <c r="AG54" s="52">
        <f>'Temporary Relocation Numbers'!AG54*Assumptions!H$45</f>
        <v>44790.561638488492</v>
      </c>
      <c r="AH54" s="53">
        <f>'Temporary Relocation Numbers'!AH54*Assumptions!C$45</f>
        <v>67028113.990328975</v>
      </c>
      <c r="AI54" s="53">
        <f>'Temporary Relocation Numbers'!AI54*Assumptions!D$45</f>
        <v>113945938.44803621</v>
      </c>
      <c r="AJ54" s="53">
        <f>'Temporary Relocation Numbers'!AJ54*Assumptions!E$45</f>
        <v>90960650.103778943</v>
      </c>
      <c r="AK54" s="53">
        <f>'Temporary Relocation Numbers'!AK54*Assumptions!F$45</f>
        <v>32984203.02373945</v>
      </c>
      <c r="AL54" s="53">
        <f>'Temporary Relocation Numbers'!AL54*Assumptions!G$45</f>
        <v>26291698.376193326</v>
      </c>
      <c r="AM54" s="53">
        <f>'Temporary Relocation Numbers'!AM54*Assumptions!H$45</f>
        <v>14252956.387166757</v>
      </c>
    </row>
    <row r="55" spans="1:39" x14ac:dyDescent="0.35">
      <c r="A55">
        <v>2074</v>
      </c>
      <c r="B55" s="51">
        <f>'Temporary Relocation Numbers'!B55*Assumptions!C$45</f>
        <v>0</v>
      </c>
      <c r="C55" s="51">
        <f>'Temporary Relocation Numbers'!C55*Assumptions!D$45</f>
        <v>0</v>
      </c>
      <c r="D55" s="51">
        <f>'Temporary Relocation Numbers'!D55*Assumptions!E$45</f>
        <v>0</v>
      </c>
      <c r="E55" s="51">
        <f>'Temporary Relocation Numbers'!E55*Assumptions!F$45</f>
        <v>0</v>
      </c>
      <c r="F55" s="51">
        <f>'Temporary Relocation Numbers'!F55*Assumptions!G$45</f>
        <v>0</v>
      </c>
      <c r="G55" s="51">
        <f>'Temporary Relocation Numbers'!G55*Assumptions!H$45</f>
        <v>0</v>
      </c>
      <c r="H55" s="52">
        <f>'Temporary Relocation Numbers'!H55*Assumptions!C$45</f>
        <v>208487.77046132236</v>
      </c>
      <c r="I55" s="52">
        <f>'Temporary Relocation Numbers'!I55*Assumptions!D$45</f>
        <v>215523.61095277348</v>
      </c>
      <c r="J55" s="52">
        <f>'Temporary Relocation Numbers'!J55*Assumptions!E$45</f>
        <v>149931.80663800298</v>
      </c>
      <c r="K55" s="52">
        <f>'Temporary Relocation Numbers'!K55*Assumptions!F$45</f>
        <v>108730.70988332847</v>
      </c>
      <c r="L55" s="52">
        <f>'Temporary Relocation Numbers'!L55*Assumptions!G$45</f>
        <v>113139.56214298061</v>
      </c>
      <c r="M55" s="52">
        <f>'Temporary Relocation Numbers'!M55*Assumptions!H$45</f>
        <v>49266.480759954538</v>
      </c>
      <c r="N55" s="53">
        <f>'Temporary Relocation Numbers'!N55*Assumptions!C$45</f>
        <v>72997888.915555894</v>
      </c>
      <c r="O55" s="53">
        <f>'Temporary Relocation Numbers'!O55*Assumptions!D$45</f>
        <v>126511031.34014006</v>
      </c>
      <c r="P55" s="53">
        <f>'Temporary Relocation Numbers'!P55*Assumptions!E$45</f>
        <v>102062953.09078476</v>
      </c>
      <c r="Q55" s="53">
        <f>'Temporary Relocation Numbers'!Q55*Assumptions!F$45</f>
        <v>33528690.138729453</v>
      </c>
      <c r="R55" s="53">
        <f>'Temporary Relocation Numbers'!R55*Assumptions!G$45</f>
        <v>27212814.428999022</v>
      </c>
      <c r="S55" s="53">
        <f>'Temporary Relocation Numbers'!S55*Assumptions!H$45</f>
        <v>15799714.654439548</v>
      </c>
      <c r="U55">
        <v>2074</v>
      </c>
      <c r="V55" s="51">
        <f>'Temporary Relocation Numbers'!V55*Assumptions!C$45</f>
        <v>0</v>
      </c>
      <c r="W55" s="51">
        <f>'Temporary Relocation Numbers'!W55*Assumptions!D$45</f>
        <v>0</v>
      </c>
      <c r="X55" s="51">
        <f>'Temporary Relocation Numbers'!X55*Assumptions!E$45</f>
        <v>0</v>
      </c>
      <c r="Y55" s="51">
        <f>'Temporary Relocation Numbers'!Y55*Assumptions!F$45</f>
        <v>0</v>
      </c>
      <c r="Z55" s="51">
        <f>'Temporary Relocation Numbers'!Z55*Assumptions!G$45</f>
        <v>0</v>
      </c>
      <c r="AA55" s="51">
        <f>'Temporary Relocation Numbers'!AA55*Assumptions!H$45</f>
        <v>0</v>
      </c>
      <c r="AB55" s="52">
        <f>'Temporary Relocation Numbers'!AB55*Assumptions!C$45</f>
        <v>194097.04207192315</v>
      </c>
      <c r="AC55" s="52">
        <f>'Temporary Relocation Numbers'!AC55*Assumptions!D$45</f>
        <v>196814.4319607724</v>
      </c>
      <c r="AD55" s="52">
        <f>'Temporary Relocation Numbers'!AD55*Assumptions!E$45</f>
        <v>135478.6413654238</v>
      </c>
      <c r="AE55" s="52">
        <f>'Temporary Relocation Numbers'!AE55*Assumptions!F$45</f>
        <v>108450.92590851917</v>
      </c>
      <c r="AF55" s="52">
        <f>'Temporary Relocation Numbers'!AF55*Assumptions!G$45</f>
        <v>110828.46236150086</v>
      </c>
      <c r="AG55" s="52">
        <f>'Temporary Relocation Numbers'!AG55*Assumptions!H$45</f>
        <v>45060.798789787048</v>
      </c>
      <c r="AH55" s="53">
        <f>'Temporary Relocation Numbers'!AH55*Assumptions!C$45</f>
        <v>67959258.63974227</v>
      </c>
      <c r="AI55" s="53">
        <f>'Temporary Relocation Numbers'!AI55*Assumptions!D$45</f>
        <v>115528858.57799204</v>
      </c>
      <c r="AJ55" s="53">
        <f>'Temporary Relocation Numbers'!AJ55*Assumptions!E$45</f>
        <v>92224262.00644277</v>
      </c>
      <c r="AK55" s="53">
        <f>'Temporary Relocation Numbers'!AK55*Assumptions!F$45</f>
        <v>33442414.69541423</v>
      </c>
      <c r="AL55" s="53">
        <f>'Temporary Relocation Numbers'!AL55*Assumptions!G$45</f>
        <v>26656938.762794577</v>
      </c>
      <c r="AM55" s="53">
        <f>'Temporary Relocation Numbers'!AM55*Assumptions!H$45</f>
        <v>14450956.349990511</v>
      </c>
    </row>
    <row r="56" spans="1:39" x14ac:dyDescent="0.35">
      <c r="A56">
        <v>2075</v>
      </c>
      <c r="B56" s="51">
        <f>'Temporary Relocation Numbers'!B56*Assumptions!C$45</f>
        <v>0</v>
      </c>
      <c r="C56" s="51">
        <f>'Temporary Relocation Numbers'!C56*Assumptions!D$45</f>
        <v>0</v>
      </c>
      <c r="D56" s="51">
        <f>'Temporary Relocation Numbers'!D56*Assumptions!E$45</f>
        <v>0</v>
      </c>
      <c r="E56" s="51">
        <f>'Temporary Relocation Numbers'!E56*Assumptions!F$45</f>
        <v>0</v>
      </c>
      <c r="F56" s="51">
        <f>'Temporary Relocation Numbers'!F56*Assumptions!G$45</f>
        <v>0</v>
      </c>
      <c r="G56" s="51">
        <f>'Temporary Relocation Numbers'!G56*Assumptions!H$45</f>
        <v>0</v>
      </c>
      <c r="H56" s="52">
        <f>'Temporary Relocation Numbers'!H56*Assumptions!C$45</f>
        <v>209745.65022681383</v>
      </c>
      <c r="I56" s="52">
        <f>'Temporary Relocation Numbers'!I56*Assumptions!D$45</f>
        <v>216823.94040904465</v>
      </c>
      <c r="J56" s="52">
        <f>'Temporary Relocation Numbers'!J56*Assumptions!E$45</f>
        <v>150836.397757934</v>
      </c>
      <c r="K56" s="52">
        <f>'Temporary Relocation Numbers'!K56*Assumptions!F$45</f>
        <v>109386.7203512189</v>
      </c>
      <c r="L56" s="52">
        <f>'Temporary Relocation Numbers'!L56*Assumptions!G$45</f>
        <v>113822.17276125007</v>
      </c>
      <c r="M56" s="52">
        <f>'Temporary Relocation Numbers'!M56*Assumptions!H$45</f>
        <v>49563.722699507154</v>
      </c>
      <c r="N56" s="53">
        <f>'Temporary Relocation Numbers'!N56*Assumptions!C$45</f>
        <v>74011964.795596212</v>
      </c>
      <c r="O56" s="53">
        <f>'Temporary Relocation Numbers'!O56*Assumptions!D$45</f>
        <v>128268503.88279769</v>
      </c>
      <c r="P56" s="53">
        <f>'Temporary Relocation Numbers'!P56*Assumptions!E$45</f>
        <v>103480796.545063</v>
      </c>
      <c r="Q56" s="53">
        <f>'Temporary Relocation Numbers'!Q56*Assumptions!F$45</f>
        <v>33994465.744902983</v>
      </c>
      <c r="R56" s="53">
        <f>'Temporary Relocation Numbers'!R56*Assumptions!G$45</f>
        <v>27590850.823618378</v>
      </c>
      <c r="S56" s="53">
        <f>'Temporary Relocation Numbers'!S56*Assumptions!H$45</f>
        <v>16019201.954423264</v>
      </c>
      <c r="U56">
        <v>2075</v>
      </c>
      <c r="V56" s="51">
        <f>'Temporary Relocation Numbers'!V56*Assumptions!C$45</f>
        <v>0</v>
      </c>
      <c r="W56" s="51">
        <f>'Temporary Relocation Numbers'!W56*Assumptions!D$45</f>
        <v>0</v>
      </c>
      <c r="X56" s="51">
        <f>'Temporary Relocation Numbers'!X56*Assumptions!E$45</f>
        <v>0</v>
      </c>
      <c r="Y56" s="51">
        <f>'Temporary Relocation Numbers'!Y56*Assumptions!F$45</f>
        <v>0</v>
      </c>
      <c r="Z56" s="51">
        <f>'Temporary Relocation Numbers'!Z56*Assumptions!G$45</f>
        <v>0</v>
      </c>
      <c r="AA56" s="51">
        <f>'Temporary Relocation Numbers'!AA56*Assumptions!H$45</f>
        <v>0</v>
      </c>
      <c r="AB56" s="52">
        <f>'Temporary Relocation Numbers'!AB56*Assumptions!C$45</f>
        <v>195268.09753106965</v>
      </c>
      <c r="AC56" s="52">
        <f>'Temporary Relocation Numbers'!AC56*Assumptions!D$45</f>
        <v>198001.88238518994</v>
      </c>
      <c r="AD56" s="52">
        <f>'Temporary Relocation Numbers'!AD56*Assumptions!E$45</f>
        <v>136296.0314754181</v>
      </c>
      <c r="AE56" s="52">
        <f>'Temporary Relocation Numbers'!AE56*Assumptions!F$45</f>
        <v>109105.24834166378</v>
      </c>
      <c r="AF56" s="52">
        <f>'Temporary Relocation Numbers'!AF56*Assumptions!G$45</f>
        <v>111497.12930506594</v>
      </c>
      <c r="AG56" s="52">
        <f>'Temporary Relocation Numbers'!AG56*Assumptions!H$45</f>
        <v>45332.666376500361</v>
      </c>
      <c r="AH56" s="53">
        <f>'Temporary Relocation Numbers'!AH56*Assumptions!C$45</f>
        <v>68903338.612955004</v>
      </c>
      <c r="AI56" s="53">
        <f>'Temporary Relocation Numbers'!AI56*Assumptions!D$45</f>
        <v>117133768.40035766</v>
      </c>
      <c r="AJ56" s="53">
        <f>'Temporary Relocation Numbers'!AJ56*Assumptions!E$45</f>
        <v>93505427.818832785</v>
      </c>
      <c r="AK56" s="53">
        <f>'Temporary Relocation Numbers'!AK56*Assumptions!F$45</f>
        <v>33906991.775885098</v>
      </c>
      <c r="AL56" s="53">
        <f>'Temporary Relocation Numbers'!AL56*Assumptions!G$45</f>
        <v>27027253.01484552</v>
      </c>
      <c r="AM56" s="53">
        <f>'Temporary Relocation Numbers'!AM56*Assumptions!H$45</f>
        <v>14651706.899023414</v>
      </c>
    </row>
    <row r="57" spans="1:39" x14ac:dyDescent="0.35">
      <c r="A57">
        <v>2076</v>
      </c>
      <c r="B57" s="51">
        <f>'Temporary Relocation Numbers'!B57*Assumptions!C$45</f>
        <v>0</v>
      </c>
      <c r="C57" s="51">
        <f>'Temporary Relocation Numbers'!C57*Assumptions!D$45</f>
        <v>0</v>
      </c>
      <c r="D57" s="51">
        <f>'Temporary Relocation Numbers'!D57*Assumptions!E$45</f>
        <v>0</v>
      </c>
      <c r="E57" s="51">
        <f>'Temporary Relocation Numbers'!E57*Assumptions!F$45</f>
        <v>0</v>
      </c>
      <c r="F57" s="51">
        <f>'Temporary Relocation Numbers'!F57*Assumptions!G$45</f>
        <v>0</v>
      </c>
      <c r="G57" s="51">
        <f>'Temporary Relocation Numbers'!G57*Assumptions!H$45</f>
        <v>0</v>
      </c>
      <c r="H57" s="52">
        <f>'Temporary Relocation Numbers'!H57*Assumptions!C$45</f>
        <v>211011.11922164445</v>
      </c>
      <c r="I57" s="52">
        <f>'Temporary Relocation Numbers'!I57*Assumptions!D$45</f>
        <v>218132.11520851217</v>
      </c>
      <c r="J57" s="52">
        <f>'Temporary Relocation Numbers'!J57*Assumptions!E$45</f>
        <v>151746.44659302634</v>
      </c>
      <c r="K57" s="52">
        <f>'Temporary Relocation Numbers'!K57*Assumptions!F$45</f>
        <v>110046.68876010361</v>
      </c>
      <c r="L57" s="52">
        <f>'Temporary Relocation Numbers'!L57*Assumptions!G$45</f>
        <v>114508.9018085407</v>
      </c>
      <c r="M57" s="52">
        <f>'Temporary Relocation Numbers'!M57*Assumptions!H$45</f>
        <v>49862.758003823517</v>
      </c>
      <c r="N57" s="53">
        <f>'Temporary Relocation Numbers'!N57*Assumptions!C$45</f>
        <v>75040128.067830399</v>
      </c>
      <c r="O57" s="53">
        <f>'Temporary Relocation Numbers'!O57*Assumptions!D$45</f>
        <v>130050390.97417474</v>
      </c>
      <c r="P57" s="53">
        <f>'Temporary Relocation Numbers'!P57*Assumptions!E$45</f>
        <v>104918336.4709792</v>
      </c>
      <c r="Q57" s="53">
        <f>'Temporary Relocation Numbers'!Q57*Assumptions!F$45</f>
        <v>34466711.836932324</v>
      </c>
      <c r="R57" s="53">
        <f>'Temporary Relocation Numbers'!R57*Assumptions!G$45</f>
        <v>27974138.843938913</v>
      </c>
      <c r="S57" s="53">
        <f>'Temporary Relocation Numbers'!S57*Assumptions!H$45</f>
        <v>16241738.33952705</v>
      </c>
      <c r="U57">
        <v>2076</v>
      </c>
      <c r="V57" s="51">
        <f>'Temporary Relocation Numbers'!V57*Assumptions!C$45</f>
        <v>0</v>
      </c>
      <c r="W57" s="51">
        <f>'Temporary Relocation Numbers'!W57*Assumptions!D$45</f>
        <v>0</v>
      </c>
      <c r="X57" s="51">
        <f>'Temporary Relocation Numbers'!X57*Assumptions!E$45</f>
        <v>0</v>
      </c>
      <c r="Y57" s="51">
        <f>'Temporary Relocation Numbers'!Y57*Assumptions!F$45</f>
        <v>0</v>
      </c>
      <c r="Z57" s="51">
        <f>'Temporary Relocation Numbers'!Z57*Assumptions!G$45</f>
        <v>0</v>
      </c>
      <c r="AA57" s="51">
        <f>'Temporary Relocation Numbers'!AA57*Assumptions!H$45</f>
        <v>0</v>
      </c>
      <c r="AB57" s="52">
        <f>'Temporary Relocation Numbers'!AB57*Assumptions!C$45</f>
        <v>196446.21837809519</v>
      </c>
      <c r="AC57" s="52">
        <f>'Temporary Relocation Numbers'!AC57*Assumptions!D$45</f>
        <v>199196.49711405614</v>
      </c>
      <c r="AD57" s="52">
        <f>'Temporary Relocation Numbers'!AD57*Assumptions!E$45</f>
        <v>137118.35318632884</v>
      </c>
      <c r="AE57" s="52">
        <f>'Temporary Relocation Numbers'!AE57*Assumptions!F$45</f>
        <v>109763.51853129761</v>
      </c>
      <c r="AF57" s="52">
        <f>'Temporary Relocation Numbers'!AF57*Assumptions!G$45</f>
        <v>112169.83055057738</v>
      </c>
      <c r="AG57" s="52">
        <f>'Temporary Relocation Numbers'!AG57*Assumptions!H$45</f>
        <v>45606.174235616512</v>
      </c>
      <c r="AH57" s="53">
        <f>'Temporary Relocation Numbers'!AH57*Assumptions!C$45</f>
        <v>69860533.605572879</v>
      </c>
      <c r="AI57" s="53">
        <f>'Temporary Relocation Numbers'!AI57*Assumptions!D$45</f>
        <v>118760973.39268889</v>
      </c>
      <c r="AJ57" s="53">
        <f>'Temporary Relocation Numbers'!AJ57*Assumptions!E$45</f>
        <v>94804391.397267476</v>
      </c>
      <c r="AK57" s="53">
        <f>'Temporary Relocation Numbers'!AK57*Assumptions!F$45</f>
        <v>34378022.69246991</v>
      </c>
      <c r="AL57" s="53">
        <f>'Temporary Relocation Numbers'!AL57*Assumptions!G$45</f>
        <v>27402711.617734801</v>
      </c>
      <c r="AM57" s="53">
        <f>'Temporary Relocation Numbers'!AM57*Assumptions!H$45</f>
        <v>14855246.245002421</v>
      </c>
    </row>
    <row r="58" spans="1:39" x14ac:dyDescent="0.35">
      <c r="A58">
        <v>2077</v>
      </c>
      <c r="B58" s="51">
        <f>'Temporary Relocation Numbers'!B58*Assumptions!C$45</f>
        <v>0</v>
      </c>
      <c r="C58" s="51">
        <f>'Temporary Relocation Numbers'!C58*Assumptions!D$45</f>
        <v>0</v>
      </c>
      <c r="D58" s="51">
        <f>'Temporary Relocation Numbers'!D58*Assumptions!E$45</f>
        <v>0</v>
      </c>
      <c r="E58" s="51">
        <f>'Temporary Relocation Numbers'!E58*Assumptions!F$45</f>
        <v>0</v>
      </c>
      <c r="F58" s="51">
        <f>'Temporary Relocation Numbers'!F58*Assumptions!G$45</f>
        <v>0</v>
      </c>
      <c r="G58" s="51">
        <f>'Temporary Relocation Numbers'!G58*Assumptions!H$45</f>
        <v>0</v>
      </c>
      <c r="H58" s="52">
        <f>'Temporary Relocation Numbers'!H58*Assumptions!C$45</f>
        <v>212284.22323429387</v>
      </c>
      <c r="I58" s="52">
        <f>'Temporary Relocation Numbers'!I58*Assumptions!D$45</f>
        <v>219448.18268488027</v>
      </c>
      <c r="J58" s="52">
        <f>'Temporary Relocation Numbers'!J58*Assumptions!E$45</f>
        <v>152661.98607158789</v>
      </c>
      <c r="K58" s="52">
        <f>'Temporary Relocation Numbers'!K58*Assumptions!F$45</f>
        <v>110710.63898962729</v>
      </c>
      <c r="L58" s="52">
        <f>'Temporary Relocation Numbers'!L58*Assumptions!G$45</f>
        <v>115199.77413277778</v>
      </c>
      <c r="M58" s="52">
        <f>'Temporary Relocation Numbers'!M58*Assumptions!H$45</f>
        <v>50163.597492901587</v>
      </c>
      <c r="N58" s="53">
        <f>'Temporary Relocation Numbers'!N58*Assumptions!C$45</f>
        <v>76082574.432228029</v>
      </c>
      <c r="O58" s="53">
        <f>'Temporary Relocation Numbers'!O58*Assumptions!D$45</f>
        <v>131857031.77757223</v>
      </c>
      <c r="P58" s="53">
        <f>'Temporary Relocation Numbers'!P58*Assumptions!E$45</f>
        <v>106375846.48900525</v>
      </c>
      <c r="Q58" s="53">
        <f>'Temporary Relocation Numbers'!Q58*Assumptions!F$45</f>
        <v>34945518.301850304</v>
      </c>
      <c r="R58" s="53">
        <f>'Temporary Relocation Numbers'!R58*Assumptions!G$45</f>
        <v>28362751.444768418</v>
      </c>
      <c r="S58" s="53">
        <f>'Temporary Relocation Numbers'!S58*Assumptions!H$45</f>
        <v>16467366.167190578</v>
      </c>
      <c r="U58">
        <v>2077</v>
      </c>
      <c r="V58" s="51">
        <f>'Temporary Relocation Numbers'!V58*Assumptions!C$45</f>
        <v>0</v>
      </c>
      <c r="W58" s="51">
        <f>'Temporary Relocation Numbers'!W58*Assumptions!D$45</f>
        <v>0</v>
      </c>
      <c r="X58" s="51">
        <f>'Temporary Relocation Numbers'!X58*Assumptions!E$45</f>
        <v>0</v>
      </c>
      <c r="Y58" s="51">
        <f>'Temporary Relocation Numbers'!Y58*Assumptions!F$45</f>
        <v>0</v>
      </c>
      <c r="Z58" s="51">
        <f>'Temporary Relocation Numbers'!Z58*Assumptions!G$45</f>
        <v>0</v>
      </c>
      <c r="AA58" s="51">
        <f>'Temporary Relocation Numbers'!AA58*Assumptions!H$45</f>
        <v>0</v>
      </c>
      <c r="AB58" s="52">
        <f>'Temporary Relocation Numbers'!AB58*Assumptions!C$45</f>
        <v>197631.4472409602</v>
      </c>
      <c r="AC58" s="52">
        <f>'Temporary Relocation Numbers'!AC58*Assumptions!D$45</f>
        <v>200398.31937212971</v>
      </c>
      <c r="AD58" s="52">
        <f>'Temporary Relocation Numbers'!AD58*Assumptions!E$45</f>
        <v>137945.63625223227</v>
      </c>
      <c r="AE58" s="52">
        <f>'Temporary Relocation Numbers'!AE58*Assumptions!F$45</f>
        <v>110425.76029561867</v>
      </c>
      <c r="AF58" s="52">
        <f>'Temporary Relocation Numbers'!AF58*Assumptions!G$45</f>
        <v>112846.59043839228</v>
      </c>
      <c r="AG58" s="52">
        <f>'Temporary Relocation Numbers'!AG58*Assumptions!H$45</f>
        <v>45881.332263473618</v>
      </c>
      <c r="AH58" s="53">
        <f>'Temporary Relocation Numbers'!AH58*Assumptions!C$45</f>
        <v>70831025.809506491</v>
      </c>
      <c r="AI58" s="53">
        <f>'Temporary Relocation Numbers'!AI58*Assumptions!D$45</f>
        <v>120410783.27619047</v>
      </c>
      <c r="AJ58" s="53">
        <f>'Temporary Relocation Numbers'!AJ58*Assumptions!E$45</f>
        <v>96121399.98568137</v>
      </c>
      <c r="AK58" s="53">
        <f>'Temporary Relocation Numbers'!AK58*Assumptions!F$45</f>
        <v>34855597.100905761</v>
      </c>
      <c r="AL58" s="53">
        <f>'Temporary Relocation Numbers'!AL58*Assumptions!G$45</f>
        <v>27783386.036023684</v>
      </c>
      <c r="AM58" s="53">
        <f>'Temporary Relocation Numbers'!AM58*Assumptions!H$45</f>
        <v>15061613.129482361</v>
      </c>
    </row>
    <row r="59" spans="1:39" x14ac:dyDescent="0.35">
      <c r="A59">
        <v>2078</v>
      </c>
      <c r="B59" s="51">
        <f>'Temporary Relocation Numbers'!B59*Assumptions!C$45</f>
        <v>0</v>
      </c>
      <c r="C59" s="51">
        <f>'Temporary Relocation Numbers'!C59*Assumptions!D$45</f>
        <v>0</v>
      </c>
      <c r="D59" s="51">
        <f>'Temporary Relocation Numbers'!D59*Assumptions!E$45</f>
        <v>0</v>
      </c>
      <c r="E59" s="51">
        <f>'Temporary Relocation Numbers'!E59*Assumptions!F$45</f>
        <v>0</v>
      </c>
      <c r="F59" s="51">
        <f>'Temporary Relocation Numbers'!F59*Assumptions!G$45</f>
        <v>0</v>
      </c>
      <c r="G59" s="51">
        <f>'Temporary Relocation Numbers'!G59*Assumptions!H$45</f>
        <v>0</v>
      </c>
      <c r="H59" s="52">
        <f>'Temporary Relocation Numbers'!H59*Assumptions!C$45</f>
        <v>213565.0083294994</v>
      </c>
      <c r="I59" s="52">
        <f>'Temporary Relocation Numbers'!I59*Assumptions!D$45</f>
        <v>220772.19045743407</v>
      </c>
      <c r="J59" s="52">
        <f>'Temporary Relocation Numbers'!J59*Assumptions!E$45</f>
        <v>153583.04932059423</v>
      </c>
      <c r="K59" s="52">
        <f>'Temporary Relocation Numbers'!K59*Assumptions!F$45</f>
        <v>111378.59506350895</v>
      </c>
      <c r="L59" s="52">
        <f>'Temporary Relocation Numbers'!L59*Assumptions!G$45</f>
        <v>115894.81473180273</v>
      </c>
      <c r="M59" s="52">
        <f>'Temporary Relocation Numbers'!M59*Assumptions!H$45</f>
        <v>50466.252052020143</v>
      </c>
      <c r="N59" s="53">
        <f>'Temporary Relocation Numbers'!N59*Assumptions!C$45</f>
        <v>77139502.30739364</v>
      </c>
      <c r="O59" s="53">
        <f>'Temporary Relocation Numbers'!O59*Assumptions!D$45</f>
        <v>133688770.16789784</v>
      </c>
      <c r="P59" s="53">
        <f>'Temporary Relocation Numbers'!P59*Assumptions!E$45</f>
        <v>107853604.02070813</v>
      </c>
      <c r="Q59" s="53">
        <f>'Temporary Relocation Numbers'!Q59*Assumptions!F$45</f>
        <v>35430976.275387153</v>
      </c>
      <c r="R59" s="53">
        <f>'Temporary Relocation Numbers'!R59*Assumptions!G$45</f>
        <v>28756762.594392076</v>
      </c>
      <c r="S59" s="53">
        <f>'Temporary Relocation Numbers'!S59*Assumptions!H$45</f>
        <v>16696128.383276822</v>
      </c>
      <c r="U59">
        <v>2078</v>
      </c>
      <c r="V59" s="51">
        <f>'Temporary Relocation Numbers'!V59*Assumptions!C$45</f>
        <v>0</v>
      </c>
      <c r="W59" s="51">
        <f>'Temporary Relocation Numbers'!W59*Assumptions!D$45</f>
        <v>0</v>
      </c>
      <c r="X59" s="51">
        <f>'Temporary Relocation Numbers'!X59*Assumptions!E$45</f>
        <v>0</v>
      </c>
      <c r="Y59" s="51">
        <f>'Temporary Relocation Numbers'!Y59*Assumptions!F$45</f>
        <v>0</v>
      </c>
      <c r="Z59" s="51">
        <f>'Temporary Relocation Numbers'!Z59*Assumptions!G$45</f>
        <v>0</v>
      </c>
      <c r="AA59" s="51">
        <f>'Temporary Relocation Numbers'!AA59*Assumptions!H$45</f>
        <v>0</v>
      </c>
      <c r="AB59" s="52">
        <f>'Temporary Relocation Numbers'!AB59*Assumptions!C$45</f>
        <v>198823.82700481458</v>
      </c>
      <c r="AC59" s="52">
        <f>'Temporary Relocation Numbers'!AC59*Assumptions!D$45</f>
        <v>201607.39264495973</v>
      </c>
      <c r="AD59" s="52">
        <f>'Temporary Relocation Numbers'!AD59*Assumptions!E$45</f>
        <v>138777.91060672118</v>
      </c>
      <c r="AE59" s="52">
        <f>'Temporary Relocation Numbers'!AE59*Assumptions!F$45</f>
        <v>111091.99759652858</v>
      </c>
      <c r="AF59" s="52">
        <f>'Temporary Relocation Numbers'!AF59*Assumptions!G$45</f>
        <v>113527.43345572169</v>
      </c>
      <c r="AG59" s="52">
        <f>'Temporary Relocation Numbers'!AG59*Assumptions!H$45</f>
        <v>46158.150416117838</v>
      </c>
      <c r="AH59" s="53">
        <f>'Temporary Relocation Numbers'!AH59*Assumptions!C$45</f>
        <v>71814999.947649345</v>
      </c>
      <c r="AI59" s="53">
        <f>'Temporary Relocation Numbers'!AI59*Assumptions!D$45</f>
        <v>122083512.07466847</v>
      </c>
      <c r="AJ59" s="53">
        <f>'Temporary Relocation Numbers'!AJ59*Assumptions!E$45</f>
        <v>97456704.262685135</v>
      </c>
      <c r="AK59" s="53">
        <f>'Temporary Relocation Numbers'!AK59*Assumptions!F$45</f>
        <v>35339805.902413987</v>
      </c>
      <c r="AL59" s="53">
        <f>'Temporary Relocation Numbers'!AL59*Assumptions!G$45</f>
        <v>28169348.727048531</v>
      </c>
      <c r="AM59" s="53">
        <f>'Temporary Relocation Numbers'!AM59*Assumptions!H$45</f>
        <v>15270846.832210058</v>
      </c>
    </row>
    <row r="60" spans="1:39" x14ac:dyDescent="0.35">
      <c r="A60">
        <v>2079</v>
      </c>
      <c r="B60" s="51">
        <f>'Temporary Relocation Numbers'!B60*Assumptions!C$45</f>
        <v>0</v>
      </c>
      <c r="C60" s="51">
        <f>'Temporary Relocation Numbers'!C60*Assumptions!D$45</f>
        <v>0</v>
      </c>
      <c r="D60" s="51">
        <f>'Temporary Relocation Numbers'!D60*Assumptions!E$45</f>
        <v>0</v>
      </c>
      <c r="E60" s="51">
        <f>'Temporary Relocation Numbers'!E60*Assumptions!F$45</f>
        <v>0</v>
      </c>
      <c r="F60" s="51">
        <f>'Temporary Relocation Numbers'!F60*Assumptions!G$45</f>
        <v>0</v>
      </c>
      <c r="G60" s="51">
        <f>'Temporary Relocation Numbers'!G60*Assumptions!H$45</f>
        <v>0</v>
      </c>
      <c r="H60" s="52">
        <f>'Temporary Relocation Numbers'!H60*Assumptions!C$45</f>
        <v>214853.52084992343</v>
      </c>
      <c r="I60" s="52">
        <f>'Temporary Relocation Numbers'!I60*Assumptions!D$45</f>
        <v>222104.18643276236</v>
      </c>
      <c r="J60" s="52">
        <f>'Temporary Relocation Numbers'!J60*Assumptions!E$45</f>
        <v>154509.66966688784</v>
      </c>
      <c r="K60" s="52">
        <f>'Temporary Relocation Numbers'!K60*Assumptions!F$45</f>
        <v>112050.58115041109</v>
      </c>
      <c r="L60" s="52">
        <f>'Temporary Relocation Numbers'!L60*Assumptions!G$45</f>
        <v>116594.04875427778</v>
      </c>
      <c r="M60" s="52">
        <f>'Temporary Relocation Numbers'!M60*Assumptions!H$45</f>
        <v>50770.732632132676</v>
      </c>
      <c r="N60" s="53">
        <f>'Temporary Relocation Numbers'!N60*Assumptions!C$45</f>
        <v>78211112.868333757</v>
      </c>
      <c r="O60" s="53">
        <f>'Temporary Relocation Numbers'!O60*Assumptions!D$45</f>
        <v>135545954.79711837</v>
      </c>
      <c r="P60" s="53">
        <f>'Temporary Relocation Numbers'!P60*Assumptions!E$45</f>
        <v>109351890.34155419</v>
      </c>
      <c r="Q60" s="53">
        <f>'Temporary Relocation Numbers'!Q60*Assumptions!F$45</f>
        <v>35923178.159317181</v>
      </c>
      <c r="R60" s="53">
        <f>'Temporary Relocation Numbers'!R60*Assumptions!G$45</f>
        <v>29156247.288651563</v>
      </c>
      <c r="S60" s="53">
        <f>'Temporary Relocation Numbers'!S60*Assumptions!H$45</f>
        <v>16928068.530246329</v>
      </c>
      <c r="U60">
        <v>2079</v>
      </c>
      <c r="V60" s="51">
        <f>'Temporary Relocation Numbers'!V60*Assumptions!C$45</f>
        <v>0</v>
      </c>
      <c r="W60" s="51">
        <f>'Temporary Relocation Numbers'!W60*Assumptions!D$45</f>
        <v>0</v>
      </c>
      <c r="X60" s="51">
        <f>'Temporary Relocation Numbers'!X60*Assumptions!E$45</f>
        <v>0</v>
      </c>
      <c r="Y60" s="51">
        <f>'Temporary Relocation Numbers'!Y60*Assumptions!F$45</f>
        <v>0</v>
      </c>
      <c r="Z60" s="51">
        <f>'Temporary Relocation Numbers'!Z60*Assumptions!G$45</f>
        <v>0</v>
      </c>
      <c r="AA60" s="51">
        <f>'Temporary Relocation Numbers'!AA60*Assumptions!H$45</f>
        <v>0</v>
      </c>
      <c r="AB60" s="52">
        <f>'Temporary Relocation Numbers'!AB60*Assumptions!C$45</f>
        <v>200023.40081354952</v>
      </c>
      <c r="AC60" s="52">
        <f>'Temporary Relocation Numbers'!AC60*Assumptions!D$45</f>
        <v>202823.76068045874</v>
      </c>
      <c r="AD60" s="52">
        <f>'Temporary Relocation Numbers'!AD60*Assumptions!E$45</f>
        <v>139615.20636398849</v>
      </c>
      <c r="AE60" s="52">
        <f>'Temporary Relocation Numbers'!AE60*Assumptions!F$45</f>
        <v>111762.25454049942</v>
      </c>
      <c r="AF60" s="52">
        <f>'Temporary Relocation Numbers'!AF60*Assumptions!G$45</f>
        <v>114212.38423751647</v>
      </c>
      <c r="AG60" s="52">
        <f>'Temporary Relocation Numbers'!AG60*Assumptions!H$45</f>
        <v>46436.638709663683</v>
      </c>
      <c r="AH60" s="53">
        <f>'Temporary Relocation Numbers'!AH60*Assumptions!C$45</f>
        <v>72812643.309038252</v>
      </c>
      <c r="AI60" s="53">
        <f>'Temporary Relocation Numbers'!AI60*Assumptions!D$45</f>
        <v>123779478.17430112</v>
      </c>
      <c r="AJ60" s="53">
        <f>'Temporary Relocation Numbers'!AJ60*Assumptions!E$45</f>
        <v>98810558.389279619</v>
      </c>
      <c r="AK60" s="53">
        <f>'Temporary Relocation Numbers'!AK60*Assumptions!F$45</f>
        <v>35830741.26100225</v>
      </c>
      <c r="AL60" s="53">
        <f>'Temporary Relocation Numbers'!AL60*Assumptions!G$45</f>
        <v>28560673.154712312</v>
      </c>
      <c r="AM60" s="53">
        <f>'Temporary Relocation Numbers'!AM60*Assumptions!H$45</f>
        <v>15482987.178600736</v>
      </c>
    </row>
    <row r="61" spans="1:39" x14ac:dyDescent="0.35">
      <c r="A61">
        <v>2080</v>
      </c>
      <c r="B61" s="51">
        <f>'Temporary Relocation Numbers'!B61*Assumptions!C$45</f>
        <v>0</v>
      </c>
      <c r="C61" s="51">
        <f>'Temporary Relocation Numbers'!C61*Assumptions!D$45</f>
        <v>0</v>
      </c>
      <c r="D61" s="51">
        <f>'Temporary Relocation Numbers'!D61*Assumptions!E$45</f>
        <v>0</v>
      </c>
      <c r="E61" s="51">
        <f>'Temporary Relocation Numbers'!E61*Assumptions!F$45</f>
        <v>0</v>
      </c>
      <c r="F61" s="51">
        <f>'Temporary Relocation Numbers'!F61*Assumptions!G$45</f>
        <v>0</v>
      </c>
      <c r="G61" s="51">
        <f>'Temporary Relocation Numbers'!G61*Assumptions!H$45</f>
        <v>0</v>
      </c>
      <c r="H61" s="52">
        <f>'Temporary Relocation Numbers'!H61*Assumptions!C$45</f>
        <v>236539.48448946132</v>
      </c>
      <c r="I61" s="52">
        <f>'Temporary Relocation Numbers'!I61*Assumptions!D$45</f>
        <v>244521.98667227715</v>
      </c>
      <c r="J61" s="52">
        <f>'Temporary Relocation Numbers'!J61*Assumptions!E$45</f>
        <v>170104.90434164854</v>
      </c>
      <c r="K61" s="52">
        <f>'Temporary Relocation Numbers'!K61*Assumptions!F$45</f>
        <v>123360.26236487081</v>
      </c>
      <c r="L61" s="52">
        <f>'Temporary Relocation Numbers'!L61*Assumptions!G$45</f>
        <v>128362.31902450492</v>
      </c>
      <c r="M61" s="52">
        <f>'Temporary Relocation Numbers'!M61*Assumptions!H$45</f>
        <v>55895.211195284493</v>
      </c>
      <c r="N61" s="53">
        <f>'Temporary Relocation Numbers'!N61*Assumptions!C$45</f>
        <v>86777851.133747756</v>
      </c>
      <c r="O61" s="53">
        <f>'Temporary Relocation Numbers'!O61*Assumptions!D$45</f>
        <v>150392779.94890177</v>
      </c>
      <c r="P61" s="53">
        <f>'Temporary Relocation Numbers'!P61*Assumptions!E$45</f>
        <v>121329587.48750076</v>
      </c>
      <c r="Q61" s="53">
        <f>'Temporary Relocation Numbers'!Q61*Assumptions!F$45</f>
        <v>39857970.206973955</v>
      </c>
      <c r="R61" s="53">
        <f>'Temporary Relocation Numbers'!R61*Assumptions!G$45</f>
        <v>32349833.598362461</v>
      </c>
      <c r="S61" s="53">
        <f>'Temporary Relocation Numbers'!S61*Assumptions!H$45</f>
        <v>18782259.413346868</v>
      </c>
      <c r="U61">
        <v>2080</v>
      </c>
      <c r="V61" s="51">
        <f>'Temporary Relocation Numbers'!V61*Assumptions!C$45</f>
        <v>0</v>
      </c>
      <c r="W61" s="51">
        <f>'Temporary Relocation Numbers'!W61*Assumptions!D$45</f>
        <v>0</v>
      </c>
      <c r="X61" s="51">
        <f>'Temporary Relocation Numbers'!X61*Assumptions!E$45</f>
        <v>0</v>
      </c>
      <c r="Y61" s="51">
        <f>'Temporary Relocation Numbers'!Y61*Assumptions!F$45</f>
        <v>0</v>
      </c>
      <c r="Z61" s="51">
        <f>'Temporary Relocation Numbers'!Z61*Assumptions!G$45</f>
        <v>0</v>
      </c>
      <c r="AA61" s="51">
        <f>'Temporary Relocation Numbers'!AA61*Assumptions!H$45</f>
        <v>0</v>
      </c>
      <c r="AB61" s="52">
        <f>'Temporary Relocation Numbers'!AB61*Assumptions!C$45</f>
        <v>220212.50537157655</v>
      </c>
      <c r="AC61" s="52">
        <f>'Temporary Relocation Numbers'!AC61*Assumptions!D$45</f>
        <v>223295.51595796744</v>
      </c>
      <c r="AD61" s="52">
        <f>'Temporary Relocation Numbers'!AD61*Assumptions!E$45</f>
        <v>153707.0875524327</v>
      </c>
      <c r="AE61" s="52">
        <f>'Temporary Relocation Numbers'!AE61*Assumptions!F$45</f>
        <v>123042.83387962506</v>
      </c>
      <c r="AF61" s="52">
        <f>'Temporary Relocation Numbers'!AF61*Assumptions!G$45</f>
        <v>125740.26426462468</v>
      </c>
      <c r="AG61" s="52">
        <f>'Temporary Relocation Numbers'!AG61*Assumptions!H$45</f>
        <v>51123.661080144338</v>
      </c>
      <c r="AH61" s="53">
        <f>'Temporary Relocation Numbers'!AH61*Assumptions!C$45</f>
        <v>80788068.216897219</v>
      </c>
      <c r="AI61" s="53">
        <f>'Temporary Relocation Numbers'!AI61*Assumptions!D$45</f>
        <v>137337479.75821784</v>
      </c>
      <c r="AJ61" s="53">
        <f>'Temporary Relocation Numbers'!AJ61*Assumptions!E$45</f>
        <v>109633626.37202777</v>
      </c>
      <c r="AK61" s="53">
        <f>'Temporary Relocation Numbers'!AK61*Assumptions!F$45</f>
        <v>39755408.370080747</v>
      </c>
      <c r="AL61" s="53">
        <f>'Temporary Relocation Numbers'!AL61*Assumptions!G$45</f>
        <v>31689024.134864639</v>
      </c>
      <c r="AM61" s="53">
        <f>'Temporary Relocation Numbers'!AM61*Assumptions!H$45</f>
        <v>17178893.218821991</v>
      </c>
    </row>
    <row r="62" spans="1:39" x14ac:dyDescent="0.35">
      <c r="A62">
        <v>2081</v>
      </c>
      <c r="B62" s="51">
        <f>'Temporary Relocation Numbers'!B62*Assumptions!C$45</f>
        <v>0</v>
      </c>
      <c r="C62" s="51">
        <f>'Temporary Relocation Numbers'!C62*Assumptions!D$45</f>
        <v>0</v>
      </c>
      <c r="D62" s="51">
        <f>'Temporary Relocation Numbers'!D62*Assumptions!E$45</f>
        <v>0</v>
      </c>
      <c r="E62" s="51">
        <f>'Temporary Relocation Numbers'!E62*Assumptions!F$45</f>
        <v>0</v>
      </c>
      <c r="F62" s="51">
        <f>'Temporary Relocation Numbers'!F62*Assumptions!G$45</f>
        <v>0</v>
      </c>
      <c r="G62" s="51">
        <f>'Temporary Relocation Numbers'!G62*Assumptions!H$45</f>
        <v>0</v>
      </c>
      <c r="H62" s="52">
        <f>'Temporary Relocation Numbers'!H62*Assumptions!C$45</f>
        <v>237966.61007395346</v>
      </c>
      <c r="I62" s="52">
        <f>'Temporary Relocation Numbers'!I62*Assumptions!D$45</f>
        <v>245997.27348920784</v>
      </c>
      <c r="J62" s="52">
        <f>'Temporary Relocation Numbers'!J62*Assumptions!E$45</f>
        <v>171131.20682792275</v>
      </c>
      <c r="K62" s="52">
        <f>'Temporary Relocation Numbers'!K62*Assumptions!F$45</f>
        <v>124104.5380485291</v>
      </c>
      <c r="L62" s="52">
        <f>'Temporary Relocation Numbers'!L62*Assumptions!G$45</f>
        <v>129136.77386852389</v>
      </c>
      <c r="M62" s="52">
        <f>'Temporary Relocation Numbers'!M62*Assumptions!H$45</f>
        <v>56232.446588012084</v>
      </c>
      <c r="N62" s="53">
        <f>'Temporary Relocation Numbers'!N62*Assumptions!C$45</f>
        <v>87983356.21154885</v>
      </c>
      <c r="O62" s="53">
        <f>'Temporary Relocation Numbers'!O62*Assumptions!D$45</f>
        <v>152482014.21230379</v>
      </c>
      <c r="P62" s="53">
        <f>'Temporary Relocation Numbers'!P62*Assumptions!E$45</f>
        <v>123015080.17823659</v>
      </c>
      <c r="Q62" s="53">
        <f>'Temporary Relocation Numbers'!Q62*Assumptions!F$45</f>
        <v>40411671.236068293</v>
      </c>
      <c r="R62" s="53">
        <f>'Temporary Relocation Numbers'!R62*Assumptions!G$45</f>
        <v>32799232.703771744</v>
      </c>
      <c r="S62" s="53">
        <f>'Temporary Relocation Numbers'!S62*Assumptions!H$45</f>
        <v>19043179.784150578</v>
      </c>
      <c r="U62">
        <v>2081</v>
      </c>
      <c r="V62" s="51">
        <f>'Temporary Relocation Numbers'!V62*Assumptions!C$45</f>
        <v>0</v>
      </c>
      <c r="W62" s="51">
        <f>'Temporary Relocation Numbers'!W62*Assumptions!D$45</f>
        <v>0</v>
      </c>
      <c r="X62" s="51">
        <f>'Temporary Relocation Numbers'!X62*Assumptions!E$45</f>
        <v>0</v>
      </c>
      <c r="Y62" s="51">
        <f>'Temporary Relocation Numbers'!Y62*Assumptions!F$45</f>
        <v>0</v>
      </c>
      <c r="Z62" s="51">
        <f>'Temporary Relocation Numbers'!Z62*Assumptions!G$45</f>
        <v>0</v>
      </c>
      <c r="AA62" s="51">
        <f>'Temporary Relocation Numbers'!AA62*Assumptions!H$45</f>
        <v>0</v>
      </c>
      <c r="AB62" s="52">
        <f>'Temporary Relocation Numbers'!AB62*Assumptions!C$45</f>
        <v>221541.12457068922</v>
      </c>
      <c r="AC62" s="52">
        <f>'Temporary Relocation Numbers'!AC62*Assumptions!D$45</f>
        <v>224642.73604011911</v>
      </c>
      <c r="AD62" s="52">
        <f>'Temporary Relocation Numbers'!AD62*Assumptions!E$45</f>
        <v>154634.45626483735</v>
      </c>
      <c r="AE62" s="52">
        <f>'Temporary Relocation Numbers'!AE62*Assumptions!F$45</f>
        <v>123785.19440601685</v>
      </c>
      <c r="AF62" s="52">
        <f>'Temporary Relocation Numbers'!AF62*Assumptions!G$45</f>
        <v>126498.89933360764</v>
      </c>
      <c r="AG62" s="52">
        <f>'Temporary Relocation Numbers'!AG62*Assumptions!H$45</f>
        <v>51432.108039255014</v>
      </c>
      <c r="AH62" s="53">
        <f>'Temporary Relocation Numbers'!AH62*Assumptions!C$45</f>
        <v>81910364.116009846</v>
      </c>
      <c r="AI62" s="53">
        <f>'Temporary Relocation Numbers'!AI62*Assumptions!D$45</f>
        <v>139245351.72160357</v>
      </c>
      <c r="AJ62" s="53">
        <f>'Temporary Relocation Numbers'!AJ62*Assumptions!E$45</f>
        <v>111156640.50020118</v>
      </c>
      <c r="AK62" s="53">
        <f>'Temporary Relocation Numbers'!AK62*Assumptions!F$45</f>
        <v>40307684.625300787</v>
      </c>
      <c r="AL62" s="53">
        <f>'Temporary Relocation Numbers'!AL62*Assumptions!G$45</f>
        <v>32129243.372908026</v>
      </c>
      <c r="AM62" s="53">
        <f>'Temporary Relocation Numbers'!AM62*Assumptions!H$45</f>
        <v>17417539.86350986</v>
      </c>
    </row>
    <row r="63" spans="1:39" x14ac:dyDescent="0.35">
      <c r="A63">
        <v>2082</v>
      </c>
      <c r="B63" s="51">
        <f>'Temporary Relocation Numbers'!B63*Assumptions!C$45</f>
        <v>0</v>
      </c>
      <c r="C63" s="51">
        <f>'Temporary Relocation Numbers'!C63*Assumptions!D$45</f>
        <v>0</v>
      </c>
      <c r="D63" s="51">
        <f>'Temporary Relocation Numbers'!D63*Assumptions!E$45</f>
        <v>0</v>
      </c>
      <c r="E63" s="51">
        <f>'Temporary Relocation Numbers'!E63*Assumptions!F$45</f>
        <v>0</v>
      </c>
      <c r="F63" s="51">
        <f>'Temporary Relocation Numbers'!F63*Assumptions!G$45</f>
        <v>0</v>
      </c>
      <c r="G63" s="51">
        <f>'Temporary Relocation Numbers'!G63*Assumptions!H$45</f>
        <v>0</v>
      </c>
      <c r="H63" s="52">
        <f>'Temporary Relocation Numbers'!H63*Assumptions!C$45</f>
        <v>239402.34600710819</v>
      </c>
      <c r="I63" s="52">
        <f>'Temporary Relocation Numbers'!I63*Assumptions!D$45</f>
        <v>247481.46122839017</v>
      </c>
      <c r="J63" s="52">
        <f>'Temporary Relocation Numbers'!J63*Assumptions!E$45</f>
        <v>172163.70135667457</v>
      </c>
      <c r="K63" s="52">
        <f>'Temporary Relocation Numbers'!K63*Assumptions!F$45</f>
        <v>124853.30420815319</v>
      </c>
      <c r="L63" s="52">
        <f>'Temporary Relocation Numbers'!L63*Assumptions!G$45</f>
        <v>129915.90126995674</v>
      </c>
      <c r="M63" s="52">
        <f>'Temporary Relocation Numbers'!M63*Assumptions!H$45</f>
        <v>56571.716640018632</v>
      </c>
      <c r="N63" s="53">
        <f>'Temporary Relocation Numbers'!N63*Assumptions!C$45</f>
        <v>89205607.987656236</v>
      </c>
      <c r="O63" s="53">
        <f>'Temporary Relocation Numbers'!O63*Assumptions!D$45</f>
        <v>154600271.80919865</v>
      </c>
      <c r="P63" s="53">
        <f>'Temporary Relocation Numbers'!P63*Assumptions!E$45</f>
        <v>124723987.4842312</v>
      </c>
      <c r="Q63" s="53">
        <f>'Temporary Relocation Numbers'!Q63*Assumptions!F$45</f>
        <v>40973064.197993837</v>
      </c>
      <c r="R63" s="53">
        <f>'Temporary Relocation Numbers'!R63*Assumptions!G$45</f>
        <v>33254874.795109499</v>
      </c>
      <c r="S63" s="53">
        <f>'Temporary Relocation Numbers'!S63*Assumptions!H$45</f>
        <v>19307724.822168294</v>
      </c>
      <c r="U63">
        <v>2082</v>
      </c>
      <c r="V63" s="51">
        <f>'Temporary Relocation Numbers'!V63*Assumptions!C$45</f>
        <v>0</v>
      </c>
      <c r="W63" s="51">
        <f>'Temporary Relocation Numbers'!W63*Assumptions!D$45</f>
        <v>0</v>
      </c>
      <c r="X63" s="51">
        <f>'Temporary Relocation Numbers'!X63*Assumptions!E$45</f>
        <v>0</v>
      </c>
      <c r="Y63" s="51">
        <f>'Temporary Relocation Numbers'!Y63*Assumptions!F$45</f>
        <v>0</v>
      </c>
      <c r="Z63" s="51">
        <f>'Temporary Relocation Numbers'!Z63*Assumptions!G$45</f>
        <v>0</v>
      </c>
      <c r="AA63" s="51">
        <f>'Temporary Relocation Numbers'!AA63*Assumptions!H$45</f>
        <v>0</v>
      </c>
      <c r="AB63" s="52">
        <f>'Temporary Relocation Numbers'!AB63*Assumptions!C$45</f>
        <v>222877.75979492845</v>
      </c>
      <c r="AC63" s="52">
        <f>'Temporary Relocation Numbers'!AC63*Assumptions!D$45</f>
        <v>225998.08437304175</v>
      </c>
      <c r="AD63" s="52">
        <f>'Temporary Relocation Numbers'!AD63*Assumptions!E$45</f>
        <v>155567.4201175991</v>
      </c>
      <c r="AE63" s="52">
        <f>'Temporary Relocation Numbers'!AE63*Assumptions!F$45</f>
        <v>124532.03385355961</v>
      </c>
      <c r="AF63" s="52">
        <f>'Temporary Relocation Numbers'!AF63*Assumptions!G$45</f>
        <v>127262.11151375901</v>
      </c>
      <c r="AG63" s="52">
        <f>'Temporary Relocation Numbers'!AG63*Assumptions!H$45</f>
        <v>51742.41596693825</v>
      </c>
      <c r="AH63" s="53">
        <f>'Temporary Relocation Numbers'!AH63*Assumptions!C$45</f>
        <v>83048250.783820942</v>
      </c>
      <c r="AI63" s="53">
        <f>'Temporary Relocation Numbers'!AI63*Assumptions!D$45</f>
        <v>141179727.56022483</v>
      </c>
      <c r="AJ63" s="53">
        <f>'Temporary Relocation Numbers'!AJ63*Assumptions!E$45</f>
        <v>112700812.11546481</v>
      </c>
      <c r="AK63" s="53">
        <f>'Temporary Relocation Numbers'!AK63*Assumptions!F$45</f>
        <v>40867633.020604022</v>
      </c>
      <c r="AL63" s="53">
        <f>'Temporary Relocation Numbers'!AL63*Assumptions!G$45</f>
        <v>32575578.071519669</v>
      </c>
      <c r="AM63" s="53">
        <f>'Temporary Relocation Numbers'!AM63*Assumptions!H$45</f>
        <v>17659501.752101716</v>
      </c>
    </row>
    <row r="64" spans="1:39" x14ac:dyDescent="0.35">
      <c r="A64">
        <v>2083</v>
      </c>
      <c r="B64" s="51">
        <f>'Temporary Relocation Numbers'!B64*Assumptions!C$45</f>
        <v>0</v>
      </c>
      <c r="C64" s="51">
        <f>'Temporary Relocation Numbers'!C64*Assumptions!D$45</f>
        <v>0</v>
      </c>
      <c r="D64" s="51">
        <f>'Temporary Relocation Numbers'!D64*Assumptions!E$45</f>
        <v>0</v>
      </c>
      <c r="E64" s="51">
        <f>'Temporary Relocation Numbers'!E64*Assumptions!F$45</f>
        <v>0</v>
      </c>
      <c r="F64" s="51">
        <f>'Temporary Relocation Numbers'!F64*Assumptions!G$45</f>
        <v>0</v>
      </c>
      <c r="G64" s="51">
        <f>'Temporary Relocation Numbers'!G64*Assumptions!H$45</f>
        <v>0</v>
      </c>
      <c r="H64" s="52">
        <f>'Temporary Relocation Numbers'!H64*Assumptions!C$45</f>
        <v>240846.74423817563</v>
      </c>
      <c r="I64" s="52">
        <f>'Temporary Relocation Numbers'!I64*Assumptions!D$45</f>
        <v>248974.60359220669</v>
      </c>
      <c r="J64" s="52">
        <f>'Temporary Relocation Numbers'!J64*Assumptions!E$45</f>
        <v>173202.42528666579</v>
      </c>
      <c r="K64" s="52">
        <f>'Temporary Relocation Numbers'!K64*Assumptions!F$45</f>
        <v>125606.58793635792</v>
      </c>
      <c r="L64" s="52">
        <f>'Temporary Relocation Numbers'!L64*Assumptions!G$45</f>
        <v>130699.72941997953</v>
      </c>
      <c r="M64" s="52">
        <f>'Temporary Relocation Numbers'!M64*Assumptions!H$45</f>
        <v>56913.033627116449</v>
      </c>
      <c r="N64" s="53">
        <f>'Temporary Relocation Numbers'!N64*Assumptions!C$45</f>
        <v>90444839.104726747</v>
      </c>
      <c r="O64" s="53">
        <f>'Temporary Relocation Numbers'!O64*Assumptions!D$45</f>
        <v>156747955.9274441</v>
      </c>
      <c r="P64" s="53">
        <f>'Temporary Relocation Numbers'!P64*Assumptions!E$45</f>
        <v>126456634.67785788</v>
      </c>
      <c r="Q64" s="53">
        <f>'Temporary Relocation Numbers'!Q64*Assumptions!F$45</f>
        <v>41542255.947944231</v>
      </c>
      <c r="R64" s="53">
        <f>'Temporary Relocation Numbers'!R64*Assumptions!G$45</f>
        <v>33716846.599013187</v>
      </c>
      <c r="S64" s="53">
        <f>'Temporary Relocation Numbers'!S64*Assumptions!H$45</f>
        <v>19575944.88074103</v>
      </c>
      <c r="U64">
        <v>2083</v>
      </c>
      <c r="V64" s="51">
        <f>'Temporary Relocation Numbers'!V64*Assumptions!C$45</f>
        <v>0</v>
      </c>
      <c r="W64" s="51">
        <f>'Temporary Relocation Numbers'!W64*Assumptions!D$45</f>
        <v>0</v>
      </c>
      <c r="X64" s="51">
        <f>'Temporary Relocation Numbers'!X64*Assumptions!E$45</f>
        <v>0</v>
      </c>
      <c r="Y64" s="51">
        <f>'Temporary Relocation Numbers'!Y64*Assumptions!F$45</f>
        <v>0</v>
      </c>
      <c r="Z64" s="51">
        <f>'Temporary Relocation Numbers'!Z64*Assumptions!G$45</f>
        <v>0</v>
      </c>
      <c r="AA64" s="51">
        <f>'Temporary Relocation Numbers'!AA64*Assumptions!H$45</f>
        <v>0</v>
      </c>
      <c r="AB64" s="52">
        <f>'Temporary Relocation Numbers'!AB64*Assumptions!C$45</f>
        <v>224222.45940778233</v>
      </c>
      <c r="AC64" s="52">
        <f>'Temporary Relocation Numbers'!AC64*Assumptions!D$45</f>
        <v>227361.60999732013</v>
      </c>
      <c r="AD64" s="52">
        <f>'Temporary Relocation Numbers'!AD64*Assumptions!E$45</f>
        <v>156506.01286816024</v>
      </c>
      <c r="AE64" s="52">
        <f>'Temporary Relocation Numbers'!AE64*Assumptions!F$45</f>
        <v>125283.37924515398</v>
      </c>
      <c r="AF64" s="52">
        <f>'Temporary Relocation Numbers'!AF64*Assumptions!G$45</f>
        <v>128029.92842039419</v>
      </c>
      <c r="AG64" s="52">
        <f>'Temporary Relocation Numbers'!AG64*Assumptions!H$45</f>
        <v>52054.59609106947</v>
      </c>
      <c r="AH64" s="53">
        <f>'Temporary Relocation Numbers'!AH64*Assumptions!C$45</f>
        <v>84201944.804984137</v>
      </c>
      <c r="AI64" s="53">
        <f>'Temporary Relocation Numbers'!AI64*Assumptions!D$45</f>
        <v>143140975.46199775</v>
      </c>
      <c r="AJ64" s="53">
        <f>'Temporary Relocation Numbers'!AJ64*Assumptions!E$45</f>
        <v>114266435.13450107</v>
      </c>
      <c r="AK64" s="53">
        <f>'Temporary Relocation Numbers'!AK64*Assumptions!F$45</f>
        <v>41435360.136226162</v>
      </c>
      <c r="AL64" s="53">
        <f>'Temporary Relocation Numbers'!AL64*Assumptions!G$45</f>
        <v>33028113.185773619</v>
      </c>
      <c r="AM64" s="53">
        <f>'Temporary Relocation Numbers'!AM64*Assumptions!H$45</f>
        <v>17904824.939475697</v>
      </c>
    </row>
    <row r="65" spans="1:39" x14ac:dyDescent="0.35">
      <c r="A65">
        <v>2084</v>
      </c>
      <c r="B65" s="51">
        <f>'Temporary Relocation Numbers'!B65*Assumptions!C$45</f>
        <v>0</v>
      </c>
      <c r="C65" s="51">
        <f>'Temporary Relocation Numbers'!C65*Assumptions!D$45</f>
        <v>0</v>
      </c>
      <c r="D65" s="51">
        <f>'Temporary Relocation Numbers'!D65*Assumptions!E$45</f>
        <v>0</v>
      </c>
      <c r="E65" s="51">
        <f>'Temporary Relocation Numbers'!E65*Assumptions!F$45</f>
        <v>0</v>
      </c>
      <c r="F65" s="51">
        <f>'Temporary Relocation Numbers'!F65*Assumptions!G$45</f>
        <v>0</v>
      </c>
      <c r="G65" s="51">
        <f>'Temporary Relocation Numbers'!G65*Assumptions!H$45</f>
        <v>0</v>
      </c>
      <c r="H65" s="52">
        <f>'Temporary Relocation Numbers'!H65*Assumptions!C$45</f>
        <v>242299.85702983418</v>
      </c>
      <c r="I65" s="52">
        <f>'Temporary Relocation Numbers'!I65*Assumptions!D$45</f>
        <v>250476.75460704524</v>
      </c>
      <c r="J65" s="52">
        <f>'Temporary Relocation Numbers'!J65*Assumptions!E$45</f>
        <v>174247.41620205651</v>
      </c>
      <c r="K65" s="52">
        <f>'Temporary Relocation Numbers'!K65*Assumptions!F$45</f>
        <v>126364.41648921723</v>
      </c>
      <c r="L65" s="52">
        <f>'Temporary Relocation Numbers'!L65*Assumptions!G$45</f>
        <v>131488.2866798554</v>
      </c>
      <c r="M65" s="52">
        <f>'Temporary Relocation Numbers'!M65*Assumptions!H$45</f>
        <v>57256.409899182094</v>
      </c>
      <c r="N65" s="53">
        <f>'Temporary Relocation Numbers'!N65*Assumptions!C$45</f>
        <v>91701285.437254682</v>
      </c>
      <c r="O65" s="53">
        <f>'Temporary Relocation Numbers'!O65*Assumptions!D$45</f>
        <v>158925475.35592407</v>
      </c>
      <c r="P65" s="53">
        <f>'Temporary Relocation Numbers'!P65*Assumptions!E$45</f>
        <v>128213351.55012564</v>
      </c>
      <c r="Q65" s="53">
        <f>'Temporary Relocation Numbers'!Q65*Assumptions!F$45</f>
        <v>42119354.825529642</v>
      </c>
      <c r="R65" s="53">
        <f>'Temporary Relocation Numbers'!R65*Assumptions!G$45</f>
        <v>34185236.046913967</v>
      </c>
      <c r="S65" s="53">
        <f>'Temporary Relocation Numbers'!S65*Assumptions!H$45</f>
        <v>19847891.012710989</v>
      </c>
      <c r="U65">
        <v>2084</v>
      </c>
      <c r="V65" s="51">
        <f>'Temporary Relocation Numbers'!V65*Assumptions!C$45</f>
        <v>0</v>
      </c>
      <c r="W65" s="51">
        <f>'Temporary Relocation Numbers'!W65*Assumptions!D$45</f>
        <v>0</v>
      </c>
      <c r="X65" s="51">
        <f>'Temporary Relocation Numbers'!X65*Assumptions!E$45</f>
        <v>0</v>
      </c>
      <c r="Y65" s="51">
        <f>'Temporary Relocation Numbers'!Y65*Assumptions!F$45</f>
        <v>0</v>
      </c>
      <c r="Z65" s="51">
        <f>'Temporary Relocation Numbers'!Z65*Assumptions!G$45</f>
        <v>0</v>
      </c>
      <c r="AA65" s="51">
        <f>'Temporary Relocation Numbers'!AA65*Assumptions!H$45</f>
        <v>0</v>
      </c>
      <c r="AB65" s="52">
        <f>'Temporary Relocation Numbers'!AB65*Assumptions!C$45</f>
        <v>225575.27206453297</v>
      </c>
      <c r="AC65" s="52">
        <f>'Temporary Relocation Numbers'!AC65*Assumptions!D$45</f>
        <v>228733.3622494181</v>
      </c>
      <c r="AD65" s="52">
        <f>'Temporary Relocation Numbers'!AD65*Assumptions!E$45</f>
        <v>157450.26847763316</v>
      </c>
      <c r="AE65" s="52">
        <f>'Temporary Relocation Numbers'!AE65*Assumptions!F$45</f>
        <v>126039.25776673904</v>
      </c>
      <c r="AF65" s="52">
        <f>'Temporary Relocation Numbers'!AF65*Assumptions!G$45</f>
        <v>128802.3778354414</v>
      </c>
      <c r="AG65" s="52">
        <f>'Temporary Relocation Numbers'!AG65*Assumptions!H$45</f>
        <v>52368.659707265782</v>
      </c>
      <c r="AH65" s="53">
        <f>'Temporary Relocation Numbers'!AH65*Assumptions!C$45</f>
        <v>85371665.772915095</v>
      </c>
      <c r="AI65" s="53">
        <f>'Temporary Relocation Numbers'!AI65*Assumptions!D$45</f>
        <v>145129468.72965062</v>
      </c>
      <c r="AJ65" s="53">
        <f>'Temporary Relocation Numbers'!AJ65*Assumptions!E$45</f>
        <v>115853807.55703966</v>
      </c>
      <c r="AK65" s="53">
        <f>'Temporary Relocation Numbers'!AK65*Assumptions!F$45</f>
        <v>42010974.032999776</v>
      </c>
      <c r="AL65" s="53">
        <f>'Temporary Relocation Numbers'!AL65*Assumptions!G$45</f>
        <v>33486934.85092726</v>
      </c>
      <c r="AM65" s="53">
        <f>'Temporary Relocation Numbers'!AM65*Assumptions!H$45</f>
        <v>18153556.120297525</v>
      </c>
    </row>
    <row r="66" spans="1:39" x14ac:dyDescent="0.35">
      <c r="A66">
        <v>2085</v>
      </c>
      <c r="B66" s="51">
        <f>'Temporary Relocation Numbers'!B66*Assumptions!C$45</f>
        <v>0</v>
      </c>
      <c r="C66" s="51">
        <f>'Temporary Relocation Numbers'!C66*Assumptions!D$45</f>
        <v>0</v>
      </c>
      <c r="D66" s="51">
        <f>'Temporary Relocation Numbers'!D66*Assumptions!E$45</f>
        <v>0</v>
      </c>
      <c r="E66" s="51">
        <f>'Temporary Relocation Numbers'!E66*Assumptions!F$45</f>
        <v>0</v>
      </c>
      <c r="F66" s="51">
        <f>'Temporary Relocation Numbers'!F66*Assumptions!G$45</f>
        <v>0</v>
      </c>
      <c r="G66" s="51">
        <f>'Temporary Relocation Numbers'!G66*Assumptions!H$45</f>
        <v>0</v>
      </c>
      <c r="H66" s="52">
        <f>'Temporary Relocation Numbers'!H66*Assumptions!C$45</f>
        <v>243761.73696008098</v>
      </c>
      <c r="I66" s="52">
        <f>'Temporary Relocation Numbers'!I66*Assumptions!D$45</f>
        <v>251987.96862525368</v>
      </c>
      <c r="J66" s="52">
        <f>'Temporary Relocation Numbers'!J66*Assumptions!E$45</f>
        <v>175298.71191376544</v>
      </c>
      <c r="K66" s="52">
        <f>'Temporary Relocation Numbers'!K66*Assumptions!F$45</f>
        <v>127126.81728725071</v>
      </c>
      <c r="L66" s="52">
        <f>'Temporary Relocation Numbers'!L66*Assumptions!G$45</f>
        <v>132281.601581961</v>
      </c>
      <c r="M66" s="52">
        <f>'Temporary Relocation Numbers'!M66*Assumptions!H$45</f>
        <v>57601.857880603282</v>
      </c>
      <c r="N66" s="53">
        <f>'Temporary Relocation Numbers'!N66*Assumptions!C$45</f>
        <v>92975186.136467844</v>
      </c>
      <c r="O66" s="53">
        <f>'Temporary Relocation Numbers'!O66*Assumptions!D$45</f>
        <v>161133244.56235713</v>
      </c>
      <c r="P66" s="53">
        <f>'Temporary Relocation Numbers'!P66*Assumptions!E$45</f>
        <v>129994472.47345148</v>
      </c>
      <c r="Q66" s="53">
        <f>'Temporary Relocation Numbers'!Q66*Assumptions!F$45</f>
        <v>42704470.675398111</v>
      </c>
      <c r="R66" s="53">
        <f>'Temporary Relocation Numbers'!R66*Assumptions!G$45</f>
        <v>34660132.291773349</v>
      </c>
      <c r="S66" s="53">
        <f>'Temporary Relocation Numbers'!S66*Assumptions!H$45</f>
        <v>20123614.980138902</v>
      </c>
      <c r="U66">
        <v>2085</v>
      </c>
      <c r="V66" s="51">
        <f>'Temporary Relocation Numbers'!V66*Assumptions!C$45</f>
        <v>0</v>
      </c>
      <c r="W66" s="51">
        <f>'Temporary Relocation Numbers'!W66*Assumptions!D$45</f>
        <v>0</v>
      </c>
      <c r="X66" s="51">
        <f>'Temporary Relocation Numbers'!X66*Assumptions!E$45</f>
        <v>0</v>
      </c>
      <c r="Y66" s="51">
        <f>'Temporary Relocation Numbers'!Y66*Assumptions!F$45</f>
        <v>0</v>
      </c>
      <c r="Z66" s="51">
        <f>'Temporary Relocation Numbers'!Z66*Assumptions!G$45</f>
        <v>0</v>
      </c>
      <c r="AA66" s="51">
        <f>'Temporary Relocation Numbers'!AA66*Assumptions!H$45</f>
        <v>0</v>
      </c>
      <c r="AB66" s="52">
        <f>'Temporary Relocation Numbers'!AB66*Assumptions!C$45</f>
        <v>226936.24671401648</v>
      </c>
      <c r="AC66" s="52">
        <f>'Temporary Relocation Numbers'!AC66*Assumptions!D$45</f>
        <v>230113.39076346357</v>
      </c>
      <c r="AD66" s="52">
        <f>'Temporary Relocation Numbers'!AD66*Assumptions!E$45</f>
        <v>158400.22111202983</v>
      </c>
      <c r="AE66" s="52">
        <f>'Temporary Relocation Numbers'!AE66*Assumptions!F$45</f>
        <v>126799.69676827638</v>
      </c>
      <c r="AF66" s="52">
        <f>'Temporary Relocation Numbers'!AF66*Assumptions!G$45</f>
        <v>129579.4877084469</v>
      </c>
      <c r="AG66" s="52">
        <f>'Temporary Relocation Numbers'!AG66*Assumptions!H$45</f>
        <v>52684.618179294732</v>
      </c>
      <c r="AH66" s="53">
        <f>'Temporary Relocation Numbers'!AH66*Assumptions!C$45</f>
        <v>86557636.331588715</v>
      </c>
      <c r="AI66" s="53">
        <f>'Temporary Relocation Numbers'!AI66*Assumptions!D$45</f>
        <v>147145585.85177803</v>
      </c>
      <c r="AJ66" s="53">
        <f>'Temporary Relocation Numbers'!AJ66*Assumptions!E$45</f>
        <v>117463231.52257836</v>
      </c>
      <c r="AK66" s="53">
        <f>'Temporary Relocation Numbers'!AK66*Assumptions!F$45</f>
        <v>42594584.272922583</v>
      </c>
      <c r="AL66" s="53">
        <f>'Temporary Relocation Numbers'!AL66*Assumptions!G$45</f>
        <v>33952130.398816176</v>
      </c>
      <c r="AM66" s="53">
        <f>'Temporary Relocation Numbers'!AM66*Assumptions!H$45</f>
        <v>18405742.637908299</v>
      </c>
    </row>
    <row r="67" spans="1:39" x14ac:dyDescent="0.35">
      <c r="A67">
        <v>2086</v>
      </c>
      <c r="B67" s="51">
        <f>'Temporary Relocation Numbers'!B67*Assumptions!C$45</f>
        <v>0</v>
      </c>
      <c r="C67" s="51">
        <f>'Temporary Relocation Numbers'!C67*Assumptions!D$45</f>
        <v>0</v>
      </c>
      <c r="D67" s="51">
        <f>'Temporary Relocation Numbers'!D67*Assumptions!E$45</f>
        <v>0</v>
      </c>
      <c r="E67" s="51">
        <f>'Temporary Relocation Numbers'!E67*Assumptions!F$45</f>
        <v>0</v>
      </c>
      <c r="F67" s="51">
        <f>'Temporary Relocation Numbers'!F67*Assumptions!G$45</f>
        <v>0</v>
      </c>
      <c r="G67" s="51">
        <f>'Temporary Relocation Numbers'!G67*Assumptions!H$45</f>
        <v>0</v>
      </c>
      <c r="H67" s="52">
        <f>'Temporary Relocation Numbers'!H67*Assumptions!C$45</f>
        <v>245232.43692413488</v>
      </c>
      <c r="I67" s="52">
        <f>'Temporary Relocation Numbers'!I67*Assumptions!D$45</f>
        <v>253508.30032710679</v>
      </c>
      <c r="J67" s="52">
        <f>'Temporary Relocation Numbers'!J67*Assumptions!E$45</f>
        <v>176356.35046083768</v>
      </c>
      <c r="K67" s="52">
        <f>'Temporary Relocation Numbers'!K67*Assumptions!F$45</f>
        <v>127893.81791641534</v>
      </c>
      <c r="L67" s="52">
        <f>'Temporary Relocation Numbers'!L67*Assumptions!G$45</f>
        <v>133079.7028308188</v>
      </c>
      <c r="M67" s="52">
        <f>'Temporary Relocation Numbers'!M67*Assumptions!H$45</f>
        <v>57949.390070728397</v>
      </c>
      <c r="N67" s="53">
        <f>'Temporary Relocation Numbers'!N67*Assumptions!C$45</f>
        <v>94266783.67584765</v>
      </c>
      <c r="O67" s="53">
        <f>'Temporary Relocation Numbers'!O67*Assumptions!D$45</f>
        <v>163371683.77218616</v>
      </c>
      <c r="P67" s="53">
        <f>'Temporary Relocation Numbers'!P67*Assumptions!E$45</f>
        <v>131800336.46530458</v>
      </c>
      <c r="Q67" s="53">
        <f>'Temporary Relocation Numbers'!Q67*Assumptions!F$45</f>
        <v>43297714.868143283</v>
      </c>
      <c r="R67" s="53">
        <f>'Temporary Relocation Numbers'!R67*Assumptions!G$45</f>
        <v>35141625.725052677</v>
      </c>
      <c r="S67" s="53">
        <f>'Temporary Relocation Numbers'!S67*Assumptions!H$45</f>
        <v>20403169.264156401</v>
      </c>
      <c r="U67">
        <v>2086</v>
      </c>
      <c r="V67" s="51">
        <f>'Temporary Relocation Numbers'!V67*Assumptions!C$45</f>
        <v>0</v>
      </c>
      <c r="W67" s="51">
        <f>'Temporary Relocation Numbers'!W67*Assumptions!D$45</f>
        <v>0</v>
      </c>
      <c r="X67" s="51">
        <f>'Temporary Relocation Numbers'!X67*Assumptions!E$45</f>
        <v>0</v>
      </c>
      <c r="Y67" s="51">
        <f>'Temporary Relocation Numbers'!Y67*Assumptions!F$45</f>
        <v>0</v>
      </c>
      <c r="Z67" s="51">
        <f>'Temporary Relocation Numbers'!Z67*Assumptions!G$45</f>
        <v>0</v>
      </c>
      <c r="AA67" s="51">
        <f>'Temporary Relocation Numbers'!AA67*Assumptions!H$45</f>
        <v>0</v>
      </c>
      <c r="AB67" s="52">
        <f>'Temporary Relocation Numbers'!AB67*Assumptions!C$45</f>
        <v>228305.43260039497</v>
      </c>
      <c r="AC67" s="52">
        <f>'Temporary Relocation Numbers'!AC67*Assumptions!D$45</f>
        <v>231501.74547304446</v>
      </c>
      <c r="AD67" s="52">
        <f>'Temporary Relocation Numbers'!AD67*Assumptions!E$45</f>
        <v>159355.90514349757</v>
      </c>
      <c r="AE67" s="52">
        <f>'Temporary Relocation Numbers'!AE67*Assumptions!F$45</f>
        <v>127564.72376473926</v>
      </c>
      <c r="AF67" s="52">
        <f>'Temporary Relocation Numbers'!AF67*Assumptions!G$45</f>
        <v>130361.28615758641</v>
      </c>
      <c r="AG67" s="52">
        <f>'Temporary Relocation Numbers'!AG67*Assumptions!H$45</f>
        <v>53002.482939485424</v>
      </c>
      <c r="AH67" s="53">
        <f>'Temporary Relocation Numbers'!AH67*Assumptions!C$45</f>
        <v>87760082.2179171</v>
      </c>
      <c r="AI67" s="53">
        <f>'Temporary Relocation Numbers'!AI67*Assumptions!D$45</f>
        <v>149189710.57488206</v>
      </c>
      <c r="AJ67" s="53">
        <f>'Temporary Relocation Numbers'!AJ67*Assumptions!E$45</f>
        <v>119095013.36789218</v>
      </c>
      <c r="AK67" s="53">
        <f>'Temporary Relocation Numbers'!AK67*Assumptions!F$45</f>
        <v>43186301.940011308</v>
      </c>
      <c r="AL67" s="53">
        <f>'Temporary Relocation Numbers'!AL67*Assumptions!G$45</f>
        <v>34423788.374476992</v>
      </c>
      <c r="AM67" s="53">
        <f>'Temporary Relocation Numbers'!AM67*Assumptions!H$45</f>
        <v>18661432.493335817</v>
      </c>
    </row>
    <row r="68" spans="1:39" x14ac:dyDescent="0.35">
      <c r="A68">
        <v>2087</v>
      </c>
      <c r="B68" s="51">
        <f>'Temporary Relocation Numbers'!B68*Assumptions!C$45</f>
        <v>0</v>
      </c>
      <c r="C68" s="51">
        <f>'Temporary Relocation Numbers'!C68*Assumptions!D$45</f>
        <v>0</v>
      </c>
      <c r="D68" s="51">
        <f>'Temporary Relocation Numbers'!D68*Assumptions!E$45</f>
        <v>0</v>
      </c>
      <c r="E68" s="51">
        <f>'Temporary Relocation Numbers'!E68*Assumptions!F$45</f>
        <v>0</v>
      </c>
      <c r="F68" s="51">
        <f>'Temporary Relocation Numbers'!F68*Assumptions!G$45</f>
        <v>0</v>
      </c>
      <c r="G68" s="51">
        <f>'Temporary Relocation Numbers'!G68*Assumptions!H$45</f>
        <v>0</v>
      </c>
      <c r="H68" s="52">
        <f>'Temporary Relocation Numbers'!H68*Assumptions!C$45</f>
        <v>246712.01013635012</v>
      </c>
      <c r="I68" s="52">
        <f>'Temporary Relocation Numbers'!I68*Assumptions!D$45</f>
        <v>255037.80472278435</v>
      </c>
      <c r="J68" s="52">
        <f>'Temporary Relocation Numbers'!J68*Assumptions!E$45</f>
        <v>177420.37011182136</v>
      </c>
      <c r="K68" s="52">
        <f>'Temporary Relocation Numbers'!K68*Assumptions!F$45</f>
        <v>128665.44612910399</v>
      </c>
      <c r="L68" s="52">
        <f>'Temporary Relocation Numbers'!L68*Assumptions!G$45</f>
        <v>133882.61930413567</v>
      </c>
      <c r="M68" s="52">
        <f>'Temporary Relocation Numbers'!M68*Assumptions!H$45</f>
        <v>58299.019044318811</v>
      </c>
      <c r="N68" s="53">
        <f>'Temporary Relocation Numbers'!N68*Assumptions!C$45</f>
        <v>95576323.89728117</v>
      </c>
      <c r="O68" s="53">
        <f>'Temporary Relocation Numbers'!O68*Assumptions!D$45</f>
        <v>165641219.04856375</v>
      </c>
      <c r="P68" s="53">
        <f>'Temporary Relocation Numbers'!P68*Assumptions!E$45</f>
        <v>133631287.25273454</v>
      </c>
      <c r="Q68" s="53">
        <f>'Temporary Relocation Numbers'!Q68*Assumptions!F$45</f>
        <v>43899200.321502604</v>
      </c>
      <c r="R68" s="53">
        <f>'Temporary Relocation Numbers'!R68*Assumptions!G$45</f>
        <v>35629807.993918084</v>
      </c>
      <c r="S68" s="53">
        <f>'Temporary Relocation Numbers'!S68*Assumptions!H$45</f>
        <v>20686607.074955225</v>
      </c>
      <c r="U68">
        <v>2087</v>
      </c>
      <c r="V68" s="51">
        <f>'Temporary Relocation Numbers'!V68*Assumptions!C$45</f>
        <v>0</v>
      </c>
      <c r="W68" s="51">
        <f>'Temporary Relocation Numbers'!W68*Assumptions!D$45</f>
        <v>0</v>
      </c>
      <c r="X68" s="51">
        <f>'Temporary Relocation Numbers'!X68*Assumptions!E$45</f>
        <v>0</v>
      </c>
      <c r="Y68" s="51">
        <f>'Temporary Relocation Numbers'!Y68*Assumptions!F$45</f>
        <v>0</v>
      </c>
      <c r="Z68" s="51">
        <f>'Temporary Relocation Numbers'!Z68*Assumptions!G$45</f>
        <v>0</v>
      </c>
      <c r="AA68" s="51">
        <f>'Temporary Relocation Numbers'!AA68*Assumptions!H$45</f>
        <v>0</v>
      </c>
      <c r="AB68" s="52">
        <f>'Temporary Relocation Numbers'!AB68*Assumptions!C$45</f>
        <v>229682.87926493734</v>
      </c>
      <c r="AC68" s="52">
        <f>'Temporary Relocation Numbers'!AC68*Assumptions!D$45</f>
        <v>232898.47661301566</v>
      </c>
      <c r="AD68" s="52">
        <f>'Temporary Relocation Numbers'!AD68*Assumptions!E$45</f>
        <v>160317.35515156307</v>
      </c>
      <c r="AE68" s="52">
        <f>'Temporary Relocation Numbers'!AE68*Assumptions!F$45</f>
        <v>128334.36643710859</v>
      </c>
      <c r="AF68" s="52">
        <f>'Temporary Relocation Numbers'!AF68*Assumptions!G$45</f>
        <v>131147.80147068237</v>
      </c>
      <c r="AG68" s="52">
        <f>'Temporary Relocation Numbers'!AG68*Assumptions!H$45</f>
        <v>53322.265489142243</v>
      </c>
      <c r="AH68" s="53">
        <f>'Temporary Relocation Numbers'!AH68*Assumptions!C$45</f>
        <v>88979232.304716125</v>
      </c>
      <c r="AI68" s="53">
        <f>'Temporary Relocation Numbers'!AI68*Assumptions!D$45</f>
        <v>151262231.97641456</v>
      </c>
      <c r="AJ68" s="53">
        <f>'Temporary Relocation Numbers'!AJ68*Assumptions!E$45</f>
        <v>120749463.68534131</v>
      </c>
      <c r="AK68" s="53">
        <f>'Temporary Relocation Numbers'!AK68*Assumptions!F$45</f>
        <v>43786239.661445491</v>
      </c>
      <c r="AL68" s="53">
        <f>'Temporary Relocation Numbers'!AL68*Assumptions!G$45</f>
        <v>34901998.5530008</v>
      </c>
      <c r="AM68" s="53">
        <f>'Temporary Relocation Numbers'!AM68*Assumptions!H$45</f>
        <v>18920674.354431059</v>
      </c>
    </row>
    <row r="69" spans="1:39" x14ac:dyDescent="0.35">
      <c r="A69">
        <v>2088</v>
      </c>
      <c r="B69" s="51">
        <f>'Temporary Relocation Numbers'!B69*Assumptions!C$45</f>
        <v>0</v>
      </c>
      <c r="C69" s="51">
        <f>'Temporary Relocation Numbers'!C69*Assumptions!D$45</f>
        <v>0</v>
      </c>
      <c r="D69" s="51">
        <f>'Temporary Relocation Numbers'!D69*Assumptions!E$45</f>
        <v>0</v>
      </c>
      <c r="E69" s="51">
        <f>'Temporary Relocation Numbers'!E69*Assumptions!F$45</f>
        <v>0</v>
      </c>
      <c r="F69" s="51">
        <f>'Temporary Relocation Numbers'!F69*Assumptions!G$45</f>
        <v>0</v>
      </c>
      <c r="G69" s="51">
        <f>'Temporary Relocation Numbers'!G69*Assumptions!H$45</f>
        <v>0</v>
      </c>
      <c r="H69" s="52">
        <f>'Temporary Relocation Numbers'!H69*Assumptions!C$45</f>
        <v>248200.51013214153</v>
      </c>
      <c r="I69" s="52">
        <f>'Temporary Relocation Numbers'!I69*Assumptions!D$45</f>
        <v>256576.5371543621</v>
      </c>
      <c r="J69" s="52">
        <f>'Temporary Relocation Numbers'!J69*Assumptions!E$45</f>
        <v>178490.80936615198</v>
      </c>
      <c r="K69" s="52">
        <f>'Temporary Relocation Numbers'!K69*Assumptions!F$45</f>
        <v>129441.72984514941</v>
      </c>
      <c r="L69" s="52">
        <f>'Temporary Relocation Numbers'!L69*Assumptions!G$45</f>
        <v>134690.38005384794</v>
      </c>
      <c r="M69" s="52">
        <f>'Temporary Relocation Numbers'!M69*Assumptions!H$45</f>
        <v>58650.757452003767</v>
      </c>
      <c r="N69" s="53">
        <f>'Temporary Relocation Numbers'!N69*Assumptions!C$45</f>
        <v>96904056.057854638</v>
      </c>
      <c r="O69" s="53">
        <f>'Temporary Relocation Numbers'!O69*Assumptions!D$45</f>
        <v>167942282.37344888</v>
      </c>
      <c r="P69" s="53">
        <f>'Temporary Relocation Numbers'!P69*Assumptions!E$45</f>
        <v>135487673.33779651</v>
      </c>
      <c r="Q69" s="53">
        <f>'Temporary Relocation Numbers'!Q69*Assumptions!F$45</f>
        <v>44509041.521850087</v>
      </c>
      <c r="R69" s="53">
        <f>'Temporary Relocation Numbers'!R69*Assumptions!G$45</f>
        <v>36124772.018684559</v>
      </c>
      <c r="S69" s="53">
        <f>'Temporary Relocation Numbers'!S69*Assumptions!H$45</f>
        <v>20973982.361915242</v>
      </c>
      <c r="U69">
        <v>2088</v>
      </c>
      <c r="V69" s="51">
        <f>'Temporary Relocation Numbers'!V69*Assumptions!C$45</f>
        <v>0</v>
      </c>
      <c r="W69" s="51">
        <f>'Temporary Relocation Numbers'!W69*Assumptions!D$45</f>
        <v>0</v>
      </c>
      <c r="X69" s="51">
        <f>'Temporary Relocation Numbers'!X69*Assumptions!E$45</f>
        <v>0</v>
      </c>
      <c r="Y69" s="51">
        <f>'Temporary Relocation Numbers'!Y69*Assumptions!F$45</f>
        <v>0</v>
      </c>
      <c r="Z69" s="51">
        <f>'Temporary Relocation Numbers'!Z69*Assumptions!G$45</f>
        <v>0</v>
      </c>
      <c r="AA69" s="51">
        <f>'Temporary Relocation Numbers'!AA69*Assumptions!H$45</f>
        <v>0</v>
      </c>
      <c r="AB69" s="52">
        <f>'Temporary Relocation Numbers'!AB69*Assumptions!C$45</f>
        <v>231068.63654781258</v>
      </c>
      <c r="AC69" s="52">
        <f>'Temporary Relocation Numbers'!AC69*Assumptions!D$45</f>
        <v>234303.6347213166</v>
      </c>
      <c r="AD69" s="52">
        <f>'Temporary Relocation Numbers'!AD69*Assumptions!E$45</f>
        <v>161284.60592438324</v>
      </c>
      <c r="AE69" s="52">
        <f>'Temporary Relocation Numbers'!AE69*Assumptions!F$45</f>
        <v>129108.65263337429</v>
      </c>
      <c r="AF69" s="52">
        <f>'Temporary Relocation Numbers'!AF69*Assumptions!G$45</f>
        <v>131939.06210622779</v>
      </c>
      <c r="AG69" s="52">
        <f>'Temporary Relocation Numbers'!AG69*Assumptions!H$45</f>
        <v>53643.977398960975</v>
      </c>
      <c r="AH69" s="53">
        <f>'Temporary Relocation Numbers'!AH69*Assumptions!C$45</f>
        <v>90215318.644269004</v>
      </c>
      <c r="AI69" s="53">
        <f>'Temporary Relocation Numbers'!AI69*Assumptions!D$45</f>
        <v>153363544.53883386</v>
      </c>
      <c r="AJ69" s="53">
        <f>'Temporary Relocation Numbers'!AJ69*Assumptions!E$45</f>
        <v>122426897.38198914</v>
      </c>
      <c r="AK69" s="53">
        <f>'Temporary Relocation Numbers'!AK69*Assumptions!F$45</f>
        <v>44394511.629004724</v>
      </c>
      <c r="AL69" s="53">
        <f>'Temporary Relocation Numbers'!AL69*Assumptions!G$45</f>
        <v>35386851.956621043</v>
      </c>
      <c r="AM69" s="53">
        <f>'Temporary Relocation Numbers'!AM69*Assumptions!H$45</f>
        <v>19183517.565131601</v>
      </c>
    </row>
    <row r="70" spans="1:39" x14ac:dyDescent="0.35">
      <c r="A70">
        <v>2089</v>
      </c>
      <c r="B70" s="51">
        <f>'Temporary Relocation Numbers'!B70*Assumptions!C$45</f>
        <v>0</v>
      </c>
      <c r="C70" s="51">
        <f>'Temporary Relocation Numbers'!C70*Assumptions!D$45</f>
        <v>0</v>
      </c>
      <c r="D70" s="51">
        <f>'Temporary Relocation Numbers'!D70*Assumptions!E$45</f>
        <v>0</v>
      </c>
      <c r="E70" s="51">
        <f>'Temporary Relocation Numbers'!E70*Assumptions!F$45</f>
        <v>0</v>
      </c>
      <c r="F70" s="51">
        <f>'Temporary Relocation Numbers'!F70*Assumptions!G$45</f>
        <v>0</v>
      </c>
      <c r="G70" s="51">
        <f>'Temporary Relocation Numbers'!G70*Assumptions!H$45</f>
        <v>0</v>
      </c>
      <c r="H70" s="52">
        <f>'Temporary Relocation Numbers'!H70*Assumptions!C$45</f>
        <v>249697.99076992224</v>
      </c>
      <c r="I70" s="52">
        <f>'Temporary Relocation Numbers'!I70*Assumptions!D$45</f>
        <v>258124.55329781363</v>
      </c>
      <c r="J70" s="52">
        <f>'Temporary Relocation Numbers'!J70*Assumptions!E$45</f>
        <v>179567.70695554579</v>
      </c>
      <c r="K70" s="52">
        <f>'Temporary Relocation Numbers'!K70*Assumptions!F$45</f>
        <v>130222.6971528344</v>
      </c>
      <c r="L70" s="52">
        <f>'Temporary Relocation Numbers'!L70*Assumptions!G$45</f>
        <v>135503.0143071723</v>
      </c>
      <c r="M70" s="52">
        <f>'Temporary Relocation Numbers'!M70*Assumptions!H$45</f>
        <v>59004.618020738249</v>
      </c>
      <c r="N70" s="53">
        <f>'Temporary Relocation Numbers'!N70*Assumptions!C$45</f>
        <v>98250232.877296954</v>
      </c>
      <c r="O70" s="53">
        <f>'Temporary Relocation Numbers'!O70*Assumptions!D$45</f>
        <v>170275311.72982994</v>
      </c>
      <c r="P70" s="53">
        <f>'Temporary Relocation Numbers'!P70*Assumptions!E$45</f>
        <v>137369848.06388456</v>
      </c>
      <c r="Q70" s="53">
        <f>'Temporary Relocation Numbers'!Q70*Assumptions!F$45</f>
        <v>45127354.54598745</v>
      </c>
      <c r="R70" s="53">
        <f>'Temporary Relocation Numbers'!R70*Assumptions!G$45</f>
        <v>36626612.01050242</v>
      </c>
      <c r="S70" s="53">
        <f>'Temporary Relocation Numbers'!S70*Assumptions!H$45</f>
        <v>21265349.823873132</v>
      </c>
      <c r="U70">
        <v>2089</v>
      </c>
      <c r="V70" s="51">
        <f>'Temporary Relocation Numbers'!V70*Assumptions!C$45</f>
        <v>0</v>
      </c>
      <c r="W70" s="51">
        <f>'Temporary Relocation Numbers'!W70*Assumptions!D$45</f>
        <v>0</v>
      </c>
      <c r="X70" s="51">
        <f>'Temporary Relocation Numbers'!X70*Assumptions!E$45</f>
        <v>0</v>
      </c>
      <c r="Y70" s="51">
        <f>'Temporary Relocation Numbers'!Y70*Assumptions!F$45</f>
        <v>0</v>
      </c>
      <c r="Z70" s="51">
        <f>'Temporary Relocation Numbers'!Z70*Assumptions!G$45</f>
        <v>0</v>
      </c>
      <c r="AA70" s="51">
        <f>'Temporary Relocation Numbers'!AA70*Assumptions!H$45</f>
        <v>0</v>
      </c>
      <c r="AB70" s="52">
        <f>'Temporary Relocation Numbers'!AB70*Assumptions!C$45</f>
        <v>232462.75458989281</v>
      </c>
      <c r="AC70" s="52">
        <f>'Temporary Relocation Numbers'!AC70*Assumptions!D$45</f>
        <v>235717.27064079963</v>
      </c>
      <c r="AD70" s="52">
        <f>'Temporary Relocation Numbers'!AD70*Assumptions!E$45</f>
        <v>162257.69246000418</v>
      </c>
      <c r="AE70" s="52">
        <f>'Temporary Relocation Numbers'!AE70*Assumptions!F$45</f>
        <v>129887.61036954285</v>
      </c>
      <c r="AF70" s="52">
        <f>'Temporary Relocation Numbers'!AF70*Assumptions!G$45</f>
        <v>132735.09669441546</v>
      </c>
      <c r="AG70" s="52">
        <f>'Temporary Relocation Numbers'!AG70*Assumptions!H$45</f>
        <v>53967.630309447406</v>
      </c>
      <c r="AH70" s="53">
        <f>'Temporary Relocation Numbers'!AH70*Assumptions!C$45</f>
        <v>91468576.512494981</v>
      </c>
      <c r="AI70" s="53">
        <f>'Temporary Relocation Numbers'!AI70*Assumptions!D$45</f>
        <v>155494048.2246902</v>
      </c>
      <c r="AJ70" s="53">
        <f>'Temporary Relocation Numbers'!AJ70*Assumptions!E$45</f>
        <v>124127633.73954138</v>
      </c>
      <c r="AK70" s="53">
        <f>'Temporary Relocation Numbers'!AK70*Assumptions!F$45</f>
        <v>45011233.620803982</v>
      </c>
      <c r="AL70" s="53">
        <f>'Temporary Relocation Numbers'!AL70*Assumptions!G$45</f>
        <v>35878440.872038566</v>
      </c>
      <c r="AM70" s="53">
        <f>'Temporary Relocation Numbers'!AM70*Assumptions!H$45</f>
        <v>19450012.154853687</v>
      </c>
    </row>
    <row r="71" spans="1:39" x14ac:dyDescent="0.35">
      <c r="A71">
        <v>2090</v>
      </c>
      <c r="B71" s="51">
        <f>'Temporary Relocation Numbers'!B71*Assumptions!C$45</f>
        <v>0</v>
      </c>
      <c r="C71" s="51">
        <f>'Temporary Relocation Numbers'!C71*Assumptions!D$45</f>
        <v>0</v>
      </c>
      <c r="D71" s="51">
        <f>'Temporary Relocation Numbers'!D71*Assumptions!E$45</f>
        <v>0</v>
      </c>
      <c r="E71" s="51">
        <f>'Temporary Relocation Numbers'!E71*Assumptions!F$45</f>
        <v>0</v>
      </c>
      <c r="F71" s="51">
        <f>'Temporary Relocation Numbers'!F71*Assumptions!G$45</f>
        <v>0</v>
      </c>
      <c r="G71" s="51">
        <f>'Temporary Relocation Numbers'!G71*Assumptions!H$45</f>
        <v>0</v>
      </c>
      <c r="H71" s="52">
        <f>'Temporary Relocation Numbers'!H71*Assumptions!C$45</f>
        <v>270999.88657566049</v>
      </c>
      <c r="I71" s="52">
        <f>'Temporary Relocation Numbers'!I71*Assumptions!D$45</f>
        <v>280145.32455952256</v>
      </c>
      <c r="J71" s="52">
        <f>'Temporary Relocation Numbers'!J71*Assumptions!E$45</f>
        <v>194886.74325154442</v>
      </c>
      <c r="K71" s="52">
        <f>'Temporary Relocation Numbers'!K71*Assumptions!F$45</f>
        <v>141332.07900143688</v>
      </c>
      <c r="L71" s="52">
        <f>'Temporary Relocation Numbers'!L71*Assumptions!G$45</f>
        <v>147062.86340020929</v>
      </c>
      <c r="M71" s="52">
        <f>'Temporary Relocation Numbers'!M71*Assumptions!H$45</f>
        <v>64038.339843086818</v>
      </c>
      <c r="N71" s="53">
        <f>'Temporary Relocation Numbers'!N71*Assumptions!C$45</f>
        <v>107464965.79565819</v>
      </c>
      <c r="O71" s="53">
        <f>'Temporary Relocation Numbers'!O71*Assumptions!D$45</f>
        <v>186245162.12337181</v>
      </c>
      <c r="P71" s="53">
        <f>'Temporary Relocation Numbers'!P71*Assumptions!E$45</f>
        <v>150253547.40865281</v>
      </c>
      <c r="Q71" s="53">
        <f>'Temporary Relocation Numbers'!Q71*Assumptions!F$45</f>
        <v>49359777.282051593</v>
      </c>
      <c r="R71" s="53">
        <f>'Temporary Relocation Numbers'!R71*Assumptions!G$45</f>
        <v>40061763.638109498</v>
      </c>
      <c r="S71" s="53">
        <f>'Temporary Relocation Numbers'!S71*Assumptions!H$45</f>
        <v>23259793.127506163</v>
      </c>
      <c r="U71">
        <v>2090</v>
      </c>
      <c r="V71" s="51">
        <f>'Temporary Relocation Numbers'!V71*Assumptions!C$45</f>
        <v>0</v>
      </c>
      <c r="W71" s="51">
        <f>'Temporary Relocation Numbers'!W71*Assumptions!D$45</f>
        <v>0</v>
      </c>
      <c r="X71" s="51">
        <f>'Temporary Relocation Numbers'!X71*Assumptions!E$45</f>
        <v>0</v>
      </c>
      <c r="Y71" s="51">
        <f>'Temporary Relocation Numbers'!Y71*Assumptions!F$45</f>
        <v>0</v>
      </c>
      <c r="Z71" s="51">
        <f>'Temporary Relocation Numbers'!Z71*Assumptions!G$45</f>
        <v>0</v>
      </c>
      <c r="AA71" s="51">
        <f>'Temporary Relocation Numbers'!AA71*Assumptions!H$45</f>
        <v>0</v>
      </c>
      <c r="AB71" s="52">
        <f>'Temporary Relocation Numbers'!AB71*Assumptions!C$45</f>
        <v>252294.30133850707</v>
      </c>
      <c r="AC71" s="52">
        <f>'Temporary Relocation Numbers'!AC71*Assumptions!D$45</f>
        <v>255826.46224190469</v>
      </c>
      <c r="AD71" s="52">
        <f>'Temporary Relocation Numbers'!AD71*Assumptions!E$45</f>
        <v>176100.00031280279</v>
      </c>
      <c r="AE71" s="52">
        <f>'Temporary Relocation Numbers'!AE71*Assumptions!F$45</f>
        <v>140968.40574966176</v>
      </c>
      <c r="AF71" s="52">
        <f>'Temporary Relocation Numbers'!AF71*Assumptions!G$45</f>
        <v>144058.81295993549</v>
      </c>
      <c r="AG71" s="52">
        <f>'Temporary Relocation Numbers'!AG71*Assumptions!H$45</f>
        <v>58571.64347827476</v>
      </c>
      <c r="AH71" s="53">
        <f>'Temporary Relocation Numbers'!AH71*Assumptions!C$45</f>
        <v>100047268.6774078</v>
      </c>
      <c r="AI71" s="53">
        <f>'Temporary Relocation Numbers'!AI71*Assumptions!D$45</f>
        <v>170077587.44718489</v>
      </c>
      <c r="AJ71" s="53">
        <f>'Temporary Relocation Numbers'!AJ71*Assumptions!E$45</f>
        <v>135769366.88562477</v>
      </c>
      <c r="AK71" s="53">
        <f>'Temporary Relocation Numbers'!AK71*Assumptions!F$45</f>
        <v>49232765.560170129</v>
      </c>
      <c r="AL71" s="53">
        <f>'Temporary Relocation Numbers'!AL71*Assumptions!G$45</f>
        <v>39243422.719724812</v>
      </c>
      <c r="AM71" s="53">
        <f>'Temporary Relocation Numbers'!AM71*Assumptions!H$45</f>
        <v>21274197.8286901</v>
      </c>
    </row>
    <row r="72" spans="1:39" x14ac:dyDescent="0.35">
      <c r="A72">
        <v>2091</v>
      </c>
      <c r="B72" s="51">
        <f>'Temporary Relocation Numbers'!B72*Assumptions!C$45</f>
        <v>0</v>
      </c>
      <c r="C72" s="51">
        <f>'Temporary Relocation Numbers'!C72*Assumptions!D$45</f>
        <v>0</v>
      </c>
      <c r="D72" s="51">
        <f>'Temporary Relocation Numbers'!D72*Assumptions!E$45</f>
        <v>0</v>
      </c>
      <c r="E72" s="51">
        <f>'Temporary Relocation Numbers'!E72*Assumptions!F$45</f>
        <v>0</v>
      </c>
      <c r="F72" s="51">
        <f>'Temporary Relocation Numbers'!F72*Assumptions!G$45</f>
        <v>0</v>
      </c>
      <c r="G72" s="51">
        <f>'Temporary Relocation Numbers'!G72*Assumptions!H$45</f>
        <v>0</v>
      </c>
      <c r="H72" s="52">
        <f>'Temporary Relocation Numbers'!H72*Assumptions!C$45</f>
        <v>272634.92383957171</v>
      </c>
      <c r="I72" s="52">
        <f>'Temporary Relocation Numbers'!I72*Assumptions!D$45</f>
        <v>281835.53945500898</v>
      </c>
      <c r="J72" s="52">
        <f>'Temporary Relocation Numbers'!J72*Assumptions!E$45</f>
        <v>196062.5632545893</v>
      </c>
      <c r="K72" s="52">
        <f>'Temporary Relocation Numbers'!K72*Assumptions!F$45</f>
        <v>142184.78495151442</v>
      </c>
      <c r="L72" s="52">
        <f>'Temporary Relocation Numbers'!L72*Assumptions!G$45</f>
        <v>147950.14518041658</v>
      </c>
      <c r="M72" s="52">
        <f>'Temporary Relocation Numbers'!M72*Assumptions!H$45</f>
        <v>64424.705583993571</v>
      </c>
      <c r="N72" s="53">
        <f>'Temporary Relocation Numbers'!N72*Assumptions!C$45</f>
        <v>108957853.21174222</v>
      </c>
      <c r="O72" s="53">
        <f>'Temporary Relocation Numbers'!O72*Assumptions!D$45</f>
        <v>188832452.37914887</v>
      </c>
      <c r="P72" s="53">
        <f>'Temporary Relocation Numbers'!P72*Assumptions!E$45</f>
        <v>152340847.47419128</v>
      </c>
      <c r="Q72" s="53">
        <f>'Temporary Relocation Numbers'!Q72*Assumptions!F$45</f>
        <v>50045476.010185979</v>
      </c>
      <c r="R72" s="53">
        <f>'Temporary Relocation Numbers'!R72*Assumptions!G$45</f>
        <v>40618295.735418223</v>
      </c>
      <c r="S72" s="53">
        <f>'Temporary Relocation Numbers'!S72*Assumptions!H$45</f>
        <v>23582914.734661374</v>
      </c>
      <c r="U72">
        <v>2091</v>
      </c>
      <c r="V72" s="51">
        <f>'Temporary Relocation Numbers'!V72*Assumptions!C$45</f>
        <v>0</v>
      </c>
      <c r="W72" s="51">
        <f>'Temporary Relocation Numbers'!W72*Assumptions!D$45</f>
        <v>0</v>
      </c>
      <c r="X72" s="51">
        <f>'Temporary Relocation Numbers'!X72*Assumptions!E$45</f>
        <v>0</v>
      </c>
      <c r="Y72" s="51">
        <f>'Temporary Relocation Numbers'!Y72*Assumptions!F$45</f>
        <v>0</v>
      </c>
      <c r="Z72" s="51">
        <f>'Temporary Relocation Numbers'!Z72*Assumptions!G$45</f>
        <v>0</v>
      </c>
      <c r="AA72" s="51">
        <f>'Temporary Relocation Numbers'!AA72*Assumptions!H$45</f>
        <v>0</v>
      </c>
      <c r="AB72" s="52">
        <f>'Temporary Relocation Numbers'!AB72*Assumptions!C$45</f>
        <v>253816.4812529468</v>
      </c>
      <c r="AC72" s="52">
        <f>'Temporary Relocation Numbers'!AC72*Assumptions!D$45</f>
        <v>257369.95292061122</v>
      </c>
      <c r="AD72" s="52">
        <f>'Temporary Relocation Numbers'!AD72*Assumptions!E$45</f>
        <v>177162.47331352788</v>
      </c>
      <c r="AE72" s="52">
        <f>'Temporary Relocation Numbers'!AE72*Assumptions!F$45</f>
        <v>141818.91753159382</v>
      </c>
      <c r="AF72" s="52">
        <f>'Temporary Relocation Numbers'!AF72*Assumptions!G$45</f>
        <v>144927.97025132997</v>
      </c>
      <c r="AG72" s="52">
        <f>'Temporary Relocation Numbers'!AG72*Assumptions!H$45</f>
        <v>58925.026724687152</v>
      </c>
      <c r="AH72" s="53">
        <f>'Temporary Relocation Numbers'!AH72*Assumptions!C$45</f>
        <v>101437110.54183537</v>
      </c>
      <c r="AI72" s="53">
        <f>'Temporary Relocation Numbers'!AI72*Assumptions!D$45</f>
        <v>172440280.14594436</v>
      </c>
      <c r="AJ72" s="53">
        <f>'Temporary Relocation Numbers'!AJ72*Assumptions!E$45</f>
        <v>137655454.85683072</v>
      </c>
      <c r="AK72" s="53">
        <f>'Temporary Relocation Numbers'!AK72*Assumptions!F$45</f>
        <v>49916699.860242866</v>
      </c>
      <c r="AL72" s="53">
        <f>'Temporary Relocation Numbers'!AL72*Assumptions!G$45</f>
        <v>39788586.545987457</v>
      </c>
      <c r="AM72" s="53">
        <f>'Temporary Relocation Numbers'!AM72*Assumptions!H$45</f>
        <v>21569735.839525416</v>
      </c>
    </row>
    <row r="73" spans="1:39" x14ac:dyDescent="0.35">
      <c r="A73">
        <v>2092</v>
      </c>
      <c r="B73" s="51">
        <f>'Temporary Relocation Numbers'!B73*Assumptions!C$45</f>
        <v>0</v>
      </c>
      <c r="C73" s="51">
        <f>'Temporary Relocation Numbers'!C73*Assumptions!D$45</f>
        <v>0</v>
      </c>
      <c r="D73" s="51">
        <f>'Temporary Relocation Numbers'!D73*Assumptions!E$45</f>
        <v>0</v>
      </c>
      <c r="E73" s="51">
        <f>'Temporary Relocation Numbers'!E73*Assumptions!F$45</f>
        <v>0</v>
      </c>
      <c r="F73" s="51">
        <f>'Temporary Relocation Numbers'!F73*Assumptions!G$45</f>
        <v>0</v>
      </c>
      <c r="G73" s="51">
        <f>'Temporary Relocation Numbers'!G73*Assumptions!H$45</f>
        <v>0</v>
      </c>
      <c r="H73" s="52">
        <f>'Temporary Relocation Numbers'!H73*Assumptions!C$45</f>
        <v>274279.82585615176</v>
      </c>
      <c r="I73" s="52">
        <f>'Temporary Relocation Numbers'!I73*Assumptions!D$45</f>
        <v>283535.95200914779</v>
      </c>
      <c r="J73" s="52">
        <f>'Temporary Relocation Numbers'!J73*Assumptions!E$45</f>
        <v>197245.47739167587</v>
      </c>
      <c r="K73" s="52">
        <f>'Temporary Relocation Numbers'!K73*Assumptions!F$45</f>
        <v>143042.63557534487</v>
      </c>
      <c r="L73" s="52">
        <f>'Temporary Relocation Numbers'!L73*Assumptions!G$45</f>
        <v>148842.78024247408</v>
      </c>
      <c r="M73" s="52">
        <f>'Temporary Relocation Numbers'!M73*Assumptions!H$45</f>
        <v>64813.402404783308</v>
      </c>
      <c r="N73" s="53">
        <f>'Temporary Relocation Numbers'!N73*Assumptions!C$45</f>
        <v>110471479.59908636</v>
      </c>
      <c r="O73" s="53">
        <f>'Temporary Relocation Numbers'!O73*Assumptions!D$45</f>
        <v>191455684.8886269</v>
      </c>
      <c r="P73" s="53">
        <f>'Temporary Relocation Numbers'!P73*Assumptions!E$45</f>
        <v>154457144.00363183</v>
      </c>
      <c r="Q73" s="53">
        <f>'Temporary Relocation Numbers'!Q73*Assumptions!F$45</f>
        <v>50740700.363670684</v>
      </c>
      <c r="R73" s="53">
        <f>'Temporary Relocation Numbers'!R73*Assumptions!G$45</f>
        <v>41182559.094339207</v>
      </c>
      <c r="S73" s="53">
        <f>'Temporary Relocation Numbers'!S73*Assumptions!H$45</f>
        <v>23910525.09940948</v>
      </c>
      <c r="U73">
        <v>2092</v>
      </c>
      <c r="V73" s="51">
        <f>'Temporary Relocation Numbers'!V73*Assumptions!C$45</f>
        <v>0</v>
      </c>
      <c r="W73" s="51">
        <f>'Temporary Relocation Numbers'!W73*Assumptions!D$45</f>
        <v>0</v>
      </c>
      <c r="X73" s="51">
        <f>'Temporary Relocation Numbers'!X73*Assumptions!E$45</f>
        <v>0</v>
      </c>
      <c r="Y73" s="51">
        <f>'Temporary Relocation Numbers'!Y73*Assumptions!F$45</f>
        <v>0</v>
      </c>
      <c r="Z73" s="51">
        <f>'Temporary Relocation Numbers'!Z73*Assumptions!G$45</f>
        <v>0</v>
      </c>
      <c r="AA73" s="51">
        <f>'Temporary Relocation Numbers'!AA73*Assumptions!H$45</f>
        <v>0</v>
      </c>
      <c r="AB73" s="52">
        <f>'Temporary Relocation Numbers'!AB73*Assumptions!C$45</f>
        <v>255347.84501212498</v>
      </c>
      <c r="AC73" s="52">
        <f>'Temporary Relocation Numbers'!AC73*Assumptions!D$45</f>
        <v>258922.75601936376</v>
      </c>
      <c r="AD73" s="52">
        <f>'Temporary Relocation Numbers'!AD73*Assumptions!E$45</f>
        <v>178231.35658611706</v>
      </c>
      <c r="AE73" s="52">
        <f>'Temporary Relocation Numbers'!AE73*Assumptions!F$45</f>
        <v>142674.56074909371</v>
      </c>
      <c r="AF73" s="52">
        <f>'Temporary Relocation Numbers'!AF73*Assumptions!G$45</f>
        <v>145802.37147318348</v>
      </c>
      <c r="AG73" s="52">
        <f>'Temporary Relocation Numbers'!AG73*Assumptions!H$45</f>
        <v>59280.542056037397</v>
      </c>
      <c r="AH73" s="53">
        <f>'Temporary Relocation Numbers'!AH73*Assumptions!C$45</f>
        <v>102846259.88395475</v>
      </c>
      <c r="AI73" s="53">
        <f>'Temporary Relocation Numbers'!AI73*Assumptions!D$45</f>
        <v>174835795.02234966</v>
      </c>
      <c r="AJ73" s="53">
        <f>'Temporary Relocation Numbers'!AJ73*Assumptions!E$45</f>
        <v>139567744.08327359</v>
      </c>
      <c r="AK73" s="53">
        <f>'Temporary Relocation Numbers'!AK73*Assumptions!F$45</f>
        <v>50610135.274492182</v>
      </c>
      <c r="AL73" s="53">
        <f>'Temporary Relocation Numbers'!AL73*Assumptions!G$45</f>
        <v>40341323.707521781</v>
      </c>
      <c r="AM73" s="53">
        <f>'Temporary Relocation Numbers'!AM73*Assumptions!H$45</f>
        <v>21869379.420711812</v>
      </c>
    </row>
    <row r="74" spans="1:39" x14ac:dyDescent="0.35">
      <c r="A74">
        <v>2093</v>
      </c>
      <c r="B74" s="51">
        <f>'Temporary Relocation Numbers'!B74*Assumptions!C$45</f>
        <v>0</v>
      </c>
      <c r="C74" s="51">
        <f>'Temporary Relocation Numbers'!C74*Assumptions!D$45</f>
        <v>0</v>
      </c>
      <c r="D74" s="51">
        <f>'Temporary Relocation Numbers'!D74*Assumptions!E$45</f>
        <v>0</v>
      </c>
      <c r="E74" s="51">
        <f>'Temporary Relocation Numbers'!E74*Assumptions!F$45</f>
        <v>0</v>
      </c>
      <c r="F74" s="51">
        <f>'Temporary Relocation Numbers'!F74*Assumptions!G$45</f>
        <v>0</v>
      </c>
      <c r="G74" s="51">
        <f>'Temporary Relocation Numbers'!G74*Assumptions!H$45</f>
        <v>0</v>
      </c>
      <c r="H74" s="52">
        <f>'Temporary Relocation Numbers'!H74*Assumptions!C$45</f>
        <v>275934.65214290982</v>
      </c>
      <c r="I74" s="52">
        <f>'Temporary Relocation Numbers'!I74*Assumptions!D$45</f>
        <v>285246.62374798645</v>
      </c>
      <c r="J74" s="52">
        <f>'Temporary Relocation Numbers'!J74*Assumptions!E$45</f>
        <v>198435.52846420015</v>
      </c>
      <c r="K74" s="52">
        <f>'Temporary Relocation Numbers'!K74*Assumptions!F$45</f>
        <v>143905.66191254763</v>
      </c>
      <c r="L74" s="52">
        <f>'Temporary Relocation Numbers'!L74*Assumptions!G$45</f>
        <v>149740.80088460687</v>
      </c>
      <c r="M74" s="52">
        <f>'Temporary Relocation Numbers'!M74*Assumptions!H$45</f>
        <v>65204.444369677636</v>
      </c>
      <c r="N74" s="53">
        <f>'Temporary Relocation Numbers'!N74*Assumptions!C$45</f>
        <v>112006133.06041308</v>
      </c>
      <c r="O74" s="53">
        <f>'Temporary Relocation Numbers'!O74*Assumptions!D$45</f>
        <v>194115358.95628044</v>
      </c>
      <c r="P74" s="53">
        <f>'Temporary Relocation Numbers'!P74*Assumptions!E$45</f>
        <v>156602839.81156388</v>
      </c>
      <c r="Q74" s="53">
        <f>'Temporary Relocation Numbers'!Q74*Assumptions!F$45</f>
        <v>51445582.671084747</v>
      </c>
      <c r="R74" s="53">
        <f>'Temporary Relocation Numbers'!R74*Assumptions!G$45</f>
        <v>41754661.116415694</v>
      </c>
      <c r="S74" s="53">
        <f>'Temporary Relocation Numbers'!S74*Assumptions!H$45</f>
        <v>24242686.578907322</v>
      </c>
      <c r="U74">
        <v>2093</v>
      </c>
      <c r="V74" s="51">
        <f>'Temporary Relocation Numbers'!V74*Assumptions!C$45</f>
        <v>0</v>
      </c>
      <c r="W74" s="51">
        <f>'Temporary Relocation Numbers'!W74*Assumptions!D$45</f>
        <v>0</v>
      </c>
      <c r="X74" s="51">
        <f>'Temporary Relocation Numbers'!X74*Assumptions!E$45</f>
        <v>0</v>
      </c>
      <c r="Y74" s="51">
        <f>'Temporary Relocation Numbers'!Y74*Assumptions!F$45</f>
        <v>0</v>
      </c>
      <c r="Z74" s="51">
        <f>'Temporary Relocation Numbers'!Z74*Assumptions!G$45</f>
        <v>0</v>
      </c>
      <c r="AA74" s="51">
        <f>'Temporary Relocation Numbers'!AA74*Assumptions!H$45</f>
        <v>0</v>
      </c>
      <c r="AB74" s="52">
        <f>'Temporary Relocation Numbers'!AB74*Assumptions!C$45</f>
        <v>256888.44802539473</v>
      </c>
      <c r="AC74" s="52">
        <f>'Temporary Relocation Numbers'!AC74*Assumptions!D$45</f>
        <v>260484.92772325498</v>
      </c>
      <c r="AD74" s="52">
        <f>'Temporary Relocation Numbers'!AD74*Assumptions!E$45</f>
        <v>179306.6888059864</v>
      </c>
      <c r="AE74" s="52">
        <f>'Temporary Relocation Numbers'!AE74*Assumptions!F$45</f>
        <v>143535.36636191007</v>
      </c>
      <c r="AF74" s="52">
        <f>'Temporary Relocation Numbers'!AF74*Assumptions!G$45</f>
        <v>146682.04826396587</v>
      </c>
      <c r="AG74" s="52">
        <f>'Temporary Relocation Numbers'!AG74*Assumptions!H$45</f>
        <v>59638.2023359409</v>
      </c>
      <c r="AH74" s="53">
        <f>'Temporary Relocation Numbers'!AH74*Assumptions!C$45</f>
        <v>104274984.92039141</v>
      </c>
      <c r="AI74" s="53">
        <f>'Temporary Relocation Numbers'!AI74*Assumptions!D$45</f>
        <v>177264588.03723997</v>
      </c>
      <c r="AJ74" s="53">
        <f>'Temporary Relocation Numbers'!AJ74*Assumptions!E$45</f>
        <v>141506598.54891729</v>
      </c>
      <c r="AK74" s="53">
        <f>'Temporary Relocation Numbers'!AK74*Assumptions!F$45</f>
        <v>51313203.790991493</v>
      </c>
      <c r="AL74" s="53">
        <f>'Temporary Relocation Numbers'!AL74*Assumptions!G$45</f>
        <v>40901739.411981687</v>
      </c>
      <c r="AM74" s="53">
        <f>'Temporary Relocation Numbers'!AM74*Assumptions!H$45</f>
        <v>22173185.606225599</v>
      </c>
    </row>
    <row r="75" spans="1:39" x14ac:dyDescent="0.35">
      <c r="A75">
        <v>2094</v>
      </c>
      <c r="B75" s="51">
        <f>'Temporary Relocation Numbers'!B75*Assumptions!C$45</f>
        <v>0</v>
      </c>
      <c r="C75" s="51">
        <f>'Temporary Relocation Numbers'!C75*Assumptions!D$45</f>
        <v>0</v>
      </c>
      <c r="D75" s="51">
        <f>'Temporary Relocation Numbers'!D75*Assumptions!E$45</f>
        <v>0</v>
      </c>
      <c r="E75" s="51">
        <f>'Temporary Relocation Numbers'!E75*Assumptions!F$45</f>
        <v>0</v>
      </c>
      <c r="F75" s="51">
        <f>'Temporary Relocation Numbers'!F75*Assumptions!G$45</f>
        <v>0</v>
      </c>
      <c r="G75" s="51">
        <f>'Temporary Relocation Numbers'!G75*Assumptions!H$45</f>
        <v>0</v>
      </c>
      <c r="H75" s="52">
        <f>'Temporary Relocation Numbers'!H75*Assumptions!C$45</f>
        <v>277599.46257644496</v>
      </c>
      <c r="I75" s="52">
        <f>'Temporary Relocation Numbers'!I75*Assumptions!D$45</f>
        <v>286967.61656878085</v>
      </c>
      <c r="J75" s="52">
        <f>'Temporary Relocation Numbers'!J75*Assumptions!E$45</f>
        <v>199632.75953179432</v>
      </c>
      <c r="K75" s="52">
        <f>'Temporary Relocation Numbers'!K75*Assumptions!F$45</f>
        <v>144773.89519001477</v>
      </c>
      <c r="L75" s="52">
        <f>'Temporary Relocation Numbers'!L75*Assumptions!G$45</f>
        <v>150644.2395999064</v>
      </c>
      <c r="M75" s="52">
        <f>'Temporary Relocation Numbers'!M75*Assumptions!H$45</f>
        <v>65597.845627752642</v>
      </c>
      <c r="N75" s="53">
        <f>'Temporary Relocation Numbers'!N75*Assumptions!C$45</f>
        <v>113562105.70072521</v>
      </c>
      <c r="O75" s="53">
        <f>'Temporary Relocation Numbers'!O75*Assumptions!D$45</f>
        <v>196811980.82284766</v>
      </c>
      <c r="P75" s="53">
        <f>'Temporary Relocation Numbers'!P75*Assumptions!E$45</f>
        <v>158778343.30841753</v>
      </c>
      <c r="Q75" s="53">
        <f>'Temporary Relocation Numbers'!Q75*Assumptions!F$45</f>
        <v>52160257.099296182</v>
      </c>
      <c r="R75" s="53">
        <f>'Temporary Relocation Numbers'!R75*Assumptions!G$45</f>
        <v>42334710.695197292</v>
      </c>
      <c r="S75" s="53">
        <f>'Temporary Relocation Numbers'!S75*Assumptions!H$45</f>
        <v>24579462.396568097</v>
      </c>
      <c r="U75">
        <v>2094</v>
      </c>
      <c r="V75" s="51">
        <f>'Temporary Relocation Numbers'!V75*Assumptions!C$45</f>
        <v>0</v>
      </c>
      <c r="W75" s="51">
        <f>'Temporary Relocation Numbers'!W75*Assumptions!D$45</f>
        <v>0</v>
      </c>
      <c r="X75" s="51">
        <f>'Temporary Relocation Numbers'!X75*Assumptions!E$45</f>
        <v>0</v>
      </c>
      <c r="Y75" s="51">
        <f>'Temporary Relocation Numbers'!Y75*Assumptions!F$45</f>
        <v>0</v>
      </c>
      <c r="Z75" s="51">
        <f>'Temporary Relocation Numbers'!Z75*Assumptions!G$45</f>
        <v>0</v>
      </c>
      <c r="AA75" s="51">
        <f>'Temporary Relocation Numbers'!AA75*Assumptions!H$45</f>
        <v>0</v>
      </c>
      <c r="AB75" s="52">
        <f>'Temporary Relocation Numbers'!AB75*Assumptions!C$45</f>
        <v>258438.34603641313</v>
      </c>
      <c r="AC75" s="52">
        <f>'Temporary Relocation Numbers'!AC75*Assumptions!D$45</f>
        <v>262056.52455636219</v>
      </c>
      <c r="AD75" s="52">
        <f>'Temporary Relocation Numbers'!AD75*Assumptions!E$45</f>
        <v>180388.50888189429</v>
      </c>
      <c r="AE75" s="52">
        <f>'Temporary Relocation Numbers'!AE75*Assumptions!F$45</f>
        <v>144401.36551658253</v>
      </c>
      <c r="AF75" s="52">
        <f>'Temporary Relocation Numbers'!AF75*Assumptions!G$45</f>
        <v>147567.03245303285</v>
      </c>
      <c r="AG75" s="52">
        <f>'Temporary Relocation Numbers'!AG75*Assumptions!H$45</f>
        <v>59998.020505623841</v>
      </c>
      <c r="AH75" s="53">
        <f>'Temporary Relocation Numbers'!AH75*Assumptions!C$45</f>
        <v>105723557.59379652</v>
      </c>
      <c r="AI75" s="53">
        <f>'Temporary Relocation Numbers'!AI75*Assumptions!D$45</f>
        <v>179727121.48559481</v>
      </c>
      <c r="AJ75" s="53">
        <f>'Temporary Relocation Numbers'!AJ75*Assumptions!E$45</f>
        <v>143472387.29413709</v>
      </c>
      <c r="AK75" s="53">
        <f>'Temporary Relocation Numbers'!AK75*Assumptions!F$45</f>
        <v>52026039.231372967</v>
      </c>
      <c r="AL75" s="53">
        <f>'Temporary Relocation Numbers'!AL75*Assumptions!G$45</f>
        <v>41469940.32855019</v>
      </c>
      <c r="AM75" s="53">
        <f>'Temporary Relocation Numbers'!AM75*Assumptions!H$45</f>
        <v>22481212.222350638</v>
      </c>
    </row>
    <row r="76" spans="1:39" x14ac:dyDescent="0.35">
      <c r="A76">
        <v>2095</v>
      </c>
      <c r="B76" s="51">
        <f>'Temporary Relocation Numbers'!B76*Assumptions!C$45</f>
        <v>0</v>
      </c>
      <c r="C76" s="51">
        <f>'Temporary Relocation Numbers'!C76*Assumptions!D$45</f>
        <v>0</v>
      </c>
      <c r="D76" s="51">
        <f>'Temporary Relocation Numbers'!D76*Assumptions!E$45</f>
        <v>0</v>
      </c>
      <c r="E76" s="51">
        <f>'Temporary Relocation Numbers'!E76*Assumptions!F$45</f>
        <v>0</v>
      </c>
      <c r="F76" s="51">
        <f>'Temporary Relocation Numbers'!F76*Assumptions!G$45</f>
        <v>0</v>
      </c>
      <c r="G76" s="51">
        <f>'Temporary Relocation Numbers'!G76*Assumptions!H$45</f>
        <v>0</v>
      </c>
      <c r="H76" s="52">
        <f>'Temporary Relocation Numbers'!H76*Assumptions!C$45</f>
        <v>279274.31739461288</v>
      </c>
      <c r="I76" s="52">
        <f>'Temporary Relocation Numbers'!I76*Assumptions!D$45</f>
        <v>288698.99274223449</v>
      </c>
      <c r="J76" s="52">
        <f>'Temporary Relocation Numbers'!J76*Assumptions!E$45</f>
        <v>200837.21391388416</v>
      </c>
      <c r="K76" s="52">
        <f>'Temporary Relocation Numbers'!K76*Assumptions!F$45</f>
        <v>145647.36682304132</v>
      </c>
      <c r="L76" s="52">
        <f>'Temporary Relocation Numbers'!L76*Assumptions!G$45</f>
        <v>151553.1290775064</v>
      </c>
      <c r="M76" s="52">
        <f>'Temporary Relocation Numbers'!M76*Assumptions!H$45</f>
        <v>65993.620413450655</v>
      </c>
      <c r="N76" s="53">
        <f>'Temporary Relocation Numbers'!N76*Assumptions!C$45</f>
        <v>115139693.68290526</v>
      </c>
      <c r="O76" s="53">
        <f>'Temporary Relocation Numbers'!O76*Assumptions!D$45</f>
        <v>199546063.76168838</v>
      </c>
      <c r="P76" s="53">
        <f>'Temporary Relocation Numbers'!P76*Assumptions!E$45</f>
        <v>160984068.57820013</v>
      </c>
      <c r="Q76" s="53">
        <f>'Temporary Relocation Numbers'!Q76*Assumptions!F$45</f>
        <v>52884859.678999364</v>
      </c>
      <c r="R76" s="53">
        <f>'Temporary Relocation Numbers'!R76*Assumptions!G$45</f>
        <v>42922818.236966714</v>
      </c>
      <c r="S76" s="53">
        <f>'Temporary Relocation Numbers'!S76*Assumptions!H$45</f>
        <v>24920916.654095352</v>
      </c>
      <c r="U76">
        <v>2095</v>
      </c>
      <c r="V76" s="51">
        <f>'Temporary Relocation Numbers'!V76*Assumptions!C$45</f>
        <v>0</v>
      </c>
      <c r="W76" s="51">
        <f>'Temporary Relocation Numbers'!W76*Assumptions!D$45</f>
        <v>0</v>
      </c>
      <c r="X76" s="51">
        <f>'Temporary Relocation Numbers'!X76*Assumptions!E$45</f>
        <v>0</v>
      </c>
      <c r="Y76" s="51">
        <f>'Temporary Relocation Numbers'!Y76*Assumptions!F$45</f>
        <v>0</v>
      </c>
      <c r="Z76" s="51">
        <f>'Temporary Relocation Numbers'!Z76*Assumptions!G$45</f>
        <v>0</v>
      </c>
      <c r="AA76" s="51">
        <f>'Temporary Relocation Numbers'!AA76*Assumptions!H$45</f>
        <v>0</v>
      </c>
      <c r="AB76" s="52">
        <f>'Temporary Relocation Numbers'!AB76*Assumptions!C$45</f>
        <v>259997.59512515814</v>
      </c>
      <c r="AC76" s="52">
        <f>'Temporary Relocation Numbers'!AC76*Assumptions!D$45</f>
        <v>263637.60338379216</v>
      </c>
      <c r="AD76" s="52">
        <f>'Temporary Relocation Numbers'!AD76*Assumptions!E$45</f>
        <v>181476.85595734933</v>
      </c>
      <c r="AE76" s="52">
        <f>'Temporary Relocation Numbers'!AE76*Assumptions!F$45</f>
        <v>145272.58954756882</v>
      </c>
      <c r="AF76" s="52">
        <f>'Temporary Relocation Numbers'!AF76*Assumptions!G$45</f>
        <v>148457.35606177774</v>
      </c>
      <c r="AG76" s="52">
        <f>'Temporary Relocation Numbers'!AG76*Assumptions!H$45</f>
        <v>60360.009584391264</v>
      </c>
      <c r="AH76" s="53">
        <f>'Temporary Relocation Numbers'!AH76*Assumptions!C$45</f>
        <v>107192253.62460837</v>
      </c>
      <c r="AI76" s="53">
        <f>'Temporary Relocation Numbers'!AI76*Assumptions!D$45</f>
        <v>182223864.08452743</v>
      </c>
      <c r="AJ76" s="53">
        <f>'Temporary Relocation Numbers'!AJ76*Assumptions!E$45</f>
        <v>145465484.48596263</v>
      </c>
      <c r="AK76" s="53">
        <f>'Temporary Relocation Numbers'!AK76*Assumptions!F$45</f>
        <v>52748777.276299134</v>
      </c>
      <c r="AL76" s="53">
        <f>'Temporary Relocation Numbers'!AL76*Assumptions!G$45</f>
        <v>42046034.608242877</v>
      </c>
      <c r="AM76" s="53">
        <f>'Temporary Relocation Numbers'!AM76*Assumptions!H$45</f>
        <v>22793517.898685012</v>
      </c>
    </row>
    <row r="77" spans="1:39" x14ac:dyDescent="0.35">
      <c r="A77">
        <v>2096</v>
      </c>
      <c r="B77" s="51">
        <f>'Temporary Relocation Numbers'!B77*Assumptions!C$45</f>
        <v>0</v>
      </c>
      <c r="C77" s="51">
        <f>'Temporary Relocation Numbers'!C77*Assumptions!D$45</f>
        <v>0</v>
      </c>
      <c r="D77" s="51">
        <f>'Temporary Relocation Numbers'!D77*Assumptions!E$45</f>
        <v>0</v>
      </c>
      <c r="E77" s="51">
        <f>'Temporary Relocation Numbers'!E77*Assumptions!F$45</f>
        <v>0</v>
      </c>
      <c r="F77" s="51">
        <f>'Temporary Relocation Numbers'!F77*Assumptions!G$45</f>
        <v>0</v>
      </c>
      <c r="G77" s="51">
        <f>'Temporary Relocation Numbers'!G77*Assumptions!H$45</f>
        <v>0</v>
      </c>
      <c r="H77" s="52">
        <f>'Temporary Relocation Numbers'!H77*Assumptions!C$45</f>
        <v>280959.27719870512</v>
      </c>
      <c r="I77" s="52">
        <f>'Temporary Relocation Numbers'!I77*Assumptions!D$45</f>
        <v>290440.8149147518</v>
      </c>
      <c r="J77" s="52">
        <f>'Temporary Relocation Numbers'!J77*Assumptions!E$45</f>
        <v>202048.93519125675</v>
      </c>
      <c r="K77" s="52">
        <f>'Temporary Relocation Numbers'!K77*Assumptions!F$45</f>
        <v>146526.10841646156</v>
      </c>
      <c r="L77" s="52">
        <f>'Temporary Relocation Numbers'!L77*Assumptions!G$45</f>
        <v>152467.50220376553</v>
      </c>
      <c r="M77" s="52">
        <f>'Temporary Relocation Numbers'!M77*Assumptions!H$45</f>
        <v>66391.783047095421</v>
      </c>
      <c r="N77" s="53">
        <f>'Temporary Relocation Numbers'!N77*Assumptions!C$45</f>
        <v>116739197.28408653</v>
      </c>
      <c r="O77" s="53">
        <f>'Temporary Relocation Numbers'!O77*Assumptions!D$45</f>
        <v>202318128.17647988</v>
      </c>
      <c r="P77" s="53">
        <f>'Temporary Relocation Numbers'!P77*Assumptions!E$45</f>
        <v>163220435.457313</v>
      </c>
      <c r="Q77" s="53">
        <f>'Temporary Relocation Numbers'!Q77*Assumptions!F$45</f>
        <v>53619528.330606923</v>
      </c>
      <c r="R77" s="53">
        <f>'Temporary Relocation Numbers'!R77*Assumptions!G$45</f>
        <v>43519095.681754395</v>
      </c>
      <c r="S77" s="53">
        <f>'Temporary Relocation Numbers'!S77*Assumptions!H$45</f>
        <v>25267114.343683988</v>
      </c>
      <c r="U77">
        <v>2096</v>
      </c>
      <c r="V77" s="51">
        <f>'Temporary Relocation Numbers'!V77*Assumptions!C$45</f>
        <v>0</v>
      </c>
      <c r="W77" s="51">
        <f>'Temporary Relocation Numbers'!W77*Assumptions!D$45</f>
        <v>0</v>
      </c>
      <c r="X77" s="51">
        <f>'Temporary Relocation Numbers'!X77*Assumptions!E$45</f>
        <v>0</v>
      </c>
      <c r="Y77" s="51">
        <f>'Temporary Relocation Numbers'!Y77*Assumptions!F$45</f>
        <v>0</v>
      </c>
      <c r="Z77" s="51">
        <f>'Temporary Relocation Numbers'!Z77*Assumptions!G$45</f>
        <v>0</v>
      </c>
      <c r="AA77" s="51">
        <f>'Temporary Relocation Numbers'!AA77*Assumptions!H$45</f>
        <v>0</v>
      </c>
      <c r="AB77" s="52">
        <f>'Temporary Relocation Numbers'!AB77*Assumptions!C$45</f>
        <v>261566.25170995801</v>
      </c>
      <c r="AC77" s="52">
        <f>'Temporary Relocation Numbers'!AC77*Assumptions!D$45</f>
        <v>265228.22141373879</v>
      </c>
      <c r="AD77" s="52">
        <f>'Temporary Relocation Numbers'!AD77*Assumptions!E$45</f>
        <v>182571.7694120266</v>
      </c>
      <c r="AE77" s="52">
        <f>'Temporary Relocation Numbers'!AE77*Assumptions!F$45</f>
        <v>146149.06997837825</v>
      </c>
      <c r="AF77" s="52">
        <f>'Temporary Relocation Numbers'!AF77*Assumptions!G$45</f>
        <v>149353.05130479019</v>
      </c>
      <c r="AG77" s="52">
        <f>'Temporary Relocation Numbers'!AG77*Assumptions!H$45</f>
        <v>60724.1826700983</v>
      </c>
      <c r="AH77" s="53">
        <f>'Temporary Relocation Numbers'!AH77*Assumptions!C$45</f>
        <v>108681352.56353284</v>
      </c>
      <c r="AI77" s="53">
        <f>'Temporary Relocation Numbers'!AI77*Assumptions!D$45</f>
        <v>184755291.06249973</v>
      </c>
      <c r="AJ77" s="53">
        <f>'Temporary Relocation Numbers'!AJ77*Assumptions!E$45</f>
        <v>147486269.48929659</v>
      </c>
      <c r="AK77" s="53">
        <f>'Temporary Relocation Numbers'!AK77*Assumptions!F$45</f>
        <v>53481555.491288222</v>
      </c>
      <c r="AL77" s="53">
        <f>'Temporary Relocation Numbers'!AL77*Assumptions!G$45</f>
        <v>42630131.904493228</v>
      </c>
      <c r="AM77" s="53">
        <f>'Temporary Relocation Numbers'!AM77*Assumptions!H$45</f>
        <v>23110162.079300452</v>
      </c>
    </row>
    <row r="78" spans="1:39" x14ac:dyDescent="0.35">
      <c r="A78">
        <v>2097</v>
      </c>
      <c r="B78" s="51">
        <f>'Temporary Relocation Numbers'!B78*Assumptions!C$45</f>
        <v>0</v>
      </c>
      <c r="C78" s="51">
        <f>'Temporary Relocation Numbers'!C78*Assumptions!D$45</f>
        <v>0</v>
      </c>
      <c r="D78" s="51">
        <f>'Temporary Relocation Numbers'!D78*Assumptions!E$45</f>
        <v>0</v>
      </c>
      <c r="E78" s="51">
        <f>'Temporary Relocation Numbers'!E78*Assumptions!F$45</f>
        <v>0</v>
      </c>
      <c r="F78" s="51">
        <f>'Temporary Relocation Numbers'!F78*Assumptions!G$45</f>
        <v>0</v>
      </c>
      <c r="G78" s="51">
        <f>'Temporary Relocation Numbers'!G78*Assumptions!H$45</f>
        <v>0</v>
      </c>
      <c r="H78" s="52">
        <f>'Temporary Relocation Numbers'!H78*Assumptions!C$45</f>
        <v>282654.40295564226</v>
      </c>
      <c r="I78" s="52">
        <f>'Temporary Relocation Numbers'!I78*Assumptions!D$45</f>
        <v>292193.1461107051</v>
      </c>
      <c r="J78" s="52">
        <f>'Temporary Relocation Numbers'!J78*Assumptions!E$45</f>
        <v>203267.9672076375</v>
      </c>
      <c r="K78" s="52">
        <f>'Temporary Relocation Numbers'!K78*Assumptions!F$45</f>
        <v>147410.15176579307</v>
      </c>
      <c r="L78" s="52">
        <f>'Temporary Relocation Numbers'!L78*Assumptions!G$45</f>
        <v>153387.39206345743</v>
      </c>
      <c r="M78" s="52">
        <f>'Temporary Relocation Numbers'!M78*Assumptions!H$45</f>
        <v>66792.347935410216</v>
      </c>
      <c r="N78" s="53">
        <f>'Temporary Relocation Numbers'!N78*Assumptions!C$45</f>
        <v>118360920.95280807</v>
      </c>
      <c r="O78" s="53">
        <f>'Temporary Relocation Numbers'!O78*Assumptions!D$45</f>
        <v>205128701.7002705</v>
      </c>
      <c r="P78" s="53">
        <f>'Temporary Relocation Numbers'!P78*Assumptions!E$45</f>
        <v>165487869.61446255</v>
      </c>
      <c r="Q78" s="53">
        <f>'Temporary Relocation Numbers'!Q78*Assumptions!F$45</f>
        <v>54364402.890501477</v>
      </c>
      <c r="R78" s="53">
        <f>'Temporary Relocation Numbers'!R78*Assumptions!G$45</f>
        <v>44123656.524645135</v>
      </c>
      <c r="S78" s="53">
        <f>'Temporary Relocation Numbers'!S78*Assumptions!H$45</f>
        <v>25618121.360390875</v>
      </c>
      <c r="U78">
        <v>2097</v>
      </c>
      <c r="V78" s="51">
        <f>'Temporary Relocation Numbers'!V78*Assumptions!C$45</f>
        <v>0</v>
      </c>
      <c r="W78" s="51">
        <f>'Temporary Relocation Numbers'!W78*Assumptions!D$45</f>
        <v>0</v>
      </c>
      <c r="X78" s="51">
        <f>'Temporary Relocation Numbers'!X78*Assumptions!E$45</f>
        <v>0</v>
      </c>
      <c r="Y78" s="51">
        <f>'Temporary Relocation Numbers'!Y78*Assumptions!F$45</f>
        <v>0</v>
      </c>
      <c r="Z78" s="51">
        <f>'Temporary Relocation Numbers'!Z78*Assumptions!G$45</f>
        <v>0</v>
      </c>
      <c r="AA78" s="51">
        <f>'Temporary Relocation Numbers'!AA78*Assumptions!H$45</f>
        <v>0</v>
      </c>
      <c r="AB78" s="52">
        <f>'Temporary Relocation Numbers'!AB78*Assumptions!C$45</f>
        <v>263144.37254953239</v>
      </c>
      <c r="AC78" s="52">
        <f>'Temporary Relocation Numbers'!AC78*Assumptions!D$45</f>
        <v>266828.4361995529</v>
      </c>
      <c r="AD78" s="52">
        <f>'Temporary Relocation Numbers'!AD78*Assumptions!E$45</f>
        <v>183673.28886319255</v>
      </c>
      <c r="AE78" s="52">
        <f>'Temporary Relocation Numbers'!AE78*Assumptions!F$45</f>
        <v>147030.83852271261</v>
      </c>
      <c r="AF78" s="52">
        <f>'Temporary Relocation Numbers'!AF78*Assumptions!G$45</f>
        <v>150254.15059102175</v>
      </c>
      <c r="AG78" s="52">
        <f>'Temporary Relocation Numbers'!AG78*Assumptions!H$45</f>
        <v>61090.552939624009</v>
      </c>
      <c r="AH78" s="53">
        <f>'Temporary Relocation Numbers'!AH78*Assumptions!C$45</f>
        <v>110191137.84475282</v>
      </c>
      <c r="AI78" s="53">
        <f>'Temporary Relocation Numbers'!AI78*Assumptions!D$45</f>
        <v>187321884.24977723</v>
      </c>
      <c r="AJ78" s="53">
        <f>'Temporary Relocation Numbers'!AJ78*Assumptions!E$45</f>
        <v>149535126.9391228</v>
      </c>
      <c r="AK78" s="53">
        <f>'Temporary Relocation Numbers'!AK78*Assumptions!F$45</f>
        <v>54224513.352898322</v>
      </c>
      <c r="AL78" s="53">
        <f>'Temporary Relocation Numbers'!AL78*Assumptions!G$45</f>
        <v>43222343.394024</v>
      </c>
      <c r="AM78" s="53">
        <f>'Temporary Relocation Numbers'!AM78*Assumptions!H$45</f>
        <v>23431205.03405701</v>
      </c>
    </row>
    <row r="79" spans="1:39" x14ac:dyDescent="0.35">
      <c r="A79">
        <v>2098</v>
      </c>
      <c r="B79" s="51">
        <f>'Temporary Relocation Numbers'!B79*Assumptions!C$45</f>
        <v>0</v>
      </c>
      <c r="C79" s="51">
        <f>'Temporary Relocation Numbers'!C79*Assumptions!D$45</f>
        <v>0</v>
      </c>
      <c r="D79" s="51">
        <f>'Temporary Relocation Numbers'!D79*Assumptions!E$45</f>
        <v>0</v>
      </c>
      <c r="E79" s="51">
        <f>'Temporary Relocation Numbers'!E79*Assumptions!F$45</f>
        <v>0</v>
      </c>
      <c r="F79" s="51">
        <f>'Temporary Relocation Numbers'!F79*Assumptions!G$45</f>
        <v>0</v>
      </c>
      <c r="G79" s="51">
        <f>'Temporary Relocation Numbers'!G79*Assumptions!H$45</f>
        <v>0</v>
      </c>
      <c r="H79" s="52">
        <f>'Temporary Relocation Numbers'!H79*Assumptions!C$45</f>
        <v>284359.75600017939</v>
      </c>
      <c r="I79" s="52">
        <f>'Temporary Relocation Numbers'!I79*Assumptions!D$45</f>
        <v>293956.04973471473</v>
      </c>
      <c r="J79" s="52">
        <f>'Temporary Relocation Numbers'!J79*Assumptions!E$45</f>
        <v>204494.35407127618</v>
      </c>
      <c r="K79" s="52">
        <f>'Temporary Relocation Numbers'!K79*Assumptions!F$45</f>
        <v>148299.52885838674</v>
      </c>
      <c r="L79" s="52">
        <f>'Temporary Relocation Numbers'!L79*Assumptions!G$45</f>
        <v>154312.83194096785</v>
      </c>
      <c r="M79" s="52">
        <f>'Temporary Relocation Numbers'!M79*Assumptions!H$45</f>
        <v>67195.329572039162</v>
      </c>
      <c r="N79" s="53">
        <f>'Temporary Relocation Numbers'!N79*Assumptions!C$45</f>
        <v>120005173.36696279</v>
      </c>
      <c r="O79" s="53">
        <f>'Temporary Relocation Numbers'!O79*Assumptions!D$45</f>
        <v>207978319.29590896</v>
      </c>
      <c r="P79" s="53">
        <f>'Temporary Relocation Numbers'!P79*Assumptions!E$45</f>
        <v>167786802.63168189</v>
      </c>
      <c r="Q79" s="53">
        <f>'Temporary Relocation Numbers'!Q79*Assumptions!F$45</f>
        <v>55119625.137652025</v>
      </c>
      <c r="R79" s="53">
        <f>'Temporary Relocation Numbers'!R79*Assumptions!G$45</f>
        <v>44736615.837380707</v>
      </c>
      <c r="S79" s="53">
        <f>'Temporary Relocation Numbers'!S79*Assumptions!H$45</f>
        <v>25974004.514677297</v>
      </c>
      <c r="U79">
        <v>2098</v>
      </c>
      <c r="V79" s="51">
        <f>'Temporary Relocation Numbers'!V79*Assumptions!C$45</f>
        <v>0</v>
      </c>
      <c r="W79" s="51">
        <f>'Temporary Relocation Numbers'!W79*Assumptions!D$45</f>
        <v>0</v>
      </c>
      <c r="X79" s="51">
        <f>'Temporary Relocation Numbers'!X79*Assumptions!E$45</f>
        <v>0</v>
      </c>
      <c r="Y79" s="51">
        <f>'Temporary Relocation Numbers'!Y79*Assumptions!F$45</f>
        <v>0</v>
      </c>
      <c r="Z79" s="51">
        <f>'Temporary Relocation Numbers'!Z79*Assumptions!G$45</f>
        <v>0</v>
      </c>
      <c r="AA79" s="51">
        <f>'Temporary Relocation Numbers'!AA79*Assumptions!H$45</f>
        <v>0</v>
      </c>
      <c r="AB79" s="52">
        <f>'Temporary Relocation Numbers'!AB79*Assumptions!C$45</f>
        <v>264732.01474504633</v>
      </c>
      <c r="AC79" s="52">
        <f>'Temporary Relocation Numbers'!AC79*Assumptions!D$45</f>
        <v>268438.30564182514</v>
      </c>
      <c r="AD79" s="52">
        <f>'Temporary Relocation Numbers'!AD79*Assumptions!E$45</f>
        <v>184781.45416713852</v>
      </c>
      <c r="AE79" s="52">
        <f>'Temporary Relocation Numbers'!AE79*Assumptions!F$45</f>
        <v>147917.92708561363</v>
      </c>
      <c r="AF79" s="52">
        <f>'Temporary Relocation Numbers'!AF79*Assumptions!G$45</f>
        <v>151160.68652495858</v>
      </c>
      <c r="AG79" s="52">
        <f>'Temporary Relocation Numbers'!AG79*Assumptions!H$45</f>
        <v>61459.13364934815</v>
      </c>
      <c r="AH79" s="53">
        <f>'Temporary Relocation Numbers'!AH79*Assumptions!C$45</f>
        <v>111721896.83987701</v>
      </c>
      <c r="AI79" s="53">
        <f>'Temporary Relocation Numbers'!AI79*Assumptions!D$45</f>
        <v>189924132.17014039</v>
      </c>
      <c r="AJ79" s="53">
        <f>'Temporary Relocation Numbers'!AJ79*Assumptions!E$45</f>
        <v>151612446.81371737</v>
      </c>
      <c r="AK79" s="53">
        <f>'Temporary Relocation Numbers'!AK79*Assumptions!F$45</f>
        <v>54977792.275275223</v>
      </c>
      <c r="AL79" s="53">
        <f>'Temporary Relocation Numbers'!AL79*Assumptions!G$45</f>
        <v>43822781.798008591</v>
      </c>
      <c r="AM79" s="53">
        <f>'Temporary Relocation Numbers'!AM79*Assumptions!H$45</f>
        <v>23756707.870074682</v>
      </c>
    </row>
    <row r="80" spans="1:39" x14ac:dyDescent="0.35">
      <c r="A80">
        <v>2099</v>
      </c>
      <c r="B80" s="51">
        <f>'Temporary Relocation Numbers'!B80*Assumptions!C$45</f>
        <v>0</v>
      </c>
      <c r="C80" s="51">
        <f>'Temporary Relocation Numbers'!C80*Assumptions!D$45</f>
        <v>0</v>
      </c>
      <c r="D80" s="51">
        <f>'Temporary Relocation Numbers'!D80*Assumptions!E$45</f>
        <v>0</v>
      </c>
      <c r="E80" s="51">
        <f>'Temporary Relocation Numbers'!E80*Assumptions!F$45</f>
        <v>0</v>
      </c>
      <c r="F80" s="51">
        <f>'Temporary Relocation Numbers'!F80*Assumptions!G$45</f>
        <v>0</v>
      </c>
      <c r="G80" s="51">
        <f>'Temporary Relocation Numbers'!G80*Assumptions!H$45</f>
        <v>0</v>
      </c>
      <c r="H80" s="52">
        <f>'Temporary Relocation Numbers'!H80*Assumptions!C$45</f>
        <v>286075.398037126</v>
      </c>
      <c r="I80" s="52">
        <f>'Temporary Relocation Numbers'!I80*Assumptions!D$45</f>
        <v>295729.58957394335</v>
      </c>
      <c r="J80" s="52">
        <f>'Temporary Relocation Numbers'!J80*Assumptions!E$45</f>
        <v>205728.14015654312</v>
      </c>
      <c r="K80" s="52">
        <f>'Temporary Relocation Numbers'!K80*Assumptions!F$45</f>
        <v>149194.27187458437</v>
      </c>
      <c r="L80" s="52">
        <f>'Temporary Relocation Numbers'!L80*Assumptions!G$45</f>
        <v>155243.85532149865</v>
      </c>
      <c r="M80" s="52">
        <f>'Temporary Relocation Numbers'!M80*Assumptions!H$45</f>
        <v>67600.742538071529</v>
      </c>
      <c r="N80" s="53">
        <f>'Temporary Relocation Numbers'!N80*Assumptions!C$45</f>
        <v>121672267.49255142</v>
      </c>
      <c r="O80" s="53">
        <f>'Temporary Relocation Numbers'!O80*Assumptions!D$45</f>
        <v>210867523.35786864</v>
      </c>
      <c r="P80" s="53">
        <f>'Temporary Relocation Numbers'!P80*Assumptions!E$45</f>
        <v>170117672.08647808</v>
      </c>
      <c r="Q80" s="53">
        <f>'Temporary Relocation Numbers'!Q80*Assumptions!F$45</f>
        <v>55885338.820599981</v>
      </c>
      <c r="R80" s="53">
        <f>'Temporary Relocation Numbers'!R80*Assumptions!G$45</f>
        <v>45358090.290262438</v>
      </c>
      <c r="S80" s="53">
        <f>'Temporary Relocation Numbers'!S80*Assumptions!H$45</f>
        <v>26334831.545125566</v>
      </c>
      <c r="U80">
        <v>2099</v>
      </c>
      <c r="V80" s="51">
        <f>'Temporary Relocation Numbers'!V80*Assumptions!C$45</f>
        <v>0</v>
      </c>
      <c r="W80" s="51">
        <f>'Temporary Relocation Numbers'!W80*Assumptions!D$45</f>
        <v>0</v>
      </c>
      <c r="X80" s="51">
        <f>'Temporary Relocation Numbers'!X80*Assumptions!E$45</f>
        <v>0</v>
      </c>
      <c r="Y80" s="51">
        <f>'Temporary Relocation Numbers'!Y80*Assumptions!F$45</f>
        <v>0</v>
      </c>
      <c r="Z80" s="51">
        <f>'Temporary Relocation Numbers'!Z80*Assumptions!G$45</f>
        <v>0</v>
      </c>
      <c r="AA80" s="51">
        <f>'Temporary Relocation Numbers'!AA80*Assumptions!H$45</f>
        <v>0</v>
      </c>
      <c r="AB80" s="52">
        <f>'Temporary Relocation Numbers'!AB80*Assumptions!C$45</f>
        <v>266329.23574217607</v>
      </c>
      <c r="AC80" s="52">
        <f>'Temporary Relocation Numbers'!AC80*Assumptions!D$45</f>
        <v>270057.88799048058</v>
      </c>
      <c r="AD80" s="52">
        <f>'Temporary Relocation Numbers'!AD80*Assumptions!E$45</f>
        <v>185896.30542062275</v>
      </c>
      <c r="AE80" s="52">
        <f>'Temporary Relocation Numbers'!AE80*Assumptions!F$45</f>
        <v>148810.36776461717</v>
      </c>
      <c r="AF80" s="52">
        <f>'Temporary Relocation Numbers'!AF80*Assumptions!G$45</f>
        <v>152072.69190780103</v>
      </c>
      <c r="AG80" s="52">
        <f>'Temporary Relocation Numbers'!AG80*Assumptions!H$45</f>
        <v>61829.938135630939</v>
      </c>
      <c r="AH80" s="53">
        <f>'Temporary Relocation Numbers'!AH80*Assumptions!C$45</f>
        <v>113273920.91263792</v>
      </c>
      <c r="AI80" s="53">
        <f>'Temporary Relocation Numbers'!AI80*Assumptions!D$45</f>
        <v>192562530.1338695</v>
      </c>
      <c r="AJ80" s="53">
        <f>'Temporary Relocation Numbers'!AJ80*Assumptions!E$45</f>
        <v>153718624.50887704</v>
      </c>
      <c r="AK80" s="53">
        <f>'Temporary Relocation Numbers'!AK80*Assumptions!F$45</f>
        <v>55741535.637069099</v>
      </c>
      <c r="AL80" s="53">
        <f>'Temporary Relocation Numbers'!AL80*Assumptions!G$45</f>
        <v>44431561.403526179</v>
      </c>
      <c r="AM80" s="53">
        <f>'Temporary Relocation Numbers'!AM80*Assumptions!H$45</f>
        <v>24086732.543364547</v>
      </c>
    </row>
    <row r="81" spans="1:39" x14ac:dyDescent="0.35">
      <c r="A81">
        <v>2100</v>
      </c>
      <c r="B81" s="51">
        <f>'Temporary Relocation Numbers'!B81*Assumptions!C$45</f>
        <v>0</v>
      </c>
      <c r="C81" s="51">
        <f>'Temporary Relocation Numbers'!C81*Assumptions!D$45</f>
        <v>0</v>
      </c>
      <c r="D81" s="51">
        <f>'Temporary Relocation Numbers'!D81*Assumptions!E$45</f>
        <v>0</v>
      </c>
      <c r="E81" s="51">
        <f>'Temporary Relocation Numbers'!E81*Assumptions!F$45</f>
        <v>0</v>
      </c>
      <c r="F81" s="51">
        <f>'Temporary Relocation Numbers'!F81*Assumptions!G$45</f>
        <v>0</v>
      </c>
      <c r="G81" s="51">
        <f>'Temporary Relocation Numbers'!G81*Assumptions!H$45</f>
        <v>0</v>
      </c>
      <c r="H81" s="52">
        <f>'Temporary Relocation Numbers'!H81*Assumptions!C$45</f>
        <v>308415.21325591829</v>
      </c>
      <c r="I81" s="52">
        <f>'Temporary Relocation Numbers'!I81*Assumptions!D$45</f>
        <v>318823.30693356693</v>
      </c>
      <c r="J81" s="52">
        <f>'Temporary Relocation Numbers'!J81*Assumptions!E$45</f>
        <v>221793.58537810863</v>
      </c>
      <c r="K81" s="52">
        <f>'Temporary Relocation Numbers'!K81*Assumptions!F$45</f>
        <v>160844.95029100636</v>
      </c>
      <c r="L81" s="52">
        <f>'Temporary Relocation Numbers'!L81*Assumptions!G$45</f>
        <v>167366.94967190869</v>
      </c>
      <c r="M81" s="52">
        <f>'Temporary Relocation Numbers'!M81*Assumptions!H$45</f>
        <v>72879.728802936166</v>
      </c>
      <c r="N81" s="53">
        <f>'Temporary Relocation Numbers'!N81*Assumptions!C$45</f>
        <v>132198381.53247625</v>
      </c>
      <c r="O81" s="53">
        <f>'Temporary Relocation Numbers'!O81*Assumptions!D$45</f>
        <v>229110099.45120332</v>
      </c>
      <c r="P81" s="53">
        <f>'Temporary Relocation Numbers'!P81*Assumptions!E$45</f>
        <v>184834896.09726948</v>
      </c>
      <c r="Q81" s="53">
        <f>'Temporary Relocation Numbers'!Q81*Assumptions!F$45</f>
        <v>60720092.55461327</v>
      </c>
      <c r="R81" s="53">
        <f>'Temporary Relocation Numbers'!R81*Assumptions!G$45</f>
        <v>49282110.454164945</v>
      </c>
      <c r="S81" s="53">
        <f>'Temporary Relocation Numbers'!S81*Assumptions!H$45</f>
        <v>28613111.105282299</v>
      </c>
      <c r="U81">
        <v>2100</v>
      </c>
      <c r="V81" s="51">
        <f>'Temporary Relocation Numbers'!V81*Assumptions!C$45</f>
        <v>0</v>
      </c>
      <c r="W81" s="51">
        <f>'Temporary Relocation Numbers'!W81*Assumptions!D$45</f>
        <v>0</v>
      </c>
      <c r="X81" s="51">
        <f>'Temporary Relocation Numbers'!X81*Assumptions!E$45</f>
        <v>0</v>
      </c>
      <c r="Y81" s="51">
        <f>'Temporary Relocation Numbers'!Y81*Assumptions!F$45</f>
        <v>0</v>
      </c>
      <c r="Z81" s="51">
        <f>'Temporary Relocation Numbers'!Z81*Assumptions!G$45</f>
        <v>0</v>
      </c>
      <c r="AA81" s="51">
        <f>'Temporary Relocation Numbers'!AA81*Assumptions!H$45</f>
        <v>0</v>
      </c>
      <c r="AB81" s="52">
        <f>'Temporary Relocation Numbers'!AB81*Assumptions!C$45</f>
        <v>287127.06021315779</v>
      </c>
      <c r="AC81" s="52">
        <f>'Temporary Relocation Numbers'!AC81*Assumptions!D$45</f>
        <v>291146.88535788696</v>
      </c>
      <c r="AD81" s="52">
        <f>'Temporary Relocation Numbers'!AD81*Assumptions!E$45</f>
        <v>200413.0696773449</v>
      </c>
      <c r="AE81" s="52">
        <f>'Temporary Relocation Numbers'!AE81*Assumptions!F$45</f>
        <v>160431.06685762567</v>
      </c>
      <c r="AF81" s="52">
        <f>'Temporary Relocation Numbers'!AF81*Assumptions!G$45</f>
        <v>163948.14803004928</v>
      </c>
      <c r="AG81" s="52">
        <f>'Temporary Relocation Numbers'!AG81*Assumptions!H$45</f>
        <v>66658.278504697213</v>
      </c>
      <c r="AH81" s="53">
        <f>'Temporary Relocation Numbers'!AH81*Assumptions!C$45</f>
        <v>123073476.99758428</v>
      </c>
      <c r="AI81" s="53">
        <f>'Temporary Relocation Numbers'!AI81*Assumptions!D$45</f>
        <v>209221504.22695658</v>
      </c>
      <c r="AJ81" s="53">
        <f>'Temporary Relocation Numbers'!AJ81*Assumptions!E$45</f>
        <v>167017133.73358497</v>
      </c>
      <c r="AK81" s="53">
        <f>'Temporary Relocation Numbers'!AK81*Assumptions!F$45</f>
        <v>60563848.666718565</v>
      </c>
      <c r="AL81" s="53">
        <f>'Temporary Relocation Numbers'!AL81*Assumptions!G$45</f>
        <v>48275425.678793937</v>
      </c>
      <c r="AM81" s="53">
        <f>'Temporary Relocation Numbers'!AM81*Assumptions!H$45</f>
        <v>26170524.510306783</v>
      </c>
    </row>
    <row r="82" spans="1:39" x14ac:dyDescent="0.35">
      <c r="A82">
        <v>2101</v>
      </c>
      <c r="B82" s="51">
        <f>'Temporary Relocation Numbers'!B82*Assumptions!C$45</f>
        <v>0</v>
      </c>
      <c r="C82" s="51">
        <f>'Temporary Relocation Numbers'!C82*Assumptions!D$45</f>
        <v>0</v>
      </c>
      <c r="D82" s="51">
        <f>'Temporary Relocation Numbers'!D82*Assumptions!E$45</f>
        <v>0</v>
      </c>
      <c r="E82" s="51">
        <f>'Temporary Relocation Numbers'!E82*Assumptions!F$45</f>
        <v>0</v>
      </c>
      <c r="F82" s="51">
        <f>'Temporary Relocation Numbers'!F82*Assumptions!G$45</f>
        <v>0</v>
      </c>
      <c r="G82" s="51">
        <f>'Temporary Relocation Numbers'!G82*Assumptions!H$45</f>
        <v>0</v>
      </c>
      <c r="H82" s="52">
        <f>'Temporary Relocation Numbers'!H82*Assumptions!C$45</f>
        <v>310275.99029461923</v>
      </c>
      <c r="I82" s="52">
        <f>'Temporary Relocation Numbers'!I82*Assumptions!D$45</f>
        <v>320746.87964803091</v>
      </c>
      <c r="J82" s="52">
        <f>'Temporary Relocation Numbers'!J82*Assumptions!E$45</f>
        <v>223131.74378685176</v>
      </c>
      <c r="K82" s="52">
        <f>'Temporary Relocation Numbers'!K82*Assumptions!F$45</f>
        <v>161815.38423015235</v>
      </c>
      <c r="L82" s="52">
        <f>'Temporary Relocation Numbers'!L82*Assumptions!G$45</f>
        <v>168376.73311838377</v>
      </c>
      <c r="M82" s="52">
        <f>'Temporary Relocation Numbers'!M82*Assumptions!H$45</f>
        <v>73319.437741128888</v>
      </c>
      <c r="N82" s="53">
        <f>'Temporary Relocation Numbers'!N82*Assumptions!C$45</f>
        <v>134034861.90312822</v>
      </c>
      <c r="O82" s="53">
        <f>'Temporary Relocation Numbers'!O82*Assumptions!D$45</f>
        <v>232292863.07873601</v>
      </c>
      <c r="P82" s="53">
        <f>'Temporary Relocation Numbers'!P82*Assumptions!E$45</f>
        <v>187402595.14592043</v>
      </c>
      <c r="Q82" s="53">
        <f>'Temporary Relocation Numbers'!Q82*Assumptions!F$45</f>
        <v>61563607.102885723</v>
      </c>
      <c r="R82" s="53">
        <f>'Temporary Relocation Numbers'!R82*Assumptions!G$45</f>
        <v>49966730.24620939</v>
      </c>
      <c r="S82" s="53">
        <f>'Temporary Relocation Numbers'!S82*Assumptions!H$45</f>
        <v>29010600.214294013</v>
      </c>
      <c r="U82">
        <v>2101</v>
      </c>
      <c r="V82" s="51">
        <f>'Temporary Relocation Numbers'!V82*Assumptions!C$45</f>
        <v>0</v>
      </c>
      <c r="W82" s="51">
        <f>'Temporary Relocation Numbers'!W82*Assumptions!D$45</f>
        <v>0</v>
      </c>
      <c r="X82" s="51">
        <f>'Temporary Relocation Numbers'!X82*Assumptions!E$45</f>
        <v>0</v>
      </c>
      <c r="Y82" s="51">
        <f>'Temporary Relocation Numbers'!Y82*Assumptions!F$45</f>
        <v>0</v>
      </c>
      <c r="Z82" s="51">
        <f>'Temporary Relocation Numbers'!Z82*Assumptions!G$45</f>
        <v>0</v>
      </c>
      <c r="AA82" s="51">
        <f>'Temporary Relocation Numbers'!AA82*Assumptions!H$45</f>
        <v>0</v>
      </c>
      <c r="AB82" s="52">
        <f>'Temporary Relocation Numbers'!AB82*Assumptions!C$45</f>
        <v>288859.398365981</v>
      </c>
      <c r="AC82" s="52">
        <f>'Temporary Relocation Numbers'!AC82*Assumptions!D$45</f>
        <v>292903.47652420419</v>
      </c>
      <c r="AD82" s="52">
        <f>'Temporary Relocation Numbers'!AD82*Assumptions!E$45</f>
        <v>201622.23194393422</v>
      </c>
      <c r="AE82" s="52">
        <f>'Temporary Relocation Numbers'!AE82*Assumptions!F$45</f>
        <v>161399.00369300882</v>
      </c>
      <c r="AF82" s="52">
        <f>'Temporary Relocation Numbers'!AF82*Assumptions!G$45</f>
        <v>164937.30464839909</v>
      </c>
      <c r="AG82" s="52">
        <f>'Temporary Relocation Numbers'!AG82*Assumptions!H$45</f>
        <v>67060.451253477731</v>
      </c>
      <c r="AH82" s="53">
        <f>'Temporary Relocation Numbers'!AH82*Assumptions!C$45</f>
        <v>124783195.54355927</v>
      </c>
      <c r="AI82" s="53">
        <f>'Temporary Relocation Numbers'!AI82*Assumptions!D$45</f>
        <v>212127978.43017286</v>
      </c>
      <c r="AJ82" s="53">
        <f>'Temporary Relocation Numbers'!AJ82*Assumptions!E$45</f>
        <v>169337311.0618448</v>
      </c>
      <c r="AK82" s="53">
        <f>'Temporary Relocation Numbers'!AK82*Assumptions!F$45</f>
        <v>61405192.698001131</v>
      </c>
      <c r="AL82" s="53">
        <f>'Temporary Relocation Numbers'!AL82*Assumptions!G$45</f>
        <v>48946060.754777782</v>
      </c>
      <c r="AM82" s="53">
        <f>'Temporary Relocation Numbers'!AM82*Assumptions!H$45</f>
        <v>26534081.567478754</v>
      </c>
    </row>
    <row r="83" spans="1:39" x14ac:dyDescent="0.35">
      <c r="A83">
        <v>2102</v>
      </c>
      <c r="B83" s="51">
        <f>'Temporary Relocation Numbers'!B83*Assumptions!C$45</f>
        <v>0</v>
      </c>
      <c r="C83" s="51">
        <f>'Temporary Relocation Numbers'!C83*Assumptions!D$45</f>
        <v>0</v>
      </c>
      <c r="D83" s="51">
        <f>'Temporary Relocation Numbers'!D83*Assumptions!E$45</f>
        <v>0</v>
      </c>
      <c r="E83" s="51">
        <f>'Temporary Relocation Numbers'!E83*Assumptions!F$45</f>
        <v>0</v>
      </c>
      <c r="F83" s="51">
        <f>'Temporary Relocation Numbers'!F83*Assumptions!G$45</f>
        <v>0</v>
      </c>
      <c r="G83" s="51">
        <f>'Temporary Relocation Numbers'!G83*Assumptions!H$45</f>
        <v>0</v>
      </c>
      <c r="H83" s="52">
        <f>'Temporary Relocation Numbers'!H83*Assumptions!C$45</f>
        <v>312147.9940531411</v>
      </c>
      <c r="I83" s="52">
        <f>'Temporary Relocation Numbers'!I83*Assumptions!D$45</f>
        <v>322682.05795062892</v>
      </c>
      <c r="J83" s="52">
        <f>'Temporary Relocation Numbers'!J83*Assumptions!E$45</f>
        <v>224477.97577411539</v>
      </c>
      <c r="K83" s="52">
        <f>'Temporary Relocation Numbers'!K83*Assumptions!F$45</f>
        <v>162791.67313725688</v>
      </c>
      <c r="L83" s="52">
        <f>'Temporary Relocation Numbers'!L83*Assumptions!G$45</f>
        <v>169392.60894218163</v>
      </c>
      <c r="M83" s="52">
        <f>'Temporary Relocation Numbers'!M83*Assumptions!H$45</f>
        <v>73761.799597403297</v>
      </c>
      <c r="N83" s="53">
        <f>'Temporary Relocation Numbers'!N83*Assumptions!C$45</f>
        <v>135896854.38756478</v>
      </c>
      <c r="O83" s="53">
        <f>'Temporary Relocation Numbers'!O83*Assumptions!D$45</f>
        <v>235519841.18800923</v>
      </c>
      <c r="P83" s="53">
        <f>'Temporary Relocation Numbers'!P83*Assumptions!E$45</f>
        <v>190005964.29011959</v>
      </c>
      <c r="Q83" s="53">
        <f>'Temporary Relocation Numbers'!Q83*Assumptions!F$45</f>
        <v>62418839.63054876</v>
      </c>
      <c r="R83" s="53">
        <f>'Temporary Relocation Numbers'!R83*Assumptions!G$45</f>
        <v>50660860.675183542</v>
      </c>
      <c r="S83" s="53">
        <f>'Temporary Relocation Numbers'!S83*Assumptions!H$45</f>
        <v>29413611.183239155</v>
      </c>
      <c r="U83">
        <v>2102</v>
      </c>
      <c r="V83" s="51">
        <f>'Temporary Relocation Numbers'!V83*Assumptions!C$45</f>
        <v>0</v>
      </c>
      <c r="W83" s="51">
        <f>'Temporary Relocation Numbers'!W83*Assumptions!D$45</f>
        <v>0</v>
      </c>
      <c r="X83" s="51">
        <f>'Temporary Relocation Numbers'!X83*Assumptions!E$45</f>
        <v>0</v>
      </c>
      <c r="Y83" s="51">
        <f>'Temporary Relocation Numbers'!Y83*Assumptions!F$45</f>
        <v>0</v>
      </c>
      <c r="Z83" s="51">
        <f>'Temporary Relocation Numbers'!Z83*Assumptions!G$45</f>
        <v>0</v>
      </c>
      <c r="AA83" s="51">
        <f>'Temporary Relocation Numbers'!AA83*Assumptions!H$45</f>
        <v>0</v>
      </c>
      <c r="AB83" s="52">
        <f>'Temporary Relocation Numbers'!AB83*Assumptions!C$45</f>
        <v>290602.18832182663</v>
      </c>
      <c r="AC83" s="52">
        <f>'Temporary Relocation Numbers'!AC83*Assumptions!D$45</f>
        <v>294670.66582047165</v>
      </c>
      <c r="AD83" s="52">
        <f>'Temporary Relocation Numbers'!AD83*Assumptions!E$45</f>
        <v>202838.68951012302</v>
      </c>
      <c r="AE83" s="52">
        <f>'Temporary Relocation Numbers'!AE83*Assumptions!F$45</f>
        <v>162372.78043044859</v>
      </c>
      <c r="AF83" s="52">
        <f>'Temporary Relocation Numbers'!AF83*Assumptions!G$45</f>
        <v>165932.42919519078</v>
      </c>
      <c r="AG83" s="52">
        <f>'Temporary Relocation Numbers'!AG83*Assumptions!H$45</f>
        <v>67465.050451357936</v>
      </c>
      <c r="AH83" s="53">
        <f>'Temporary Relocation Numbers'!AH83*Assumptions!C$45</f>
        <v>126516665.24679221</v>
      </c>
      <c r="AI83" s="53">
        <f>'Temporary Relocation Numbers'!AI83*Assumptions!D$45</f>
        <v>215074828.94329652</v>
      </c>
      <c r="AJ83" s="53">
        <f>'Temporary Relocation Numbers'!AJ83*Assumptions!E$45</f>
        <v>171689719.95050934</v>
      </c>
      <c r="AK83" s="53">
        <f>'Temporary Relocation Numbers'!AK83*Assumptions!F$45</f>
        <v>62258224.556173146</v>
      </c>
      <c r="AL83" s="53">
        <f>'Temporary Relocation Numbers'!AL83*Assumptions!G$45</f>
        <v>49626012.194083482</v>
      </c>
      <c r="AM83" s="53">
        <f>'Temporary Relocation Numbers'!AM83*Assumptions!H$45</f>
        <v>26902689.105536867</v>
      </c>
    </row>
    <row r="84" spans="1:39" x14ac:dyDescent="0.35">
      <c r="A84">
        <v>2103</v>
      </c>
      <c r="B84" s="51">
        <f>'Temporary Relocation Numbers'!B84*Assumptions!C$45</f>
        <v>0</v>
      </c>
      <c r="C84" s="51">
        <f>'Temporary Relocation Numbers'!C84*Assumptions!D$45</f>
        <v>0</v>
      </c>
      <c r="D84" s="51">
        <f>'Temporary Relocation Numbers'!D84*Assumptions!E$45</f>
        <v>0</v>
      </c>
      <c r="E84" s="51">
        <f>'Temporary Relocation Numbers'!E84*Assumptions!F$45</f>
        <v>0</v>
      </c>
      <c r="F84" s="51">
        <f>'Temporary Relocation Numbers'!F84*Assumptions!G$45</f>
        <v>0</v>
      </c>
      <c r="G84" s="51">
        <f>'Temporary Relocation Numbers'!G84*Assumptions!H$45</f>
        <v>0</v>
      </c>
      <c r="H84" s="52">
        <f>'Temporary Relocation Numbers'!H84*Assumptions!C$45</f>
        <v>314031.29226621811</v>
      </c>
      <c r="I84" s="52">
        <f>'Temporary Relocation Numbers'!I84*Assumptions!D$45</f>
        <v>324628.91186194058</v>
      </c>
      <c r="J84" s="52">
        <f>'Temporary Relocation Numbers'!J84*Assumptions!E$45</f>
        <v>225832.33005062747</v>
      </c>
      <c r="K84" s="52">
        <f>'Temporary Relocation Numbers'!K84*Assumptions!F$45</f>
        <v>163773.85233739298</v>
      </c>
      <c r="L84" s="52">
        <f>'Temporary Relocation Numbers'!L84*Assumptions!G$45</f>
        <v>170414.61390074927</v>
      </c>
      <c r="M84" s="52">
        <f>'Temporary Relocation Numbers'!M84*Assumptions!H$45</f>
        <v>74206.830377743609</v>
      </c>
      <c r="N84" s="53">
        <f>'Temporary Relocation Numbers'!N84*Assumptions!C$45</f>
        <v>137784713.39629856</v>
      </c>
      <c r="O84" s="53">
        <f>'Temporary Relocation Numbers'!O84*Assumptions!D$45</f>
        <v>238791648.0000661</v>
      </c>
      <c r="P84" s="53">
        <f>'Temporary Relocation Numbers'!P84*Assumptions!E$45</f>
        <v>192645499.05356061</v>
      </c>
      <c r="Q84" s="53">
        <f>'Temporary Relocation Numbers'!Q84*Assumptions!F$45</f>
        <v>63285952.922039501</v>
      </c>
      <c r="R84" s="53">
        <f>'Temporary Relocation Numbers'!R84*Assumptions!G$45</f>
        <v>51364633.861449458</v>
      </c>
      <c r="S84" s="53">
        <f>'Temporary Relocation Numbers'!S84*Assumptions!H$45</f>
        <v>29822220.720979515</v>
      </c>
      <c r="U84">
        <v>2103</v>
      </c>
      <c r="V84" s="51">
        <f>'Temporary Relocation Numbers'!V84*Assumptions!C$45</f>
        <v>0</v>
      </c>
      <c r="W84" s="51">
        <f>'Temporary Relocation Numbers'!W84*Assumptions!D$45</f>
        <v>0</v>
      </c>
      <c r="X84" s="51">
        <f>'Temporary Relocation Numbers'!X84*Assumptions!E$45</f>
        <v>0</v>
      </c>
      <c r="Y84" s="51">
        <f>'Temporary Relocation Numbers'!Y84*Assumptions!F$45</f>
        <v>0</v>
      </c>
      <c r="Z84" s="51">
        <f>'Temporary Relocation Numbers'!Z84*Assumptions!G$45</f>
        <v>0</v>
      </c>
      <c r="AA84" s="51">
        <f>'Temporary Relocation Numbers'!AA84*Assumptions!H$45</f>
        <v>0</v>
      </c>
      <c r="AB84" s="52">
        <f>'Temporary Relocation Numbers'!AB84*Assumptions!C$45</f>
        <v>292355.49314008397</v>
      </c>
      <c r="AC84" s="52">
        <f>'Temporary Relocation Numbers'!AC84*Assumptions!D$45</f>
        <v>296448.51718892035</v>
      </c>
      <c r="AD84" s="52">
        <f>'Temporary Relocation Numbers'!AD84*Assumptions!E$45</f>
        <v>204062.48639100979</v>
      </c>
      <c r="AE84" s="52">
        <f>'Temporary Relocation Numbers'!AE84*Assumptions!F$45</f>
        <v>163352.43230412024</v>
      </c>
      <c r="AF84" s="52">
        <f>'Temporary Relocation Numbers'!AF84*Assumptions!G$45</f>
        <v>166933.55767702754</v>
      </c>
      <c r="AG84" s="52">
        <f>'Temporary Relocation Numbers'!AG84*Assumptions!H$45</f>
        <v>67872.09073795531</v>
      </c>
      <c r="AH84" s="53">
        <f>'Temporary Relocation Numbers'!AH84*Assumptions!C$45</f>
        <v>128274216.05484807</v>
      </c>
      <c r="AI84" s="53">
        <f>'Temporary Relocation Numbers'!AI84*Assumptions!D$45</f>
        <v>218062616.66805518</v>
      </c>
      <c r="AJ84" s="53">
        <f>'Temporary Relocation Numbers'!AJ84*Assumptions!E$45</f>
        <v>174074808.15565041</v>
      </c>
      <c r="AK84" s="53">
        <f>'Temporary Relocation Numbers'!AK84*Assumptions!F$45</f>
        <v>63123106.606797688</v>
      </c>
      <c r="AL84" s="53">
        <f>'Temporary Relocation Numbers'!AL84*Assumptions!G$45</f>
        <v>50315409.418252811</v>
      </c>
      <c r="AM84" s="53">
        <f>'Temporary Relocation Numbers'!AM84*Assumptions!H$45</f>
        <v>27276417.285014879</v>
      </c>
    </row>
    <row r="85" spans="1:39" x14ac:dyDescent="0.35">
      <c r="A85">
        <v>2104</v>
      </c>
      <c r="B85" s="51">
        <f>'Temporary Relocation Numbers'!B85*Assumptions!C$45</f>
        <v>0</v>
      </c>
      <c r="C85" s="51">
        <f>'Temporary Relocation Numbers'!C85*Assumptions!D$45</f>
        <v>0</v>
      </c>
      <c r="D85" s="51">
        <f>'Temporary Relocation Numbers'!D85*Assumptions!E$45</f>
        <v>0</v>
      </c>
      <c r="E85" s="51">
        <f>'Temporary Relocation Numbers'!E85*Assumptions!F$45</f>
        <v>0</v>
      </c>
      <c r="F85" s="51">
        <f>'Temporary Relocation Numbers'!F85*Assumptions!G$45</f>
        <v>0</v>
      </c>
      <c r="G85" s="51">
        <f>'Temporary Relocation Numbers'!G85*Assumptions!H$45</f>
        <v>0</v>
      </c>
      <c r="H85" s="52">
        <f>'Temporary Relocation Numbers'!H85*Assumptions!C$45</f>
        <v>315925.95307725162</v>
      </c>
      <c r="I85" s="52">
        <f>'Temporary Relocation Numbers'!I85*Assumptions!D$45</f>
        <v>326587.51182500366</v>
      </c>
      <c r="J85" s="52">
        <f>'Temporary Relocation Numbers'!J85*Assumptions!E$45</f>
        <v>227194.85562100465</v>
      </c>
      <c r="K85" s="52">
        <f>'Temporary Relocation Numbers'!K85*Assumptions!F$45</f>
        <v>164761.95736876226</v>
      </c>
      <c r="L85" s="52">
        <f>'Temporary Relocation Numbers'!L85*Assumptions!G$45</f>
        <v>171442.78497330419</v>
      </c>
      <c r="M85" s="52">
        <f>'Temporary Relocation Numbers'!M85*Assumptions!H$45</f>
        <v>74654.546184703795</v>
      </c>
      <c r="N85" s="53">
        <f>'Temporary Relocation Numbers'!N85*Assumptions!C$45</f>
        <v>139698798.26326078</v>
      </c>
      <c r="O85" s="53">
        <f>'Temporary Relocation Numbers'!O85*Assumptions!D$45</f>
        <v>242108906.26861775</v>
      </c>
      <c r="P85" s="53">
        <f>'Temporary Relocation Numbers'!P85*Assumptions!E$45</f>
        <v>195321701.84367877</v>
      </c>
      <c r="Q85" s="53">
        <f>'Temporary Relocation Numbers'!Q85*Assumptions!F$45</f>
        <v>64165112.02317252</v>
      </c>
      <c r="R85" s="53">
        <f>'Temporary Relocation Numbers'!R85*Assumptions!G$45</f>
        <v>52078183.760765776</v>
      </c>
      <c r="S85" s="53">
        <f>'Temporary Relocation Numbers'!S85*Assumptions!H$45</f>
        <v>30236506.602005024</v>
      </c>
      <c r="U85">
        <v>2104</v>
      </c>
      <c r="V85" s="51">
        <f>'Temporary Relocation Numbers'!V85*Assumptions!C$45</f>
        <v>0</v>
      </c>
      <c r="W85" s="51">
        <f>'Temporary Relocation Numbers'!W85*Assumptions!D$45</f>
        <v>0</v>
      </c>
      <c r="X85" s="51">
        <f>'Temporary Relocation Numbers'!X85*Assumptions!E$45</f>
        <v>0</v>
      </c>
      <c r="Y85" s="51">
        <f>'Temporary Relocation Numbers'!Y85*Assumptions!F$45</f>
        <v>0</v>
      </c>
      <c r="Z85" s="51">
        <f>'Temporary Relocation Numbers'!Z85*Assumptions!G$45</f>
        <v>0</v>
      </c>
      <c r="AA85" s="51">
        <f>'Temporary Relocation Numbers'!AA85*Assumptions!H$45</f>
        <v>0</v>
      </c>
      <c r="AB85" s="52">
        <f>'Temporary Relocation Numbers'!AB85*Assumptions!C$45</f>
        <v>294119.37626060221</v>
      </c>
      <c r="AC85" s="52">
        <f>'Temporary Relocation Numbers'!AC85*Assumptions!D$45</f>
        <v>298237.09495756734</v>
      </c>
      <c r="AD85" s="52">
        <f>'Temporary Relocation Numbers'!AD85*Assumptions!E$45</f>
        <v>205293.66686725145</v>
      </c>
      <c r="AE85" s="52">
        <f>'Temporary Relocation Numbers'!AE85*Assumptions!F$45</f>
        <v>164337.99476077902</v>
      </c>
      <c r="AF85" s="52">
        <f>'Temporary Relocation Numbers'!AF85*Assumptions!G$45</f>
        <v>167940.72631775314</v>
      </c>
      <c r="AG85" s="52">
        <f>'Temporary Relocation Numbers'!AG85*Assumptions!H$45</f>
        <v>68281.5868412134</v>
      </c>
      <c r="AH85" s="53">
        <f>'Temporary Relocation Numbers'!AH85*Assumptions!C$45</f>
        <v>130056182.49887466</v>
      </c>
      <c r="AI85" s="53">
        <f>'Temporary Relocation Numbers'!AI85*Assumptions!D$45</f>
        <v>221091910.29814026</v>
      </c>
      <c r="AJ85" s="53">
        <f>'Temporary Relocation Numbers'!AJ85*Assumptions!E$45</f>
        <v>176493029.65350074</v>
      </c>
      <c r="AK85" s="53">
        <f>'Temporary Relocation Numbers'!AK85*Assumptions!F$45</f>
        <v>64000003.470996261</v>
      </c>
      <c r="AL85" s="53">
        <f>'Temporary Relocation Numbers'!AL85*Assumptions!G$45</f>
        <v>51014383.646732591</v>
      </c>
      <c r="AM85" s="53">
        <f>'Temporary Relocation Numbers'!AM85*Assumptions!H$45</f>
        <v>27655337.241106283</v>
      </c>
    </row>
    <row r="86" spans="1:39" x14ac:dyDescent="0.35">
      <c r="A86">
        <v>2105</v>
      </c>
      <c r="B86" s="51">
        <f>'Temporary Relocation Numbers'!B86*Assumptions!C$45</f>
        <v>0</v>
      </c>
      <c r="C86" s="51">
        <f>'Temporary Relocation Numbers'!C86*Assumptions!D$45</f>
        <v>0</v>
      </c>
      <c r="D86" s="51">
        <f>'Temporary Relocation Numbers'!D86*Assumptions!E$45</f>
        <v>0</v>
      </c>
      <c r="E86" s="51">
        <f>'Temporary Relocation Numbers'!E86*Assumptions!F$45</f>
        <v>0</v>
      </c>
      <c r="F86" s="51">
        <f>'Temporary Relocation Numbers'!F86*Assumptions!G$45</f>
        <v>0</v>
      </c>
      <c r="G86" s="51">
        <f>'Temporary Relocation Numbers'!G86*Assumptions!H$45</f>
        <v>0</v>
      </c>
      <c r="H86" s="52">
        <f>'Temporary Relocation Numbers'!H86*Assumptions!C$45</f>
        <v>317832.04504077625</v>
      </c>
      <c r="I86" s="52">
        <f>'Temporary Relocation Numbers'!I86*Assumptions!D$45</f>
        <v>328557.9287078639</v>
      </c>
      <c r="J86" s="52">
        <f>'Temporary Relocation Numbers'!J86*Assumptions!E$45</f>
        <v>228565.60178552583</v>
      </c>
      <c r="K86" s="52">
        <f>'Temporary Relocation Numbers'!K86*Assumptions!F$45</f>
        <v>165756.02398398076</v>
      </c>
      <c r="L86" s="52">
        <f>'Temporary Relocation Numbers'!L86*Assumptions!G$45</f>
        <v>172477.15936217245</v>
      </c>
      <c r="M86" s="52">
        <f>'Temporary Relocation Numbers'!M86*Assumptions!H$45</f>
        <v>75104.963217990226</v>
      </c>
      <c r="N86" s="53">
        <f>'Temporary Relocation Numbers'!N86*Assumptions!C$45</f>
        <v>141639473.31419641</v>
      </c>
      <c r="O86" s="53">
        <f>'Temporary Relocation Numbers'!O86*Assumptions!D$45</f>
        <v>245472247.39857784</v>
      </c>
      <c r="P86" s="53">
        <f>'Temporary Relocation Numbers'!P86*Assumptions!E$45</f>
        <v>198035082.04727933</v>
      </c>
      <c r="Q86" s="53">
        <f>'Temporary Relocation Numbers'!Q86*Assumptions!F$45</f>
        <v>65056484.272554345</v>
      </c>
      <c r="R86" s="53">
        <f>'Temporary Relocation Numbers'!R86*Assumptions!G$45</f>
        <v>52801646.189784676</v>
      </c>
      <c r="S86" s="53">
        <f>'Temporary Relocation Numbers'!S86*Assumptions!H$45</f>
        <v>30656547.68123737</v>
      </c>
      <c r="U86">
        <v>2105</v>
      </c>
      <c r="V86" s="51">
        <f>'Temporary Relocation Numbers'!V86*Assumptions!C$45</f>
        <v>0</v>
      </c>
      <c r="W86" s="51">
        <f>'Temporary Relocation Numbers'!W86*Assumptions!D$45</f>
        <v>0</v>
      </c>
      <c r="X86" s="51">
        <f>'Temporary Relocation Numbers'!X86*Assumptions!E$45</f>
        <v>0</v>
      </c>
      <c r="Y86" s="51">
        <f>'Temporary Relocation Numbers'!Y86*Assumptions!F$45</f>
        <v>0</v>
      </c>
      <c r="Z86" s="51">
        <f>'Temporary Relocation Numbers'!Z86*Assumptions!G$45</f>
        <v>0</v>
      </c>
      <c r="AA86" s="51">
        <f>'Temporary Relocation Numbers'!AA86*Assumptions!H$45</f>
        <v>0</v>
      </c>
      <c r="AB86" s="52">
        <f>'Temporary Relocation Numbers'!AB86*Assumptions!C$45</f>
        <v>295893.90150598495</v>
      </c>
      <c r="AC86" s="52">
        <f>'Temporary Relocation Numbers'!AC86*Assumptions!D$45</f>
        <v>300036.46384254313</v>
      </c>
      <c r="AD86" s="52">
        <f>'Temporary Relocation Numbers'!AD86*Assumptions!E$45</f>
        <v>206532.27548666578</v>
      </c>
      <c r="AE86" s="52">
        <f>'Temporary Relocation Numbers'!AE86*Assumptions!F$45</f>
        <v>165329.50346104294</v>
      </c>
      <c r="AF86" s="52">
        <f>'Temporary Relocation Numbers'!AF86*Assumptions!G$45</f>
        <v>168953.97155976237</v>
      </c>
      <c r="AG86" s="52">
        <f>'Temporary Relocation Numbers'!AG86*Assumptions!H$45</f>
        <v>68693.553577934523</v>
      </c>
      <c r="AH86" s="53">
        <f>'Temporary Relocation Numbers'!AH86*Assumptions!C$45</f>
        <v>131862903.75727703</v>
      </c>
      <c r="AI86" s="53">
        <f>'Temporary Relocation Numbers'!AI86*Assumptions!D$45</f>
        <v>224163286.42745191</v>
      </c>
      <c r="AJ86" s="53">
        <f>'Temporary Relocation Numbers'!AJ86*Assumptions!E$45</f>
        <v>178944844.72686404</v>
      </c>
      <c r="AK86" s="53">
        <f>'Temporary Relocation Numbers'!AK86*Assumptions!F$45</f>
        <v>64889082.056782633</v>
      </c>
      <c r="AL86" s="53">
        <f>'Temporary Relocation Numbers'!AL86*Assumptions!G$45</f>
        <v>51723067.921850733</v>
      </c>
      <c r="AM86" s="53">
        <f>'Temporary Relocation Numbers'!AM86*Assumptions!H$45</f>
        <v>28039521.09720422</v>
      </c>
    </row>
    <row r="87" spans="1:39" x14ac:dyDescent="0.35">
      <c r="A87">
        <v>2106</v>
      </c>
      <c r="B87" s="51">
        <f>'Temporary Relocation Numbers'!B87*Assumptions!C$45</f>
        <v>0</v>
      </c>
      <c r="C87" s="51">
        <f>'Temporary Relocation Numbers'!C87*Assumptions!D$45</f>
        <v>0</v>
      </c>
      <c r="D87" s="51">
        <f>'Temporary Relocation Numbers'!D87*Assumptions!E$45</f>
        <v>0</v>
      </c>
      <c r="E87" s="51">
        <f>'Temporary Relocation Numbers'!E87*Assumptions!F$45</f>
        <v>0</v>
      </c>
      <c r="F87" s="51">
        <f>'Temporary Relocation Numbers'!F87*Assumptions!G$45</f>
        <v>0</v>
      </c>
      <c r="G87" s="51">
        <f>'Temporary Relocation Numbers'!G87*Assumptions!H$45</f>
        <v>0</v>
      </c>
      <c r="H87" s="52">
        <f>'Temporary Relocation Numbers'!H87*Assumptions!C$45</f>
        <v>319749.63712494005</v>
      </c>
      <c r="I87" s="52">
        <f>'Temporary Relocation Numbers'!I87*Assumptions!D$45</f>
        <v>330540.23380613868</v>
      </c>
      <c r="J87" s="52">
        <f>'Temporary Relocation Numbers'!J87*Assumptions!E$45</f>
        <v>229944.61814191559</v>
      </c>
      <c r="K87" s="52">
        <f>'Temporary Relocation Numbers'!K87*Assumptions!F$45</f>
        <v>166756.08815137256</v>
      </c>
      <c r="L87" s="52">
        <f>'Temporary Relocation Numbers'!L87*Assumptions!G$45</f>
        <v>173517.7744941347</v>
      </c>
      <c r="M87" s="52">
        <f>'Temporary Relocation Numbers'!M87*Assumptions!H$45</f>
        <v>75558.097775047703</v>
      </c>
      <c r="N87" s="53">
        <f>'Temporary Relocation Numbers'!N87*Assumptions!C$45</f>
        <v>143607107.93600985</v>
      </c>
      <c r="O87" s="53">
        <f>'Temporary Relocation Numbers'!O87*Assumptions!D$45</f>
        <v>248882311.56624371</v>
      </c>
      <c r="P87" s="53">
        <f>'Temporary Relocation Numbers'!P87*Assumptions!E$45</f>
        <v>200786156.12749365</v>
      </c>
      <c r="Q87" s="53">
        <f>'Temporary Relocation Numbers'!Q87*Assumptions!F$45</f>
        <v>65960239.333434761</v>
      </c>
      <c r="R87" s="53">
        <f>'Temporary Relocation Numbers'!R87*Assumptions!G$45</f>
        <v>53535158.851903223</v>
      </c>
      <c r="S87" s="53">
        <f>'Temporary Relocation Numbers'!S87*Assumptions!H$45</f>
        <v>31082423.909039132</v>
      </c>
      <c r="U87">
        <v>2106</v>
      </c>
      <c r="V87" s="51">
        <f>'Temporary Relocation Numbers'!V87*Assumptions!C$45</f>
        <v>0</v>
      </c>
      <c r="W87" s="51">
        <f>'Temporary Relocation Numbers'!W87*Assumptions!D$45</f>
        <v>0</v>
      </c>
      <c r="X87" s="51">
        <f>'Temporary Relocation Numbers'!X87*Assumptions!E$45</f>
        <v>0</v>
      </c>
      <c r="Y87" s="51">
        <f>'Temporary Relocation Numbers'!Y87*Assumptions!F$45</f>
        <v>0</v>
      </c>
      <c r="Z87" s="51">
        <f>'Temporary Relocation Numbers'!Z87*Assumptions!G$45</f>
        <v>0</v>
      </c>
      <c r="AA87" s="51">
        <f>'Temporary Relocation Numbers'!AA87*Assumptions!H$45</f>
        <v>0</v>
      </c>
      <c r="AB87" s="52">
        <f>'Temporary Relocation Numbers'!AB87*Assumptions!C$45</f>
        <v>297679.13308390032</v>
      </c>
      <c r="AC87" s="52">
        <f>'Temporary Relocation Numbers'!AC87*Assumptions!D$45</f>
        <v>301846.68895043351</v>
      </c>
      <c r="AD87" s="52">
        <f>'Temporary Relocation Numbers'!AD87*Assumptions!E$45</f>
        <v>207778.35706584304</v>
      </c>
      <c r="AE87" s="52">
        <f>'Temporary Relocation Numbers'!AE87*Assumptions!F$45</f>
        <v>166326.99428068305</v>
      </c>
      <c r="AF87" s="52">
        <f>'Temporary Relocation Numbers'!AF87*Assumptions!G$45</f>
        <v>169973.33006531981</v>
      </c>
      <c r="AG87" s="52">
        <f>'Temporary Relocation Numbers'!AG87*Assumptions!H$45</f>
        <v>69108.005854315983</v>
      </c>
      <c r="AH87" s="53">
        <f>'Temporary Relocation Numbers'!AH87*Assumptions!C$45</f>
        <v>133694723.72027649</v>
      </c>
      <c r="AI87" s="53">
        <f>'Temporary Relocation Numbers'!AI87*Assumptions!D$45</f>
        <v>227277329.65984747</v>
      </c>
      <c r="AJ87" s="53">
        <f>'Temporary Relocation Numbers'!AJ87*Assumptions!E$45</f>
        <v>181430720.05272433</v>
      </c>
      <c r="AK87" s="53">
        <f>'Temporary Relocation Numbers'!AK87*Assumptions!F$45</f>
        <v>65790511.590832047</v>
      </c>
      <c r="AL87" s="53">
        <f>'Temporary Relocation Numbers'!AL87*Assumptions!G$45</f>
        <v>52441597.134139486</v>
      </c>
      <c r="AM87" s="53">
        <f>'Temporary Relocation Numbers'!AM87*Assumptions!H$45</f>
        <v>28429041.978629287</v>
      </c>
    </row>
    <row r="88" spans="1:39" x14ac:dyDescent="0.35">
      <c r="A88">
        <v>2107</v>
      </c>
      <c r="B88" s="51">
        <f>'Temporary Relocation Numbers'!B88*Assumptions!C$45</f>
        <v>0</v>
      </c>
      <c r="C88" s="51">
        <f>'Temporary Relocation Numbers'!C88*Assumptions!D$45</f>
        <v>0</v>
      </c>
      <c r="D88" s="51">
        <f>'Temporary Relocation Numbers'!D88*Assumptions!E$45</f>
        <v>0</v>
      </c>
      <c r="E88" s="51">
        <f>'Temporary Relocation Numbers'!E88*Assumptions!F$45</f>
        <v>0</v>
      </c>
      <c r="F88" s="51">
        <f>'Temporary Relocation Numbers'!F88*Assumptions!G$45</f>
        <v>0</v>
      </c>
      <c r="G88" s="51">
        <f>'Temporary Relocation Numbers'!G88*Assumptions!H$45</f>
        <v>0</v>
      </c>
      <c r="H88" s="52">
        <f>'Temporary Relocation Numbers'!H88*Assumptions!C$45</f>
        <v>321678.79871399992</v>
      </c>
      <c r="I88" s="52">
        <f>'Temporary Relocation Numbers'!I88*Assumptions!D$45</f>
        <v>332534.4988455968</v>
      </c>
      <c r="J88" s="52">
        <f>'Temporary Relocation Numbers'!J88*Assumptions!E$45</f>
        <v>231331.95458713919</v>
      </c>
      <c r="K88" s="52">
        <f>'Temporary Relocation Numbers'!K88*Assumptions!F$45</f>
        <v>167762.18605627122</v>
      </c>
      <c r="L88" s="52">
        <f>'Temporary Relocation Numbers'!L88*Assumptions!G$45</f>
        <v>174564.66802178061</v>
      </c>
      <c r="M88" s="52">
        <f>'Temporary Relocation Numbers'!M88*Assumptions!H$45</f>
        <v>76013.966251649268</v>
      </c>
      <c r="N88" s="53">
        <f>'Temporary Relocation Numbers'!N88*Assumptions!C$45</f>
        <v>145602076.64707384</v>
      </c>
      <c r="O88" s="53">
        <f>'Temporary Relocation Numbers'!O88*Assumptions!D$45</f>
        <v>252339747.84114704</v>
      </c>
      <c r="P88" s="53">
        <f>'Temporary Relocation Numbers'!P88*Assumptions!E$45</f>
        <v>203575447.72208264</v>
      </c>
      <c r="Q88" s="53">
        <f>'Temporary Relocation Numbers'!Q88*Assumptions!F$45</f>
        <v>66876549.226000272</v>
      </c>
      <c r="R88" s="53">
        <f>'Temporary Relocation Numbers'!R88*Assumptions!G$45</f>
        <v>54278861.363473691</v>
      </c>
      <c r="S88" s="53">
        <f>'Temporary Relocation Numbers'!S88*Assumptions!H$45</f>
        <v>31514216.346431494</v>
      </c>
      <c r="U88">
        <v>2107</v>
      </c>
      <c r="V88" s="51">
        <f>'Temporary Relocation Numbers'!V88*Assumptions!C$45</f>
        <v>0</v>
      </c>
      <c r="W88" s="51">
        <f>'Temporary Relocation Numbers'!W88*Assumptions!D$45</f>
        <v>0</v>
      </c>
      <c r="X88" s="51">
        <f>'Temporary Relocation Numbers'!X88*Assumptions!E$45</f>
        <v>0</v>
      </c>
      <c r="Y88" s="51">
        <f>'Temporary Relocation Numbers'!Y88*Assumptions!F$45</f>
        <v>0</v>
      </c>
      <c r="Z88" s="51">
        <f>'Temporary Relocation Numbers'!Z88*Assumptions!G$45</f>
        <v>0</v>
      </c>
      <c r="AA88" s="51">
        <f>'Temporary Relocation Numbers'!AA88*Assumptions!H$45</f>
        <v>0</v>
      </c>
      <c r="AB88" s="52">
        <f>'Temporary Relocation Numbers'!AB88*Assumptions!C$45</f>
        <v>299475.13558940333</v>
      </c>
      <c r="AC88" s="52">
        <f>'Temporary Relocation Numbers'!AC88*Assumptions!D$45</f>
        <v>303667.83578063478</v>
      </c>
      <c r="AD88" s="52">
        <f>'Temporary Relocation Numbers'!AD88*Assumptions!E$45</f>
        <v>209031.95669176782</v>
      </c>
      <c r="AE88" s="52">
        <f>'Temporary Relocation Numbers'!AE88*Assumptions!F$45</f>
        <v>167330.50331192143</v>
      </c>
      <c r="AF88" s="52">
        <f>'Temporary Relocation Numbers'!AF88*Assumptions!G$45</f>
        <v>170998.83871788625</v>
      </c>
      <c r="AG88" s="52">
        <f>'Temporary Relocation Numbers'!AG88*Assumptions!H$45</f>
        <v>69524.958666489401</v>
      </c>
      <c r="AH88" s="53">
        <f>'Temporary Relocation Numbers'!AH88*Assumptions!C$45</f>
        <v>135551991.05536646</v>
      </c>
      <c r="AI88" s="53">
        <f>'Temporary Relocation Numbers'!AI88*Assumptions!D$45</f>
        <v>230434632.72041458</v>
      </c>
      <c r="AJ88" s="53">
        <f>'Temporary Relocation Numbers'!AJ88*Assumptions!E$45</f>
        <v>183951128.79107356</v>
      </c>
      <c r="AK88" s="53">
        <f>'Temporary Relocation Numbers'!AK88*Assumptions!F$45</f>
        <v>66704463.650691658</v>
      </c>
      <c r="AL88" s="53">
        <f>'Temporary Relocation Numbers'!AL88*Assumptions!G$45</f>
        <v>53170108.048010431</v>
      </c>
      <c r="AM88" s="53">
        <f>'Temporary Relocation Numbers'!AM88*Assumptions!H$45</f>
        <v>28823974.026548263</v>
      </c>
    </row>
    <row r="89" spans="1:39" x14ac:dyDescent="0.35">
      <c r="A89">
        <v>2108</v>
      </c>
      <c r="B89" s="51">
        <f>'Temporary Relocation Numbers'!B89*Assumptions!C$45</f>
        <v>0</v>
      </c>
      <c r="C89" s="51">
        <f>'Temporary Relocation Numbers'!C89*Assumptions!D$45</f>
        <v>0</v>
      </c>
      <c r="D89" s="51">
        <f>'Temporary Relocation Numbers'!D89*Assumptions!E$45</f>
        <v>0</v>
      </c>
      <c r="E89" s="51">
        <f>'Temporary Relocation Numbers'!E89*Assumptions!F$45</f>
        <v>0</v>
      </c>
      <c r="F89" s="51">
        <f>'Temporary Relocation Numbers'!F89*Assumptions!G$45</f>
        <v>0</v>
      </c>
      <c r="G89" s="51">
        <f>'Temporary Relocation Numbers'!G89*Assumptions!H$45</f>
        <v>0</v>
      </c>
      <c r="H89" s="52">
        <f>'Temporary Relocation Numbers'!H89*Assumptions!C$45</f>
        <v>323619.59961083252</v>
      </c>
      <c r="I89" s="52">
        <f>'Temporary Relocation Numbers'!I89*Assumptions!D$45</f>
        <v>334540.7959847537</v>
      </c>
      <c r="J89" s="52">
        <f>'Temporary Relocation Numbers'!J89*Assumptions!E$45</f>
        <v>232727.6613192074</v>
      </c>
      <c r="K89" s="52">
        <f>'Temporary Relocation Numbers'!K89*Assumptions!F$45</f>
        <v>168774.35410232912</v>
      </c>
      <c r="L89" s="52">
        <f>'Temporary Relocation Numbers'!L89*Assumptions!G$45</f>
        <v>175617.87782487107</v>
      </c>
      <c r="M89" s="52">
        <f>'Temporary Relocation Numbers'!M89*Assumptions!H$45</f>
        <v>76472.585142489406</v>
      </c>
      <c r="N89" s="53">
        <f>'Temporary Relocation Numbers'!N89*Assumptions!C$45</f>
        <v>147624759.16851476</v>
      </c>
      <c r="O89" s="53">
        <f>'Temporary Relocation Numbers'!O89*Assumptions!D$45</f>
        <v>255845214.3095977</v>
      </c>
      <c r="P89" s="53">
        <f>'Temporary Relocation Numbers'!P89*Assumptions!E$45</f>
        <v>206403487.74310556</v>
      </c>
      <c r="Q89" s="53">
        <f>'Temporary Relocation Numbers'!Q89*Assumptions!F$45</f>
        <v>67805588.360116452</v>
      </c>
      <c r="R89" s="53">
        <f>'Temporary Relocation Numbers'!R89*Assumptions!G$45</f>
        <v>55032895.280378133</v>
      </c>
      <c r="S89" s="53">
        <f>'Temporary Relocation Numbers'!S89*Assumptions!H$45</f>
        <v>31952007.180523388</v>
      </c>
      <c r="U89">
        <v>2108</v>
      </c>
      <c r="V89" s="51">
        <f>'Temporary Relocation Numbers'!V89*Assumptions!C$45</f>
        <v>0</v>
      </c>
      <c r="W89" s="51">
        <f>'Temporary Relocation Numbers'!W89*Assumptions!D$45</f>
        <v>0</v>
      </c>
      <c r="X89" s="51">
        <f>'Temporary Relocation Numbers'!X89*Assumptions!E$45</f>
        <v>0</v>
      </c>
      <c r="Y89" s="51">
        <f>'Temporary Relocation Numbers'!Y89*Assumptions!F$45</f>
        <v>0</v>
      </c>
      <c r="Z89" s="51">
        <f>'Temporary Relocation Numbers'!Z89*Assumptions!G$45</f>
        <v>0</v>
      </c>
      <c r="AA89" s="51">
        <f>'Temporary Relocation Numbers'!AA89*Assumptions!H$45</f>
        <v>0</v>
      </c>
      <c r="AB89" s="52">
        <f>'Temporary Relocation Numbers'!AB89*Assumptions!C$45</f>
        <v>301281.9740072742</v>
      </c>
      <c r="AC89" s="52">
        <f>'Temporary Relocation Numbers'!AC89*Assumptions!D$45</f>
        <v>305499.97022772423</v>
      </c>
      <c r="AD89" s="52">
        <f>'Temporary Relocation Numbers'!AD89*Assumptions!E$45</f>
        <v>210293.11972345007</v>
      </c>
      <c r="AE89" s="52">
        <f>'Temporary Relocation Numbers'!AE89*Assumptions!F$45</f>
        <v>168340.06686473725</v>
      </c>
      <c r="AF89" s="52">
        <f>'Temporary Relocation Numbers'!AF89*Assumptions!G$45</f>
        <v>172030.53462345339</v>
      </c>
      <c r="AG89" s="52">
        <f>'Temporary Relocation Numbers'!AG89*Assumptions!H$45</f>
        <v>69944.42710106328</v>
      </c>
      <c r="AH89" s="53">
        <f>'Temporary Relocation Numbers'!AH89*Assumptions!C$45</f>
        <v>137435059.27367759</v>
      </c>
      <c r="AI89" s="53">
        <f>'Temporary Relocation Numbers'!AI89*Assumptions!D$45</f>
        <v>233635796.56829032</v>
      </c>
      <c r="AJ89" s="53">
        <f>'Temporary Relocation Numbers'!AJ89*Assumptions!E$45</f>
        <v>186506550.67497233</v>
      </c>
      <c r="AK89" s="53">
        <f>'Temporary Relocation Numbers'!AK89*Assumptions!F$45</f>
        <v>67631112.197438598</v>
      </c>
      <c r="AL89" s="53">
        <f>'Temporary Relocation Numbers'!AL89*Assumptions!G$45</f>
        <v>53908739.327786177</v>
      </c>
      <c r="AM89" s="53">
        <f>'Temporary Relocation Numbers'!AM89*Assumptions!H$45</f>
        <v>29224392.41208601</v>
      </c>
    </row>
    <row r="90" spans="1:39" x14ac:dyDescent="0.35">
      <c r="A90">
        <v>2109</v>
      </c>
      <c r="B90" s="51">
        <f>'Temporary Relocation Numbers'!B90*Assumptions!C$45</f>
        <v>0</v>
      </c>
      <c r="C90" s="51">
        <f>'Temporary Relocation Numbers'!C90*Assumptions!D$45</f>
        <v>0</v>
      </c>
      <c r="D90" s="51">
        <f>'Temporary Relocation Numbers'!D90*Assumptions!E$45</f>
        <v>0</v>
      </c>
      <c r="E90" s="51">
        <f>'Temporary Relocation Numbers'!E90*Assumptions!F$45</f>
        <v>0</v>
      </c>
      <c r="F90" s="51">
        <f>'Temporary Relocation Numbers'!F90*Assumptions!G$45</f>
        <v>0</v>
      </c>
      <c r="G90" s="51">
        <f>'Temporary Relocation Numbers'!G90*Assumptions!H$45</f>
        <v>0</v>
      </c>
      <c r="H90" s="52">
        <f>'Temporary Relocation Numbers'!H90*Assumptions!C$45</f>
        <v>325572.11003945954</v>
      </c>
      <c r="I90" s="52">
        <f>'Temporary Relocation Numbers'!I90*Assumptions!D$45</f>
        <v>336559.19781748235</v>
      </c>
      <c r="J90" s="52">
        <f>'Temporary Relocation Numbers'!J90*Assumptions!E$45</f>
        <v>234131.78883899341</v>
      </c>
      <c r="K90" s="52">
        <f>'Temporary Relocation Numbers'!K90*Assumptions!F$45</f>
        <v>169792.62891283463</v>
      </c>
      <c r="L90" s="52">
        <f>'Temporary Relocation Numbers'!L90*Assumptions!G$45</f>
        <v>176677.44201170886</v>
      </c>
      <c r="M90" s="52">
        <f>'Temporary Relocation Numbers'!M90*Assumptions!H$45</f>
        <v>76933.971041780838</v>
      </c>
      <c r="N90" s="53">
        <f>'Temporary Relocation Numbers'!N90*Assumptions!C$45</f>
        <v>149675540.4964889</v>
      </c>
      <c r="O90" s="53">
        <f>'Temporary Relocation Numbers'!O90*Assumptions!D$45</f>
        <v>259399378.19994307</v>
      </c>
      <c r="P90" s="53">
        <f>'Temporary Relocation Numbers'!P90*Assumptions!E$45</f>
        <v>209270814.47797331</v>
      </c>
      <c r="Q90" s="53">
        <f>'Temporary Relocation Numbers'!Q90*Assumptions!F$45</f>
        <v>68747533.568524852</v>
      </c>
      <c r="R90" s="53">
        <f>'Temporary Relocation Numbers'!R90*Assumptions!G$45</f>
        <v>55797404.124971919</v>
      </c>
      <c r="S90" s="53">
        <f>'Temporary Relocation Numbers'!S90*Assumptions!H$45</f>
        <v>32395879.740154892</v>
      </c>
      <c r="U90">
        <v>2109</v>
      </c>
      <c r="V90" s="51">
        <f>'Temporary Relocation Numbers'!V90*Assumptions!C$45</f>
        <v>0</v>
      </c>
      <c r="W90" s="51">
        <f>'Temporary Relocation Numbers'!W90*Assumptions!D$45</f>
        <v>0</v>
      </c>
      <c r="X90" s="51">
        <f>'Temporary Relocation Numbers'!X90*Assumptions!E$45</f>
        <v>0</v>
      </c>
      <c r="Y90" s="51">
        <f>'Temporary Relocation Numbers'!Y90*Assumptions!F$45</f>
        <v>0</v>
      </c>
      <c r="Z90" s="51">
        <f>'Temporary Relocation Numbers'!Z90*Assumptions!G$45</f>
        <v>0</v>
      </c>
      <c r="AA90" s="51">
        <f>'Temporary Relocation Numbers'!AA90*Assumptions!H$45</f>
        <v>0</v>
      </c>
      <c r="AB90" s="52">
        <f>'Temporary Relocation Numbers'!AB90*Assumptions!C$45</f>
        <v>303099.71371436841</v>
      </c>
      <c r="AC90" s="52">
        <f>'Temporary Relocation Numbers'!AC90*Assumptions!D$45</f>
        <v>307343.1585838442</v>
      </c>
      <c r="AD90" s="52">
        <f>'Temporary Relocation Numbers'!AD90*Assumptions!E$45</f>
        <v>211561.89179356661</v>
      </c>
      <c r="AE90" s="52">
        <f>'Temporary Relocation Numbers'!AE90*Assumptions!F$45</f>
        <v>169355.72146818039</v>
      </c>
      <c r="AF90" s="52">
        <f>'Temporary Relocation Numbers'!AF90*Assumptions!G$45</f>
        <v>173068.45511188646</v>
      </c>
      <c r="AG90" s="52">
        <f>'Temporary Relocation Numbers'!AG90*Assumptions!H$45</f>
        <v>70366.426335668977</v>
      </c>
      <c r="AH90" s="53">
        <f>'Temporary Relocation Numbers'!AH90*Assumptions!C$45</f>
        <v>139344286.7972649</v>
      </c>
      <c r="AI90" s="53">
        <f>'Temporary Relocation Numbers'!AI90*Assumptions!D$45</f>
        <v>236881430.51104704</v>
      </c>
      <c r="AJ90" s="53">
        <f>'Temporary Relocation Numbers'!AJ90*Assumptions!E$45</f>
        <v>189097472.10186172</v>
      </c>
      <c r="AK90" s="53">
        <f>'Temporary Relocation Numbers'!AK90*Assumptions!F$45</f>
        <v>68570633.608791471</v>
      </c>
      <c r="AL90" s="53">
        <f>'Temporary Relocation Numbers'!AL90*Assumptions!G$45</f>
        <v>54657631.564093582</v>
      </c>
      <c r="AM90" s="53">
        <f>'Temporary Relocation Numbers'!AM90*Assumptions!H$45</f>
        <v>29630373.350633599</v>
      </c>
    </row>
    <row r="91" spans="1:39" x14ac:dyDescent="0.35">
      <c r="A91">
        <v>2110</v>
      </c>
      <c r="B91" s="51">
        <f>'Temporary Relocation Numbers'!B91*Assumptions!C$45</f>
        <v>0</v>
      </c>
      <c r="C91" s="51">
        <f>'Temporary Relocation Numbers'!C91*Assumptions!D$45</f>
        <v>0</v>
      </c>
      <c r="D91" s="51">
        <f>'Temporary Relocation Numbers'!D91*Assumptions!E$45</f>
        <v>0</v>
      </c>
      <c r="E91" s="51">
        <f>'Temporary Relocation Numbers'!E91*Assumptions!F$45</f>
        <v>0</v>
      </c>
      <c r="F91" s="51">
        <f>'Temporary Relocation Numbers'!F91*Assumptions!G$45</f>
        <v>0</v>
      </c>
      <c r="G91" s="51">
        <f>'Temporary Relocation Numbers'!G91*Assumptions!H$45</f>
        <v>0</v>
      </c>
      <c r="H91" s="52">
        <f>'Temporary Relocation Numbers'!H91*Assumptions!C$45</f>
        <v>350185.36587197508</v>
      </c>
      <c r="I91" s="52">
        <f>'Temporary Relocation Numbers'!I91*Assumptions!D$45</f>
        <v>362003.07763158518</v>
      </c>
      <c r="J91" s="52">
        <f>'Temporary Relocation Numbers'!J91*Assumptions!E$45</f>
        <v>251832.15517725324</v>
      </c>
      <c r="K91" s="52">
        <f>'Temporary Relocation Numbers'!K91*Assumptions!F$45</f>
        <v>182628.95390824182</v>
      </c>
      <c r="L91" s="52">
        <f>'Temporary Relocation Numbers'!L91*Assumptions!G$45</f>
        <v>190034.25896860842</v>
      </c>
      <c r="M91" s="52">
        <f>'Temporary Relocation Numbers'!M91*Assumptions!H$45</f>
        <v>82750.180271844147</v>
      </c>
      <c r="N91" s="53">
        <f>'Temporary Relocation Numbers'!N91*Assumptions!C$45</f>
        <v>162248574.20184219</v>
      </c>
      <c r="O91" s="53">
        <f>'Temporary Relocation Numbers'!O91*Assumptions!D$45</f>
        <v>281189425.62143254</v>
      </c>
      <c r="P91" s="53">
        <f>'Temporary Relocation Numbers'!P91*Assumptions!E$45</f>
        <v>226849965.98963943</v>
      </c>
      <c r="Q91" s="53">
        <f>'Temporary Relocation Numbers'!Q91*Assumptions!F$45</f>
        <v>74522458.809147239</v>
      </c>
      <c r="R91" s="53">
        <f>'Temporary Relocation Numbers'!R91*Assumptions!G$45</f>
        <v>60484493.547915727</v>
      </c>
      <c r="S91" s="53">
        <f>'Temporary Relocation Numbers'!S91*Assumptions!H$45</f>
        <v>35117196.038973235</v>
      </c>
      <c r="U91">
        <v>2110</v>
      </c>
      <c r="V91" s="51">
        <f>'Temporary Relocation Numbers'!V91*Assumptions!C$45</f>
        <v>0</v>
      </c>
      <c r="W91" s="51">
        <f>'Temporary Relocation Numbers'!W91*Assumptions!D$45</f>
        <v>0</v>
      </c>
      <c r="X91" s="51">
        <f>'Temporary Relocation Numbers'!X91*Assumptions!E$45</f>
        <v>0</v>
      </c>
      <c r="Y91" s="51">
        <f>'Temporary Relocation Numbers'!Y91*Assumptions!F$45</f>
        <v>0</v>
      </c>
      <c r="Z91" s="51">
        <f>'Temporary Relocation Numbers'!Z91*Assumptions!G$45</f>
        <v>0</v>
      </c>
      <c r="AA91" s="51">
        <f>'Temporary Relocation Numbers'!AA91*Assumptions!H$45</f>
        <v>0</v>
      </c>
      <c r="AB91" s="52">
        <f>'Temporary Relocation Numbers'!AB91*Assumptions!C$45</f>
        <v>326014.0560869684</v>
      </c>
      <c r="AC91" s="52">
        <f>'Temporary Relocation Numbers'!AC91*Assumptions!D$45</f>
        <v>330578.30544479814</v>
      </c>
      <c r="AD91" s="52">
        <f>'Temporary Relocation Numbers'!AD91*Assumptions!E$45</f>
        <v>227555.97361616167</v>
      </c>
      <c r="AE91" s="52">
        <f>'Temporary Relocation Numbers'!AE91*Assumptions!F$45</f>
        <v>182159.01625498309</v>
      </c>
      <c r="AF91" s="52">
        <f>'Temporary Relocation Numbers'!AF91*Assumptions!G$45</f>
        <v>186152.43261134368</v>
      </c>
      <c r="AG91" s="52">
        <f>'Temporary Relocation Numbers'!AG91*Assumptions!H$45</f>
        <v>75686.129098936261</v>
      </c>
      <c r="AH91" s="53">
        <f>'Temporary Relocation Numbers'!AH91*Assumptions!C$45</f>
        <v>151049475.29191759</v>
      </c>
      <c r="AI91" s="53">
        <f>'Temporary Relocation Numbers'!AI91*Assumptions!D$45</f>
        <v>256779926.9528057</v>
      </c>
      <c r="AJ91" s="53">
        <f>'Temporary Relocation Numbers'!AJ91*Assumptions!E$45</f>
        <v>204982023.99622807</v>
      </c>
      <c r="AK91" s="53">
        <f>'Temporary Relocation Numbers'!AK91*Assumptions!F$45</f>
        <v>74330698.912053168</v>
      </c>
      <c r="AL91" s="53">
        <f>'Temporary Relocation Numbers'!AL91*Assumptions!G$45</f>
        <v>59248977.896504186</v>
      </c>
      <c r="AM91" s="53">
        <f>'Temporary Relocation Numbers'!AM91*Assumptions!H$45</f>
        <v>32119381.785839196</v>
      </c>
    </row>
    <row r="92" spans="1:39" x14ac:dyDescent="0.35">
      <c r="A92">
        <v>2111</v>
      </c>
      <c r="B92" s="51">
        <f>'Temporary Relocation Numbers'!B92*Assumptions!C$45</f>
        <v>0</v>
      </c>
      <c r="C92" s="51">
        <f>'Temporary Relocation Numbers'!C92*Assumptions!D$45</f>
        <v>0</v>
      </c>
      <c r="D92" s="51">
        <f>'Temporary Relocation Numbers'!D92*Assumptions!E$45</f>
        <v>0</v>
      </c>
      <c r="E92" s="51">
        <f>'Temporary Relocation Numbers'!E92*Assumptions!F$45</f>
        <v>0</v>
      </c>
      <c r="F92" s="51">
        <f>'Temporary Relocation Numbers'!F92*Assumptions!G$45</f>
        <v>0</v>
      </c>
      <c r="G92" s="51">
        <f>'Temporary Relocation Numbers'!G92*Assumptions!H$45</f>
        <v>0</v>
      </c>
      <c r="H92" s="52">
        <f>'Temporary Relocation Numbers'!H92*Assumptions!C$45</f>
        <v>352298.15687610407</v>
      </c>
      <c r="I92" s="52">
        <f>'Temporary Relocation Numbers'!I92*Assumptions!D$45</f>
        <v>364187.16903124301</v>
      </c>
      <c r="J92" s="52">
        <f>'Temporary Relocation Numbers'!J92*Assumptions!E$45</f>
        <v>253351.54680198332</v>
      </c>
      <c r="K92" s="52">
        <f>'Temporary Relocation Numbers'!K92*Assumptions!F$45</f>
        <v>183730.81837350875</v>
      </c>
      <c r="L92" s="52">
        <f>'Temporary Relocation Numbers'!L92*Assumptions!G$45</f>
        <v>191180.80223384578</v>
      </c>
      <c r="M92" s="52">
        <f>'Temporary Relocation Numbers'!M92*Assumptions!H$45</f>
        <v>83249.441101984965</v>
      </c>
      <c r="N92" s="53">
        <f>'Temporary Relocation Numbers'!N92*Assumptions!C$45</f>
        <v>164502507.40612087</v>
      </c>
      <c r="O92" s="53">
        <f>'Temporary Relocation Numbers'!O92*Assumptions!D$45</f>
        <v>285095667.54816759</v>
      </c>
      <c r="P92" s="53">
        <f>'Temporary Relocation Numbers'!P92*Assumptions!E$45</f>
        <v>230001332.17728594</v>
      </c>
      <c r="Q92" s="53">
        <f>'Temporary Relocation Numbers'!Q92*Assumptions!F$45</f>
        <v>75557713.788740918</v>
      </c>
      <c r="R92" s="53">
        <f>'Temporary Relocation Numbers'!R92*Assumptions!G$45</f>
        <v>61324735.189620592</v>
      </c>
      <c r="S92" s="53">
        <f>'Temporary Relocation Numbers'!S92*Assumptions!H$45</f>
        <v>35605038.934251554</v>
      </c>
      <c r="U92">
        <v>2111</v>
      </c>
      <c r="V92" s="51">
        <f>'Temporary Relocation Numbers'!V92*Assumptions!C$45</f>
        <v>0</v>
      </c>
      <c r="W92" s="51">
        <f>'Temporary Relocation Numbers'!W92*Assumptions!D$45</f>
        <v>0</v>
      </c>
      <c r="X92" s="51">
        <f>'Temporary Relocation Numbers'!X92*Assumptions!E$45</f>
        <v>0</v>
      </c>
      <c r="Y92" s="51">
        <f>'Temporary Relocation Numbers'!Y92*Assumptions!F$45</f>
        <v>0</v>
      </c>
      <c r="Z92" s="51">
        <f>'Temporary Relocation Numbers'!Z92*Assumptions!G$45</f>
        <v>0</v>
      </c>
      <c r="AA92" s="51">
        <f>'Temporary Relocation Numbers'!AA92*Assumptions!H$45</f>
        <v>0</v>
      </c>
      <c r="AB92" s="52">
        <f>'Temporary Relocation Numbers'!AB92*Assumptions!C$45</f>
        <v>327981.01311044378</v>
      </c>
      <c r="AC92" s="52">
        <f>'Temporary Relocation Numbers'!AC92*Assumptions!D$45</f>
        <v>332572.80018379114</v>
      </c>
      <c r="AD92" s="52">
        <f>'Temporary Relocation Numbers'!AD92*Assumptions!E$45</f>
        <v>228928.89853206975</v>
      </c>
      <c r="AE92" s="52">
        <f>'Temporary Relocation Numbers'!AE92*Assumptions!F$45</f>
        <v>183258.04542173931</v>
      </c>
      <c r="AF92" s="52">
        <f>'Temporary Relocation Numbers'!AF92*Assumptions!G$45</f>
        <v>187275.55545812126</v>
      </c>
      <c r="AG92" s="52">
        <f>'Temporary Relocation Numbers'!AG92*Assumptions!H$45</f>
        <v>76142.770033372231</v>
      </c>
      <c r="AH92" s="53">
        <f>'Temporary Relocation Numbers'!AH92*Assumptions!C$45</f>
        <v>153147832.26993209</v>
      </c>
      <c r="AI92" s="53">
        <f>'Temporary Relocation Numbers'!AI92*Assumptions!D$45</f>
        <v>260347075.7329928</v>
      </c>
      <c r="AJ92" s="53">
        <f>'Temporary Relocation Numbers'!AJ92*Assumptions!E$45</f>
        <v>207829603.96688834</v>
      </c>
      <c r="AK92" s="53">
        <f>'Temporary Relocation Numbers'!AK92*Assumptions!F$45</f>
        <v>75363289.991508186</v>
      </c>
      <c r="AL92" s="53">
        <f>'Temporary Relocation Numbers'!AL92*Assumptions!G$45</f>
        <v>60072055.937451258</v>
      </c>
      <c r="AM92" s="53">
        <f>'Temporary Relocation Numbers'!AM92*Assumptions!H$45</f>
        <v>32565579.488741323</v>
      </c>
    </row>
    <row r="93" spans="1:39" x14ac:dyDescent="0.35">
      <c r="A93">
        <v>2112</v>
      </c>
      <c r="B93" s="51">
        <f>'Temporary Relocation Numbers'!B93*Assumptions!C$45</f>
        <v>0</v>
      </c>
      <c r="C93" s="51">
        <f>'Temporary Relocation Numbers'!C93*Assumptions!D$45</f>
        <v>0</v>
      </c>
      <c r="D93" s="51">
        <f>'Temporary Relocation Numbers'!D93*Assumptions!E$45</f>
        <v>0</v>
      </c>
      <c r="E93" s="51">
        <f>'Temporary Relocation Numbers'!E93*Assumptions!F$45</f>
        <v>0</v>
      </c>
      <c r="F93" s="51">
        <f>'Temporary Relocation Numbers'!F93*Assumptions!G$45</f>
        <v>0</v>
      </c>
      <c r="G93" s="51">
        <f>'Temporary Relocation Numbers'!G93*Assumptions!H$45</f>
        <v>0</v>
      </c>
      <c r="H93" s="52">
        <f>'Temporary Relocation Numbers'!H93*Assumptions!C$45</f>
        <v>354423.69508860377</v>
      </c>
      <c r="I93" s="52">
        <f>'Temporary Relocation Numbers'!I93*Assumptions!D$45</f>
        <v>366384.43781953893</v>
      </c>
      <c r="J93" s="52">
        <f>'Temporary Relocation Numbers'!J93*Assumptions!E$45</f>
        <v>254880.10544872331</v>
      </c>
      <c r="K93" s="52">
        <f>'Temporary Relocation Numbers'!K93*Assumptions!F$45</f>
        <v>184839.33077314662</v>
      </c>
      <c r="L93" s="52">
        <f>'Temporary Relocation Numbers'!L93*Assumptions!G$45</f>
        <v>192334.26299630816</v>
      </c>
      <c r="M93" s="52">
        <f>'Temporary Relocation Numbers'!M93*Assumptions!H$45</f>
        <v>83751.714147636303</v>
      </c>
      <c r="N93" s="53">
        <f>'Temporary Relocation Numbers'!N93*Assumptions!C$45</f>
        <v>166787751.91722828</v>
      </c>
      <c r="O93" s="53">
        <f>'Temporary Relocation Numbers'!O93*Assumptions!D$45</f>
        <v>289056174.41020888</v>
      </c>
      <c r="P93" s="53">
        <f>'Temporary Relocation Numbers'!P93*Assumptions!E$45</f>
        <v>233196476.67808017</v>
      </c>
      <c r="Q93" s="53">
        <f>'Temporary Relocation Numbers'!Q93*Assumptions!F$45</f>
        <v>76607350.377448097</v>
      </c>
      <c r="R93" s="53">
        <f>'Temporary Relocation Numbers'!R93*Assumptions!G$45</f>
        <v>62176649.343981877</v>
      </c>
      <c r="S93" s="53">
        <f>'Temporary Relocation Numbers'!S93*Assumptions!H$45</f>
        <v>36099658.870903268</v>
      </c>
      <c r="U93">
        <v>2112</v>
      </c>
      <c r="V93" s="51">
        <f>'Temporary Relocation Numbers'!V93*Assumptions!C$45</f>
        <v>0</v>
      </c>
      <c r="W93" s="51">
        <f>'Temporary Relocation Numbers'!W93*Assumptions!D$45</f>
        <v>0</v>
      </c>
      <c r="X93" s="51">
        <f>'Temporary Relocation Numbers'!X93*Assumptions!E$45</f>
        <v>0</v>
      </c>
      <c r="Y93" s="51">
        <f>'Temporary Relocation Numbers'!Y93*Assumptions!F$45</f>
        <v>0</v>
      </c>
      <c r="Z93" s="51">
        <f>'Temporary Relocation Numbers'!Z93*Assumptions!G$45</f>
        <v>0</v>
      </c>
      <c r="AA93" s="51">
        <f>'Temporary Relocation Numbers'!AA93*Assumptions!H$45</f>
        <v>0</v>
      </c>
      <c r="AB93" s="52">
        <f>'Temporary Relocation Numbers'!AB93*Assumptions!C$45</f>
        <v>329959.8374747897</v>
      </c>
      <c r="AC93" s="52">
        <f>'Temporary Relocation Numbers'!AC93*Assumptions!D$45</f>
        <v>334579.32840834069</v>
      </c>
      <c r="AD93" s="52">
        <f>'Temporary Relocation Numbers'!AD93*Assumptions!E$45</f>
        <v>230310.10678501712</v>
      </c>
      <c r="AE93" s="52">
        <f>'Temporary Relocation Numbers'!AE93*Assumptions!F$45</f>
        <v>184363.7054165173</v>
      </c>
      <c r="AF93" s="52">
        <f>'Temporary Relocation Numbers'!AF93*Assumptions!G$45</f>
        <v>188405.45449853363</v>
      </c>
      <c r="AG93" s="52">
        <f>'Temporary Relocation Numbers'!AG93*Assumptions!H$45</f>
        <v>76602.166042555546</v>
      </c>
      <c r="AH93" s="53">
        <f>'Temporary Relocation Numbers'!AH93*Assumptions!C$45</f>
        <v>155275339.31284195</v>
      </c>
      <c r="AI93" s="53">
        <f>'Temporary Relocation Numbers'!AI93*Assumptions!D$45</f>
        <v>263963778.81662941</v>
      </c>
      <c r="AJ93" s="53">
        <f>'Temporary Relocation Numbers'!AJ93*Assumptions!E$45</f>
        <v>210716742.09748492</v>
      </c>
      <c r="AK93" s="53">
        <f>'Temporary Relocation Numbers'!AK93*Assumptions!F$45</f>
        <v>76410225.673569903</v>
      </c>
      <c r="AL93" s="53">
        <f>'Temporary Relocation Numbers'!AL93*Assumptions!G$45</f>
        <v>60906568.056850657</v>
      </c>
      <c r="AM93" s="53">
        <f>'Temporary Relocation Numbers'!AM93*Assumptions!H$45</f>
        <v>33017975.704161629</v>
      </c>
    </row>
    <row r="94" spans="1:39" x14ac:dyDescent="0.35">
      <c r="A94">
        <v>2113</v>
      </c>
      <c r="B94" s="51">
        <f>'Temporary Relocation Numbers'!B94*Assumptions!C$45</f>
        <v>0</v>
      </c>
      <c r="C94" s="51">
        <f>'Temporary Relocation Numbers'!C94*Assumptions!D$45</f>
        <v>0</v>
      </c>
      <c r="D94" s="51">
        <f>'Temporary Relocation Numbers'!D94*Assumptions!E$45</f>
        <v>0</v>
      </c>
      <c r="E94" s="51">
        <f>'Temporary Relocation Numbers'!E94*Assumptions!F$45</f>
        <v>0</v>
      </c>
      <c r="F94" s="51">
        <f>'Temporary Relocation Numbers'!F94*Assumptions!G$45</f>
        <v>0</v>
      </c>
      <c r="G94" s="51">
        <f>'Temporary Relocation Numbers'!G94*Assumptions!H$45</f>
        <v>0</v>
      </c>
      <c r="H94" s="52">
        <f>'Temporary Relocation Numbers'!H94*Assumptions!C$45</f>
        <v>356562.05741784826</v>
      </c>
      <c r="I94" s="52">
        <f>'Temporary Relocation Numbers'!I94*Assumptions!D$45</f>
        <v>368594.96350027493</v>
      </c>
      <c r="J94" s="52">
        <f>'Temporary Relocation Numbers'!J94*Assumptions!E$45</f>
        <v>256417.88642532867</v>
      </c>
      <c r="K94" s="52">
        <f>'Temporary Relocation Numbers'!K94*Assumptions!F$45</f>
        <v>185954.53121647268</v>
      </c>
      <c r="L94" s="52">
        <f>'Temporary Relocation Numbers'!L94*Assumptions!G$45</f>
        <v>193494.68299167979</v>
      </c>
      <c r="M94" s="52">
        <f>'Temporary Relocation Numbers'!M94*Assumptions!H$45</f>
        <v>84257.01758254967</v>
      </c>
      <c r="N94" s="53">
        <f>'Temporary Relocation Numbers'!N94*Assumptions!C$45</f>
        <v>169104742.70720941</v>
      </c>
      <c r="O94" s="53">
        <f>'Temporary Relocation Numbers'!O94*Assumptions!D$45</f>
        <v>293071700.04801476</v>
      </c>
      <c r="P94" s="53">
        <f>'Temporary Relocation Numbers'!P94*Assumptions!E$45</f>
        <v>236436007.65387574</v>
      </c>
      <c r="Q94" s="53">
        <f>'Temporary Relocation Numbers'!Q94*Assumptions!F$45</f>
        <v>77671568.362456366</v>
      </c>
      <c r="R94" s="53">
        <f>'Temporary Relocation Numbers'!R94*Assumptions!G$45</f>
        <v>63040398.163819596</v>
      </c>
      <c r="S94" s="53">
        <f>'Temporary Relocation Numbers'!S94*Assumptions!H$45</f>
        <v>36601149.994585127</v>
      </c>
      <c r="U94">
        <v>2113</v>
      </c>
      <c r="V94" s="51">
        <f>'Temporary Relocation Numbers'!V94*Assumptions!C$45</f>
        <v>0</v>
      </c>
      <c r="W94" s="51">
        <f>'Temporary Relocation Numbers'!W94*Assumptions!D$45</f>
        <v>0</v>
      </c>
      <c r="X94" s="51">
        <f>'Temporary Relocation Numbers'!X94*Assumptions!E$45</f>
        <v>0</v>
      </c>
      <c r="Y94" s="51">
        <f>'Temporary Relocation Numbers'!Y94*Assumptions!F$45</f>
        <v>0</v>
      </c>
      <c r="Z94" s="51">
        <f>'Temporary Relocation Numbers'!Z94*Assumptions!G$45</f>
        <v>0</v>
      </c>
      <c r="AA94" s="51">
        <f>'Temporary Relocation Numbers'!AA94*Assumptions!H$45</f>
        <v>0</v>
      </c>
      <c r="AB94" s="52">
        <f>'Temporary Relocation Numbers'!AB94*Assumptions!C$45</f>
        <v>331950.60077983158</v>
      </c>
      <c r="AC94" s="52">
        <f>'Temporary Relocation Numbers'!AC94*Assumptions!D$45</f>
        <v>336597.96272068116</v>
      </c>
      <c r="AD94" s="52">
        <f>'Temporary Relocation Numbers'!AD94*Assumptions!E$45</f>
        <v>231699.64835127789</v>
      </c>
      <c r="AE94" s="52">
        <f>'Temporary Relocation Numbers'!AE94*Assumptions!F$45</f>
        <v>185476.03624542552</v>
      </c>
      <c r="AF94" s="52">
        <f>'Temporary Relocation Numbers'!AF94*Assumptions!G$45</f>
        <v>189542.17061573095</v>
      </c>
      <c r="AG94" s="52">
        <f>'Temporary Relocation Numbers'!AG94*Assumptions!H$45</f>
        <v>77064.333748817342</v>
      </c>
      <c r="AH94" s="53">
        <f>'Temporary Relocation Numbers'!AH94*Assumptions!C$45</f>
        <v>157432401.36903894</v>
      </c>
      <c r="AI94" s="53">
        <f>'Temporary Relocation Numbers'!AI94*Assumptions!D$45</f>
        <v>267630724.6047726</v>
      </c>
      <c r="AJ94" s="53">
        <f>'Temporary Relocation Numbers'!AJ94*Assumptions!E$45</f>
        <v>213643987.92412692</v>
      </c>
      <c r="AK94" s="53">
        <f>'Temporary Relocation Numbers'!AK94*Assumptions!F$45</f>
        <v>77471705.231336862</v>
      </c>
      <c r="AL94" s="53">
        <f>'Temporary Relocation Numbers'!AL94*Assumptions!G$45</f>
        <v>61752673.0952297</v>
      </c>
      <c r="AM94" s="53">
        <f>'Temporary Relocation Numbers'!AM94*Assumptions!H$45</f>
        <v>33476656.54091952</v>
      </c>
    </row>
    <row r="95" spans="1:39" x14ac:dyDescent="0.35">
      <c r="A95">
        <v>2114</v>
      </c>
      <c r="B95" s="51">
        <f>'Temporary Relocation Numbers'!B95*Assumptions!C$45</f>
        <v>0</v>
      </c>
      <c r="C95" s="51">
        <f>'Temporary Relocation Numbers'!C95*Assumptions!D$45</f>
        <v>0</v>
      </c>
      <c r="D95" s="51">
        <f>'Temporary Relocation Numbers'!D95*Assumptions!E$45</f>
        <v>0</v>
      </c>
      <c r="E95" s="51">
        <f>'Temporary Relocation Numbers'!E95*Assumptions!F$45</f>
        <v>0</v>
      </c>
      <c r="F95" s="51">
        <f>'Temporary Relocation Numbers'!F95*Assumptions!G$45</f>
        <v>0</v>
      </c>
      <c r="G95" s="51">
        <f>'Temporary Relocation Numbers'!G95*Assumptions!H$45</f>
        <v>0</v>
      </c>
      <c r="H95" s="52">
        <f>'Temporary Relocation Numbers'!H95*Assumptions!C$45</f>
        <v>358713.32123622729</v>
      </c>
      <c r="I95" s="52">
        <f>'Temporary Relocation Numbers'!I95*Assumptions!D$45</f>
        <v>370818.82605692849</v>
      </c>
      <c r="J95" s="52">
        <f>'Temporary Relocation Numbers'!J95*Assumptions!E$45</f>
        <v>257964.94537334668</v>
      </c>
      <c r="K95" s="52">
        <f>'Temporary Relocation Numbers'!K95*Assumptions!F$45</f>
        <v>187076.46005479785</v>
      </c>
      <c r="L95" s="52">
        <f>'Temporary Relocation Numbers'!L95*Assumptions!G$45</f>
        <v>194662.10420745122</v>
      </c>
      <c r="M95" s="52">
        <f>'Temporary Relocation Numbers'!M95*Assumptions!H$45</f>
        <v>84765.369690125284</v>
      </c>
      <c r="N95" s="53">
        <f>'Temporary Relocation Numbers'!N95*Assumptions!C$45</f>
        <v>171453920.79067671</v>
      </c>
      <c r="O95" s="53">
        <f>'Temporary Relocation Numbers'!O95*Assumptions!D$45</f>
        <v>297143008.77428359</v>
      </c>
      <c r="P95" s="53">
        <f>'Temporary Relocation Numbers'!P95*Assumptions!E$45</f>
        <v>239720541.71502072</v>
      </c>
      <c r="Q95" s="53">
        <f>'Temporary Relocation Numbers'!Q95*Assumptions!F$45</f>
        <v>78750570.306367144</v>
      </c>
      <c r="R95" s="53">
        <f>'Temporary Relocation Numbers'!R95*Assumptions!G$45</f>
        <v>63916146.054556809</v>
      </c>
      <c r="S95" s="53">
        <f>'Temporary Relocation Numbers'!S95*Assumptions!H$45</f>
        <v>37109607.758811474</v>
      </c>
      <c r="U95">
        <v>2114</v>
      </c>
      <c r="V95" s="51">
        <f>'Temporary Relocation Numbers'!V95*Assumptions!C$45</f>
        <v>0</v>
      </c>
      <c r="W95" s="51">
        <f>'Temporary Relocation Numbers'!W95*Assumptions!D$45</f>
        <v>0</v>
      </c>
      <c r="X95" s="51">
        <f>'Temporary Relocation Numbers'!X95*Assumptions!E$45</f>
        <v>0</v>
      </c>
      <c r="Y95" s="51">
        <f>'Temporary Relocation Numbers'!Y95*Assumptions!F$45</f>
        <v>0</v>
      </c>
      <c r="Z95" s="51">
        <f>'Temporary Relocation Numbers'!Z95*Assumptions!G$45</f>
        <v>0</v>
      </c>
      <c r="AA95" s="51">
        <f>'Temporary Relocation Numbers'!AA95*Assumptions!H$45</f>
        <v>0</v>
      </c>
      <c r="AB95" s="52">
        <f>'Temporary Relocation Numbers'!AB95*Assumptions!C$45</f>
        <v>333953.37505738164</v>
      </c>
      <c r="AC95" s="52">
        <f>'Temporary Relocation Numbers'!AC95*Assumptions!D$45</f>
        <v>338628.7761610818</v>
      </c>
      <c r="AD95" s="52">
        <f>'Temporary Relocation Numbers'!AD95*Assumptions!E$45</f>
        <v>233097.57350865129</v>
      </c>
      <c r="AE95" s="52">
        <f>'Temporary Relocation Numbers'!AE95*Assumptions!F$45</f>
        <v>186595.0781559436</v>
      </c>
      <c r="AF95" s="52">
        <f>'Temporary Relocation Numbers'!AF95*Assumptions!G$45</f>
        <v>190685.74493952616</v>
      </c>
      <c r="AG95" s="52">
        <f>'Temporary Relocation Numbers'!AG95*Assumptions!H$45</f>
        <v>77529.2898747773</v>
      </c>
      <c r="AH95" s="53">
        <f>'Temporary Relocation Numbers'!AH95*Assumptions!C$45</f>
        <v>159619429.01239794</v>
      </c>
      <c r="AI95" s="53">
        <f>'Temporary Relocation Numbers'!AI95*Assumptions!D$45</f>
        <v>271348611.06164497</v>
      </c>
      <c r="AJ95" s="53">
        <f>'Temporary Relocation Numbers'!AJ95*Assumptions!E$45</f>
        <v>216611898.61699787</v>
      </c>
      <c r="AK95" s="53">
        <f>'Temporary Relocation Numbers'!AK95*Assumptions!F$45</f>
        <v>78547930.706179991</v>
      </c>
      <c r="AL95" s="53">
        <f>'Temporary Relocation Numbers'!AL95*Assumptions!G$45</f>
        <v>62610532.099704877</v>
      </c>
      <c r="AM95" s="53">
        <f>'Temporary Relocation Numbers'!AM95*Assumptions!H$45</f>
        <v>33941709.304045469</v>
      </c>
    </row>
    <row r="96" spans="1:39" x14ac:dyDescent="0.35">
      <c r="A96">
        <v>2115</v>
      </c>
      <c r="B96" s="51">
        <f>'Temporary Relocation Numbers'!B96*Assumptions!C$45</f>
        <v>0</v>
      </c>
      <c r="C96" s="51">
        <f>'Temporary Relocation Numbers'!C96*Assumptions!D$45</f>
        <v>0</v>
      </c>
      <c r="D96" s="51">
        <f>'Temporary Relocation Numbers'!D96*Assumptions!E$45</f>
        <v>0</v>
      </c>
      <c r="E96" s="51">
        <f>'Temporary Relocation Numbers'!E96*Assumptions!F$45</f>
        <v>0</v>
      </c>
      <c r="F96" s="51">
        <f>'Temporary Relocation Numbers'!F96*Assumptions!G$45</f>
        <v>0</v>
      </c>
      <c r="G96" s="51">
        <f>'Temporary Relocation Numbers'!G96*Assumptions!H$45</f>
        <v>0</v>
      </c>
      <c r="H96" s="52">
        <f>'Temporary Relocation Numbers'!H96*Assumptions!C$45</f>
        <v>360877.56438294461</v>
      </c>
      <c r="I96" s="52">
        <f>'Temporary Relocation Numbers'!I96*Assumptions!D$45</f>
        <v>373056.1059555441</v>
      </c>
      <c r="J96" s="52">
        <f>'Temporary Relocation Numbers'!J96*Assumptions!E$45</f>
        <v>259521.33827002955</v>
      </c>
      <c r="K96" s="52">
        <f>'Temporary Relocation Numbers'!K96*Assumptions!F$45</f>
        <v>188205.15788288639</v>
      </c>
      <c r="L96" s="52">
        <f>'Temporary Relocation Numbers'!L96*Assumptions!G$45</f>
        <v>195836.56888443799</v>
      </c>
      <c r="M96" s="52">
        <f>'Temporary Relocation Numbers'!M96*Assumptions!H$45</f>
        <v>85276.788864073431</v>
      </c>
      <c r="N96" s="53">
        <f>'Temporary Relocation Numbers'!N96*Assumptions!C$45</f>
        <v>173835733.30875239</v>
      </c>
      <c r="O96" s="53">
        <f>'Temporary Relocation Numbers'!O96*Assumptions!D$45</f>
        <v>301270875.51943266</v>
      </c>
      <c r="P96" s="53">
        <f>'Temporary Relocation Numbers'!P96*Assumptions!E$45</f>
        <v>243050704.03772321</v>
      </c>
      <c r="Q96" s="53">
        <f>'Temporary Relocation Numbers'!Q96*Assumptions!F$45</f>
        <v>79844561.585751802</v>
      </c>
      <c r="R96" s="53">
        <f>'Temporary Relocation Numbers'!R96*Assumptions!G$45</f>
        <v>64804059.705512382</v>
      </c>
      <c r="S96" s="53">
        <f>'Temporary Relocation Numbers'!S96*Assumptions!H$45</f>
        <v>37625128.94312273</v>
      </c>
      <c r="U96">
        <v>2115</v>
      </c>
      <c r="V96" s="51">
        <f>'Temporary Relocation Numbers'!V96*Assumptions!C$45</f>
        <v>0</v>
      </c>
      <c r="W96" s="51">
        <f>'Temporary Relocation Numbers'!W96*Assumptions!D$45</f>
        <v>0</v>
      </c>
      <c r="X96" s="51">
        <f>'Temporary Relocation Numbers'!X96*Assumptions!E$45</f>
        <v>0</v>
      </c>
      <c r="Y96" s="51">
        <f>'Temporary Relocation Numbers'!Y96*Assumptions!F$45</f>
        <v>0</v>
      </c>
      <c r="Z96" s="51">
        <f>'Temporary Relocation Numbers'!Z96*Assumptions!G$45</f>
        <v>0</v>
      </c>
      <c r="AA96" s="51">
        <f>'Temporary Relocation Numbers'!AA96*Assumptions!H$45</f>
        <v>0</v>
      </c>
      <c r="AB96" s="52">
        <f>'Temporary Relocation Numbers'!AB96*Assumptions!C$45</f>
        <v>335968.2327738452</v>
      </c>
      <c r="AC96" s="52">
        <f>'Temporary Relocation Numbers'!AC96*Assumptions!D$45</f>
        <v>340671.84221048921</v>
      </c>
      <c r="AD96" s="52">
        <f>'Temporary Relocation Numbers'!AD96*Assumptions!E$45</f>
        <v>234503.93283827972</v>
      </c>
      <c r="AE96" s="52">
        <f>'Temporary Relocation Numbers'!AE96*Assumptions!F$45</f>
        <v>187720.87163837822</v>
      </c>
      <c r="AF96" s="52">
        <f>'Temporary Relocation Numbers'!AF96*Assumptions!G$45</f>
        <v>191836.21884788235</v>
      </c>
      <c r="AG96" s="52">
        <f>'Temporary Relocation Numbers'!AG96*Assumptions!H$45</f>
        <v>77997.051243948343</v>
      </c>
      <c r="AH96" s="53">
        <f>'Temporary Relocation Numbers'!AH96*Assumptions!C$45</f>
        <v>161836838.52042535</v>
      </c>
      <c r="AI96" s="53">
        <f>'Temporary Relocation Numbers'!AI96*Assumptions!D$45</f>
        <v>275118145.84748465</v>
      </c>
      <c r="AJ96" s="53">
        <f>'Temporary Relocation Numbers'!AJ96*Assumptions!E$45</f>
        <v>219621039.08640707</v>
      </c>
      <c r="AK96" s="53">
        <f>'Temporary Relocation Numbers'!AK96*Assumptions!F$45</f>
        <v>79639106.946199223</v>
      </c>
      <c r="AL96" s="53">
        <f>'Temporary Relocation Numbers'!AL96*Assumptions!G$45</f>
        <v>63480308.354635328</v>
      </c>
      <c r="AM96" s="53">
        <f>'Temporary Relocation Numbers'!AM96*Assumptions!H$45</f>
        <v>34413222.511398487</v>
      </c>
    </row>
    <row r="97" spans="1:39" x14ac:dyDescent="0.35">
      <c r="A97">
        <v>2116</v>
      </c>
      <c r="B97" s="51">
        <f>'Temporary Relocation Numbers'!B97*Assumptions!C$45</f>
        <v>0</v>
      </c>
      <c r="C97" s="51">
        <f>'Temporary Relocation Numbers'!C97*Assumptions!D$45</f>
        <v>0</v>
      </c>
      <c r="D97" s="51">
        <f>'Temporary Relocation Numbers'!D97*Assumptions!E$45</f>
        <v>0</v>
      </c>
      <c r="E97" s="51">
        <f>'Temporary Relocation Numbers'!E97*Assumptions!F$45</f>
        <v>0</v>
      </c>
      <c r="F97" s="51">
        <f>'Temporary Relocation Numbers'!F97*Assumptions!G$45</f>
        <v>0</v>
      </c>
      <c r="G97" s="51">
        <f>'Temporary Relocation Numbers'!G97*Assumptions!H$45</f>
        <v>0</v>
      </c>
      <c r="H97" s="52">
        <f>'Temporary Relocation Numbers'!H97*Assumptions!C$45</f>
        <v>363054.86516683584</v>
      </c>
      <c r="I97" s="52">
        <f>'Temporary Relocation Numbers'!I97*Assumptions!D$45</f>
        <v>375306.88414764713</v>
      </c>
      <c r="J97" s="52">
        <f>'Temporary Relocation Numbers'!J97*Assumptions!E$45</f>
        <v>261087.12143035987</v>
      </c>
      <c r="K97" s="52">
        <f>'Temporary Relocation Numbers'!K97*Assumptions!F$45</f>
        <v>189340.66554042511</v>
      </c>
      <c r="L97" s="52">
        <f>'Temporary Relocation Numbers'!L97*Assumptions!G$45</f>
        <v>197018.11951830942</v>
      </c>
      <c r="M97" s="52">
        <f>'Temporary Relocation Numbers'!M97*Assumptions!H$45</f>
        <v>85791.293609080079</v>
      </c>
      <c r="N97" s="53">
        <f>'Temporary Relocation Numbers'!N97*Assumptions!C$45</f>
        <v>176250633.61417699</v>
      </c>
      <c r="O97" s="53">
        <f>'Temporary Relocation Numbers'!O97*Assumptions!D$45</f>
        <v>305456085.97909814</v>
      </c>
      <c r="P97" s="53">
        <f>'Temporary Relocation Numbers'!P97*Assumptions!E$45</f>
        <v>246427128.48304641</v>
      </c>
      <c r="Q97" s="53">
        <f>'Temporary Relocation Numbers'!Q97*Assumptions!F$45</f>
        <v>80953750.430242479</v>
      </c>
      <c r="R97" s="53">
        <f>'Temporary Relocation Numbers'!R97*Assumptions!G$45</f>
        <v>65704308.121628538</v>
      </c>
      <c r="S97" s="53">
        <f>'Temporary Relocation Numbers'!S97*Assumptions!H$45</f>
        <v>38147811.671506353</v>
      </c>
      <c r="U97">
        <v>2116</v>
      </c>
      <c r="V97" s="51">
        <f>'Temporary Relocation Numbers'!V97*Assumptions!C$45</f>
        <v>0</v>
      </c>
      <c r="W97" s="51">
        <f>'Temporary Relocation Numbers'!W97*Assumptions!D$45</f>
        <v>0</v>
      </c>
      <c r="X97" s="51">
        <f>'Temporary Relocation Numbers'!X97*Assumptions!E$45</f>
        <v>0</v>
      </c>
      <c r="Y97" s="51">
        <f>'Temporary Relocation Numbers'!Y97*Assumptions!F$45</f>
        <v>0</v>
      </c>
      <c r="Z97" s="51">
        <f>'Temporary Relocation Numbers'!Z97*Assumptions!G$45</f>
        <v>0</v>
      </c>
      <c r="AA97" s="51">
        <f>'Temporary Relocation Numbers'!AA97*Assumptions!H$45</f>
        <v>0</v>
      </c>
      <c r="AB97" s="52">
        <f>'Temporary Relocation Numbers'!AB97*Assumptions!C$45</f>
        <v>337995.24683284282</v>
      </c>
      <c r="AC97" s="52">
        <f>'Temporary Relocation Numbers'!AC97*Assumptions!D$45</f>
        <v>342727.23479318642</v>
      </c>
      <c r="AD97" s="52">
        <f>'Temporary Relocation Numbers'!AD97*Assumptions!E$45</f>
        <v>235918.77722647932</v>
      </c>
      <c r="AE97" s="52">
        <f>'Temporary Relocation Numbers'!AE97*Assumptions!F$45</f>
        <v>188853.45742732813</v>
      </c>
      <c r="AF97" s="52">
        <f>'Temporary Relocation Numbers'!AF97*Assumptions!G$45</f>
        <v>192993.63396841055</v>
      </c>
      <c r="AG97" s="52">
        <f>'Temporary Relocation Numbers'!AG97*Assumptions!H$45</f>
        <v>78467.634781345667</v>
      </c>
      <c r="AH97" s="53">
        <f>'Temporary Relocation Numbers'!AH97*Assumptions!C$45</f>
        <v>164085051.95349309</v>
      </c>
      <c r="AI97" s="53">
        <f>'Temporary Relocation Numbers'!AI97*Assumptions!D$45</f>
        <v>278940046.45324177</v>
      </c>
      <c r="AJ97" s="53">
        <f>'Temporary Relocation Numbers'!AJ97*Assumptions!E$45</f>
        <v>222671982.09031436</v>
      </c>
      <c r="AK97" s="53">
        <f>'Temporary Relocation Numbers'!AK97*Assumptions!F$45</f>
        <v>80745441.645213813</v>
      </c>
      <c r="AL97" s="53">
        <f>'Temporary Relocation Numbers'!AL97*Assumptions!G$45</f>
        <v>64362167.412702404</v>
      </c>
      <c r="AM97" s="53">
        <f>'Temporary Relocation Numbers'!AM97*Assumptions!H$45</f>
        <v>34891285.910514586</v>
      </c>
    </row>
    <row r="98" spans="1:39" x14ac:dyDescent="0.35">
      <c r="A98">
        <v>2117</v>
      </c>
      <c r="B98" s="51">
        <f>'Temporary Relocation Numbers'!B98*Assumptions!C$45</f>
        <v>0</v>
      </c>
      <c r="C98" s="51">
        <f>'Temporary Relocation Numbers'!C98*Assumptions!D$45</f>
        <v>0</v>
      </c>
      <c r="D98" s="51">
        <f>'Temporary Relocation Numbers'!D98*Assumptions!E$45</f>
        <v>0</v>
      </c>
      <c r="E98" s="51">
        <f>'Temporary Relocation Numbers'!E98*Assumptions!F$45</f>
        <v>0</v>
      </c>
      <c r="F98" s="51">
        <f>'Temporary Relocation Numbers'!F98*Assumptions!G$45</f>
        <v>0</v>
      </c>
      <c r="G98" s="51">
        <f>'Temporary Relocation Numbers'!G98*Assumptions!H$45</f>
        <v>0</v>
      </c>
      <c r="H98" s="52">
        <f>'Temporary Relocation Numbers'!H98*Assumptions!C$45</f>
        <v>365245.30236920092</v>
      </c>
      <c r="I98" s="52">
        <f>'Temporary Relocation Numbers'!I98*Assumptions!D$45</f>
        <v>377571.24207317142</v>
      </c>
      <c r="J98" s="52">
        <f>'Temporary Relocation Numbers'!J98*Assumptions!E$45</f>
        <v>262662.35150908813</v>
      </c>
      <c r="K98" s="52">
        <f>'Temporary Relocation Numbers'!K98*Assumptions!F$45</f>
        <v>190483.0241135011</v>
      </c>
      <c r="L98" s="52">
        <f>'Temporary Relocation Numbers'!L98*Assumptions!G$45</f>
        <v>198206.79886112604</v>
      </c>
      <c r="M98" s="52">
        <f>'Temporary Relocation Numbers'!M98*Assumptions!H$45</f>
        <v>86308.90254147652</v>
      </c>
      <c r="N98" s="53">
        <f>'Temporary Relocation Numbers'!N98*Assumptions!C$45</f>
        <v>178699081.35760036</v>
      </c>
      <c r="O98" s="53">
        <f>'Temporary Relocation Numbers'!O98*Assumptions!D$45</f>
        <v>309699436.7636838</v>
      </c>
      <c r="P98" s="53">
        <f>'Temporary Relocation Numbers'!P98*Assumptions!E$45</f>
        <v>249850457.71755809</v>
      </c>
      <c r="Q98" s="53">
        <f>'Temporary Relocation Numbers'!Q98*Assumptions!F$45</f>
        <v>82078347.962166697</v>
      </c>
      <c r="R98" s="53">
        <f>'Temporary Relocation Numbers'!R98*Assumptions!G$45</f>
        <v>66617062.655639216</v>
      </c>
      <c r="S98" s="53">
        <f>'Temporary Relocation Numbers'!S98*Assumptions!H$45</f>
        <v>38677755.431073785</v>
      </c>
      <c r="U98">
        <v>2117</v>
      </c>
      <c r="V98" s="51">
        <f>'Temporary Relocation Numbers'!V98*Assumptions!C$45</f>
        <v>0</v>
      </c>
      <c r="W98" s="51">
        <f>'Temporary Relocation Numbers'!W98*Assumptions!D$45</f>
        <v>0</v>
      </c>
      <c r="X98" s="51">
        <f>'Temporary Relocation Numbers'!X98*Assumptions!E$45</f>
        <v>0</v>
      </c>
      <c r="Y98" s="51">
        <f>'Temporary Relocation Numbers'!Y98*Assumptions!F$45</f>
        <v>0</v>
      </c>
      <c r="Z98" s="51">
        <f>'Temporary Relocation Numbers'!Z98*Assumptions!G$45</f>
        <v>0</v>
      </c>
      <c r="AA98" s="51">
        <f>'Temporary Relocation Numbers'!AA98*Assumptions!H$45</f>
        <v>0</v>
      </c>
      <c r="AB98" s="52">
        <f>'Temporary Relocation Numbers'!AB98*Assumptions!C$45</f>
        <v>340034.4905778481</v>
      </c>
      <c r="AC98" s="52">
        <f>'Temporary Relocation Numbers'!AC98*Assumptions!D$45</f>
        <v>344795.02827946754</v>
      </c>
      <c r="AD98" s="52">
        <f>'Temporary Relocation Numbers'!AD98*Assumptions!E$45</f>
        <v>237342.15786658128</v>
      </c>
      <c r="AE98" s="52">
        <f>'Temporary Relocation Numbers'!AE98*Assumptions!F$45</f>
        <v>189992.8765031583</v>
      </c>
      <c r="AF98" s="52">
        <f>'Temporary Relocation Numbers'!AF98*Assumptions!G$45</f>
        <v>194158.03217987579</v>
      </c>
      <c r="AG98" s="52">
        <f>'Temporary Relocation Numbers'!AG98*Assumptions!H$45</f>
        <v>78941.057514098895</v>
      </c>
      <c r="AH98" s="53">
        <f>'Temporary Relocation Numbers'!AH98*Assumptions!C$45</f>
        <v>166364497.23517361</v>
      </c>
      <c r="AI98" s="53">
        <f>'Temporary Relocation Numbers'!AI98*Assumptions!D$45</f>
        <v>282815040.33714402</v>
      </c>
      <c r="AJ98" s="53">
        <f>'Temporary Relocation Numbers'!AJ98*Assumptions!E$45</f>
        <v>225765308.34334847</v>
      </c>
      <c r="AK98" s="53">
        <f>'Temporary Relocation Numbers'!AK98*Assumptions!F$45</f>
        <v>81867145.382294968</v>
      </c>
      <c r="AL98" s="53">
        <f>'Temporary Relocation Numbers'!AL98*Assumptions!G$45</f>
        <v>65256277.126420863</v>
      </c>
      <c r="AM98" s="53">
        <f>'Temporary Relocation Numbers'!AM98*Assumptions!H$45</f>
        <v>35375990.49568928</v>
      </c>
    </row>
    <row r="99" spans="1:39" x14ac:dyDescent="0.35">
      <c r="A99">
        <v>2118</v>
      </c>
      <c r="B99" s="51">
        <f>'Temporary Relocation Numbers'!B99*Assumptions!C$45</f>
        <v>0</v>
      </c>
      <c r="C99" s="51">
        <f>'Temporary Relocation Numbers'!C99*Assumptions!D$45</f>
        <v>0</v>
      </c>
      <c r="D99" s="51">
        <f>'Temporary Relocation Numbers'!D99*Assumptions!E$45</f>
        <v>0</v>
      </c>
      <c r="E99" s="51">
        <f>'Temporary Relocation Numbers'!E99*Assumptions!F$45</f>
        <v>0</v>
      </c>
      <c r="F99" s="51">
        <f>'Temporary Relocation Numbers'!F99*Assumptions!G$45</f>
        <v>0</v>
      </c>
      <c r="G99" s="51">
        <f>'Temporary Relocation Numbers'!G99*Assumptions!H$45</f>
        <v>0</v>
      </c>
      <c r="H99" s="52">
        <f>'Temporary Relocation Numbers'!H99*Assumptions!C$45</f>
        <v>367448.95524665469</v>
      </c>
      <c r="I99" s="52">
        <f>'Temporary Relocation Numbers'!I99*Assumptions!D$45</f>
        <v>379849.26166340656</v>
      </c>
      <c r="J99" s="52">
        <f>'Temporary Relocation Numbers'!J99*Assumptions!E$45</f>
        <v>264247.08550278295</v>
      </c>
      <c r="K99" s="52">
        <f>'Temporary Relocation Numbers'!K99*Assumptions!F$45</f>
        <v>191632.2749360881</v>
      </c>
      <c r="L99" s="52">
        <f>'Temporary Relocation Numbers'!L99*Assumptions!G$45</f>
        <v>199402.6499228866</v>
      </c>
      <c r="M99" s="52">
        <f>'Temporary Relocation Numbers'!M99*Assumptions!H$45</f>
        <v>86829.634389912884</v>
      </c>
      <c r="N99" s="53">
        <f>'Temporary Relocation Numbers'!N99*Assumptions!C$45</f>
        <v>181181542.57507113</v>
      </c>
      <c r="O99" s="53">
        <f>'Temporary Relocation Numbers'!O99*Assumptions!D$45</f>
        <v>314001735.54998744</v>
      </c>
      <c r="P99" s="53">
        <f>'Temporary Relocation Numbers'!P99*Assumptions!E$45</f>
        <v>253321343.33565456</v>
      </c>
      <c r="Q99" s="53">
        <f>'Temporary Relocation Numbers'!Q99*Assumptions!F$45</f>
        <v>83218568.236732095</v>
      </c>
      <c r="R99" s="53">
        <f>'Temporary Relocation Numbers'!R99*Assumptions!G$45</f>
        <v>67542497.040685147</v>
      </c>
      <c r="S99" s="53">
        <f>'Temporary Relocation Numbers'!S99*Assumptions!H$45</f>
        <v>39215061.090996668</v>
      </c>
      <c r="U99">
        <v>2118</v>
      </c>
      <c r="V99" s="51">
        <f>'Temporary Relocation Numbers'!V99*Assumptions!C$45</f>
        <v>0</v>
      </c>
      <c r="W99" s="51">
        <f>'Temporary Relocation Numbers'!W99*Assumptions!D$45</f>
        <v>0</v>
      </c>
      <c r="X99" s="51">
        <f>'Temporary Relocation Numbers'!X99*Assumptions!E$45</f>
        <v>0</v>
      </c>
      <c r="Y99" s="51">
        <f>'Temporary Relocation Numbers'!Y99*Assumptions!F$45</f>
        <v>0</v>
      </c>
      <c r="Z99" s="51">
        <f>'Temporary Relocation Numbers'!Z99*Assumptions!G$45</f>
        <v>0</v>
      </c>
      <c r="AA99" s="51">
        <f>'Temporary Relocation Numbers'!AA99*Assumptions!H$45</f>
        <v>0</v>
      </c>
      <c r="AB99" s="52">
        <f>'Temporary Relocation Numbers'!AB99*Assumptions!C$45</f>
        <v>342086.03779484145</v>
      </c>
      <c r="AC99" s="52">
        <f>'Temporary Relocation Numbers'!AC99*Assumptions!D$45</f>
        <v>346875.29748832877</v>
      </c>
      <c r="AD99" s="52">
        <f>'Temporary Relocation Numbers'!AD99*Assumptions!E$45</f>
        <v>238774.12626078431</v>
      </c>
      <c r="AE99" s="52">
        <f>'Temporary Relocation Numbers'!AE99*Assumptions!F$45</f>
        <v>191139.17009348274</v>
      </c>
      <c r="AF99" s="52">
        <f>'Temporary Relocation Numbers'!AF99*Assumptions!G$45</f>
        <v>195329.45561371229</v>
      </c>
      <c r="AG99" s="52">
        <f>'Temporary Relocation Numbers'!AG99*Assumptions!H$45</f>
        <v>79417.336572068438</v>
      </c>
      <c r="AH99" s="53">
        <f>'Temporary Relocation Numbers'!AH99*Assumptions!C$45</f>
        <v>168675608.23369008</v>
      </c>
      <c r="AI99" s="53">
        <f>'Temporary Relocation Numbers'!AI99*Assumptions!D$45</f>
        <v>286743865.06316173</v>
      </c>
      <c r="AJ99" s="53">
        <f>'Temporary Relocation Numbers'!AJ99*Assumptions!E$45</f>
        <v>228901606.62733987</v>
      </c>
      <c r="AK99" s="53">
        <f>'Temporary Relocation Numbers'!AK99*Assumptions!F$45</f>
        <v>83004431.661847189</v>
      </c>
      <c r="AL99" s="53">
        <f>'Temporary Relocation Numbers'!AL99*Assumptions!G$45</f>
        <v>66162807.680087715</v>
      </c>
      <c r="AM99" s="53">
        <f>'Temporary Relocation Numbers'!AM99*Assumptions!H$45</f>
        <v>35867428.525297418</v>
      </c>
    </row>
    <row r="100" spans="1:39" x14ac:dyDescent="0.35">
      <c r="A100">
        <v>2119</v>
      </c>
      <c r="B100" s="51">
        <f>'Temporary Relocation Numbers'!B100*Assumptions!C$45</f>
        <v>0</v>
      </c>
      <c r="C100" s="51">
        <f>'Temporary Relocation Numbers'!C100*Assumptions!D$45</f>
        <v>0</v>
      </c>
      <c r="D100" s="51">
        <f>'Temporary Relocation Numbers'!D100*Assumptions!E$45</f>
        <v>0</v>
      </c>
      <c r="E100" s="51">
        <f>'Temporary Relocation Numbers'!E100*Assumptions!F$45</f>
        <v>0</v>
      </c>
      <c r="F100" s="51">
        <f>'Temporary Relocation Numbers'!F100*Assumptions!G$45</f>
        <v>0</v>
      </c>
      <c r="G100" s="51">
        <f>'Temporary Relocation Numbers'!G100*Assumptions!H$45</f>
        <v>0</v>
      </c>
      <c r="H100" s="52">
        <f>'Temporary Relocation Numbers'!H100*Assumptions!C$45</f>
        <v>369665.90353399573</v>
      </c>
      <c r="I100" s="52">
        <f>'Temporary Relocation Numbers'!I100*Assumptions!D$45</f>
        <v>382141.02534396225</v>
      </c>
      <c r="J100" s="52">
        <f>'Temporary Relocation Numbers'!J100*Assumptions!E$45</f>
        <v>265841.3807518931</v>
      </c>
      <c r="K100" s="52">
        <f>'Temporary Relocation Numbers'!K100*Assumptions!F$45</f>
        <v>192788.45959154214</v>
      </c>
      <c r="L100" s="52">
        <f>'Temporary Relocation Numbers'!L100*Assumptions!G$45</f>
        <v>200605.71597308409</v>
      </c>
      <c r="M100" s="52">
        <f>'Temporary Relocation Numbers'!M100*Assumptions!H$45</f>
        <v>87353.507996035798</v>
      </c>
      <c r="N100" s="53">
        <f>'Temporary Relocation Numbers'!N100*Assumptions!C$45</f>
        <v>183698489.77674186</v>
      </c>
      <c r="O100" s="53">
        <f>'Temporary Relocation Numbers'!O100*Assumptions!D$45</f>
        <v>318363801.23493344</v>
      </c>
      <c r="P100" s="53">
        <f>'Temporary Relocation Numbers'!P100*Assumptions!E$45</f>
        <v>256840445.98358551</v>
      </c>
      <c r="Q100" s="53">
        <f>'Temporary Relocation Numbers'!Q100*Assumptions!F$45</f>
        <v>84374628.28276962</v>
      </c>
      <c r="R100" s="53">
        <f>'Temporary Relocation Numbers'!R100*Assumptions!G$45</f>
        <v>68480787.423382178</v>
      </c>
      <c r="S100" s="53">
        <f>'Temporary Relocation Numbers'!S100*Assumptions!H$45</f>
        <v>39759830.921706297</v>
      </c>
      <c r="U100">
        <v>2119</v>
      </c>
      <c r="V100" s="51">
        <f>'Temporary Relocation Numbers'!V100*Assumptions!C$45</f>
        <v>0</v>
      </c>
      <c r="W100" s="51">
        <f>'Temporary Relocation Numbers'!W100*Assumptions!D$45</f>
        <v>0</v>
      </c>
      <c r="X100" s="51">
        <f>'Temporary Relocation Numbers'!X100*Assumptions!E$45</f>
        <v>0</v>
      </c>
      <c r="Y100" s="51">
        <f>'Temporary Relocation Numbers'!Y100*Assumptions!F$45</f>
        <v>0</v>
      </c>
      <c r="Z100" s="51">
        <f>'Temporary Relocation Numbers'!Z100*Assumptions!G$45</f>
        <v>0</v>
      </c>
      <c r="AA100" s="51">
        <f>'Temporary Relocation Numbers'!AA100*Assumptions!H$45</f>
        <v>0</v>
      </c>
      <c r="AB100" s="52">
        <f>'Temporary Relocation Numbers'!AB100*Assumptions!C$45</f>
        <v>344149.96271498024</v>
      </c>
      <c r="AC100" s="52">
        <f>'Temporary Relocation Numbers'!AC100*Assumptions!D$45</f>
        <v>348968.11769017548</v>
      </c>
      <c r="AD100" s="52">
        <f>'Temporary Relocation Numbers'!AD100*Assumptions!E$45</f>
        <v>240214.73422201758</v>
      </c>
      <c r="AE100" s="52">
        <f>'Temporary Relocation Numbers'!AE100*Assumptions!F$45</f>
        <v>192292.37967465588</v>
      </c>
      <c r="AF100" s="52">
        <f>'Temporary Relocation Numbers'!AF100*Assumptions!G$45</f>
        <v>196507.94665554797</v>
      </c>
      <c r="AG100" s="52">
        <f>'Temporary Relocation Numbers'!AG100*Assumptions!H$45</f>
        <v>79896.489188465013</v>
      </c>
      <c r="AH100" s="53">
        <f>'Temporary Relocation Numbers'!AH100*Assumptions!C$45</f>
        <v>171018824.84449908</v>
      </c>
      <c r="AI100" s="53">
        <f>'Temporary Relocation Numbers'!AI100*Assumptions!D$45</f>
        <v>290727268.44139463</v>
      </c>
      <c r="AJ100" s="53">
        <f>'Temporary Relocation Numbers'!AJ100*Assumptions!E$45</f>
        <v>232081473.90338925</v>
      </c>
      <c r="AK100" s="53">
        <f>'Temporary Relocation Numbers'!AK100*Assumptions!F$45</f>
        <v>84157516.954246596</v>
      </c>
      <c r="AL100" s="53">
        <f>'Temporary Relocation Numbers'!AL100*Assumptions!G$45</f>
        <v>67081931.622175105</v>
      </c>
      <c r="AM100" s="53">
        <f>'Temporary Relocation Numbers'!AM100*Assumptions!H$45</f>
        <v>36365693.539353512</v>
      </c>
    </row>
    <row r="101" spans="1:39" x14ac:dyDescent="0.35">
      <c r="A101">
        <v>2120</v>
      </c>
      <c r="B101" s="51">
        <f>'Temporary Relocation Numbers'!B101*Assumptions!C$45</f>
        <v>0</v>
      </c>
      <c r="C101" s="51">
        <f>'Temporary Relocation Numbers'!C101*Assumptions!D$45</f>
        <v>0</v>
      </c>
      <c r="D101" s="51">
        <f>'Temporary Relocation Numbers'!D101*Assumptions!E$45</f>
        <v>0</v>
      </c>
      <c r="E101" s="51">
        <f>'Temporary Relocation Numbers'!E101*Assumptions!F$45</f>
        <v>0</v>
      </c>
      <c r="F101" s="51">
        <f>'Temporary Relocation Numbers'!F101*Assumptions!G$45</f>
        <v>0</v>
      </c>
      <c r="G101" s="51">
        <f>'Temporary Relocation Numbers'!G101*Assumptions!H$45</f>
        <v>0</v>
      </c>
      <c r="H101" s="52">
        <f>'Temporary Relocation Numbers'!H101*Assumptions!C$45</f>
        <v>396753.45126828615</v>
      </c>
      <c r="I101" s="52">
        <f>'Temporary Relocation Numbers'!I101*Assumptions!D$45</f>
        <v>410142.69703258015</v>
      </c>
      <c r="J101" s="52">
        <f>'Temporary Relocation Numbers'!J101*Assumptions!E$45</f>
        <v>285321.10831677081</v>
      </c>
      <c r="K101" s="52">
        <f>'Temporary Relocation Numbers'!K101*Assumptions!F$45</f>
        <v>206915.17929136424</v>
      </c>
      <c r="L101" s="52">
        <f>'Temporary Relocation Numbers'!L101*Assumptions!G$45</f>
        <v>215305.25102688358</v>
      </c>
      <c r="M101" s="52">
        <f>'Temporary Relocation Numbers'!M101*Assumptions!H$45</f>
        <v>93754.402141207436</v>
      </c>
      <c r="N101" s="53">
        <f>'Temporary Relocation Numbers'!N101*Assumptions!C$45</f>
        <v>198699218.63813999</v>
      </c>
      <c r="O101" s="53">
        <f>'Temporary Relocation Numbers'!O101*Assumptions!D$45</f>
        <v>344361233.58951294</v>
      </c>
      <c r="P101" s="53">
        <f>'Temporary Relocation Numbers'!P101*Assumptions!E$45</f>
        <v>277813911.22830701</v>
      </c>
      <c r="Q101" s="53">
        <f>'Temporary Relocation Numbers'!Q101*Assumptions!F$45</f>
        <v>91264619.175940946</v>
      </c>
      <c r="R101" s="53">
        <f>'Temporary Relocation Numbers'!R101*Assumptions!G$45</f>
        <v>74072895.042784393</v>
      </c>
      <c r="S101" s="53">
        <f>'Temporary Relocation Numbers'!S101*Assumptions!H$45</f>
        <v>43006599.275416858</v>
      </c>
      <c r="U101">
        <v>2120</v>
      </c>
      <c r="V101" s="51">
        <f>'Temporary Relocation Numbers'!V101*Assumptions!C$45</f>
        <v>0</v>
      </c>
      <c r="W101" s="51">
        <f>'Temporary Relocation Numbers'!W101*Assumptions!D$45</f>
        <v>0</v>
      </c>
      <c r="X101" s="51">
        <f>'Temporary Relocation Numbers'!X101*Assumptions!E$45</f>
        <v>0</v>
      </c>
      <c r="Y101" s="51">
        <f>'Temporary Relocation Numbers'!Y101*Assumptions!F$45</f>
        <v>0</v>
      </c>
      <c r="Z101" s="51">
        <f>'Temporary Relocation Numbers'!Z101*Assumptions!G$45</f>
        <v>0</v>
      </c>
      <c r="AA101" s="51">
        <f>'Temporary Relocation Numbers'!AA101*Assumptions!H$45</f>
        <v>0</v>
      </c>
      <c r="AB101" s="52">
        <f>'Temporary Relocation Numbers'!AB101*Assumptions!C$45</f>
        <v>369367.81065193238</v>
      </c>
      <c r="AC101" s="52">
        <f>'Temporary Relocation Numbers'!AC101*Assumptions!D$45</f>
        <v>374539.01956484298</v>
      </c>
      <c r="AD101" s="52">
        <f>'Temporary Relocation Numbers'!AD101*Assumptions!E$45</f>
        <v>257816.64994514405</v>
      </c>
      <c r="AE101" s="52">
        <f>'Temporary Relocation Numbers'!AE101*Assumptions!F$45</f>
        <v>206382.74874462493</v>
      </c>
      <c r="AF101" s="52">
        <f>'Temporary Relocation Numbers'!AF101*Assumptions!G$45</f>
        <v>210907.21457372117</v>
      </c>
      <c r="AG101" s="52">
        <f>'Temporary Relocation Numbers'!AG101*Assumptions!H$45</f>
        <v>85750.964659437799</v>
      </c>
      <c r="AH101" s="53">
        <f>'Temporary Relocation Numbers'!AH101*Assumptions!C$45</f>
        <v>184984138.46686545</v>
      </c>
      <c r="AI101" s="53">
        <f>'Temporary Relocation Numbers'!AI101*Assumptions!D$45</f>
        <v>314467915.04009306</v>
      </c>
      <c r="AJ101" s="53">
        <f>'Temporary Relocation Numbers'!AJ101*Assumptions!E$45</f>
        <v>251033133.59318572</v>
      </c>
      <c r="AK101" s="53">
        <f>'Temporary Relocation Numbers'!AK101*Assumptions!F$45</f>
        <v>91029778.642480686</v>
      </c>
      <c r="AL101" s="53">
        <f>'Temporary Relocation Numbers'!AL101*Assumptions!G$45</f>
        <v>72559809.3607786</v>
      </c>
      <c r="AM101" s="53">
        <f>'Temporary Relocation Numbers'!AM101*Assumptions!H$45</f>
        <v>39335298.293881044</v>
      </c>
    </row>
    <row r="102" spans="1:39" x14ac:dyDescent="0.35">
      <c r="A102">
        <v>2121</v>
      </c>
      <c r="B102" s="51">
        <f>'Temporary Relocation Numbers'!B102*Assumptions!C$45</f>
        <v>0</v>
      </c>
      <c r="C102" s="51">
        <f>'Temporary Relocation Numbers'!C102*Assumptions!D$45</f>
        <v>0</v>
      </c>
      <c r="D102" s="51">
        <f>'Temporary Relocation Numbers'!D102*Assumptions!E$45</f>
        <v>0</v>
      </c>
      <c r="E102" s="51">
        <f>'Temporary Relocation Numbers'!E102*Assumptions!F$45</f>
        <v>0</v>
      </c>
      <c r="F102" s="51">
        <f>'Temporary Relocation Numbers'!F102*Assumptions!G$45</f>
        <v>0</v>
      </c>
      <c r="G102" s="51">
        <f>'Temporary Relocation Numbers'!G102*Assumptions!H$45</f>
        <v>0</v>
      </c>
      <c r="H102" s="52">
        <f>'Temporary Relocation Numbers'!H102*Assumptions!C$45</f>
        <v>399147.20384732244</v>
      </c>
      <c r="I102" s="52">
        <f>'Temporary Relocation Numbers'!I102*Assumptions!D$45</f>
        <v>412617.23162240215</v>
      </c>
      <c r="J102" s="52">
        <f>'Temporary Relocation Numbers'!J102*Assumptions!E$45</f>
        <v>287042.55052906525</v>
      </c>
      <c r="K102" s="52">
        <f>'Temporary Relocation Numbers'!K102*Assumptions!F$45</f>
        <v>208163.57106335042</v>
      </c>
      <c r="L102" s="52">
        <f>'Temporary Relocation Numbers'!L102*Assumptions!G$45</f>
        <v>216604.26304121676</v>
      </c>
      <c r="M102" s="52">
        <f>'Temporary Relocation Numbers'!M102*Assumptions!H$45</f>
        <v>94320.055297352912</v>
      </c>
      <c r="N102" s="53">
        <f>'Temporary Relocation Numbers'!N102*Assumptions!C$45</f>
        <v>201459518.80568162</v>
      </c>
      <c r="O102" s="53">
        <f>'Temporary Relocation Numbers'!O102*Assumptions!D$45</f>
        <v>349145048.93255699</v>
      </c>
      <c r="P102" s="53">
        <f>'Temporary Relocation Numbers'!P102*Assumptions!E$45</f>
        <v>281673261.00816423</v>
      </c>
      <c r="Q102" s="53">
        <f>'Temporary Relocation Numbers'!Q102*Assumptions!F$45</f>
        <v>92532453.772013292</v>
      </c>
      <c r="R102" s="53">
        <f>'Temporary Relocation Numbers'!R102*Assumptions!G$45</f>
        <v>75101904.749003991</v>
      </c>
      <c r="S102" s="53">
        <f>'Temporary Relocation Numbers'!S102*Assumptions!H$45</f>
        <v>43604040.594003618</v>
      </c>
      <c r="U102">
        <v>2121</v>
      </c>
      <c r="V102" s="51">
        <f>'Temporary Relocation Numbers'!V102*Assumptions!C$45</f>
        <v>0</v>
      </c>
      <c r="W102" s="51">
        <f>'Temporary Relocation Numbers'!W102*Assumptions!D$45</f>
        <v>0</v>
      </c>
      <c r="X102" s="51">
        <f>'Temporary Relocation Numbers'!X102*Assumptions!E$45</f>
        <v>0</v>
      </c>
      <c r="Y102" s="51">
        <f>'Temporary Relocation Numbers'!Y102*Assumptions!F$45</f>
        <v>0</v>
      </c>
      <c r="Z102" s="51">
        <f>'Temporary Relocation Numbers'!Z102*Assumptions!G$45</f>
        <v>0</v>
      </c>
      <c r="AA102" s="51">
        <f>'Temporary Relocation Numbers'!AA102*Assumptions!H$45</f>
        <v>0</v>
      </c>
      <c r="AB102" s="52">
        <f>'Temporary Relocation Numbers'!AB102*Assumptions!C$45</f>
        <v>371596.33606622845</v>
      </c>
      <c r="AC102" s="52">
        <f>'Temporary Relocation Numbers'!AC102*Assumptions!D$45</f>
        <v>376798.74469430826</v>
      </c>
      <c r="AD102" s="52">
        <f>'Temporary Relocation Numbers'!AD102*Assumptions!E$45</f>
        <v>259372.14812355139</v>
      </c>
      <c r="AE102" s="52">
        <f>'Temporary Relocation Numbers'!AE102*Assumptions!F$45</f>
        <v>207627.92817657886</v>
      </c>
      <c r="AF102" s="52">
        <f>'Temporary Relocation Numbers'!AF102*Assumptions!G$45</f>
        <v>212179.69169322529</v>
      </c>
      <c r="AG102" s="52">
        <f>'Temporary Relocation Numbers'!AG102*Assumptions!H$45</f>
        <v>86268.33027315131</v>
      </c>
      <c r="AH102" s="53">
        <f>'Temporary Relocation Numbers'!AH102*Assumptions!C$45</f>
        <v>187553910.76844925</v>
      </c>
      <c r="AI102" s="53">
        <f>'Temporary Relocation Numbers'!AI102*Assumptions!D$45</f>
        <v>318836456.82159066</v>
      </c>
      <c r="AJ102" s="53">
        <f>'Temporary Relocation Numbers'!AJ102*Assumptions!E$45</f>
        <v>254520448.76968724</v>
      </c>
      <c r="AK102" s="53">
        <f>'Temporary Relocation Numbers'!AK102*Assumptions!F$45</f>
        <v>92294350.868583515</v>
      </c>
      <c r="AL102" s="53">
        <f>'Temporary Relocation Numbers'!AL102*Assumptions!G$45</f>
        <v>73567799.504414245</v>
      </c>
      <c r="AM102" s="53">
        <f>'Temporary Relocation Numbers'!AM102*Assumptions!H$45</f>
        <v>39881738.442036003</v>
      </c>
    </row>
    <row r="103" spans="1:39" x14ac:dyDescent="0.35">
      <c r="A103">
        <v>2122</v>
      </c>
      <c r="B103" s="51">
        <f>'Temporary Relocation Numbers'!B103*Assumptions!C$45</f>
        <v>0</v>
      </c>
      <c r="C103" s="51">
        <f>'Temporary Relocation Numbers'!C103*Assumptions!D$45</f>
        <v>0</v>
      </c>
      <c r="D103" s="51">
        <f>'Temporary Relocation Numbers'!D103*Assumptions!E$45</f>
        <v>0</v>
      </c>
      <c r="E103" s="51">
        <f>'Temporary Relocation Numbers'!E103*Assumptions!F$45</f>
        <v>0</v>
      </c>
      <c r="F103" s="51">
        <f>'Temporary Relocation Numbers'!F103*Assumptions!G$45</f>
        <v>0</v>
      </c>
      <c r="G103" s="51">
        <f>'Temporary Relocation Numbers'!G103*Assumptions!H$45</f>
        <v>0</v>
      </c>
      <c r="H103" s="52">
        <f>'Temporary Relocation Numbers'!H103*Assumptions!C$45</f>
        <v>401555.39877434913</v>
      </c>
      <c r="I103" s="52">
        <f>'Temporary Relocation Numbers'!I103*Assumptions!D$45</f>
        <v>415106.69594638859</v>
      </c>
      <c r="J103" s="52">
        <f>'Temporary Relocation Numbers'!J103*Assumptions!E$45</f>
        <v>288774.37880535523</v>
      </c>
      <c r="K103" s="52">
        <f>'Temporary Relocation Numbers'!K103*Assumptions!F$45</f>
        <v>209419.49482028667</v>
      </c>
      <c r="L103" s="52">
        <f>'Temporary Relocation Numbers'!L103*Assumptions!G$45</f>
        <v>217911.11245015747</v>
      </c>
      <c r="M103" s="52">
        <f>'Temporary Relocation Numbers'!M103*Assumptions!H$45</f>
        <v>94889.121237173065</v>
      </c>
      <c r="N103" s="53">
        <f>'Temporary Relocation Numbers'!N103*Assumptions!C$45</f>
        <v>204258164.65503898</v>
      </c>
      <c r="O103" s="53">
        <f>'Temporary Relocation Numbers'!O103*Assumptions!D$45</f>
        <v>353995320.33105707</v>
      </c>
      <c r="P103" s="53">
        <f>'Temporary Relocation Numbers'!P103*Assumptions!E$45</f>
        <v>285586224.30455631</v>
      </c>
      <c r="Q103" s="53">
        <f>'Temporary Relocation Numbers'!Q103*Assumptions!F$45</f>
        <v>93817900.938844278</v>
      </c>
      <c r="R103" s="53">
        <f>'Temporary Relocation Numbers'!R103*Assumptions!G$45</f>
        <v>76145209.305922776</v>
      </c>
      <c r="S103" s="53">
        <f>'Temporary Relocation Numbers'!S103*Assumptions!H$45</f>
        <v>44209781.479056187</v>
      </c>
      <c r="U103">
        <v>2122</v>
      </c>
      <c r="V103" s="51">
        <f>'Temporary Relocation Numbers'!V103*Assumptions!C$45</f>
        <v>0</v>
      </c>
      <c r="W103" s="51">
        <f>'Temporary Relocation Numbers'!W103*Assumptions!D$45</f>
        <v>0</v>
      </c>
      <c r="X103" s="51">
        <f>'Temporary Relocation Numbers'!X103*Assumptions!E$45</f>
        <v>0</v>
      </c>
      <c r="Y103" s="51">
        <f>'Temporary Relocation Numbers'!Y103*Assumptions!F$45</f>
        <v>0</v>
      </c>
      <c r="Z103" s="51">
        <f>'Temporary Relocation Numbers'!Z103*Assumptions!G$45</f>
        <v>0</v>
      </c>
      <c r="AA103" s="51">
        <f>'Temporary Relocation Numbers'!AA103*Assumptions!H$45</f>
        <v>0</v>
      </c>
      <c r="AB103" s="52">
        <f>'Temporary Relocation Numbers'!AB103*Assumptions!C$45</f>
        <v>373838.30695514061</v>
      </c>
      <c r="AC103" s="52">
        <f>'Temporary Relocation Numbers'!AC103*Assumptions!D$45</f>
        <v>379072.10353720246</v>
      </c>
      <c r="AD103" s="52">
        <f>'Temporary Relocation Numbers'!AD103*Assumptions!E$45</f>
        <v>260937.03116745732</v>
      </c>
      <c r="AE103" s="52">
        <f>'Temporary Relocation Numbers'!AE103*Assumptions!F$45</f>
        <v>208880.62021231005</v>
      </c>
      <c r="AF103" s="52">
        <f>'Temporary Relocation Numbers'!AF103*Assumptions!G$45</f>
        <v>213459.84611301965</v>
      </c>
      <c r="AG103" s="52">
        <f>'Temporary Relocation Numbers'!AG103*Assumptions!H$45</f>
        <v>86788.81733487788</v>
      </c>
      <c r="AH103" s="53">
        <f>'Temporary Relocation Numbers'!AH103*Assumptions!C$45</f>
        <v>190159381.96690452</v>
      </c>
      <c r="AI103" s="53">
        <f>'Temporary Relocation Numbers'!AI103*Assumptions!D$45</f>
        <v>323265685.73962575</v>
      </c>
      <c r="AJ103" s="53">
        <f>'Temporary Relocation Numbers'!AJ103*Assumptions!E$45</f>
        <v>258056209.21301943</v>
      </c>
      <c r="AK103" s="53">
        <f>'Temporary Relocation Numbers'!AK103*Assumptions!F$45</f>
        <v>93576490.345083684</v>
      </c>
      <c r="AL103" s="53">
        <f>'Temporary Relocation Numbers'!AL103*Assumptions!G$45</f>
        <v>74589792.498093411</v>
      </c>
      <c r="AM103" s="53">
        <f>'Temporary Relocation Numbers'!AM103*Assumptions!H$45</f>
        <v>40435769.655937687</v>
      </c>
    </row>
    <row r="104" spans="1:39" x14ac:dyDescent="0.35">
      <c r="A104">
        <v>2123</v>
      </c>
      <c r="B104" s="51">
        <f>'Temporary Relocation Numbers'!B104*Assumptions!C$45</f>
        <v>0</v>
      </c>
      <c r="C104" s="51">
        <f>'Temporary Relocation Numbers'!C104*Assumptions!D$45</f>
        <v>0</v>
      </c>
      <c r="D104" s="51">
        <f>'Temporary Relocation Numbers'!D104*Assumptions!E$45</f>
        <v>0</v>
      </c>
      <c r="E104" s="51">
        <f>'Temporary Relocation Numbers'!E104*Assumptions!F$45</f>
        <v>0</v>
      </c>
      <c r="F104" s="51">
        <f>'Temporary Relocation Numbers'!F104*Assumptions!G$45</f>
        <v>0</v>
      </c>
      <c r="G104" s="51">
        <f>'Temporary Relocation Numbers'!G104*Assumptions!H$45</f>
        <v>0</v>
      </c>
      <c r="H104" s="52">
        <f>'Temporary Relocation Numbers'!H104*Assumptions!C$45</f>
        <v>403978.12318511179</v>
      </c>
      <c r="I104" s="52">
        <f>'Temporary Relocation Numbers'!I104*Assumptions!D$45</f>
        <v>417611.18008085666</v>
      </c>
      <c r="J104" s="52">
        <f>'Temporary Relocation Numbers'!J104*Assumptions!E$45</f>
        <v>290516.65580840386</v>
      </c>
      <c r="K104" s="52">
        <f>'Temporary Relocation Numbers'!K104*Assumptions!F$45</f>
        <v>210682.99600527706</v>
      </c>
      <c r="L104" s="52">
        <f>'Temporary Relocation Numbers'!L104*Assumptions!G$45</f>
        <v>219225.84653945337</v>
      </c>
      <c r="M104" s="52">
        <f>'Temporary Relocation Numbers'!M104*Assumptions!H$45</f>
        <v>95461.620551187516</v>
      </c>
      <c r="N104" s="53">
        <f>'Temporary Relocation Numbers'!N104*Assumptions!C$45</f>
        <v>207095688.87875447</v>
      </c>
      <c r="O104" s="53">
        <f>'Temporary Relocation Numbers'!O104*Assumptions!D$45</f>
        <v>358912970.98270994</v>
      </c>
      <c r="P104" s="53">
        <f>'Temporary Relocation Numbers'!P104*Assumptions!E$45</f>
        <v>289553545.90852839</v>
      </c>
      <c r="Q104" s="53">
        <f>'Temporary Relocation Numbers'!Q104*Assumptions!F$45</f>
        <v>95121205.347662881</v>
      </c>
      <c r="R104" s="53">
        <f>'Temporary Relocation Numbers'!R104*Assumptions!G$45</f>
        <v>77203007.295493171</v>
      </c>
      <c r="S104" s="53">
        <f>'Temporary Relocation Numbers'!S104*Assumptions!H$45</f>
        <v>44823937.226924822</v>
      </c>
      <c r="U104">
        <v>2123</v>
      </c>
      <c r="V104" s="51">
        <f>'Temporary Relocation Numbers'!V104*Assumptions!C$45</f>
        <v>0</v>
      </c>
      <c r="W104" s="51">
        <f>'Temporary Relocation Numbers'!W104*Assumptions!D$45</f>
        <v>0</v>
      </c>
      <c r="X104" s="51">
        <f>'Temporary Relocation Numbers'!X104*Assumptions!E$45</f>
        <v>0</v>
      </c>
      <c r="Y104" s="51">
        <f>'Temporary Relocation Numbers'!Y104*Assumptions!F$45</f>
        <v>0</v>
      </c>
      <c r="Z104" s="51">
        <f>'Temporary Relocation Numbers'!Z104*Assumptions!G$45</f>
        <v>0</v>
      </c>
      <c r="AA104" s="51">
        <f>'Temporary Relocation Numbers'!AA104*Assumptions!H$45</f>
        <v>0</v>
      </c>
      <c r="AB104" s="52">
        <f>'Temporary Relocation Numbers'!AB104*Assumptions!C$45</f>
        <v>376093.80443992815</v>
      </c>
      <c r="AC104" s="52">
        <f>'Temporary Relocation Numbers'!AC104*Assumptions!D$45</f>
        <v>381359.17835049576</v>
      </c>
      <c r="AD104" s="52">
        <f>'Temporary Relocation Numbers'!AD104*Assumptions!E$45</f>
        <v>262511.35569904349</v>
      </c>
      <c r="AE104" s="52">
        <f>'Temporary Relocation Numbers'!AE104*Assumptions!F$45</f>
        <v>210140.87017798907</v>
      </c>
      <c r="AF104" s="52">
        <f>'Temporary Relocation Numbers'!AF104*Assumptions!G$45</f>
        <v>214747.7241529467</v>
      </c>
      <c r="AG104" s="52">
        <f>'Temporary Relocation Numbers'!AG104*Assumptions!H$45</f>
        <v>87312.444677406995</v>
      </c>
      <c r="AH104" s="53">
        <f>'Temporary Relocation Numbers'!AH104*Assumptions!C$45</f>
        <v>192801047.98602852</v>
      </c>
      <c r="AI104" s="53">
        <f>'Temporary Relocation Numbers'!AI104*Assumptions!D$45</f>
        <v>327756444.8509264</v>
      </c>
      <c r="AJ104" s="53">
        <f>'Temporary Relocation Numbers'!AJ104*Assumptions!E$45</f>
        <v>261641087.91766638</v>
      </c>
      <c r="AK104" s="53">
        <f>'Temporary Relocation Numbers'!AK104*Assumptions!F$45</f>
        <v>94876441.11362645</v>
      </c>
      <c r="AL104" s="53">
        <f>'Temporary Relocation Numbers'!AL104*Assumptions!G$45</f>
        <v>75625982.867338613</v>
      </c>
      <c r="AM104" s="53">
        <f>'Temporary Relocation Numbers'!AM104*Assumptions!H$45</f>
        <v>40997497.389549106</v>
      </c>
    </row>
    <row r="105" spans="1:39" x14ac:dyDescent="0.35">
      <c r="A105">
        <v>2124</v>
      </c>
      <c r="B105" s="51">
        <f>'Temporary Relocation Numbers'!B105*Assumptions!C$45</f>
        <v>0</v>
      </c>
      <c r="C105" s="51">
        <f>'Temporary Relocation Numbers'!C105*Assumptions!D$45</f>
        <v>0</v>
      </c>
      <c r="D105" s="51">
        <f>'Temporary Relocation Numbers'!D105*Assumptions!E$45</f>
        <v>0</v>
      </c>
      <c r="E105" s="51">
        <f>'Temporary Relocation Numbers'!E105*Assumptions!F$45</f>
        <v>0</v>
      </c>
      <c r="F105" s="51">
        <f>'Temporary Relocation Numbers'!F105*Assumptions!G$45</f>
        <v>0</v>
      </c>
      <c r="G105" s="51">
        <f>'Temporary Relocation Numbers'!G105*Assumptions!H$45</f>
        <v>0</v>
      </c>
      <c r="H105" s="52">
        <f>'Temporary Relocation Numbers'!H105*Assumptions!C$45</f>
        <v>406415.46474107634</v>
      </c>
      <c r="I105" s="52">
        <f>'Temporary Relocation Numbers'!I105*Assumptions!D$45</f>
        <v>420130.77464558516</v>
      </c>
      <c r="J105" s="52">
        <f>'Temporary Relocation Numbers'!J105*Assumptions!E$45</f>
        <v>292269.44457904034</v>
      </c>
      <c r="K105" s="52">
        <f>'Temporary Relocation Numbers'!K105*Assumptions!F$45</f>
        <v>211954.12033559999</v>
      </c>
      <c r="L105" s="52">
        <f>'Temporary Relocation Numbers'!L105*Assumptions!G$45</f>
        <v>220548.51288014351</v>
      </c>
      <c r="M105" s="52">
        <f>'Temporary Relocation Numbers'!M105*Assumptions!H$45</f>
        <v>96037.573954145701</v>
      </c>
      <c r="N105" s="53">
        <f>'Temporary Relocation Numbers'!N105*Assumptions!C$45</f>
        <v>209972631.56945634</v>
      </c>
      <c r="O105" s="53">
        <f>'Temporary Relocation Numbers'!O105*Assumptions!D$45</f>
        <v>363898936.91013849</v>
      </c>
      <c r="P105" s="53">
        <f>'Temporary Relocation Numbers'!P105*Assumptions!E$45</f>
        <v>293575980.95765227</v>
      </c>
      <c r="Q105" s="53">
        <f>'Temporary Relocation Numbers'!Q105*Assumptions!F$45</f>
        <v>96442615.068634555</v>
      </c>
      <c r="R105" s="53">
        <f>'Temporary Relocation Numbers'!R105*Assumptions!G$45</f>
        <v>78275500.058338732</v>
      </c>
      <c r="S105" s="53">
        <f>'Temporary Relocation Numbers'!S105*Assumptions!H$45</f>
        <v>45446624.735639587</v>
      </c>
      <c r="U105">
        <v>2124</v>
      </c>
      <c r="V105" s="51">
        <f>'Temporary Relocation Numbers'!V105*Assumptions!C$45</f>
        <v>0</v>
      </c>
      <c r="W105" s="51">
        <f>'Temporary Relocation Numbers'!W105*Assumptions!D$45</f>
        <v>0</v>
      </c>
      <c r="X105" s="51">
        <f>'Temporary Relocation Numbers'!X105*Assumptions!E$45</f>
        <v>0</v>
      </c>
      <c r="Y105" s="51">
        <f>'Temporary Relocation Numbers'!Y105*Assumptions!F$45</f>
        <v>0</v>
      </c>
      <c r="Z105" s="51">
        <f>'Temporary Relocation Numbers'!Z105*Assumptions!G$45</f>
        <v>0</v>
      </c>
      <c r="AA105" s="51">
        <f>'Temporary Relocation Numbers'!AA105*Assumptions!H$45</f>
        <v>0</v>
      </c>
      <c r="AB105" s="52">
        <f>'Temporary Relocation Numbers'!AB105*Assumptions!C$45</f>
        <v>378362.91013128305</v>
      </c>
      <c r="AC105" s="52">
        <f>'Temporary Relocation Numbers'!AC105*Assumptions!D$45</f>
        <v>383660.05188744288</v>
      </c>
      <c r="AD105" s="52">
        <f>'Temporary Relocation Numbers'!AD105*Assumptions!E$45</f>
        <v>264095.17868211307</v>
      </c>
      <c r="AE105" s="52">
        <f>'Temporary Relocation Numbers'!AE105*Assumptions!F$45</f>
        <v>211408.72367325547</v>
      </c>
      <c r="AF105" s="52">
        <f>'Temporary Relocation Numbers'!AF105*Assumptions!G$45</f>
        <v>216043.37241231289</v>
      </c>
      <c r="AG105" s="52">
        <f>'Temporary Relocation Numbers'!AG105*Assumptions!H$45</f>
        <v>87839.231247152959</v>
      </c>
      <c r="AH105" s="53">
        <f>'Temporary Relocation Numbers'!AH105*Assumptions!C$45</f>
        <v>195479411.63891846</v>
      </c>
      <c r="AI105" s="53">
        <f>'Temporary Relocation Numbers'!AI105*Assumptions!D$45</f>
        <v>332309588.92384034</v>
      </c>
      <c r="AJ105" s="53">
        <f>'Temporary Relocation Numbers'!AJ105*Assumptions!E$45</f>
        <v>265275767.22725219</v>
      </c>
      <c r="AK105" s="53">
        <f>'Temporary Relocation Numbers'!AK105*Assumptions!F$45</f>
        <v>96194450.606047437</v>
      </c>
      <c r="AL105" s="53">
        <f>'Temporary Relocation Numbers'!AL105*Assumptions!G$45</f>
        <v>76676567.839992091</v>
      </c>
      <c r="AM105" s="53">
        <f>'Temporary Relocation Numbers'!AM105*Assumptions!H$45</f>
        <v>41567028.561784111</v>
      </c>
    </row>
    <row r="106" spans="1:39" x14ac:dyDescent="0.35">
      <c r="A106">
        <v>2125</v>
      </c>
      <c r="B106" s="51">
        <f>'Temporary Relocation Numbers'!B106*Assumptions!C$45</f>
        <v>0</v>
      </c>
      <c r="C106" s="51">
        <f>'Temporary Relocation Numbers'!C106*Assumptions!D$45</f>
        <v>0</v>
      </c>
      <c r="D106" s="51">
        <f>'Temporary Relocation Numbers'!D106*Assumptions!E$45</f>
        <v>0</v>
      </c>
      <c r="E106" s="51">
        <f>'Temporary Relocation Numbers'!E106*Assumptions!F$45</f>
        <v>0</v>
      </c>
      <c r="F106" s="51">
        <f>'Temporary Relocation Numbers'!F106*Assumptions!G$45</f>
        <v>0</v>
      </c>
      <c r="G106" s="51">
        <f>'Temporary Relocation Numbers'!G106*Assumptions!H$45</f>
        <v>0</v>
      </c>
      <c r="H106" s="52">
        <f>'Temporary Relocation Numbers'!H106*Assumptions!C$45</f>
        <v>408867.51163260121</v>
      </c>
      <c r="I106" s="52">
        <f>'Temporary Relocation Numbers'!I106*Assumptions!D$45</f>
        <v>422665.57080709439</v>
      </c>
      <c r="J106" s="52">
        <f>'Temporary Relocation Numbers'!J106*Assumptions!E$45</f>
        <v>294032.80853844166</v>
      </c>
      <c r="K106" s="52">
        <f>'Temporary Relocation Numbers'!K106*Assumptions!F$45</f>
        <v>213232.913804362</v>
      </c>
      <c r="L106" s="52">
        <f>'Temporary Relocation Numbers'!L106*Assumptions!G$45</f>
        <v>221879.15933027974</v>
      </c>
      <c r="M106" s="52">
        <f>'Temporary Relocation Numbers'!M106*Assumptions!H$45</f>
        <v>96617.002285776442</v>
      </c>
      <c r="N106" s="53">
        <f>'Temporary Relocation Numbers'!N106*Assumptions!C$45</f>
        <v>212889540.32266009</v>
      </c>
      <c r="O106" s="53">
        <f>'Temporary Relocation Numbers'!O106*Assumptions!D$45</f>
        <v>368954167.1390534</v>
      </c>
      <c r="P106" s="53">
        <f>'Temporary Relocation Numbers'!P106*Assumptions!E$45</f>
        <v>297654295.0797596</v>
      </c>
      <c r="Q106" s="53">
        <f>'Temporary Relocation Numbers'!Q106*Assumptions!F$45</f>
        <v>97782381.618078887</v>
      </c>
      <c r="R106" s="53">
        <f>'Temporary Relocation Numbers'!R106*Assumptions!G$45</f>
        <v>79362891.732077122</v>
      </c>
      <c r="S106" s="53">
        <f>'Temporary Relocation Numbers'!S106*Assumptions!H$45</f>
        <v>46077962.527160779</v>
      </c>
      <c r="U106">
        <v>2125</v>
      </c>
      <c r="V106" s="51">
        <f>'Temporary Relocation Numbers'!V106*Assumptions!C$45</f>
        <v>0</v>
      </c>
      <c r="W106" s="51">
        <f>'Temporary Relocation Numbers'!W106*Assumptions!D$45</f>
        <v>0</v>
      </c>
      <c r="X106" s="51">
        <f>'Temporary Relocation Numbers'!X106*Assumptions!E$45</f>
        <v>0</v>
      </c>
      <c r="Y106" s="51">
        <f>'Temporary Relocation Numbers'!Y106*Assumptions!F$45</f>
        <v>0</v>
      </c>
      <c r="Z106" s="51">
        <f>'Temporary Relocation Numbers'!Z106*Assumptions!G$45</f>
        <v>0</v>
      </c>
      <c r="AA106" s="51">
        <f>'Temporary Relocation Numbers'!AA106*Assumptions!H$45</f>
        <v>0</v>
      </c>
      <c r="AB106" s="52">
        <f>'Temporary Relocation Numbers'!AB106*Assumptions!C$45</f>
        <v>380645.70613228367</v>
      </c>
      <c r="AC106" s="52">
        <f>'Temporary Relocation Numbers'!AC106*Assumptions!D$45</f>
        <v>385974.80740057817</v>
      </c>
      <c r="AD106" s="52">
        <f>'Temporary Relocation Numbers'!AD106*Assumptions!E$45</f>
        <v>265688.55742415169</v>
      </c>
      <c r="AE106" s="52">
        <f>'Temporary Relocation Numbers'!AE106*Assumptions!F$45</f>
        <v>212684.22657286705</v>
      </c>
      <c r="AF106" s="52">
        <f>'Temporary Relocation Numbers'!AF106*Assumptions!G$45</f>
        <v>217346.83777157441</v>
      </c>
      <c r="AG106" s="52">
        <f>'Temporary Relocation Numbers'!AG106*Assumptions!H$45</f>
        <v>88369.196104840506</v>
      </c>
      <c r="AH106" s="53">
        <f>'Temporary Relocation Numbers'!AH106*Assumptions!C$45</f>
        <v>198194982.72367707</v>
      </c>
      <c r="AI106" s="53">
        <f>'Temporary Relocation Numbers'!AI106*Assumptions!D$45</f>
        <v>336925984.60103053</v>
      </c>
      <c r="AJ106" s="53">
        <f>'Temporary Relocation Numbers'!AJ106*Assumptions!E$45</f>
        <v>268960938.96441764</v>
      </c>
      <c r="AK106" s="53">
        <f>'Temporary Relocation Numbers'!AK106*Assumptions!F$45</f>
        <v>97530769.691468731</v>
      </c>
      <c r="AL106" s="53">
        <f>'Temporary Relocation Numbers'!AL106*Assumptions!G$45</f>
        <v>77741747.383756131</v>
      </c>
      <c r="AM106" s="53">
        <f>'Temporary Relocation Numbers'!AM106*Assumptions!H$45</f>
        <v>42144471.576858334</v>
      </c>
    </row>
    <row r="107" spans="1:39" x14ac:dyDescent="0.35">
      <c r="A107">
        <v>2126</v>
      </c>
      <c r="B107" s="51">
        <f>'Temporary Relocation Numbers'!B107*Assumptions!C$45</f>
        <v>0</v>
      </c>
      <c r="C107" s="51">
        <f>'Temporary Relocation Numbers'!C107*Assumptions!D$45</f>
        <v>0</v>
      </c>
      <c r="D107" s="51">
        <f>'Temporary Relocation Numbers'!D107*Assumptions!E$45</f>
        <v>0</v>
      </c>
      <c r="E107" s="51">
        <f>'Temporary Relocation Numbers'!E107*Assumptions!F$45</f>
        <v>0</v>
      </c>
      <c r="F107" s="51">
        <f>'Temporary Relocation Numbers'!F107*Assumptions!G$45</f>
        <v>0</v>
      </c>
      <c r="G107" s="51">
        <f>'Temporary Relocation Numbers'!G107*Assumptions!H$45</f>
        <v>0</v>
      </c>
      <c r="H107" s="52">
        <f>'Temporary Relocation Numbers'!H107*Assumptions!C$45</f>
        <v>411334.35258212796</v>
      </c>
      <c r="I107" s="52">
        <f>'Temporary Relocation Numbers'!I107*Assumptions!D$45</f>
        <v>425215.66028194345</v>
      </c>
      <c r="J107" s="52">
        <f>'Temporary Relocation Numbers'!J107*Assumptions!E$45</f>
        <v>295806.8114904266</v>
      </c>
      <c r="K107" s="52">
        <f>'Temporary Relocation Numbers'!K107*Assumptions!F$45</f>
        <v>214519.42268216243</v>
      </c>
      <c r="L107" s="52">
        <f>'Temporary Relocation Numbers'!L107*Assumptions!G$45</f>
        <v>223217.83403665823</v>
      </c>
      <c r="M107" s="52">
        <f>'Temporary Relocation Numbers'!M107*Assumptions!H$45</f>
        <v>97199.926511541868</v>
      </c>
      <c r="N107" s="53">
        <f>'Temporary Relocation Numbers'!N107*Assumptions!C$45</f>
        <v>215846970.34099692</v>
      </c>
      <c r="O107" s="53">
        <f>'Temporary Relocation Numbers'!O107*Assumptions!D$45</f>
        <v>374079623.87888998</v>
      </c>
      <c r="P107" s="53">
        <f>'Temporary Relocation Numbers'!P107*Assumptions!E$45</f>
        <v>301789264.53867042</v>
      </c>
      <c r="Q107" s="53">
        <f>'Temporary Relocation Numbers'!Q107*Assumptions!F$45</f>
        <v>99140760.006342962</v>
      </c>
      <c r="R107" s="53">
        <f>'Temporary Relocation Numbers'!R107*Assumptions!G$45</f>
        <v>80465389.290175661</v>
      </c>
      <c r="S107" s="53">
        <f>'Temporary Relocation Numbers'!S107*Assumptions!H$45</f>
        <v>46718070.769938171</v>
      </c>
      <c r="U107">
        <v>2126</v>
      </c>
      <c r="V107" s="51">
        <f>'Temporary Relocation Numbers'!V107*Assumptions!C$45</f>
        <v>0</v>
      </c>
      <c r="W107" s="51">
        <f>'Temporary Relocation Numbers'!W107*Assumptions!D$45</f>
        <v>0</v>
      </c>
      <c r="X107" s="51">
        <f>'Temporary Relocation Numbers'!X107*Assumptions!E$45</f>
        <v>0</v>
      </c>
      <c r="Y107" s="51">
        <f>'Temporary Relocation Numbers'!Y107*Assumptions!F$45</f>
        <v>0</v>
      </c>
      <c r="Z107" s="51">
        <f>'Temporary Relocation Numbers'!Z107*Assumptions!G$45</f>
        <v>0</v>
      </c>
      <c r="AA107" s="51">
        <f>'Temporary Relocation Numbers'!AA107*Assumptions!H$45</f>
        <v>0</v>
      </c>
      <c r="AB107" s="52">
        <f>'Temporary Relocation Numbers'!AB107*Assumptions!C$45</f>
        <v>382942.27504136437</v>
      </c>
      <c r="AC107" s="52">
        <f>'Temporary Relocation Numbers'!AC107*Assumptions!D$45</f>
        <v>388303.52864472783</v>
      </c>
      <c r="AD107" s="52">
        <f>'Temporary Relocation Numbers'!AD107*Assumptions!E$45</f>
        <v>267291.54957840114</v>
      </c>
      <c r="AE107" s="52">
        <f>'Temporary Relocation Numbers'!AE107*Assumptions!F$45</f>
        <v>213967.42502836039</v>
      </c>
      <c r="AF107" s="52">
        <f>'Temporary Relocation Numbers'!AF107*Assumptions!G$45</f>
        <v>218658.16739403369</v>
      </c>
      <c r="AG107" s="52">
        <f>'Temporary Relocation Numbers'!AG107*Assumptions!H$45</f>
        <v>88902.358426194274</v>
      </c>
      <c r="AH107" s="53">
        <f>'Temporary Relocation Numbers'!AH107*Assumptions!C$45</f>
        <v>200948278.1204465</v>
      </c>
      <c r="AI107" s="53">
        <f>'Temporary Relocation Numbers'!AI107*Assumptions!D$45</f>
        <v>341606510.56443179</v>
      </c>
      <c r="AJ107" s="53">
        <f>'Temporary Relocation Numbers'!AJ107*Assumptions!E$45</f>
        <v>272697304.56250119</v>
      </c>
      <c r="AK107" s="53">
        <f>'Temporary Relocation Numbers'!AK107*Assumptions!F$45</f>
        <v>98885652.72404927</v>
      </c>
      <c r="AL107" s="53">
        <f>'Temporary Relocation Numbers'!AL107*Assumptions!G$45</f>
        <v>78821724.244254827</v>
      </c>
      <c r="AM107" s="53">
        <f>'Temporary Relocation Numbers'!AM107*Assumptions!H$45</f>
        <v>42729936.344922744</v>
      </c>
    </row>
    <row r="108" spans="1:39" x14ac:dyDescent="0.35">
      <c r="A108">
        <v>2127</v>
      </c>
      <c r="B108" s="51">
        <f>'Temporary Relocation Numbers'!B108*Assumptions!C$45</f>
        <v>0</v>
      </c>
      <c r="C108" s="51">
        <f>'Temporary Relocation Numbers'!C108*Assumptions!D$45</f>
        <v>0</v>
      </c>
      <c r="D108" s="51">
        <f>'Temporary Relocation Numbers'!D108*Assumptions!E$45</f>
        <v>0</v>
      </c>
      <c r="E108" s="51">
        <f>'Temporary Relocation Numbers'!E108*Assumptions!F$45</f>
        <v>0</v>
      </c>
      <c r="F108" s="51">
        <f>'Temporary Relocation Numbers'!F108*Assumptions!G$45</f>
        <v>0</v>
      </c>
      <c r="G108" s="51">
        <f>'Temporary Relocation Numbers'!G108*Assumptions!H$45</f>
        <v>0</v>
      </c>
      <c r="H108" s="52">
        <f>'Temporary Relocation Numbers'!H108*Assumptions!C$45</f>
        <v>413816.07684739179</v>
      </c>
      <c r="I108" s="52">
        <f>'Temporary Relocation Numbers'!I108*Assumptions!D$45</f>
        <v>427781.13534005015</v>
      </c>
      <c r="J108" s="52">
        <f>'Temporary Relocation Numbers'!J108*Assumptions!E$45</f>
        <v>297591.5176237651</v>
      </c>
      <c r="K108" s="52">
        <f>'Temporary Relocation Numbers'!K108*Assumptions!F$45</f>
        <v>215813.69351876716</v>
      </c>
      <c r="L108" s="52">
        <f>'Temporary Relocation Numbers'!L108*Assumptions!G$45</f>
        <v>224564.58543656181</v>
      </c>
      <c r="M108" s="52">
        <f>'Temporary Relocation Numbers'!M108*Assumptions!H$45</f>
        <v>97786.367723396135</v>
      </c>
      <c r="N108" s="53">
        <f>'Temporary Relocation Numbers'!N108*Assumptions!C$45</f>
        <v>218845484.53989097</v>
      </c>
      <c r="O108" s="53">
        <f>'Temporary Relocation Numbers'!O108*Assumptions!D$45</f>
        <v>379276282.70595497</v>
      </c>
      <c r="P108" s="53">
        <f>'Temporary Relocation Numbers'!P108*Assumptions!E$45</f>
        <v>305981676.3819471</v>
      </c>
      <c r="Q108" s="53">
        <f>'Temporary Relocation Numbers'!Q108*Assumptions!F$45</f>
        <v>100518008.78633988</v>
      </c>
      <c r="R108" s="53">
        <f>'Temporary Relocation Numbers'!R108*Assumptions!G$45</f>
        <v>81583202.581346527</v>
      </c>
      <c r="S108" s="53">
        <f>'Temporary Relocation Numbers'!S108*Assumptions!H$45</f>
        <v>47367071.301783897</v>
      </c>
      <c r="U108">
        <v>2127</v>
      </c>
      <c r="V108" s="51">
        <f>'Temporary Relocation Numbers'!V108*Assumptions!C$45</f>
        <v>0</v>
      </c>
      <c r="W108" s="51">
        <f>'Temporary Relocation Numbers'!W108*Assumptions!D$45</f>
        <v>0</v>
      </c>
      <c r="X108" s="51">
        <f>'Temporary Relocation Numbers'!X108*Assumptions!E$45</f>
        <v>0</v>
      </c>
      <c r="Y108" s="51">
        <f>'Temporary Relocation Numbers'!Y108*Assumptions!F$45</f>
        <v>0</v>
      </c>
      <c r="Z108" s="51">
        <f>'Temporary Relocation Numbers'!Z108*Assumptions!G$45</f>
        <v>0</v>
      </c>
      <c r="AA108" s="51">
        <f>'Temporary Relocation Numbers'!AA108*Assumptions!H$45</f>
        <v>0</v>
      </c>
      <c r="AB108" s="52">
        <f>'Temporary Relocation Numbers'!AB108*Assumptions!C$45</f>
        <v>385252.6999553052</v>
      </c>
      <c r="AC108" s="52">
        <f>'Temporary Relocation Numbers'!AC108*Assumptions!D$45</f>
        <v>390646.29988004005</v>
      </c>
      <c r="AD108" s="52">
        <f>'Temporary Relocation Numbers'!AD108*Assumptions!E$45</f>
        <v>268904.21314594569</v>
      </c>
      <c r="AE108" s="52">
        <f>'Temporary Relocation Numbers'!AE108*Assumptions!F$45</f>
        <v>215258.36546972036</v>
      </c>
      <c r="AF108" s="52">
        <f>'Temporary Relocation Numbers'!AF108*Assumptions!G$45</f>
        <v>219977.40872754605</v>
      </c>
      <c r="AG108" s="52">
        <f>'Temporary Relocation Numbers'!AG108*Assumptions!H$45</f>
        <v>89438.737502632881</v>
      </c>
      <c r="AH108" s="53">
        <f>'Temporary Relocation Numbers'!AH108*Assumptions!C$45</f>
        <v>203739821.88979188</v>
      </c>
      <c r="AI108" s="53">
        <f>'Temporary Relocation Numbers'!AI108*Assumptions!D$45</f>
        <v>346352057.7024985</v>
      </c>
      <c r="AJ108" s="53">
        <f>'Temporary Relocation Numbers'!AJ108*Assumptions!E$45</f>
        <v>276485575.19904983</v>
      </c>
      <c r="AK108" s="53">
        <f>'Temporary Relocation Numbers'!AK108*Assumptions!F$45</f>
        <v>100259357.5913983</v>
      </c>
      <c r="AL108" s="53">
        <f>'Temporary Relocation Numbers'!AL108*Assumptions!G$45</f>
        <v>79916703.983624458</v>
      </c>
      <c r="AM108" s="53">
        <f>'Temporary Relocation Numbers'!AM108*Assumptions!H$45</f>
        <v>43323534.302983835</v>
      </c>
    </row>
    <row r="109" spans="1:39" x14ac:dyDescent="0.35">
      <c r="A109">
        <v>2128</v>
      </c>
      <c r="B109" s="51">
        <f>'Temporary Relocation Numbers'!B109*Assumptions!C$45</f>
        <v>0</v>
      </c>
      <c r="C109" s="51">
        <f>'Temporary Relocation Numbers'!C109*Assumptions!D$45</f>
        <v>0</v>
      </c>
      <c r="D109" s="51">
        <f>'Temporary Relocation Numbers'!D109*Assumptions!E$45</f>
        <v>0</v>
      </c>
      <c r="E109" s="51">
        <f>'Temporary Relocation Numbers'!E109*Assumptions!F$45</f>
        <v>0</v>
      </c>
      <c r="F109" s="51">
        <f>'Temporary Relocation Numbers'!F109*Assumptions!G$45</f>
        <v>0</v>
      </c>
      <c r="G109" s="51">
        <f>'Temporary Relocation Numbers'!G109*Assumptions!H$45</f>
        <v>0</v>
      </c>
      <c r="H109" s="52">
        <f>'Temporary Relocation Numbers'!H109*Assumptions!C$45</f>
        <v>416312.77422465105</v>
      </c>
      <c r="I109" s="52">
        <f>'Temporary Relocation Numbers'!I109*Assumptions!D$45</f>
        <v>430362.08880802849</v>
      </c>
      <c r="J109" s="52">
        <f>'Temporary Relocation Numbers'!J109*Assumptions!E$45</f>
        <v>299386.9915145</v>
      </c>
      <c r="K109" s="52">
        <f>'Temporary Relocation Numbers'!K109*Assumptions!F$45</f>
        <v>217115.773144793</v>
      </c>
      <c r="L109" s="52">
        <f>'Temporary Relocation Numbers'!L109*Assumptions!G$45</f>
        <v>225919.46225951219</v>
      </c>
      <c r="M109" s="52">
        <f>'Temporary Relocation Numbers'!M109*Assumptions!H$45</f>
        <v>98376.347140548532</v>
      </c>
      <c r="N109" s="53">
        <f>'Temporary Relocation Numbers'!N109*Assumptions!C$45</f>
        <v>221885653.65470424</v>
      </c>
      <c r="O109" s="53">
        <f>'Temporary Relocation Numbers'!O109*Assumptions!D$45</f>
        <v>384545132.74911708</v>
      </c>
      <c r="P109" s="53">
        <f>'Temporary Relocation Numbers'!P109*Assumptions!E$45</f>
        <v>310232328.59070045</v>
      </c>
      <c r="Q109" s="53">
        <f>'Temporary Relocation Numbers'!Q109*Assumptions!F$45</f>
        <v>101914390.10276158</v>
      </c>
      <c r="R109" s="53">
        <f>'Temporary Relocation Numbers'!R109*Assumptions!G$45</f>
        <v>82716544.369489074</v>
      </c>
      <c r="S109" s="53">
        <f>'Temporary Relocation Numbers'!S109*Assumptions!H$45</f>
        <v>48025087.653062977</v>
      </c>
      <c r="U109">
        <v>2128</v>
      </c>
      <c r="V109" s="51">
        <f>'Temporary Relocation Numbers'!V109*Assumptions!C$45</f>
        <v>0</v>
      </c>
      <c r="W109" s="51">
        <f>'Temporary Relocation Numbers'!W109*Assumptions!D$45</f>
        <v>0</v>
      </c>
      <c r="X109" s="51">
        <f>'Temporary Relocation Numbers'!X109*Assumptions!E$45</f>
        <v>0</v>
      </c>
      <c r="Y109" s="51">
        <f>'Temporary Relocation Numbers'!Y109*Assumptions!F$45</f>
        <v>0</v>
      </c>
      <c r="Z109" s="51">
        <f>'Temporary Relocation Numbers'!Z109*Assumptions!G$45</f>
        <v>0</v>
      </c>
      <c r="AA109" s="51">
        <f>'Temporary Relocation Numbers'!AA109*Assumptions!H$45</f>
        <v>0</v>
      </c>
      <c r="AB109" s="52">
        <f>'Temporary Relocation Numbers'!AB109*Assumptions!C$45</f>
        <v>387577.06447223813</v>
      </c>
      <c r="AC109" s="52">
        <f>'Temporary Relocation Numbers'!AC109*Assumptions!D$45</f>
        <v>393003.20587503409</v>
      </c>
      <c r="AD109" s="52">
        <f>'Temporary Relocation Numbers'!AD109*Assumptions!E$45</f>
        <v>270526.6064778099</v>
      </c>
      <c r="AE109" s="52">
        <f>'Temporary Relocation Numbers'!AE109*Assumptions!F$45</f>
        <v>216557.09460706016</v>
      </c>
      <c r="AF109" s="52">
        <f>'Temporary Relocation Numbers'!AF109*Assumptions!G$45</f>
        <v>221304.60950623619</v>
      </c>
      <c r="AG109" s="52">
        <f>'Temporary Relocation Numbers'!AG109*Assumptions!H$45</f>
        <v>89978.352741966752</v>
      </c>
      <c r="AH109" s="53">
        <f>'Temporary Relocation Numbers'!AH109*Assumptions!C$45</f>
        <v>206570145.37244973</v>
      </c>
      <c r="AI109" s="53">
        <f>'Temporary Relocation Numbers'!AI109*Assumptions!D$45</f>
        <v>351163529.2797758</v>
      </c>
      <c r="AJ109" s="53">
        <f>'Temporary Relocation Numbers'!AJ109*Assumptions!E$45</f>
        <v>280326471.93118376</v>
      </c>
      <c r="AK109" s="53">
        <f>'Temporary Relocation Numbers'!AK109*Assumptions!F$45</f>
        <v>101652145.76366156</v>
      </c>
      <c r="AL109" s="53">
        <f>'Temporary Relocation Numbers'!AL109*Assumptions!G$45</f>
        <v>81026895.019640118</v>
      </c>
      <c r="AM109" s="53">
        <f>'Temporary Relocation Numbers'!AM109*Assumptions!H$45</f>
        <v>43925378.436114572</v>
      </c>
    </row>
    <row r="110" spans="1:39" x14ac:dyDescent="0.35">
      <c r="A110">
        <v>2129</v>
      </c>
      <c r="B110" s="51">
        <f>'Temporary Relocation Numbers'!B110*Assumptions!C$45</f>
        <v>0</v>
      </c>
      <c r="C110" s="51">
        <f>'Temporary Relocation Numbers'!C110*Assumptions!D$45</f>
        <v>0</v>
      </c>
      <c r="D110" s="51">
        <f>'Temporary Relocation Numbers'!D110*Assumptions!E$45</f>
        <v>0</v>
      </c>
      <c r="E110" s="51">
        <f>'Temporary Relocation Numbers'!E110*Assumptions!F$45</f>
        <v>0</v>
      </c>
      <c r="F110" s="51">
        <f>'Temporary Relocation Numbers'!F110*Assumptions!G$45</f>
        <v>0</v>
      </c>
      <c r="G110" s="51">
        <f>'Temporary Relocation Numbers'!G110*Assumptions!H$45</f>
        <v>0</v>
      </c>
      <c r="H110" s="52">
        <f>'Temporary Relocation Numbers'!H110*Assumptions!C$45</f>
        <v>418824.53505193646</v>
      </c>
      <c r="I110" s="52">
        <f>'Temporary Relocation Numbers'!I110*Assumptions!D$45</f>
        <v>432958.61407254852</v>
      </c>
      <c r="J110" s="52">
        <f>'Temporary Relocation Numbers'!J110*Assumptions!E$45</f>
        <v>301193.29812828451</v>
      </c>
      <c r="K110" s="52">
        <f>'Temporary Relocation Numbers'!K110*Assumptions!F$45</f>
        <v>218425.70867340255</v>
      </c>
      <c r="L110" s="52">
        <f>'Temporary Relocation Numbers'!L110*Assumptions!G$45</f>
        <v>227282.51352903343</v>
      </c>
      <c r="M110" s="52">
        <f>'Temporary Relocation Numbers'!M110*Assumptions!H$45</f>
        <v>98969.88611023128</v>
      </c>
      <c r="N110" s="53">
        <f>'Temporary Relocation Numbers'!N110*Assumptions!C$45</f>
        <v>224968056.34936988</v>
      </c>
      <c r="O110" s="53">
        <f>'Temporary Relocation Numbers'!O110*Assumptions!D$45</f>
        <v>389887176.87807649</v>
      </c>
      <c r="P110" s="53">
        <f>'Temporary Relocation Numbers'!P110*Assumptions!E$45</f>
        <v>314542030.23147672</v>
      </c>
      <c r="Q110" s="53">
        <f>'Temporary Relocation Numbers'!Q110*Assumptions!F$45</f>
        <v>103330169.74197529</v>
      </c>
      <c r="R110" s="53">
        <f>'Temporary Relocation Numbers'!R110*Assumptions!G$45</f>
        <v>83865630.374187335</v>
      </c>
      <c r="S110" s="53">
        <f>'Temporary Relocation Numbers'!S110*Assumptions!H$45</f>
        <v>48692245.070205957</v>
      </c>
      <c r="U110">
        <v>2129</v>
      </c>
      <c r="V110" s="51">
        <f>'Temporary Relocation Numbers'!V110*Assumptions!C$45</f>
        <v>0</v>
      </c>
      <c r="W110" s="51">
        <f>'Temporary Relocation Numbers'!W110*Assumptions!D$45</f>
        <v>0</v>
      </c>
      <c r="X110" s="51">
        <f>'Temporary Relocation Numbers'!X110*Assumptions!E$45</f>
        <v>0</v>
      </c>
      <c r="Y110" s="51">
        <f>'Temporary Relocation Numbers'!Y110*Assumptions!F$45</f>
        <v>0</v>
      </c>
      <c r="Z110" s="51">
        <f>'Temporary Relocation Numbers'!Z110*Assumptions!G$45</f>
        <v>0</v>
      </c>
      <c r="AA110" s="51">
        <f>'Temporary Relocation Numbers'!AA110*Assumptions!H$45</f>
        <v>0</v>
      </c>
      <c r="AB110" s="52">
        <f>'Temporary Relocation Numbers'!AB110*Assumptions!C$45</f>
        <v>389915.45269467181</v>
      </c>
      <c r="AC110" s="52">
        <f>'Temporary Relocation Numbers'!AC110*Assumptions!D$45</f>
        <v>395374.33190966735</v>
      </c>
      <c r="AD110" s="52">
        <f>'Temporary Relocation Numbers'!AD110*Assumptions!E$45</f>
        <v>272158.78827707114</v>
      </c>
      <c r="AE110" s="52">
        <f>'Temporary Relocation Numbers'!AE110*Assumptions!F$45</f>
        <v>217863.65943231157</v>
      </c>
      <c r="AF110" s="52">
        <f>'Temporary Relocation Numbers'!AF110*Assumptions!G$45</f>
        <v>222639.81775222556</v>
      </c>
      <c r="AG110" s="52">
        <f>'Temporary Relocation Numbers'!AG110*Assumptions!H$45</f>
        <v>90521.223669100436</v>
      </c>
      <c r="AH110" s="53">
        <f>'Temporary Relocation Numbers'!AH110*Assumptions!C$45</f>
        <v>209439787.29046392</v>
      </c>
      <c r="AI110" s="53">
        <f>'Temporary Relocation Numbers'!AI110*Assumptions!D$45</f>
        <v>356041841.10882592</v>
      </c>
      <c r="AJ110" s="53">
        <f>'Temporary Relocation Numbers'!AJ110*Assumptions!E$45</f>
        <v>284220725.83284193</v>
      </c>
      <c r="AK110" s="53">
        <f>'Temporary Relocation Numbers'!AK110*Assumptions!F$45</f>
        <v>103064282.34328948</v>
      </c>
      <c r="AL110" s="53">
        <f>'Temporary Relocation Numbers'!AL110*Assumptions!G$45</f>
        <v>82152508.665385783</v>
      </c>
      <c r="AM110" s="53">
        <f>'Temporary Relocation Numbers'!AM110*Assumptions!H$45</f>
        <v>44535583.298959777</v>
      </c>
    </row>
    <row r="111" spans="1:39" x14ac:dyDescent="0.35">
      <c r="A111">
        <v>2130</v>
      </c>
      <c r="B111" s="51">
        <f>'Temporary Relocation Numbers'!B111*Assumptions!C$45</f>
        <v>0</v>
      </c>
      <c r="C111" s="51">
        <f>'Temporary Relocation Numbers'!C111*Assumptions!D$45</f>
        <v>0</v>
      </c>
      <c r="D111" s="51">
        <f>'Temporary Relocation Numbers'!D111*Assumptions!E$45</f>
        <v>0</v>
      </c>
      <c r="E111" s="51">
        <f>'Temporary Relocation Numbers'!E111*Assumptions!F$45</f>
        <v>0</v>
      </c>
      <c r="F111" s="51">
        <f>'Temporary Relocation Numbers'!F111*Assumptions!G$45</f>
        <v>0</v>
      </c>
      <c r="G111" s="51">
        <f>'Temporary Relocation Numbers'!G111*Assumptions!H$45</f>
        <v>0</v>
      </c>
      <c r="H111" s="52">
        <f>'Temporary Relocation Numbers'!H111*Assumptions!C$45</f>
        <v>448603.69117589277</v>
      </c>
      <c r="I111" s="52">
        <f>'Temporary Relocation Numbers'!I111*Assumptions!D$45</f>
        <v>463742.72790694784</v>
      </c>
      <c r="J111" s="52">
        <f>'Temporary Relocation Numbers'!J111*Assumptions!E$45</f>
        <v>322608.66780651803</v>
      </c>
      <c r="K111" s="52">
        <f>'Temporary Relocation Numbers'!K111*Assumptions!F$45</f>
        <v>233956.15814734378</v>
      </c>
      <c r="L111" s="52">
        <f>'Temporary Relocation Numbers'!L111*Assumptions!G$45</f>
        <v>243442.69730094878</v>
      </c>
      <c r="M111" s="52">
        <f>'Temporary Relocation Numbers'!M111*Assumptions!H$45</f>
        <v>106006.81791194934</v>
      </c>
      <c r="N111" s="53">
        <f>'Temporary Relocation Numbers'!N111*Assumptions!C$45</f>
        <v>242845935.35096797</v>
      </c>
      <c r="O111" s="53">
        <f>'Temporary Relocation Numbers'!O111*Assumptions!D$45</f>
        <v>420870934.68623459</v>
      </c>
      <c r="P111" s="53">
        <f>'Temporary Relocation Numbers'!P111*Assumptions!E$45</f>
        <v>339538220.57355106</v>
      </c>
      <c r="Q111" s="53">
        <f>'Temporary Relocation Numbers'!Q111*Assumptions!F$45</f>
        <v>111541665.63983193</v>
      </c>
      <c r="R111" s="53">
        <f>'Temporary Relocation Numbers'!R111*Assumptions!G$45</f>
        <v>90530308.09133859</v>
      </c>
      <c r="S111" s="53">
        <f>'Temporary Relocation Numbers'!S111*Assumptions!H$45</f>
        <v>52561745.83314725</v>
      </c>
      <c r="U111">
        <v>2130</v>
      </c>
      <c r="V111" s="51">
        <f>'Temporary Relocation Numbers'!V111*Assumptions!C$45</f>
        <v>0</v>
      </c>
      <c r="W111" s="51">
        <f>'Temporary Relocation Numbers'!W111*Assumptions!D$45</f>
        <v>0</v>
      </c>
      <c r="X111" s="51">
        <f>'Temporary Relocation Numbers'!X111*Assumptions!E$45</f>
        <v>0</v>
      </c>
      <c r="Y111" s="51">
        <f>'Temporary Relocation Numbers'!Y111*Assumptions!F$45</f>
        <v>0</v>
      </c>
      <c r="Z111" s="51">
        <f>'Temporary Relocation Numbers'!Z111*Assumptions!G$45</f>
        <v>0</v>
      </c>
      <c r="AA111" s="51">
        <f>'Temporary Relocation Numbers'!AA111*Assumptions!H$45</f>
        <v>0</v>
      </c>
      <c r="AB111" s="52">
        <f>'Temporary Relocation Numbers'!AB111*Assumptions!C$45</f>
        <v>417639.12255918415</v>
      </c>
      <c r="AC111" s="52">
        <f>'Temporary Relocation Numbers'!AC111*Assumptions!D$45</f>
        <v>423486.13762296661</v>
      </c>
      <c r="AD111" s="52">
        <f>'Temporary Relocation Numbers'!AD111*Assumptions!E$45</f>
        <v>291509.75358192052</v>
      </c>
      <c r="AE111" s="52">
        <f>'Temporary Relocation Numbers'!AE111*Assumptions!F$45</f>
        <v>233354.1462233176</v>
      </c>
      <c r="AF111" s="52">
        <f>'Temporary Relocation Numbers'!AF111*Assumptions!G$45</f>
        <v>238469.89774367245</v>
      </c>
      <c r="AG111" s="52">
        <f>'Temporary Relocation Numbers'!AG111*Assumptions!H$45</f>
        <v>96957.440811535635</v>
      </c>
      <c r="AH111" s="53">
        <f>'Temporary Relocation Numbers'!AH111*Assumptions!C$45</f>
        <v>226083657.696156</v>
      </c>
      <c r="AI111" s="53">
        <f>'Temporary Relocation Numbers'!AI111*Assumptions!D$45</f>
        <v>384335960.09683335</v>
      </c>
      <c r="AJ111" s="53">
        <f>'Temporary Relocation Numbers'!AJ111*Assumptions!E$45</f>
        <v>306807326.92030865</v>
      </c>
      <c r="AK111" s="53">
        <f>'Temporary Relocation Numbers'!AK111*Assumptions!F$45</f>
        <v>111254648.56247576</v>
      </c>
      <c r="AL111" s="53">
        <f>'Temporary Relocation Numbers'!AL111*Assumptions!G$45</f>
        <v>88681047.131827623</v>
      </c>
      <c r="AM111" s="53">
        <f>'Temporary Relocation Numbers'!AM111*Assumptions!H$45</f>
        <v>48074760.293261215</v>
      </c>
    </row>
    <row r="112" spans="1:39" x14ac:dyDescent="0.35">
      <c r="A112">
        <v>2131</v>
      </c>
      <c r="B112" s="51">
        <f>'Temporary Relocation Numbers'!B112*Assumptions!C$45</f>
        <v>0</v>
      </c>
      <c r="C112" s="51">
        <f>'Temporary Relocation Numbers'!C112*Assumptions!D$45</f>
        <v>0</v>
      </c>
      <c r="D112" s="51">
        <f>'Temporary Relocation Numbers'!D112*Assumptions!E$45</f>
        <v>0</v>
      </c>
      <c r="E112" s="51">
        <f>'Temporary Relocation Numbers'!E112*Assumptions!F$45</f>
        <v>0</v>
      </c>
      <c r="F112" s="51">
        <f>'Temporary Relocation Numbers'!F112*Assumptions!G$45</f>
        <v>0</v>
      </c>
      <c r="G112" s="51">
        <f>'Temporary Relocation Numbers'!G112*Assumptions!H$45</f>
        <v>0</v>
      </c>
      <c r="H112" s="52">
        <f>'Temporary Relocation Numbers'!H112*Assumptions!C$45</f>
        <v>451310.27441867179</v>
      </c>
      <c r="I112" s="52">
        <f>'Temporary Relocation Numbers'!I112*Assumptions!D$45</f>
        <v>466540.65026247629</v>
      </c>
      <c r="J112" s="52">
        <f>'Temporary Relocation Numbers'!J112*Assumptions!E$45</f>
        <v>324555.07892937702</v>
      </c>
      <c r="K112" s="52">
        <f>'Temporary Relocation Numbers'!K112*Assumptions!F$45</f>
        <v>235367.69761891331</v>
      </c>
      <c r="L112" s="52">
        <f>'Temporary Relocation Numbers'!L112*Assumptions!G$45</f>
        <v>244911.47238695965</v>
      </c>
      <c r="M112" s="52">
        <f>'Temporary Relocation Numbers'!M112*Assumptions!H$45</f>
        <v>106646.39418522685</v>
      </c>
      <c r="N112" s="53">
        <f>'Temporary Relocation Numbers'!N112*Assumptions!C$45</f>
        <v>246219515.17997</v>
      </c>
      <c r="O112" s="53">
        <f>'Temporary Relocation Numbers'!O112*Assumptions!D$45</f>
        <v>426717611.48491645</v>
      </c>
      <c r="P112" s="53">
        <f>'Temporary Relocation Numbers'!P112*Assumptions!E$45</f>
        <v>344255035.33286214</v>
      </c>
      <c r="Q112" s="53">
        <f>'Temporary Relocation Numbers'!Q112*Assumptions!F$45</f>
        <v>113091185.96740912</v>
      </c>
      <c r="R112" s="53">
        <f>'Temporary Relocation Numbers'!R112*Assumptions!G$45</f>
        <v>91787941.746391922</v>
      </c>
      <c r="S112" s="53">
        <f>'Temporary Relocation Numbers'!S112*Assumptions!H$45</f>
        <v>53291925.834980778</v>
      </c>
      <c r="U112">
        <v>2131</v>
      </c>
      <c r="V112" s="51">
        <f>'Temporary Relocation Numbers'!V112*Assumptions!C$45</f>
        <v>0</v>
      </c>
      <c r="W112" s="51">
        <f>'Temporary Relocation Numbers'!W112*Assumptions!D$45</f>
        <v>0</v>
      </c>
      <c r="X112" s="51">
        <f>'Temporary Relocation Numbers'!X112*Assumptions!E$45</f>
        <v>0</v>
      </c>
      <c r="Y112" s="51">
        <f>'Temporary Relocation Numbers'!Y112*Assumptions!F$45</f>
        <v>0</v>
      </c>
      <c r="Z112" s="51">
        <f>'Temporary Relocation Numbers'!Z112*Assumptions!G$45</f>
        <v>0</v>
      </c>
      <c r="AA112" s="51">
        <f>'Temporary Relocation Numbers'!AA112*Assumptions!H$45</f>
        <v>0</v>
      </c>
      <c r="AB112" s="52">
        <f>'Temporary Relocation Numbers'!AB112*Assumptions!C$45</f>
        <v>420158.88571067463</v>
      </c>
      <c r="AC112" s="52">
        <f>'Temporary Relocation Numbers'!AC112*Assumptions!D$45</f>
        <v>426041.17786491179</v>
      </c>
      <c r="AD112" s="52">
        <f>'Temporary Relocation Numbers'!AD112*Assumptions!E$45</f>
        <v>293268.53405936889</v>
      </c>
      <c r="AE112" s="52">
        <f>'Temporary Relocation Numbers'!AE112*Assumptions!F$45</f>
        <v>234762.05354602699</v>
      </c>
      <c r="AF112" s="52">
        <f>'Temporary Relocation Numbers'!AF112*Assumptions!G$45</f>
        <v>239908.67018767176</v>
      </c>
      <c r="AG112" s="52">
        <f>'Temporary Relocation Numbers'!AG112*Assumptions!H$45</f>
        <v>97542.419022203874</v>
      </c>
      <c r="AH112" s="53">
        <f>'Temporary Relocation Numbers'!AH112*Assumptions!C$45</f>
        <v>229224378.44228855</v>
      </c>
      <c r="AI112" s="53">
        <f>'Temporary Relocation Numbers'!AI112*Assumptions!D$45</f>
        <v>389675098.43023354</v>
      </c>
      <c r="AJ112" s="53">
        <f>'Temporary Relocation Numbers'!AJ112*Assumptions!E$45</f>
        <v>311069448.94426799</v>
      </c>
      <c r="AK112" s="53">
        <f>'Temporary Relocation Numbers'!AK112*Assumptions!F$45</f>
        <v>112800181.69124992</v>
      </c>
      <c r="AL112" s="53">
        <f>'Temporary Relocation Numbers'!AL112*Assumptions!G$45</f>
        <v>89912991.127045542</v>
      </c>
      <c r="AM112" s="53">
        <f>'Temporary Relocation Numbers'!AM112*Assumptions!H$45</f>
        <v>48742607.755377717</v>
      </c>
    </row>
    <row r="113" spans="1:39" x14ac:dyDescent="0.35">
      <c r="A113">
        <v>2132</v>
      </c>
      <c r="B113" s="51">
        <f>'Temporary Relocation Numbers'!B113*Assumptions!C$45</f>
        <v>0</v>
      </c>
      <c r="C113" s="51">
        <f>'Temporary Relocation Numbers'!C113*Assumptions!D$45</f>
        <v>0</v>
      </c>
      <c r="D113" s="51">
        <f>'Temporary Relocation Numbers'!D113*Assumptions!E$45</f>
        <v>0</v>
      </c>
      <c r="E113" s="51">
        <f>'Temporary Relocation Numbers'!E113*Assumptions!F$45</f>
        <v>0</v>
      </c>
      <c r="F113" s="51">
        <f>'Temporary Relocation Numbers'!F113*Assumptions!G$45</f>
        <v>0</v>
      </c>
      <c r="G113" s="51">
        <f>'Temporary Relocation Numbers'!G113*Assumptions!H$45</f>
        <v>0</v>
      </c>
      <c r="H113" s="52">
        <f>'Temporary Relocation Numbers'!H113*Assumptions!C$45</f>
        <v>454033.18742643966</v>
      </c>
      <c r="I113" s="52">
        <f>'Temporary Relocation Numbers'!I113*Assumptions!D$45</f>
        <v>469355.45346386259</v>
      </c>
      <c r="J113" s="52">
        <f>'Temporary Relocation Numbers'!J113*Assumptions!E$45</f>
        <v>326513.23343248974</v>
      </c>
      <c r="K113" s="52">
        <f>'Temporary Relocation Numbers'!K113*Assumptions!F$45</f>
        <v>236787.75340266526</v>
      </c>
      <c r="L113" s="52">
        <f>'Temporary Relocation Numbers'!L113*Assumptions!G$45</f>
        <v>246389.1091076681</v>
      </c>
      <c r="M113" s="52">
        <f>'Temporary Relocation Numbers'!M113*Assumptions!H$45</f>
        <v>107289.82924624455</v>
      </c>
      <c r="N113" s="53">
        <f>'Temporary Relocation Numbers'!N113*Assumptions!C$45</f>
        <v>249639960.28117099</v>
      </c>
      <c r="O113" s="53">
        <f>'Temporary Relocation Numbers'!O113*Assumptions!D$45</f>
        <v>432645509.45325148</v>
      </c>
      <c r="P113" s="53">
        <f>'Temporary Relocation Numbers'!P113*Assumptions!E$45</f>
        <v>349037375.38542616</v>
      </c>
      <c r="Q113" s="53">
        <f>'Temporary Relocation Numbers'!Q113*Assumptions!F$45</f>
        <v>114662232.00227964</v>
      </c>
      <c r="R113" s="53">
        <f>'Temporary Relocation Numbers'!R113*Assumptions!G$45</f>
        <v>93063046.262239426</v>
      </c>
      <c r="S113" s="53">
        <f>'Temporary Relocation Numbers'!S113*Assumptions!H$45</f>
        <v>54032249.389442287</v>
      </c>
      <c r="U113">
        <v>2132</v>
      </c>
      <c r="V113" s="51">
        <f>'Temporary Relocation Numbers'!V113*Assumptions!C$45</f>
        <v>0</v>
      </c>
      <c r="W113" s="51">
        <f>'Temporary Relocation Numbers'!W113*Assumptions!D$45</f>
        <v>0</v>
      </c>
      <c r="X113" s="51">
        <f>'Temporary Relocation Numbers'!X113*Assumptions!E$45</f>
        <v>0</v>
      </c>
      <c r="Y113" s="51">
        <f>'Temporary Relocation Numbers'!Y113*Assumptions!F$45</f>
        <v>0</v>
      </c>
      <c r="Z113" s="51">
        <f>'Temporary Relocation Numbers'!Z113*Assumptions!G$45</f>
        <v>0</v>
      </c>
      <c r="AA113" s="51">
        <f>'Temporary Relocation Numbers'!AA113*Assumptions!H$45</f>
        <v>0</v>
      </c>
      <c r="AB113" s="52">
        <f>'Temporary Relocation Numbers'!AB113*Assumptions!C$45</f>
        <v>422693.85147608846</v>
      </c>
      <c r="AC113" s="52">
        <f>'Temporary Relocation Numbers'!AC113*Assumptions!D$45</f>
        <v>428611.63355982676</v>
      </c>
      <c r="AD113" s="52">
        <f>'Temporary Relocation Numbers'!AD113*Assumptions!E$45</f>
        <v>295037.92587564845</v>
      </c>
      <c r="AE113" s="52">
        <f>'Temporary Relocation Numbers'!AE113*Assumptions!F$45</f>
        <v>236178.45526689227</v>
      </c>
      <c r="AF113" s="52">
        <f>'Temporary Relocation Numbers'!AF113*Assumptions!G$45</f>
        <v>241356.12324991761</v>
      </c>
      <c r="AG113" s="52">
        <f>'Temporary Relocation Numbers'!AG113*Assumptions!H$45</f>
        <v>98130.926611371469</v>
      </c>
      <c r="AH113" s="53">
        <f>'Temporary Relocation Numbers'!AH113*Assumptions!C$45</f>
        <v>232408729.61666921</v>
      </c>
      <c r="AI113" s="53">
        <f>'Temporary Relocation Numbers'!AI113*Assumptions!D$45</f>
        <v>395088407.28396702</v>
      </c>
      <c r="AJ113" s="53">
        <f>'Temporary Relocation Numbers'!AJ113*Assumptions!E$45</f>
        <v>315390779.73722726</v>
      </c>
      <c r="AK113" s="53">
        <f>'Temporary Relocation Numbers'!AK113*Assumptions!F$45</f>
        <v>114367185.13774121</v>
      </c>
      <c r="AL113" s="53">
        <f>'Temporary Relocation Numbers'!AL113*Assumptions!G$45</f>
        <v>91162049.106101513</v>
      </c>
      <c r="AM113" s="53">
        <f>'Temporary Relocation Numbers'!AM113*Assumptions!H$45</f>
        <v>49419732.85569635</v>
      </c>
    </row>
    <row r="114" spans="1:39" x14ac:dyDescent="0.35">
      <c r="A114">
        <v>2133</v>
      </c>
      <c r="B114" s="51">
        <f>'Temporary Relocation Numbers'!B114*Assumptions!C$45</f>
        <v>0</v>
      </c>
      <c r="C114" s="51">
        <f>'Temporary Relocation Numbers'!C114*Assumptions!D$45</f>
        <v>0</v>
      </c>
      <c r="D114" s="51">
        <f>'Temporary Relocation Numbers'!D114*Assumptions!E$45</f>
        <v>0</v>
      </c>
      <c r="E114" s="51">
        <f>'Temporary Relocation Numbers'!E114*Assumptions!F$45</f>
        <v>0</v>
      </c>
      <c r="F114" s="51">
        <f>'Temporary Relocation Numbers'!F114*Assumptions!G$45</f>
        <v>0</v>
      </c>
      <c r="G114" s="51">
        <f>'Temporary Relocation Numbers'!G114*Assumptions!H$45</f>
        <v>0</v>
      </c>
      <c r="H114" s="52">
        <f>'Temporary Relocation Numbers'!H114*Assumptions!C$45</f>
        <v>456772.52872239013</v>
      </c>
      <c r="I114" s="52">
        <f>'Temporary Relocation Numbers'!I114*Assumptions!D$45</f>
        <v>472187.23935916432</v>
      </c>
      <c r="J114" s="52">
        <f>'Temporary Relocation Numbers'!J114*Assumptions!E$45</f>
        <v>328483.20216778369</v>
      </c>
      <c r="K114" s="52">
        <f>'Temporary Relocation Numbers'!K114*Assumptions!F$45</f>
        <v>238216.37688049494</v>
      </c>
      <c r="L114" s="52">
        <f>'Temporary Relocation Numbers'!L114*Assumptions!G$45</f>
        <v>247875.66092842113</v>
      </c>
      <c r="M114" s="52">
        <f>'Temporary Relocation Numbers'!M114*Assumptions!H$45</f>
        <v>107937.14637642092</v>
      </c>
      <c r="N114" s="53">
        <f>'Temporary Relocation Numbers'!N114*Assumptions!C$45</f>
        <v>253107921.70000336</v>
      </c>
      <c r="O114" s="53">
        <f>'Temporary Relocation Numbers'!O114*Assumptions!D$45</f>
        <v>438655756.9037199</v>
      </c>
      <c r="P114" s="53">
        <f>'Temporary Relocation Numbers'!P114*Assumptions!E$45</f>
        <v>353886150.99892902</v>
      </c>
      <c r="Q114" s="53">
        <f>'Temporary Relocation Numbers'!Q114*Assumptions!F$45</f>
        <v>116255102.77638666</v>
      </c>
      <c r="R114" s="53">
        <f>'Temporary Relocation Numbers'!R114*Assumptions!G$45</f>
        <v>94355864.341496259</v>
      </c>
      <c r="S114" s="53">
        <f>'Temporary Relocation Numbers'!S114*Assumptions!H$45</f>
        <v>54782857.40926519</v>
      </c>
      <c r="U114">
        <v>2133</v>
      </c>
      <c r="V114" s="51">
        <f>'Temporary Relocation Numbers'!V114*Assumptions!C$45</f>
        <v>0</v>
      </c>
      <c r="W114" s="51">
        <f>'Temporary Relocation Numbers'!W114*Assumptions!D$45</f>
        <v>0</v>
      </c>
      <c r="X114" s="51">
        <f>'Temporary Relocation Numbers'!X114*Assumptions!E$45</f>
        <v>0</v>
      </c>
      <c r="Y114" s="51">
        <f>'Temporary Relocation Numbers'!Y114*Assumptions!F$45</f>
        <v>0</v>
      </c>
      <c r="Z114" s="51">
        <f>'Temporary Relocation Numbers'!Z114*Assumptions!G$45</f>
        <v>0</v>
      </c>
      <c r="AA114" s="51">
        <f>'Temporary Relocation Numbers'!AA114*Assumptions!H$45</f>
        <v>0</v>
      </c>
      <c r="AB114" s="52">
        <f>'Temporary Relocation Numbers'!AB114*Assumptions!C$45</f>
        <v>425244.11157812207</v>
      </c>
      <c r="AC114" s="52">
        <f>'Temporary Relocation Numbers'!AC114*Assumptions!D$45</f>
        <v>431197.59771454055</v>
      </c>
      <c r="AD114" s="52">
        <f>'Temporary Relocation Numbers'!AD114*Assumptions!E$45</f>
        <v>296817.99305268424</v>
      </c>
      <c r="AE114" s="52">
        <f>'Temporary Relocation Numbers'!AE114*Assumptions!F$45</f>
        <v>237603.40263559364</v>
      </c>
      <c r="AF114" s="52">
        <f>'Temporary Relocation Numbers'!AF114*Assumptions!G$45</f>
        <v>242812.3093036213</v>
      </c>
      <c r="AG114" s="52">
        <f>'Temporary Relocation Numbers'!AG114*Assumptions!H$45</f>
        <v>98722.98487301555</v>
      </c>
      <c r="AH114" s="53">
        <f>'Temporary Relocation Numbers'!AH114*Assumptions!C$45</f>
        <v>235637317.32675648</v>
      </c>
      <c r="AI114" s="53">
        <f>'Temporary Relocation Numbers'!AI114*Assumptions!D$45</f>
        <v>400576917.02393639</v>
      </c>
      <c r="AJ114" s="53">
        <f>'Temporary Relocation Numbers'!AJ114*Assumptions!E$45</f>
        <v>319772141.81865144</v>
      </c>
      <c r="AK114" s="53">
        <f>'Temporary Relocation Numbers'!AK114*Assumptions!F$45</f>
        <v>115955957.16442887</v>
      </c>
      <c r="AL114" s="53">
        <f>'Temporary Relocation Numbers'!AL114*Assumptions!G$45</f>
        <v>92428458.813928664</v>
      </c>
      <c r="AM114" s="53">
        <f>'Temporary Relocation Numbers'!AM114*Assumptions!H$45</f>
        <v>50106264.477795333</v>
      </c>
    </row>
    <row r="115" spans="1:39" x14ac:dyDescent="0.35">
      <c r="A115">
        <v>2134</v>
      </c>
      <c r="B115" s="51">
        <f>'Temporary Relocation Numbers'!B115*Assumptions!C$45</f>
        <v>0</v>
      </c>
      <c r="C115" s="51">
        <f>'Temporary Relocation Numbers'!C115*Assumptions!D$45</f>
        <v>0</v>
      </c>
      <c r="D115" s="51">
        <f>'Temporary Relocation Numbers'!D115*Assumptions!E$45</f>
        <v>0</v>
      </c>
      <c r="E115" s="51">
        <f>'Temporary Relocation Numbers'!E115*Assumptions!F$45</f>
        <v>0</v>
      </c>
      <c r="F115" s="51">
        <f>'Temporary Relocation Numbers'!F115*Assumptions!G$45</f>
        <v>0</v>
      </c>
      <c r="G115" s="51">
        <f>'Temporary Relocation Numbers'!G115*Assumptions!H$45</f>
        <v>0</v>
      </c>
      <c r="H115" s="52">
        <f>'Temporary Relocation Numbers'!H115*Assumptions!C$45</f>
        <v>459528.39742414147</v>
      </c>
      <c r="I115" s="52">
        <f>'Temporary Relocation Numbers'!I115*Assumptions!D$45</f>
        <v>475036.11041092407</v>
      </c>
      <c r="J115" s="52">
        <f>'Temporary Relocation Numbers'!J115*Assumptions!E$45</f>
        <v>330465.05641466082</v>
      </c>
      <c r="K115" s="52">
        <f>'Temporary Relocation Numbers'!K115*Assumptions!F$45</f>
        <v>239653.61974430241</v>
      </c>
      <c r="L115" s="52">
        <f>'Temporary Relocation Numbers'!L115*Assumptions!G$45</f>
        <v>249371.18163714078</v>
      </c>
      <c r="M115" s="52">
        <f>'Temporary Relocation Numbers'!M115*Assumptions!H$45</f>
        <v>108588.36899763928</v>
      </c>
      <c r="N115" s="53">
        <f>'Temporary Relocation Numbers'!N115*Assumptions!C$45</f>
        <v>256624059.52612633</v>
      </c>
      <c r="O115" s="53">
        <f>'Temporary Relocation Numbers'!O115*Assumptions!D$45</f>
        <v>444749497.82315218</v>
      </c>
      <c r="P115" s="53">
        <f>'Temporary Relocation Numbers'!P115*Assumptions!E$45</f>
        <v>358802285.08636075</v>
      </c>
      <c r="Q115" s="53">
        <f>'Temporary Relocation Numbers'!Q115*Assumptions!F$45</f>
        <v>117870101.47578081</v>
      </c>
      <c r="R115" s="53">
        <f>'Temporary Relocation Numbers'!R115*Assumptions!G$45</f>
        <v>95666642.058366343</v>
      </c>
      <c r="S115" s="53">
        <f>'Temporary Relocation Numbers'!S115*Assumptions!H$45</f>
        <v>55543892.764721677</v>
      </c>
      <c r="U115">
        <v>2134</v>
      </c>
      <c r="V115" s="51">
        <f>'Temporary Relocation Numbers'!V115*Assumptions!C$45</f>
        <v>0</v>
      </c>
      <c r="W115" s="51">
        <f>'Temporary Relocation Numbers'!W115*Assumptions!D$45</f>
        <v>0</v>
      </c>
      <c r="X115" s="51">
        <f>'Temporary Relocation Numbers'!X115*Assumptions!E$45</f>
        <v>0</v>
      </c>
      <c r="Y115" s="51">
        <f>'Temporary Relocation Numbers'!Y115*Assumptions!F$45</f>
        <v>0</v>
      </c>
      <c r="Z115" s="51">
        <f>'Temporary Relocation Numbers'!Z115*Assumptions!G$45</f>
        <v>0</v>
      </c>
      <c r="AA115" s="51">
        <f>'Temporary Relocation Numbers'!AA115*Assumptions!H$45</f>
        <v>0</v>
      </c>
      <c r="AB115" s="52">
        <f>'Temporary Relocation Numbers'!AB115*Assumptions!C$45</f>
        <v>427809.75829286664</v>
      </c>
      <c r="AC115" s="52">
        <f>'Temporary Relocation Numbers'!AC115*Assumptions!D$45</f>
        <v>433799.16389702447</v>
      </c>
      <c r="AD115" s="52">
        <f>'Temporary Relocation Numbers'!AD115*Assumptions!E$45</f>
        <v>298608.79999866785</v>
      </c>
      <c r="AE115" s="52">
        <f>'Temporary Relocation Numbers'!AE115*Assumptions!F$45</f>
        <v>239036.94721101836</v>
      </c>
      <c r="AF115" s="52">
        <f>'Temporary Relocation Numbers'!AF115*Assumptions!G$45</f>
        <v>244277.28103797993</v>
      </c>
      <c r="AG115" s="52">
        <f>'Temporary Relocation Numbers'!AG115*Assumptions!H$45</f>
        <v>99318.615229587114</v>
      </c>
      <c r="AH115" s="53">
        <f>'Temporary Relocation Numbers'!AH115*Assumptions!C$45</f>
        <v>238910756.09996387</v>
      </c>
      <c r="AI115" s="53">
        <f>'Temporary Relocation Numbers'!AI115*Assumptions!D$45</f>
        <v>406141672.32973421</v>
      </c>
      <c r="AJ115" s="53">
        <f>'Temporary Relocation Numbers'!AJ115*Assumptions!E$45</f>
        <v>324214369.13432413</v>
      </c>
      <c r="AK115" s="53">
        <f>'Temporary Relocation Numbers'!AK115*Assumptions!F$45</f>
        <v>117566800.17721052</v>
      </c>
      <c r="AL115" s="53">
        <f>'Temporary Relocation Numbers'!AL115*Assumptions!G$45</f>
        <v>93712461.29817766</v>
      </c>
      <c r="AM115" s="53">
        <f>'Temporary Relocation Numbers'!AM115*Assumptions!H$45</f>
        <v>50802333.295684464</v>
      </c>
    </row>
    <row r="116" spans="1:39" x14ac:dyDescent="0.35">
      <c r="A116">
        <v>2135</v>
      </c>
      <c r="B116" s="51">
        <f>'Temporary Relocation Numbers'!B116*Assumptions!C$45</f>
        <v>0</v>
      </c>
      <c r="C116" s="51">
        <f>'Temporary Relocation Numbers'!C116*Assumptions!D$45</f>
        <v>0</v>
      </c>
      <c r="D116" s="51">
        <f>'Temporary Relocation Numbers'!D116*Assumptions!E$45</f>
        <v>0</v>
      </c>
      <c r="E116" s="51">
        <f>'Temporary Relocation Numbers'!E116*Assumptions!F$45</f>
        <v>0</v>
      </c>
      <c r="F116" s="51">
        <f>'Temporary Relocation Numbers'!F116*Assumptions!G$45</f>
        <v>0</v>
      </c>
      <c r="G116" s="51">
        <f>'Temporary Relocation Numbers'!G116*Assumptions!H$45</f>
        <v>0</v>
      </c>
      <c r="H116" s="52">
        <f>'Temporary Relocation Numbers'!H116*Assumptions!C$45</f>
        <v>462300.89324732358</v>
      </c>
      <c r="I116" s="52">
        <f>'Temporary Relocation Numbers'!I116*Assumptions!D$45</f>
        <v>477902.16969987663</v>
      </c>
      <c r="J116" s="52">
        <f>'Temporary Relocation Numbers'!J116*Assumptions!E$45</f>
        <v>332458.86788257677</v>
      </c>
      <c r="K116" s="52">
        <f>'Temporary Relocation Numbers'!K116*Assumptions!F$45</f>
        <v>241099.53399786327</v>
      </c>
      <c r="L116" s="52">
        <f>'Temporary Relocation Numbers'!L116*Assumptions!G$45</f>
        <v>250875.72534627051</v>
      </c>
      <c r="M116" s="52">
        <f>'Temporary Relocation Numbers'!M116*Assumptions!H$45</f>
        <v>109243.52067309544</v>
      </c>
      <c r="N116" s="53">
        <f>'Temporary Relocation Numbers'!N116*Assumptions!C$45</f>
        <v>260189043.01906702</v>
      </c>
      <c r="O116" s="53">
        <f>'Temporary Relocation Numbers'!O116*Assumptions!D$45</f>
        <v>450927892.09047467</v>
      </c>
      <c r="P116" s="53">
        <f>'Temporary Relocation Numbers'!P116*Assumptions!E$45</f>
        <v>363786713.38168222</v>
      </c>
      <c r="Q116" s="53">
        <f>'Temporary Relocation Numbers'!Q116*Assumptions!F$45</f>
        <v>119507535.49832857</v>
      </c>
      <c r="R116" s="53">
        <f>'Temporary Relocation Numbers'!R116*Assumptions!G$45</f>
        <v>96995628.905480042</v>
      </c>
      <c r="S116" s="53">
        <f>'Temporary Relocation Numbers'!S116*Assumptions!H$45</f>
        <v>56315500.31081672</v>
      </c>
      <c r="U116">
        <v>2135</v>
      </c>
      <c r="V116" s="51">
        <f>'Temporary Relocation Numbers'!V116*Assumptions!C$45</f>
        <v>0</v>
      </c>
      <c r="W116" s="51">
        <f>'Temporary Relocation Numbers'!W116*Assumptions!D$45</f>
        <v>0</v>
      </c>
      <c r="X116" s="51">
        <f>'Temporary Relocation Numbers'!X116*Assumptions!E$45</f>
        <v>0</v>
      </c>
      <c r="Y116" s="51">
        <f>'Temporary Relocation Numbers'!Y116*Assumptions!F$45</f>
        <v>0</v>
      </c>
      <c r="Z116" s="51">
        <f>'Temporary Relocation Numbers'!Z116*Assumptions!G$45</f>
        <v>0</v>
      </c>
      <c r="AA116" s="51">
        <f>'Temporary Relocation Numbers'!AA116*Assumptions!H$45</f>
        <v>0</v>
      </c>
      <c r="AB116" s="52">
        <f>'Temporary Relocation Numbers'!AB116*Assumptions!C$45</f>
        <v>430390.88445314771</v>
      </c>
      <c r="AC116" s="52">
        <f>'Temporary Relocation Numbers'!AC116*Assumptions!D$45</f>
        <v>436416.42623977881</v>
      </c>
      <c r="AD116" s="52">
        <f>'Temporary Relocation Numbers'!AD116*Assumptions!E$45</f>
        <v>300410.41151038813</v>
      </c>
      <c r="AE116" s="52">
        <f>'Temporary Relocation Numbers'!AE116*Assumptions!F$45</f>
        <v>240479.14086312708</v>
      </c>
      <c r="AF116" s="52">
        <f>'Temporary Relocation Numbers'!AF116*Assumptions!G$45</f>
        <v>245751.09146008309</v>
      </c>
      <c r="AG116" s="52">
        <f>'Temporary Relocation Numbers'!AG116*Assumptions!H$45</f>
        <v>99917.839232786442</v>
      </c>
      <c r="AH116" s="53">
        <f>'Temporary Relocation Numbers'!AH116*Assumptions!C$45</f>
        <v>242229669.0006291</v>
      </c>
      <c r="AI116" s="53">
        <f>'Temporary Relocation Numbers'!AI116*Assumptions!D$45</f>
        <v>411783732.39348847</v>
      </c>
      <c r="AJ116" s="53">
        <f>'Temporary Relocation Numbers'!AJ116*Assumptions!E$45</f>
        <v>328718307.21508068</v>
      </c>
      <c r="AK116" s="53">
        <f>'Temporary Relocation Numbers'!AK116*Assumptions!F$45</f>
        <v>119200020.78296182</v>
      </c>
      <c r="AL116" s="53">
        <f>'Temporary Relocation Numbers'!AL116*Assumptions!G$45</f>
        <v>95014300.955097422</v>
      </c>
      <c r="AM116" s="53">
        <f>'Temporary Relocation Numbers'!AM116*Assumptions!H$45</f>
        <v>51508071.798677593</v>
      </c>
    </row>
    <row r="117" spans="1:39" x14ac:dyDescent="0.35">
      <c r="A117">
        <v>2136</v>
      </c>
      <c r="B117" s="51">
        <f>'Temporary Relocation Numbers'!B117*Assumptions!C$45</f>
        <v>0</v>
      </c>
      <c r="C117" s="51">
        <f>'Temporary Relocation Numbers'!C117*Assumptions!D$45</f>
        <v>0</v>
      </c>
      <c r="D117" s="51">
        <f>'Temporary Relocation Numbers'!D117*Assumptions!E$45</f>
        <v>0</v>
      </c>
      <c r="E117" s="51">
        <f>'Temporary Relocation Numbers'!E117*Assumptions!F$45</f>
        <v>0</v>
      </c>
      <c r="F117" s="51">
        <f>'Temporary Relocation Numbers'!F117*Assumptions!G$45</f>
        <v>0</v>
      </c>
      <c r="G117" s="51">
        <f>'Temporary Relocation Numbers'!G117*Assumptions!H$45</f>
        <v>0</v>
      </c>
      <c r="H117" s="52">
        <f>'Temporary Relocation Numbers'!H117*Assumptions!C$45</f>
        <v>465090.11650918546</v>
      </c>
      <c r="I117" s="52">
        <f>'Temporary Relocation Numbers'!I117*Assumptions!D$45</f>
        <v>480785.52092867938</v>
      </c>
      <c r="J117" s="52">
        <f>'Temporary Relocation Numbers'!J117*Assumptions!E$45</f>
        <v>334464.70871363534</v>
      </c>
      <c r="K117" s="52">
        <f>'Temporary Relocation Numbers'!K117*Assumptions!F$45</f>
        <v>242554.17195871007</v>
      </c>
      <c r="L117" s="52">
        <f>'Temporary Relocation Numbers'!L117*Assumptions!G$45</f>
        <v>252389.34649473312</v>
      </c>
      <c r="M117" s="52">
        <f>'Temporary Relocation Numbers'!M117*Assumptions!H$45</f>
        <v>109902.62510815021</v>
      </c>
      <c r="N117" s="53">
        <f>'Temporary Relocation Numbers'!N117*Assumptions!C$45</f>
        <v>263803550.735607</v>
      </c>
      <c r="O117" s="53">
        <f>'Temporary Relocation Numbers'!O117*Assumptions!D$45</f>
        <v>457192115.69747996</v>
      </c>
      <c r="P117" s="53">
        <f>'Temporary Relocation Numbers'!P117*Assumptions!E$45</f>
        <v>368840384.61793202</v>
      </c>
      <c r="Q117" s="53">
        <f>'Temporary Relocation Numbers'!Q117*Assumptions!F$45</f>
        <v>121167716.51222216</v>
      </c>
      <c r="R117" s="53">
        <f>'Temporary Relocation Numbers'!R117*Assumptions!G$45</f>
        <v>98343077.841382459</v>
      </c>
      <c r="S117" s="53">
        <f>'Temporary Relocation Numbers'!S117*Assumptions!H$45</f>
        <v>57097826.914859541</v>
      </c>
      <c r="U117">
        <v>2136</v>
      </c>
      <c r="V117" s="51">
        <f>'Temporary Relocation Numbers'!V117*Assumptions!C$45</f>
        <v>0</v>
      </c>
      <c r="W117" s="51">
        <f>'Temporary Relocation Numbers'!W117*Assumptions!D$45</f>
        <v>0</v>
      </c>
      <c r="X117" s="51">
        <f>'Temporary Relocation Numbers'!X117*Assumptions!E$45</f>
        <v>0</v>
      </c>
      <c r="Y117" s="51">
        <f>'Temporary Relocation Numbers'!Y117*Assumptions!F$45</f>
        <v>0</v>
      </c>
      <c r="Z117" s="51">
        <f>'Temporary Relocation Numbers'!Z117*Assumptions!G$45</f>
        <v>0</v>
      </c>
      <c r="AA117" s="51">
        <f>'Temporary Relocation Numbers'!AA117*Assumptions!H$45</f>
        <v>0</v>
      </c>
      <c r="AB117" s="52">
        <f>'Temporary Relocation Numbers'!AB117*Assumptions!C$45</f>
        <v>432987.58345188369</v>
      </c>
      <c r="AC117" s="52">
        <f>'Temporary Relocation Numbers'!AC117*Assumptions!D$45</f>
        <v>439049.47944323742</v>
      </c>
      <c r="AD117" s="52">
        <f>'Temporary Relocation Numbers'!AD117*Assumptions!E$45</f>
        <v>302222.8927755758</v>
      </c>
      <c r="AE117" s="52">
        <f>'Temporary Relocation Numbers'!AE117*Assumptions!F$45</f>
        <v>241930.03577482948</v>
      </c>
      <c r="AF117" s="52">
        <f>'Temporary Relocation Numbers'!AF117*Assumptions!G$45</f>
        <v>247233.79389683079</v>
      </c>
      <c r="AG117" s="52">
        <f>'Temporary Relocation Numbers'!AG117*Assumptions!H$45</f>
        <v>100520.6785643427</v>
      </c>
      <c r="AH117" s="53">
        <f>'Temporary Relocation Numbers'!AH117*Assumptions!C$45</f>
        <v>245594687.74860749</v>
      </c>
      <c r="AI117" s="53">
        <f>'Temporary Relocation Numbers'!AI117*Assumptions!D$45</f>
        <v>417504171.12146693</v>
      </c>
      <c r="AJ117" s="53">
        <f>'Temporary Relocation Numbers'!AJ117*Assumptions!E$45</f>
        <v>333284813.33774561</v>
      </c>
      <c r="AK117" s="53">
        <f>'Temporary Relocation Numbers'!AK117*Assumptions!F$45</f>
        <v>120855929.84789574</v>
      </c>
      <c r="AL117" s="53">
        <f>'Temporary Relocation Numbers'!AL117*Assumptions!G$45</f>
        <v>96334225.576053441</v>
      </c>
      <c r="AM117" s="53">
        <f>'Temporary Relocation Numbers'!AM117*Assumptions!H$45</f>
        <v>52223614.316610508</v>
      </c>
    </row>
    <row r="118" spans="1:39" x14ac:dyDescent="0.35">
      <c r="A118">
        <v>2137</v>
      </c>
      <c r="B118" s="51">
        <f>'Temporary Relocation Numbers'!B118*Assumptions!C$45</f>
        <v>0</v>
      </c>
      <c r="C118" s="51">
        <f>'Temporary Relocation Numbers'!C118*Assumptions!D$45</f>
        <v>0</v>
      </c>
      <c r="D118" s="51">
        <f>'Temporary Relocation Numbers'!D118*Assumptions!E$45</f>
        <v>0</v>
      </c>
      <c r="E118" s="51">
        <f>'Temporary Relocation Numbers'!E118*Assumptions!F$45</f>
        <v>0</v>
      </c>
      <c r="F118" s="51">
        <f>'Temporary Relocation Numbers'!F118*Assumptions!G$45</f>
        <v>0</v>
      </c>
      <c r="G118" s="51">
        <f>'Temporary Relocation Numbers'!G118*Assumptions!H$45</f>
        <v>0</v>
      </c>
      <c r="H118" s="52">
        <f>'Temporary Relocation Numbers'!H118*Assumptions!C$45</f>
        <v>467896.16813222546</v>
      </c>
      <c r="I118" s="52">
        <f>'Temporary Relocation Numbers'!I118*Assumptions!D$45</f>
        <v>483686.26842566341</v>
      </c>
      <c r="J118" s="52">
        <f>'Temporary Relocation Numbers'!J118*Assumptions!E$45</f>
        <v>336482.65148519923</v>
      </c>
      <c r="K118" s="52">
        <f>'Temporary Relocation Numbers'!K118*Assumptions!F$45</f>
        <v>244017.58626002519</v>
      </c>
      <c r="L118" s="52">
        <f>'Temporary Relocation Numbers'!L118*Assumptions!G$45</f>
        <v>253912.09984990055</v>
      </c>
      <c r="M118" s="52">
        <f>'Temporary Relocation Numbers'!M118*Assumptions!H$45</f>
        <v>110565.70615118716</v>
      </c>
      <c r="N118" s="53">
        <f>'Temporary Relocation Numbers'!N118*Assumptions!C$45</f>
        <v>267468270.65893853</v>
      </c>
      <c r="O118" s="53">
        <f>'Temporary Relocation Numbers'!O118*Assumptions!D$45</f>
        <v>463543360.97266519</v>
      </c>
      <c r="P118" s="53">
        <f>'Temporary Relocation Numbers'!P118*Assumptions!E$45</f>
        <v>373964260.70780808</v>
      </c>
      <c r="Q118" s="53">
        <f>'Temporary Relocation Numbers'!Q118*Assumptions!F$45</f>
        <v>122850960.51530212</v>
      </c>
      <c r="R118" s="53">
        <f>'Temporary Relocation Numbers'!R118*Assumptions!G$45</f>
        <v>99709245.338681459</v>
      </c>
      <c r="S118" s="53">
        <f>'Temporary Relocation Numbers'!S118*Assumptions!H$45</f>
        <v>57891021.48441837</v>
      </c>
      <c r="U118">
        <v>2137</v>
      </c>
      <c r="V118" s="51">
        <f>'Temporary Relocation Numbers'!V118*Assumptions!C$45</f>
        <v>0</v>
      </c>
      <c r="W118" s="51">
        <f>'Temporary Relocation Numbers'!W118*Assumptions!D$45</f>
        <v>0</v>
      </c>
      <c r="X118" s="51">
        <f>'Temporary Relocation Numbers'!X118*Assumptions!E$45</f>
        <v>0</v>
      </c>
      <c r="Y118" s="51">
        <f>'Temporary Relocation Numbers'!Y118*Assumptions!F$45</f>
        <v>0</v>
      </c>
      <c r="Z118" s="51">
        <f>'Temporary Relocation Numbers'!Z118*Assumptions!G$45</f>
        <v>0</v>
      </c>
      <c r="AA118" s="51">
        <f>'Temporary Relocation Numbers'!AA118*Assumptions!H$45</f>
        <v>0</v>
      </c>
      <c r="AB118" s="52">
        <f>'Temporary Relocation Numbers'!AB118*Assumptions!C$45</f>
        <v>435599.94924546493</v>
      </c>
      <c r="AC118" s="52">
        <f>'Temporary Relocation Numbers'!AC118*Assumptions!D$45</f>
        <v>441698.41877919558</v>
      </c>
      <c r="AD118" s="52">
        <f>'Temporary Relocation Numbers'!AD118*Assumptions!E$45</f>
        <v>304046.30937526183</v>
      </c>
      <c r="AE118" s="52">
        <f>'Temporary Relocation Numbers'!AE118*Assumptions!F$45</f>
        <v>243389.68444387332</v>
      </c>
      <c r="AF118" s="52">
        <f>'Temporary Relocation Numbers'!AF118*Assumptions!G$45</f>
        <v>248725.44199686273</v>
      </c>
      <c r="AG118" s="52">
        <f>'Temporary Relocation Numbers'!AG118*Assumptions!H$45</f>
        <v>101127.1550367985</v>
      </c>
      <c r="AH118" s="53">
        <f>'Temporary Relocation Numbers'!AH118*Assumptions!C$45</f>
        <v>249006452.83951309</v>
      </c>
      <c r="AI118" s="53">
        <f>'Temporary Relocation Numbers'!AI118*Assumptions!D$45</f>
        <v>423304077.33848476</v>
      </c>
      <c r="AJ118" s="53">
        <f>'Temporary Relocation Numbers'!AJ118*Assumptions!E$45</f>
        <v>337914756.68830639</v>
      </c>
      <c r="AK118" s="53">
        <f>'Temporary Relocation Numbers'!AK118*Assumptions!F$45</f>
        <v>122534842.55673271</v>
      </c>
      <c r="AL118" s="53">
        <f>'Temporary Relocation Numbers'!AL118*Assumptions!G$45</f>
        <v>97672486.394692317</v>
      </c>
      <c r="AM118" s="53">
        <f>'Temporary Relocation Numbers'!AM118*Assumptions!H$45</f>
        <v>52949097.045409232</v>
      </c>
    </row>
    <row r="119" spans="1:39" x14ac:dyDescent="0.35">
      <c r="A119">
        <v>2138</v>
      </c>
      <c r="B119" s="51">
        <f>'Temporary Relocation Numbers'!B119*Assumptions!C$45</f>
        <v>0</v>
      </c>
      <c r="C119" s="51">
        <f>'Temporary Relocation Numbers'!C119*Assumptions!D$45</f>
        <v>0</v>
      </c>
      <c r="D119" s="51">
        <f>'Temporary Relocation Numbers'!D119*Assumptions!E$45</f>
        <v>0</v>
      </c>
      <c r="E119" s="51">
        <f>'Temporary Relocation Numbers'!E119*Assumptions!F$45</f>
        <v>0</v>
      </c>
      <c r="F119" s="51">
        <f>'Temporary Relocation Numbers'!F119*Assumptions!G$45</f>
        <v>0</v>
      </c>
      <c r="G119" s="51">
        <f>'Temporary Relocation Numbers'!G119*Assumptions!H$45</f>
        <v>0</v>
      </c>
      <c r="H119" s="52">
        <f>'Temporary Relocation Numbers'!H119*Assumptions!C$45</f>
        <v>470719.14964784269</v>
      </c>
      <c r="I119" s="52">
        <f>'Temporary Relocation Numbers'!I119*Assumptions!D$45</f>
        <v>486604.51714861003</v>
      </c>
      <c r="J119" s="52">
        <f>'Temporary Relocation Numbers'!J119*Assumptions!E$45</f>
        <v>338512.7692125155</v>
      </c>
      <c r="K119" s="52">
        <f>'Temporary Relocation Numbers'!K119*Assumptions!F$45</f>
        <v>245489.82985254569</v>
      </c>
      <c r="L119" s="52">
        <f>'Temporary Relocation Numbers'!L119*Assumptions!G$45</f>
        <v>255444.04050957534</v>
      </c>
      <c r="M119" s="52">
        <f>'Temporary Relocation Numbers'!M119*Assumptions!H$45</f>
        <v>111232.7877944755</v>
      </c>
      <c r="N119" s="53">
        <f>'Temporary Relocation Numbers'!N119*Assumptions!C$45</f>
        <v>271183900.3296141</v>
      </c>
      <c r="O119" s="53">
        <f>'Temporary Relocation Numbers'!O119*Assumptions!D$45</f>
        <v>469982836.80817831</v>
      </c>
      <c r="P119" s="53">
        <f>'Temporary Relocation Numbers'!P119*Assumptions!E$45</f>
        <v>379159316.92675704</v>
      </c>
      <c r="Q119" s="53">
        <f>'Temporary Relocation Numbers'!Q119*Assumptions!F$45</f>
        <v>124557587.89520442</v>
      </c>
      <c r="R119" s="53">
        <f>'Temporary Relocation Numbers'!R119*Assumptions!G$45</f>
        <v>101094391.43286435</v>
      </c>
      <c r="S119" s="53">
        <f>'Temporary Relocation Numbers'!S119*Assumptions!H$45</f>
        <v>58695234.995663255</v>
      </c>
      <c r="U119">
        <v>2138</v>
      </c>
      <c r="V119" s="51">
        <f>'Temporary Relocation Numbers'!V119*Assumptions!C$45</f>
        <v>0</v>
      </c>
      <c r="W119" s="51">
        <f>'Temporary Relocation Numbers'!W119*Assumptions!D$45</f>
        <v>0</v>
      </c>
      <c r="X119" s="51">
        <f>'Temporary Relocation Numbers'!X119*Assumptions!E$45</f>
        <v>0</v>
      </c>
      <c r="Y119" s="51">
        <f>'Temporary Relocation Numbers'!Y119*Assumptions!F$45</f>
        <v>0</v>
      </c>
      <c r="Z119" s="51">
        <f>'Temporary Relocation Numbers'!Z119*Assumptions!G$45</f>
        <v>0</v>
      </c>
      <c r="AA119" s="51">
        <f>'Temporary Relocation Numbers'!AA119*Assumptions!H$45</f>
        <v>0</v>
      </c>
      <c r="AB119" s="52">
        <f>'Temporary Relocation Numbers'!AB119*Assumptions!C$45</f>
        <v>438228.07635715406</v>
      </c>
      <c r="AC119" s="52">
        <f>'Temporary Relocation Numbers'!AC119*Assumptions!D$45</f>
        <v>444363.34009425674</v>
      </c>
      <c r="AD119" s="52">
        <f>'Temporary Relocation Numbers'!AD119*Assumptions!E$45</f>
        <v>305880.72728615062</v>
      </c>
      <c r="AE119" s="52">
        <f>'Temporary Relocation Numbers'!AE119*Assumptions!F$45</f>
        <v>244858.13968474374</v>
      </c>
      <c r="AF119" s="52">
        <f>'Temporary Relocation Numbers'!AF119*Assumptions!G$45</f>
        <v>250226.08973249968</v>
      </c>
      <c r="AG119" s="52">
        <f>'Temporary Relocation Numbers'!AG119*Assumptions!H$45</f>
        <v>101737.29059429928</v>
      </c>
      <c r="AH119" s="53">
        <f>'Temporary Relocation Numbers'!AH119*Assumptions!C$45</f>
        <v>252465613.66663033</v>
      </c>
      <c r="AI119" s="53">
        <f>'Temporary Relocation Numbers'!AI119*Assumptions!D$45</f>
        <v>429184554.99515027</v>
      </c>
      <c r="AJ119" s="53">
        <f>'Temporary Relocation Numbers'!AJ119*Assumptions!E$45</f>
        <v>342609018.52735364</v>
      </c>
      <c r="AK119" s="53">
        <f>'Temporary Relocation Numbers'!AK119*Assumptions!F$45</f>
        <v>124237078.47269274</v>
      </c>
      <c r="AL119" s="53">
        <f>'Temporary Relocation Numbers'!AL119*Assumptions!G$45</f>
        <v>99029338.13476114</v>
      </c>
      <c r="AM119" s="53">
        <f>'Temporary Relocation Numbers'!AM119*Assumptions!H$45</f>
        <v>53684658.073013432</v>
      </c>
    </row>
    <row r="120" spans="1:39" x14ac:dyDescent="0.35">
      <c r="A120">
        <v>2139</v>
      </c>
      <c r="B120" s="51">
        <f>'Temporary Relocation Numbers'!B120*Assumptions!C$45</f>
        <v>0</v>
      </c>
      <c r="C120" s="51">
        <f>'Temporary Relocation Numbers'!C120*Assumptions!D$45</f>
        <v>0</v>
      </c>
      <c r="D120" s="51">
        <f>'Temporary Relocation Numbers'!D120*Assumptions!E$45</f>
        <v>0</v>
      </c>
      <c r="E120" s="51">
        <f>'Temporary Relocation Numbers'!E120*Assumptions!F$45</f>
        <v>0</v>
      </c>
      <c r="F120" s="51">
        <f>'Temporary Relocation Numbers'!F120*Assumptions!G$45</f>
        <v>0</v>
      </c>
      <c r="G120" s="51">
        <f>'Temporary Relocation Numbers'!G120*Assumptions!H$45</f>
        <v>0</v>
      </c>
      <c r="H120" s="52">
        <f>'Temporary Relocation Numbers'!H120*Assumptions!C$45</f>
        <v>473559.16320001031</v>
      </c>
      <c r="I120" s="52">
        <f>'Temporary Relocation Numbers'!I120*Assumptions!D$45</f>
        <v>489540.37268854707</v>
      </c>
      <c r="J120" s="52">
        <f>'Temporary Relocation Numbers'!J120*Assumptions!E$45</f>
        <v>340555.13535135775</v>
      </c>
      <c r="K120" s="52">
        <f>'Temporary Relocation Numbers'!K120*Assumptions!F$45</f>
        <v>246970.95600647878</v>
      </c>
      <c r="L120" s="52">
        <f>'Temporary Relocation Numbers'!L120*Assumptions!G$45</f>
        <v>256985.22390398453</v>
      </c>
      <c r="M120" s="52">
        <f>'Temporary Relocation Numbers'!M120*Assumptions!H$45</f>
        <v>111903.89417503818</v>
      </c>
      <c r="N120" s="53">
        <f>'Temporary Relocation Numbers'!N120*Assumptions!C$45</f>
        <v>274951146.97831708</v>
      </c>
      <c r="O120" s="53">
        <f>'Temporary Relocation Numbers'!O120*Assumptions!D$45</f>
        <v>476511768.88991874</v>
      </c>
      <c r="P120" s="53">
        <f>'Temporary Relocation Numbers'!P120*Assumptions!E$45</f>
        <v>384426542.0986079</v>
      </c>
      <c r="Q120" s="53">
        <f>'Temporary Relocation Numbers'!Q120*Assumptions!F$45</f>
        <v>126287923.49034257</v>
      </c>
      <c r="R120" s="53">
        <f>'Temporary Relocation Numbers'!R120*Assumptions!G$45</f>
        <v>102498779.77179308</v>
      </c>
      <c r="S120" s="53">
        <f>'Temporary Relocation Numbers'!S120*Assumptions!H$45</f>
        <v>59510620.522103012</v>
      </c>
      <c r="U120">
        <v>2139</v>
      </c>
      <c r="V120" s="51">
        <f>'Temporary Relocation Numbers'!V120*Assumptions!C$45</f>
        <v>0</v>
      </c>
      <c r="W120" s="51">
        <f>'Temporary Relocation Numbers'!W120*Assumptions!D$45</f>
        <v>0</v>
      </c>
      <c r="X120" s="51">
        <f>'Temporary Relocation Numbers'!X120*Assumptions!E$45</f>
        <v>0</v>
      </c>
      <c r="Y120" s="51">
        <f>'Temporary Relocation Numbers'!Y120*Assumptions!F$45</f>
        <v>0</v>
      </c>
      <c r="Z120" s="51">
        <f>'Temporary Relocation Numbers'!Z120*Assumptions!G$45</f>
        <v>0</v>
      </c>
      <c r="AA120" s="51">
        <f>'Temporary Relocation Numbers'!AA120*Assumptions!H$45</f>
        <v>0</v>
      </c>
      <c r="AB120" s="52">
        <f>'Temporary Relocation Numbers'!AB120*Assumptions!C$45</f>
        <v>440872.0598805052</v>
      </c>
      <c r="AC120" s="52">
        <f>'Temporary Relocation Numbers'!AC120*Assumptions!D$45</f>
        <v>447044.33981330018</v>
      </c>
      <c r="AD120" s="52">
        <f>'Temporary Relocation Numbers'!AD120*Assumptions!E$45</f>
        <v>307726.21288300701</v>
      </c>
      <c r="AE120" s="52">
        <f>'Temporary Relocation Numbers'!AE120*Assumptions!F$45</f>
        <v>246335.45463057398</v>
      </c>
      <c r="AF120" s="52">
        <f>'Temporary Relocation Numbers'!AF120*Assumptions!G$45</f>
        <v>251735.79140169645</v>
      </c>
      <c r="AG120" s="52">
        <f>'Temporary Relocation Numbers'!AG120*Assumptions!H$45</f>
        <v>102351.10731338708</v>
      </c>
      <c r="AH120" s="53">
        <f>'Temporary Relocation Numbers'!AH120*Assumptions!C$45</f>
        <v>255972828.64451927</v>
      </c>
      <c r="AI120" s="53">
        <f>'Temporary Relocation Numbers'!AI120*Assumptions!D$45</f>
        <v>435146723.3779906</v>
      </c>
      <c r="AJ120" s="53">
        <f>'Temporary Relocation Numbers'!AJ120*Assumptions!E$45</f>
        <v>347368492.35782003</v>
      </c>
      <c r="AK120" s="53">
        <f>'Temporary Relocation Numbers'!AK120*Assumptions!F$45</f>
        <v>125962961.59832086</v>
      </c>
      <c r="AL120" s="53">
        <f>'Temporary Relocation Numbers'!AL120*Assumptions!G$45</f>
        <v>100405039.0585918</v>
      </c>
      <c r="AM120" s="53">
        <f>'Temporary Relocation Numbers'!AM120*Assumptions!H$45</f>
        <v>54430437.405660041</v>
      </c>
    </row>
    <row r="121" spans="1:39" x14ac:dyDescent="0.35">
      <c r="A121">
        <v>2140</v>
      </c>
      <c r="B121" s="51">
        <f>'Temporary Relocation Numbers'!B121*Assumptions!C$45</f>
        <v>0</v>
      </c>
      <c r="C121" s="51">
        <f>'Temporary Relocation Numbers'!C121*Assumptions!D$45</f>
        <v>0</v>
      </c>
      <c r="D121" s="51">
        <f>'Temporary Relocation Numbers'!D121*Assumptions!E$45</f>
        <v>0</v>
      </c>
      <c r="E121" s="51">
        <f>'Temporary Relocation Numbers'!E121*Assumptions!F$45</f>
        <v>0</v>
      </c>
      <c r="F121" s="51">
        <f>'Temporary Relocation Numbers'!F121*Assumptions!G$45</f>
        <v>0</v>
      </c>
      <c r="G121" s="51">
        <f>'Temporary Relocation Numbers'!G121*Assumptions!H$45</f>
        <v>0</v>
      </c>
      <c r="H121" s="52">
        <f>'Temporary Relocation Numbers'!H121*Assumptions!C$45</f>
        <v>506264.99753441749</v>
      </c>
      <c r="I121" s="52">
        <f>'Temporary Relocation Numbers'!I121*Assumptions!D$45</f>
        <v>523349.93139492837</v>
      </c>
      <c r="J121" s="52">
        <f>'Temporary Relocation Numbers'!J121*Assumptions!E$45</f>
        <v>364075.19515395694</v>
      </c>
      <c r="K121" s="52">
        <f>'Temporary Relocation Numbers'!K121*Assumptions!F$45</f>
        <v>264027.72905670601</v>
      </c>
      <c r="L121" s="52">
        <f>'Temporary Relocation Numbers'!L121*Assumptions!G$45</f>
        <v>274733.621174136</v>
      </c>
      <c r="M121" s="52">
        <f>'Temporary Relocation Numbers'!M121*Assumptions!H$45</f>
        <v>119632.41155718001</v>
      </c>
      <c r="N121" s="53">
        <f>'Temporary Relocation Numbers'!N121*Assumptions!C$45</f>
        <v>296236418.29734135</v>
      </c>
      <c r="O121" s="53">
        <f>'Temporary Relocation Numbers'!O121*Assumptions!D$45</f>
        <v>513400803.17472571</v>
      </c>
      <c r="P121" s="53">
        <f>'Temporary Relocation Numbers'!P121*Assumptions!E$45</f>
        <v>414186822.57290041</v>
      </c>
      <c r="Q121" s="53">
        <f>'Temporary Relocation Numbers'!Q121*Assumptions!F$45</f>
        <v>136064470.14362895</v>
      </c>
      <c r="R121" s="53">
        <f>'Temporary Relocation Numbers'!R121*Assumptions!G$45</f>
        <v>110433696.06979118</v>
      </c>
      <c r="S121" s="53">
        <f>'Temporary Relocation Numbers'!S121*Assumptions!H$45</f>
        <v>64117619.685762957</v>
      </c>
      <c r="U121">
        <v>2140</v>
      </c>
      <c r="V121" s="51">
        <f>'Temporary Relocation Numbers'!V121*Assumptions!C$45</f>
        <v>0</v>
      </c>
      <c r="W121" s="51">
        <f>'Temporary Relocation Numbers'!W121*Assumptions!D$45</f>
        <v>0</v>
      </c>
      <c r="X121" s="51">
        <f>'Temporary Relocation Numbers'!X121*Assumptions!E$45</f>
        <v>0</v>
      </c>
      <c r="Y121" s="51">
        <f>'Temporary Relocation Numbers'!Y121*Assumptions!F$45</f>
        <v>0</v>
      </c>
      <c r="Z121" s="51">
        <f>'Temporary Relocation Numbers'!Z121*Assumptions!G$45</f>
        <v>0</v>
      </c>
      <c r="AA121" s="51">
        <f>'Temporary Relocation Numbers'!AA121*Assumptions!H$45</f>
        <v>0</v>
      </c>
      <c r="AB121" s="52">
        <f>'Temporary Relocation Numbers'!AB121*Assumptions!C$45</f>
        <v>471320.39595679514</v>
      </c>
      <c r="AC121" s="52">
        <f>'Temporary Relocation Numbers'!AC121*Assumptions!D$45</f>
        <v>477918.95750471833</v>
      </c>
      <c r="AD121" s="52">
        <f>'Temporary Relocation Numbers'!AD121*Assumptions!E$45</f>
        <v>328978.97984647797</v>
      </c>
      <c r="AE121" s="52">
        <f>'Temporary Relocation Numbers'!AE121*Assumptions!F$45</f>
        <v>263348.33748854051</v>
      </c>
      <c r="AF121" s="52">
        <f>'Temporary Relocation Numbers'!AF121*Assumptions!G$45</f>
        <v>269121.64248309005</v>
      </c>
      <c r="AG121" s="52">
        <f>'Temporary Relocation Numbers'!AG121*Assumptions!H$45</f>
        <v>109419.87214757303</v>
      </c>
      <c r="AH121" s="53">
        <f>'Temporary Relocation Numbers'!AH121*Assumptions!C$45</f>
        <v>275788898.40045428</v>
      </c>
      <c r="AI121" s="53">
        <f>'Temporary Relocation Numbers'!AI121*Assumptions!D$45</f>
        <v>468833493.45505953</v>
      </c>
      <c r="AJ121" s="53">
        <f>'Temporary Relocation Numbers'!AJ121*Assumptions!E$45</f>
        <v>374259933.57846594</v>
      </c>
      <c r="AK121" s="53">
        <f>'Temporary Relocation Numbers'!AK121*Assumptions!F$45</f>
        <v>135714351.41150659</v>
      </c>
      <c r="AL121" s="53">
        <f>'Temporary Relocation Numbers'!AL121*Assumptions!G$45</f>
        <v>108177868.96545482</v>
      </c>
      <c r="AM121" s="53">
        <f>'Temporary Relocation Numbers'!AM121*Assumptions!H$45</f>
        <v>58644155.518587217</v>
      </c>
    </row>
    <row r="122" spans="1:39" x14ac:dyDescent="0.35">
      <c r="A122">
        <v>2141</v>
      </c>
      <c r="B122" s="51">
        <f>'Temporary Relocation Numbers'!B122*Assumptions!C$45</f>
        <v>0</v>
      </c>
      <c r="C122" s="51">
        <f>'Temporary Relocation Numbers'!C122*Assumptions!D$45</f>
        <v>0</v>
      </c>
      <c r="D122" s="51">
        <f>'Temporary Relocation Numbers'!D122*Assumptions!E$45</f>
        <v>0</v>
      </c>
      <c r="E122" s="51">
        <f>'Temporary Relocation Numbers'!E122*Assumptions!F$45</f>
        <v>0</v>
      </c>
      <c r="F122" s="51">
        <f>'Temporary Relocation Numbers'!F122*Assumptions!G$45</f>
        <v>0</v>
      </c>
      <c r="G122" s="51">
        <f>'Temporary Relocation Numbers'!G122*Assumptions!H$45</f>
        <v>0</v>
      </c>
      <c r="H122" s="52">
        <f>'Temporary Relocation Numbers'!H122*Assumptions!C$45</f>
        <v>509319.47164081736</v>
      </c>
      <c r="I122" s="52">
        <f>'Temporary Relocation Numbers'!I122*Assumptions!D$45</f>
        <v>526507.48489322909</v>
      </c>
      <c r="J122" s="52">
        <f>'Temporary Relocation Numbers'!J122*Assumptions!E$45</f>
        <v>366271.78836461966</v>
      </c>
      <c r="K122" s="52">
        <f>'Temporary Relocation Numbers'!K122*Assumptions!F$45</f>
        <v>265620.70085152268</v>
      </c>
      <c r="L122" s="52">
        <f>'Temporary Relocation Numbers'!L122*Assumptions!G$45</f>
        <v>276391.18536704034</v>
      </c>
      <c r="M122" s="52">
        <f>'Temporary Relocation Numbers'!M122*Assumptions!H$45</f>
        <v>120354.19581081635</v>
      </c>
      <c r="N122" s="53">
        <f>'Temporary Relocation Numbers'!N122*Assumptions!C$45</f>
        <v>300351690.82162458</v>
      </c>
      <c r="O122" s="53">
        <f>'Temporary Relocation Numbers'!O122*Assumptions!D$45</f>
        <v>520532891.22586197</v>
      </c>
      <c r="P122" s="53">
        <f>'Temporary Relocation Numbers'!P122*Assumptions!E$45</f>
        <v>419940644.67435312</v>
      </c>
      <c r="Q122" s="53">
        <f>'Temporary Relocation Numbers'!Q122*Assumptions!F$45</f>
        <v>137954657.64566392</v>
      </c>
      <c r="R122" s="53">
        <f>'Temporary Relocation Numbers'!R122*Assumptions!G$45</f>
        <v>111967824.64791524</v>
      </c>
      <c r="S122" s="53">
        <f>'Temporary Relocation Numbers'!S122*Assumptions!H$45</f>
        <v>65008332.178615272</v>
      </c>
      <c r="U122">
        <v>2141</v>
      </c>
      <c r="V122" s="51">
        <f>'Temporary Relocation Numbers'!V122*Assumptions!C$45</f>
        <v>0</v>
      </c>
      <c r="W122" s="51">
        <f>'Temporary Relocation Numbers'!W122*Assumptions!D$45</f>
        <v>0</v>
      </c>
      <c r="X122" s="51">
        <f>'Temporary Relocation Numbers'!X122*Assumptions!E$45</f>
        <v>0</v>
      </c>
      <c r="Y122" s="51">
        <f>'Temporary Relocation Numbers'!Y122*Assumptions!F$45</f>
        <v>0</v>
      </c>
      <c r="Z122" s="51">
        <f>'Temporary Relocation Numbers'!Z122*Assumptions!G$45</f>
        <v>0</v>
      </c>
      <c r="AA122" s="51">
        <f>'Temporary Relocation Numbers'!AA122*Assumptions!H$45</f>
        <v>0</v>
      </c>
      <c r="AB122" s="52">
        <f>'Temporary Relocation Numbers'!AB122*Assumptions!C$45</f>
        <v>474164.03703859897</v>
      </c>
      <c r="AC122" s="52">
        <f>'Temporary Relocation Numbers'!AC122*Assumptions!D$45</f>
        <v>480802.41002022941</v>
      </c>
      <c r="AD122" s="52">
        <f>'Temporary Relocation Numbers'!AD122*Assumptions!E$45</f>
        <v>330963.82529379259</v>
      </c>
      <c r="AE122" s="52">
        <f>'Temporary Relocation Numbers'!AE122*Assumptions!F$45</f>
        <v>264937.21027599316</v>
      </c>
      <c r="AF122" s="52">
        <f>'Temporary Relocation Numbers'!AF122*Assumptions!G$45</f>
        <v>270745.34764232446</v>
      </c>
      <c r="AG122" s="52">
        <f>'Temporary Relocation Numbers'!AG122*Assumptions!H$45</f>
        <v>110080.04057286028</v>
      </c>
      <c r="AH122" s="53">
        <f>'Temporary Relocation Numbers'!AH122*Assumptions!C$45</f>
        <v>279620117.00150615</v>
      </c>
      <c r="AI122" s="53">
        <f>'Temporary Relocation Numbers'!AI122*Assumptions!D$45</f>
        <v>475346459.02886939</v>
      </c>
      <c r="AJ122" s="53">
        <f>'Temporary Relocation Numbers'!AJ122*Assumptions!E$45</f>
        <v>379459097.24121857</v>
      </c>
      <c r="AK122" s="53">
        <f>'Temporary Relocation Numbers'!AK122*Assumptions!F$45</f>
        <v>137599675.11588013</v>
      </c>
      <c r="AL122" s="53">
        <f>'Temporary Relocation Numbers'!AL122*Assumptions!G$45</f>
        <v>109680659.92697059</v>
      </c>
      <c r="AM122" s="53">
        <f>'Temporary Relocation Numbers'!AM122*Assumptions!H$45</f>
        <v>59458831.456483543</v>
      </c>
    </row>
    <row r="123" spans="1:39" x14ac:dyDescent="0.35">
      <c r="A123">
        <v>2142</v>
      </c>
      <c r="B123" s="51">
        <f>'Temporary Relocation Numbers'!B123*Assumptions!C$45</f>
        <v>0</v>
      </c>
      <c r="C123" s="51">
        <f>'Temporary Relocation Numbers'!C123*Assumptions!D$45</f>
        <v>0</v>
      </c>
      <c r="D123" s="51">
        <f>'Temporary Relocation Numbers'!D123*Assumptions!E$45</f>
        <v>0</v>
      </c>
      <c r="E123" s="51">
        <f>'Temporary Relocation Numbers'!E123*Assumptions!F$45</f>
        <v>0</v>
      </c>
      <c r="F123" s="51">
        <f>'Temporary Relocation Numbers'!F123*Assumptions!G$45</f>
        <v>0</v>
      </c>
      <c r="G123" s="51">
        <f>'Temporary Relocation Numbers'!G123*Assumptions!H$45</f>
        <v>0</v>
      </c>
      <c r="H123" s="52">
        <f>'Temporary Relocation Numbers'!H123*Assumptions!C$45</f>
        <v>512392.37445967435</v>
      </c>
      <c r="I123" s="52">
        <f>'Temporary Relocation Numbers'!I123*Assumptions!D$45</f>
        <v>529684.08901807328</v>
      </c>
      <c r="J123" s="52">
        <f>'Temporary Relocation Numbers'!J123*Assumptions!E$45</f>
        <v>368481.63439172611</v>
      </c>
      <c r="K123" s="52">
        <f>'Temporary Relocation Numbers'!K123*Assumptions!F$45</f>
        <v>267223.2836032951</v>
      </c>
      <c r="L123" s="52">
        <f>'Temporary Relocation Numbers'!L123*Assumptions!G$45</f>
        <v>278058.75022546889</v>
      </c>
      <c r="M123" s="52">
        <f>'Temporary Relocation Numbers'!M123*Assumptions!H$45</f>
        <v>121080.33484174102</v>
      </c>
      <c r="N123" s="53">
        <f>'Temporary Relocation Numbers'!N123*Assumptions!C$45</f>
        <v>304524132.10337001</v>
      </c>
      <c r="O123" s="53">
        <f>'Temporary Relocation Numbers'!O123*Assumptions!D$45</f>
        <v>527764057.189722</v>
      </c>
      <c r="P123" s="53">
        <f>'Temporary Relocation Numbers'!P123*Assumptions!E$45</f>
        <v>425774398.0217337</v>
      </c>
      <c r="Q123" s="53">
        <f>'Temporary Relocation Numbers'!Q123*Assumptions!F$45</f>
        <v>139871103.35301197</v>
      </c>
      <c r="R123" s="53">
        <f>'Temporary Relocation Numbers'!R123*Assumptions!G$45</f>
        <v>113523265.1134249</v>
      </c>
      <c r="S123" s="53">
        <f>'Temporary Relocation Numbers'!S123*Assumptions!H$45</f>
        <v>65911418.317725979</v>
      </c>
      <c r="U123">
        <v>2142</v>
      </c>
      <c r="V123" s="51">
        <f>'Temporary Relocation Numbers'!V123*Assumptions!C$45</f>
        <v>0</v>
      </c>
      <c r="W123" s="51">
        <f>'Temporary Relocation Numbers'!W123*Assumptions!D$45</f>
        <v>0</v>
      </c>
      <c r="X123" s="51">
        <f>'Temporary Relocation Numbers'!X123*Assumptions!E$45</f>
        <v>0</v>
      </c>
      <c r="Y123" s="51">
        <f>'Temporary Relocation Numbers'!Y123*Assumptions!F$45</f>
        <v>0</v>
      </c>
      <c r="Z123" s="51">
        <f>'Temporary Relocation Numbers'!Z123*Assumptions!G$45</f>
        <v>0</v>
      </c>
      <c r="AA123" s="51">
        <f>'Temporary Relocation Numbers'!AA123*Assumptions!H$45</f>
        <v>0</v>
      </c>
      <c r="AB123" s="52">
        <f>'Temporary Relocation Numbers'!AB123*Assumptions!C$45</f>
        <v>477024.83480335452</v>
      </c>
      <c r="AC123" s="52">
        <f>'Temporary Relocation Numbers'!AC123*Assumptions!D$45</f>
        <v>483703.25941502</v>
      </c>
      <c r="AD123" s="52">
        <f>'Temporary Relocation Numbers'!AD123*Assumptions!E$45</f>
        <v>332960.64600910619</v>
      </c>
      <c r="AE123" s="52">
        <f>'Temporary Relocation Numbers'!AE123*Assumptions!F$45</f>
        <v>266535.66928965389</v>
      </c>
      <c r="AF123" s="52">
        <f>'Temporary Relocation Numbers'!AF123*Assumptions!G$45</f>
        <v>272378.8491836699</v>
      </c>
      <c r="AG123" s="52">
        <f>'Temporary Relocation Numbers'!AG123*Assumptions!H$45</f>
        <v>110744.19202555557</v>
      </c>
      <c r="AH123" s="53">
        <f>'Temporary Relocation Numbers'!AH123*Assumptions!C$45</f>
        <v>283504558.32491606</v>
      </c>
      <c r="AI123" s="53">
        <f>'Temporary Relocation Numbers'!AI123*Assumptions!D$45</f>
        <v>481949901.75748527</v>
      </c>
      <c r="AJ123" s="53">
        <f>'Temporary Relocation Numbers'!AJ123*Assumptions!E$45</f>
        <v>384730486.91687524</v>
      </c>
      <c r="AK123" s="53">
        <f>'Temporary Relocation Numbers'!AK123*Assumptions!F$45</f>
        <v>139511189.45840877</v>
      </c>
      <c r="AL123" s="53">
        <f>'Temporary Relocation Numbers'!AL123*Assumptions!G$45</f>
        <v>111204327.43833533</v>
      </c>
      <c r="AM123" s="53">
        <f>'Temporary Relocation Numbers'!AM123*Assumptions!H$45</f>
        <v>60284824.752058886</v>
      </c>
    </row>
    <row r="124" spans="1:39" x14ac:dyDescent="0.35">
      <c r="A124">
        <v>2143</v>
      </c>
      <c r="B124" s="51">
        <f>'Temporary Relocation Numbers'!B124*Assumptions!C$45</f>
        <v>0</v>
      </c>
      <c r="C124" s="51">
        <f>'Temporary Relocation Numbers'!C124*Assumptions!D$45</f>
        <v>0</v>
      </c>
      <c r="D124" s="51">
        <f>'Temporary Relocation Numbers'!D124*Assumptions!E$45</f>
        <v>0</v>
      </c>
      <c r="E124" s="51">
        <f>'Temporary Relocation Numbers'!E124*Assumptions!F$45</f>
        <v>0</v>
      </c>
      <c r="F124" s="51">
        <f>'Temporary Relocation Numbers'!F124*Assumptions!G$45</f>
        <v>0</v>
      </c>
      <c r="G124" s="51">
        <f>'Temporary Relocation Numbers'!G124*Assumptions!H$45</f>
        <v>0</v>
      </c>
      <c r="H124" s="52">
        <f>'Temporary Relocation Numbers'!H124*Assumptions!C$45</f>
        <v>515483.81717786752</v>
      </c>
      <c r="I124" s="52">
        <f>'Temporary Relocation Numbers'!I124*Assumptions!D$45</f>
        <v>532879.85870856571</v>
      </c>
      <c r="J124" s="52">
        <f>'Temporary Relocation Numbers'!J124*Assumptions!E$45</f>
        <v>370704.8131941614</v>
      </c>
      <c r="K124" s="52">
        <f>'Temporary Relocation Numbers'!K124*Assumptions!F$45</f>
        <v>268835.53529829392</v>
      </c>
      <c r="L124" s="52">
        <f>'Temporary Relocation Numbers'!L124*Assumptions!G$45</f>
        <v>279736.37608694052</v>
      </c>
      <c r="M124" s="52">
        <f>'Temporary Relocation Numbers'!M124*Assumptions!H$45</f>
        <v>121810.85492385118</v>
      </c>
      <c r="N124" s="53">
        <f>'Temporary Relocation Numbers'!N124*Assumptions!C$45</f>
        <v>308754536.32250398</v>
      </c>
      <c r="O124" s="53">
        <f>'Temporary Relocation Numbers'!O124*Assumptions!D$45</f>
        <v>535095677.44202042</v>
      </c>
      <c r="P124" s="53">
        <f>'Temporary Relocation Numbers'!P124*Assumptions!E$45</f>
        <v>431689193.00809282</v>
      </c>
      <c r="Q124" s="53">
        <f>'Temporary Relocation Numbers'!Q124*Assumptions!F$45</f>
        <v>141814172.04077908</v>
      </c>
      <c r="R124" s="53">
        <f>'Temporary Relocation Numbers'!R124*Assumptions!G$45</f>
        <v>115100313.52790876</v>
      </c>
      <c r="S124" s="53">
        <f>'Temporary Relocation Numbers'!S124*Assumptions!H$45</f>
        <v>66827049.995959505</v>
      </c>
      <c r="U124">
        <v>2143</v>
      </c>
      <c r="V124" s="51">
        <f>'Temporary Relocation Numbers'!V124*Assumptions!C$45</f>
        <v>0</v>
      </c>
      <c r="W124" s="51">
        <f>'Temporary Relocation Numbers'!W124*Assumptions!D$45</f>
        <v>0</v>
      </c>
      <c r="X124" s="51">
        <f>'Temporary Relocation Numbers'!X124*Assumptions!E$45</f>
        <v>0</v>
      </c>
      <c r="Y124" s="51">
        <f>'Temporary Relocation Numbers'!Y124*Assumptions!F$45</f>
        <v>0</v>
      </c>
      <c r="Z124" s="51">
        <f>'Temporary Relocation Numbers'!Z124*Assumptions!G$45</f>
        <v>0</v>
      </c>
      <c r="AA124" s="51">
        <f>'Temporary Relocation Numbers'!AA124*Assumptions!H$45</f>
        <v>0</v>
      </c>
      <c r="AB124" s="52">
        <f>'Temporary Relocation Numbers'!AB124*Assumptions!C$45</f>
        <v>479902.89276334108</v>
      </c>
      <c r="AC124" s="52">
        <f>'Temporary Relocation Numbers'!AC124*Assumptions!D$45</f>
        <v>486621.61065055855</v>
      </c>
      <c r="AD124" s="52">
        <f>'Temporary Relocation Numbers'!AD124*Assumptions!E$45</f>
        <v>334969.51424340653</v>
      </c>
      <c r="AE124" s="52">
        <f>'Temporary Relocation Numbers'!AE124*Assumptions!F$45</f>
        <v>268143.77236658428</v>
      </c>
      <c r="AF124" s="52">
        <f>'Temporary Relocation Numbers'!AF124*Assumptions!G$45</f>
        <v>274022.20621213195</v>
      </c>
      <c r="AG124" s="52">
        <f>'Temporary Relocation Numbers'!AG124*Assumptions!H$45</f>
        <v>111412.35053665872</v>
      </c>
      <c r="AH124" s="53">
        <f>'Temporary Relocation Numbers'!AH124*Assumptions!C$45</f>
        <v>287442961.73287421</v>
      </c>
      <c r="AI124" s="53">
        <f>'Temporary Relocation Numbers'!AI124*Assumptions!D$45</f>
        <v>488645078.536165</v>
      </c>
      <c r="AJ124" s="53">
        <f>'Temporary Relocation Numbers'!AJ124*Assumptions!E$45</f>
        <v>390075105.95852852</v>
      </c>
      <c r="AK124" s="53">
        <f>'Temporary Relocation Numbers'!AK124*Assumptions!F$45</f>
        <v>141449258.27556548</v>
      </c>
      <c r="AL124" s="53">
        <f>'Temporary Relocation Numbers'!AL124*Assumptions!G$45</f>
        <v>112749161.51349294</v>
      </c>
      <c r="AM124" s="53">
        <f>'Temporary Relocation Numbers'!AM124*Assumptions!H$45</f>
        <v>61122292.624372847</v>
      </c>
    </row>
    <row r="125" spans="1:39" x14ac:dyDescent="0.35">
      <c r="A125">
        <v>2144</v>
      </c>
      <c r="B125" s="51">
        <f>'Temporary Relocation Numbers'!B125*Assumptions!C$45</f>
        <v>0</v>
      </c>
      <c r="C125" s="51">
        <f>'Temporary Relocation Numbers'!C125*Assumptions!D$45</f>
        <v>0</v>
      </c>
      <c r="D125" s="51">
        <f>'Temporary Relocation Numbers'!D125*Assumptions!E$45</f>
        <v>0</v>
      </c>
      <c r="E125" s="51">
        <f>'Temporary Relocation Numbers'!E125*Assumptions!F$45</f>
        <v>0</v>
      </c>
      <c r="F125" s="51">
        <f>'Temporary Relocation Numbers'!F125*Assumptions!G$45</f>
        <v>0</v>
      </c>
      <c r="G125" s="51">
        <f>'Temporary Relocation Numbers'!G125*Assumptions!H$45</f>
        <v>0</v>
      </c>
      <c r="H125" s="52">
        <f>'Temporary Relocation Numbers'!H125*Assumptions!C$45</f>
        <v>518593.91165310523</v>
      </c>
      <c r="I125" s="52">
        <f>'Temporary Relocation Numbers'!I125*Assumptions!D$45</f>
        <v>536094.90959727881</v>
      </c>
      <c r="J125" s="52">
        <f>'Temporary Relocation Numbers'!J125*Assumptions!E$45</f>
        <v>372941.40521323023</v>
      </c>
      <c r="K125" s="52">
        <f>'Temporary Relocation Numbers'!K125*Assumptions!F$45</f>
        <v>270457.5142726411</v>
      </c>
      <c r="L125" s="52">
        <f>'Temporary Relocation Numbers'!L125*Assumptions!G$45</f>
        <v>281424.12365301163</v>
      </c>
      <c r="M125" s="52">
        <f>'Temporary Relocation Numbers'!M125*Assumptions!H$45</f>
        <v>122545.78248956348</v>
      </c>
      <c r="N125" s="53">
        <f>'Temporary Relocation Numbers'!N125*Assumptions!C$45</f>
        <v>313043708.6915828</v>
      </c>
      <c r="O125" s="53">
        <f>'Temporary Relocation Numbers'!O125*Assumptions!D$45</f>
        <v>542529147.47887993</v>
      </c>
      <c r="P125" s="53">
        <f>'Temporary Relocation Numbers'!P125*Assumptions!E$45</f>
        <v>437686155.45189703</v>
      </c>
      <c r="Q125" s="53">
        <f>'Temporary Relocation Numbers'!Q125*Assumptions!F$45</f>
        <v>143784233.5514729</v>
      </c>
      <c r="R125" s="53">
        <f>'Temporary Relocation Numbers'!R125*Assumptions!G$45</f>
        <v>116699270.06579925</v>
      </c>
      <c r="S125" s="53">
        <f>'Temporary Relocation Numbers'!S125*Assumptions!H$45</f>
        <v>67755401.494090408</v>
      </c>
      <c r="U125">
        <v>2144</v>
      </c>
      <c r="V125" s="51">
        <f>'Temporary Relocation Numbers'!V125*Assumptions!C$45</f>
        <v>0</v>
      </c>
      <c r="W125" s="51">
        <f>'Temporary Relocation Numbers'!W125*Assumptions!D$45</f>
        <v>0</v>
      </c>
      <c r="X125" s="51">
        <f>'Temporary Relocation Numbers'!X125*Assumptions!E$45</f>
        <v>0</v>
      </c>
      <c r="Y125" s="51">
        <f>'Temporary Relocation Numbers'!Y125*Assumptions!F$45</f>
        <v>0</v>
      </c>
      <c r="Z125" s="51">
        <f>'Temporary Relocation Numbers'!Z125*Assumptions!G$45</f>
        <v>0</v>
      </c>
      <c r="AA125" s="51">
        <f>'Temporary Relocation Numbers'!AA125*Assumptions!H$45</f>
        <v>0</v>
      </c>
      <c r="AB125" s="52">
        <f>'Temporary Relocation Numbers'!AB125*Assumptions!C$45</f>
        <v>482798.31505536393</v>
      </c>
      <c r="AC125" s="52">
        <f>'Temporary Relocation Numbers'!AC125*Assumptions!D$45</f>
        <v>489557.5693215818</v>
      </c>
      <c r="AD125" s="52">
        <f>'Temporary Relocation Numbers'!AD125*Assumptions!E$45</f>
        <v>336990.50268359651</v>
      </c>
      <c r="AE125" s="52">
        <f>'Temporary Relocation Numbers'!AE125*Assumptions!F$45</f>
        <v>269761.57769279671</v>
      </c>
      <c r="AF125" s="52">
        <f>'Temporary Relocation Numbers'!AF125*Assumptions!G$45</f>
        <v>275675.47818931745</v>
      </c>
      <c r="AG125" s="52">
        <f>'Temporary Relocation Numbers'!AG125*Assumptions!H$45</f>
        <v>112084.54028215705</v>
      </c>
      <c r="AH125" s="53">
        <f>'Temporary Relocation Numbers'!AH125*Assumptions!C$45</f>
        <v>291436076.85868096</v>
      </c>
      <c r="AI125" s="53">
        <f>'Temporary Relocation Numbers'!AI125*Assumptions!D$45</f>
        <v>495433263.72076893</v>
      </c>
      <c r="AJ125" s="53">
        <f>'Temporary Relocation Numbers'!AJ125*Assumptions!E$45</f>
        <v>395493971.65770388</v>
      </c>
      <c r="AK125" s="53">
        <f>'Temporary Relocation Numbers'!AK125*Assumptions!F$45</f>
        <v>143414250.45818567</v>
      </c>
      <c r="AL125" s="53">
        <f>'Temporary Relocation Numbers'!AL125*Assumptions!G$45</f>
        <v>114315456.19521816</v>
      </c>
      <c r="AM125" s="53">
        <f>'Temporary Relocation Numbers'!AM125*Assumptions!H$45</f>
        <v>61971394.476548925</v>
      </c>
    </row>
    <row r="126" spans="1:39" x14ac:dyDescent="0.35">
      <c r="A126">
        <v>2145</v>
      </c>
      <c r="B126" s="51">
        <f>'Temporary Relocation Numbers'!B126*Assumptions!C$45</f>
        <v>0</v>
      </c>
      <c r="C126" s="51">
        <f>'Temporary Relocation Numbers'!C126*Assumptions!D$45</f>
        <v>0</v>
      </c>
      <c r="D126" s="51">
        <f>'Temporary Relocation Numbers'!D126*Assumptions!E$45</f>
        <v>0</v>
      </c>
      <c r="E126" s="51">
        <f>'Temporary Relocation Numbers'!E126*Assumptions!F$45</f>
        <v>0</v>
      </c>
      <c r="F126" s="51">
        <f>'Temporary Relocation Numbers'!F126*Assumptions!G$45</f>
        <v>0</v>
      </c>
      <c r="G126" s="51">
        <f>'Temporary Relocation Numbers'!G126*Assumptions!H$45</f>
        <v>0</v>
      </c>
      <c r="H126" s="52">
        <f>'Temporary Relocation Numbers'!H126*Assumptions!C$45</f>
        <v>521722.77041797229</v>
      </c>
      <c r="I126" s="52">
        <f>'Temporary Relocation Numbers'!I126*Assumptions!D$45</f>
        <v>539329.35801443667</v>
      </c>
      <c r="J126" s="52">
        <f>'Temporary Relocation Numbers'!J126*Assumptions!E$45</f>
        <v>375191.49137556809</v>
      </c>
      <c r="K126" s="52">
        <f>'Temporary Relocation Numbers'!K126*Assumptions!F$45</f>
        <v>272089.27921442129</v>
      </c>
      <c r="L126" s="52">
        <f>'Temporary Relocation Numbers'!L126*Assumptions!G$45</f>
        <v>283122.05399147241</v>
      </c>
      <c r="M126" s="52">
        <f>'Temporary Relocation Numbers'!M126*Assumptions!H$45</f>
        <v>123285.14413077086</v>
      </c>
      <c r="N126" s="53">
        <f>'Temporary Relocation Numbers'!N126*Assumptions!C$45</f>
        <v>317392465.60905641</v>
      </c>
      <c r="O126" s="53">
        <f>'Temporary Relocation Numbers'!O126*Assumptions!D$45</f>
        <v>550065882.18244934</v>
      </c>
      <c r="P126" s="53">
        <f>'Temporary Relocation Numbers'!P126*Assumptions!E$45</f>
        <v>443766426.81131661</v>
      </c>
      <c r="Q126" s="53">
        <f>'Temporary Relocation Numbers'!Q126*Assumptions!F$45</f>
        <v>145781662.86539868</v>
      </c>
      <c r="R126" s="53">
        <f>'Temporary Relocation Numbers'!R126*Assumptions!G$45</f>
        <v>118320439.07150759</v>
      </c>
      <c r="S126" s="53">
        <f>'Temporary Relocation Numbers'!S126*Assumptions!H$45</f>
        <v>68696649.513976127</v>
      </c>
      <c r="U126">
        <v>2145</v>
      </c>
      <c r="V126" s="51">
        <f>'Temporary Relocation Numbers'!V126*Assumptions!C$45</f>
        <v>0</v>
      </c>
      <c r="W126" s="51">
        <f>'Temporary Relocation Numbers'!W126*Assumptions!D$45</f>
        <v>0</v>
      </c>
      <c r="X126" s="51">
        <f>'Temporary Relocation Numbers'!X126*Assumptions!E$45</f>
        <v>0</v>
      </c>
      <c r="Y126" s="51">
        <f>'Temporary Relocation Numbers'!Y126*Assumptions!F$45</f>
        <v>0</v>
      </c>
      <c r="Z126" s="51">
        <f>'Temporary Relocation Numbers'!Z126*Assumptions!G$45</f>
        <v>0</v>
      </c>
      <c r="AA126" s="51">
        <f>'Temporary Relocation Numbers'!AA126*Assumptions!H$45</f>
        <v>0</v>
      </c>
      <c r="AB126" s="52">
        <f>'Temporary Relocation Numbers'!AB126*Assumptions!C$45</f>
        <v>485711.20644452196</v>
      </c>
      <c r="AC126" s="52">
        <f>'Temporary Relocation Numbers'!AC126*Assumptions!D$45</f>
        <v>492511.24165991717</v>
      </c>
      <c r="AD126" s="52">
        <f>'Temporary Relocation Numbers'!AD126*Assumptions!E$45</f>
        <v>339023.6844551246</v>
      </c>
      <c r="AE126" s="52">
        <f>'Temporary Relocation Numbers'!AE126*Assumptions!F$45</f>
        <v>271389.14380536054</v>
      </c>
      <c r="AF126" s="52">
        <f>'Temporary Relocation Numbers'!AF126*Assumptions!G$45</f>
        <v>277338.72493558587</v>
      </c>
      <c r="AG126" s="52">
        <f>'Temporary Relocation Numbers'!AG126*Assumptions!H$45</f>
        <v>112760.78558390008</v>
      </c>
      <c r="AH126" s="53">
        <f>'Temporary Relocation Numbers'!AH126*Assumptions!C$45</f>
        <v>295484663.74943113</v>
      </c>
      <c r="AI126" s="53">
        <f>'Temporary Relocation Numbers'!AI126*Assumptions!D$45</f>
        <v>502315749.37032068</v>
      </c>
      <c r="AJ126" s="53">
        <f>'Temporary Relocation Numbers'!AJ126*Assumptions!E$45</f>
        <v>400988115.43799007</v>
      </c>
      <c r="AK126" s="53">
        <f>'Temporary Relocation Numbers'!AK126*Assumptions!F$45</f>
        <v>145406540.02168173</v>
      </c>
      <c r="AL126" s="53">
        <f>'Temporary Relocation Numbers'!AL126*Assumptions!G$45</f>
        <v>115903509.61108443</v>
      </c>
      <c r="AM126" s="53">
        <f>'Temporary Relocation Numbers'!AM126*Assumptions!H$45</f>
        <v>62832291.926115319</v>
      </c>
    </row>
    <row r="127" spans="1:39" x14ac:dyDescent="0.35">
      <c r="A127">
        <v>2146</v>
      </c>
      <c r="B127" s="51">
        <f>'Temporary Relocation Numbers'!B127*Assumptions!C$45</f>
        <v>0</v>
      </c>
      <c r="C127" s="51">
        <f>'Temporary Relocation Numbers'!C127*Assumptions!D$45</f>
        <v>0</v>
      </c>
      <c r="D127" s="51">
        <f>'Temporary Relocation Numbers'!D127*Assumptions!E$45</f>
        <v>0</v>
      </c>
      <c r="E127" s="51">
        <f>'Temporary Relocation Numbers'!E127*Assumptions!F$45</f>
        <v>0</v>
      </c>
      <c r="F127" s="51">
        <f>'Temporary Relocation Numbers'!F127*Assumptions!G$45</f>
        <v>0</v>
      </c>
      <c r="G127" s="51">
        <f>'Temporary Relocation Numbers'!G127*Assumptions!H$45</f>
        <v>0</v>
      </c>
      <c r="H127" s="52">
        <f>'Temporary Relocation Numbers'!H127*Assumptions!C$45</f>
        <v>524870.5066840027</v>
      </c>
      <c r="I127" s="52">
        <f>'Temporary Relocation Numbers'!I127*Assumptions!D$45</f>
        <v>542583.32099212497</v>
      </c>
      <c r="J127" s="52">
        <f>'Temporary Relocation Numbers'!J127*Assumptions!E$45</f>
        <v>377455.15309606912</v>
      </c>
      <c r="K127" s="52">
        <f>'Temporary Relocation Numbers'!K127*Assumptions!F$45</f>
        <v>273730.88916580443</v>
      </c>
      <c r="L127" s="52">
        <f>'Temporary Relocation Numbers'!L127*Assumptions!G$45</f>
        <v>284830.22853855614</v>
      </c>
      <c r="M127" s="52">
        <f>'Temporary Relocation Numbers'!M127*Assumptions!H$45</f>
        <v>124028.96659980422</v>
      </c>
      <c r="N127" s="53">
        <f>'Temporary Relocation Numbers'!N127*Assumptions!C$45</f>
        <v>321801634.8146618</v>
      </c>
      <c r="O127" s="53">
        <f>'Temporary Relocation Numbers'!O127*Assumptions!D$45</f>
        <v>557707316.09021056</v>
      </c>
      <c r="P127" s="53">
        <f>'Temporary Relocation Numbers'!P127*Assumptions!E$45</f>
        <v>449931164.40148997</v>
      </c>
      <c r="Q127" s="53">
        <f>'Temporary Relocation Numbers'!Q127*Assumptions!F$45</f>
        <v>147806840.17203268</v>
      </c>
      <c r="R127" s="53">
        <f>'Temporary Relocation Numbers'!R127*Assumptions!G$45</f>
        <v>119964129.11735258</v>
      </c>
      <c r="S127" s="53">
        <f>'Temporary Relocation Numbers'!S127*Assumptions!H$45</f>
        <v>69650973.212190136</v>
      </c>
      <c r="U127">
        <v>2146</v>
      </c>
      <c r="V127" s="51">
        <f>'Temporary Relocation Numbers'!V127*Assumptions!C$45</f>
        <v>0</v>
      </c>
      <c r="W127" s="51">
        <f>'Temporary Relocation Numbers'!W127*Assumptions!D$45</f>
        <v>0</v>
      </c>
      <c r="X127" s="51">
        <f>'Temporary Relocation Numbers'!X127*Assumptions!E$45</f>
        <v>0</v>
      </c>
      <c r="Y127" s="51">
        <f>'Temporary Relocation Numbers'!Y127*Assumptions!F$45</f>
        <v>0</v>
      </c>
      <c r="Z127" s="51">
        <f>'Temporary Relocation Numbers'!Z127*Assumptions!G$45</f>
        <v>0</v>
      </c>
      <c r="AA127" s="51">
        <f>'Temporary Relocation Numbers'!AA127*Assumptions!H$45</f>
        <v>0</v>
      </c>
      <c r="AB127" s="52">
        <f>'Temporary Relocation Numbers'!AB127*Assumptions!C$45</f>
        <v>488641.6723279985</v>
      </c>
      <c r="AC127" s="52">
        <f>'Temporary Relocation Numbers'!AC127*Assumptions!D$45</f>
        <v>495482.73453832598</v>
      </c>
      <c r="AD127" s="52">
        <f>'Temporary Relocation Numbers'!AD127*Assumptions!E$45</f>
        <v>341069.13312463101</v>
      </c>
      <c r="AE127" s="52">
        <f>'Temporary Relocation Numbers'!AE127*Assumptions!F$45</f>
        <v>273026.52959451958</v>
      </c>
      <c r="AF127" s="52">
        <f>'Temporary Relocation Numbers'!AF127*Assumptions!G$45</f>
        <v>279012.00663221371</v>
      </c>
      <c r="AG127" s="52">
        <f>'Temporary Relocation Numbers'!AG127*Assumptions!H$45</f>
        <v>113441.11091047949</v>
      </c>
      <c r="AH127" s="53">
        <f>'Temporary Relocation Numbers'!AH127*Assumptions!C$45</f>
        <v>299589493.01068205</v>
      </c>
      <c r="AI127" s="53">
        <f>'Temporary Relocation Numbers'!AI127*Assumptions!D$45</f>
        <v>509293845.49293709</v>
      </c>
      <c r="AJ127" s="53">
        <f>'Temporary Relocation Numbers'!AJ127*Assumptions!E$45</f>
        <v>406558583.05136007</v>
      </c>
      <c r="AK127" s="53">
        <f>'Temporary Relocation Numbers'!AK127*Assumptions!F$45</f>
        <v>147426506.17723286</v>
      </c>
      <c r="AL127" s="53">
        <f>'Temporary Relocation Numbers'!AL127*Assumptions!G$45</f>
        <v>117513624.03020947</v>
      </c>
      <c r="AM127" s="53">
        <f>'Temporary Relocation Numbers'!AM127*Assumptions!H$45</f>
        <v>63705148.835766956</v>
      </c>
    </row>
    <row r="128" spans="1:39" x14ac:dyDescent="0.35">
      <c r="A128">
        <v>2147</v>
      </c>
      <c r="B128" s="51">
        <f>'Temporary Relocation Numbers'!B128*Assumptions!C$45</f>
        <v>0</v>
      </c>
      <c r="C128" s="51">
        <f>'Temporary Relocation Numbers'!C128*Assumptions!D$45</f>
        <v>0</v>
      </c>
      <c r="D128" s="51">
        <f>'Temporary Relocation Numbers'!D128*Assumptions!E$45</f>
        <v>0</v>
      </c>
      <c r="E128" s="51">
        <f>'Temporary Relocation Numbers'!E128*Assumptions!F$45</f>
        <v>0</v>
      </c>
      <c r="F128" s="51">
        <f>'Temporary Relocation Numbers'!F128*Assumptions!G$45</f>
        <v>0</v>
      </c>
      <c r="G128" s="51">
        <f>'Temporary Relocation Numbers'!G128*Assumptions!H$45</f>
        <v>0</v>
      </c>
      <c r="H128" s="52">
        <f>'Temporary Relocation Numbers'!H128*Assumptions!C$45</f>
        <v>528037.23434577498</v>
      </c>
      <c r="I128" s="52">
        <f>'Temporary Relocation Numbers'!I128*Assumptions!D$45</f>
        <v>545856.91626852425</v>
      </c>
      <c r="J128" s="52">
        <f>'Temporary Relocation Numbers'!J128*Assumptions!E$45</f>
        <v>379732.47228083212</v>
      </c>
      <c r="K128" s="52">
        <f>'Temporary Relocation Numbers'!K128*Assumptions!F$45</f>
        <v>275382.40352518286</v>
      </c>
      <c r="L128" s="52">
        <f>'Temporary Relocation Numbers'!L128*Assumptions!G$45</f>
        <v>286548.70910116279</v>
      </c>
      <c r="M128" s="52">
        <f>'Temporary Relocation Numbers'!M128*Assumptions!H$45</f>
        <v>124777.27681040078</v>
      </c>
      <c r="N128" s="53">
        <f>'Temporary Relocation Numbers'!N128*Assumptions!C$45</f>
        <v>326272055.54697353</v>
      </c>
      <c r="O128" s="53">
        <f>'Temporary Relocation Numbers'!O128*Assumptions!D$45</f>
        <v>565454903.66802859</v>
      </c>
      <c r="P128" s="53">
        <f>'Temporary Relocation Numbers'!P128*Assumptions!E$45</f>
        <v>456181541.61480647</v>
      </c>
      <c r="Q128" s="53">
        <f>'Temporary Relocation Numbers'!Q128*Assumptions!F$45</f>
        <v>149860150.94238687</v>
      </c>
      <c r="R128" s="53">
        <f>'Temporary Relocation Numbers'!R128*Assumptions!G$45</f>
        <v>121630653.06229399</v>
      </c>
      <c r="S128" s="53">
        <f>'Temporary Relocation Numbers'!S128*Assumptions!H$45</f>
        <v>70618554.234122455</v>
      </c>
      <c r="U128">
        <v>2147</v>
      </c>
      <c r="V128" s="51">
        <f>'Temporary Relocation Numbers'!V128*Assumptions!C$45</f>
        <v>0</v>
      </c>
      <c r="W128" s="51">
        <f>'Temporary Relocation Numbers'!W128*Assumptions!D$45</f>
        <v>0</v>
      </c>
      <c r="X128" s="51">
        <f>'Temporary Relocation Numbers'!X128*Assumptions!E$45</f>
        <v>0</v>
      </c>
      <c r="Y128" s="51">
        <f>'Temporary Relocation Numbers'!Y128*Assumptions!F$45</f>
        <v>0</v>
      </c>
      <c r="Z128" s="51">
        <f>'Temporary Relocation Numbers'!Z128*Assumptions!G$45</f>
        <v>0</v>
      </c>
      <c r="AA128" s="51">
        <f>'Temporary Relocation Numbers'!AA128*Assumptions!H$45</f>
        <v>0</v>
      </c>
      <c r="AB128" s="52">
        <f>'Temporary Relocation Numbers'!AB128*Assumptions!C$45</f>
        <v>491589.81873887562</v>
      </c>
      <c r="AC128" s="52">
        <f>'Temporary Relocation Numbers'!AC128*Assumptions!D$45</f>
        <v>498472.15547436953</v>
      </c>
      <c r="AD128" s="52">
        <f>'Temporary Relocation Numbers'!AD128*Assumptions!E$45</f>
        <v>343126.9227026091</v>
      </c>
      <c r="AE128" s="52">
        <f>'Temporary Relocation Numbers'!AE128*Assumptions!F$45</f>
        <v>274673.79430582334</v>
      </c>
      <c r="AF128" s="52">
        <f>'Temporary Relocation Numbers'!AF128*Assumptions!G$45</f>
        <v>280695.38382357254</v>
      </c>
      <c r="AG128" s="52">
        <f>'Temporary Relocation Numbers'!AG128*Assumptions!H$45</f>
        <v>114125.54087811465</v>
      </c>
      <c r="AH128" s="53">
        <f>'Temporary Relocation Numbers'!AH128*Assumptions!C$45</f>
        <v>303751345.95312929</v>
      </c>
      <c r="AI128" s="53">
        <f>'Temporary Relocation Numbers'!AI128*Assumptions!D$45</f>
        <v>516368880.2951737</v>
      </c>
      <c r="AJ128" s="53">
        <f>'Temporary Relocation Numbers'!AJ128*Assumptions!E$45</f>
        <v>412206434.77721852</v>
      </c>
      <c r="AK128" s="53">
        <f>'Temporary Relocation Numbers'!AK128*Assumptions!F$45</f>
        <v>149474533.40396389</v>
      </c>
      <c r="AL128" s="53">
        <f>'Temporary Relocation Numbers'!AL128*Assumptions!G$45</f>
        <v>119146105.92078868</v>
      </c>
      <c r="AM128" s="53">
        <f>'Temporary Relocation Numbers'!AM128*Assumptions!H$45</f>
        <v>64590131.344555132</v>
      </c>
    </row>
    <row r="129" spans="1:39" x14ac:dyDescent="0.35">
      <c r="A129">
        <v>2148</v>
      </c>
      <c r="B129" s="51">
        <f>'Temporary Relocation Numbers'!B129*Assumptions!C$45</f>
        <v>0</v>
      </c>
      <c r="C129" s="51">
        <f>'Temporary Relocation Numbers'!C129*Assumptions!D$45</f>
        <v>0</v>
      </c>
      <c r="D129" s="51">
        <f>'Temporary Relocation Numbers'!D129*Assumptions!E$45</f>
        <v>0</v>
      </c>
      <c r="E129" s="51">
        <f>'Temporary Relocation Numbers'!E129*Assumptions!F$45</f>
        <v>0</v>
      </c>
      <c r="F129" s="51">
        <f>'Temporary Relocation Numbers'!F129*Assumptions!G$45</f>
        <v>0</v>
      </c>
      <c r="G129" s="51">
        <f>'Temporary Relocation Numbers'!G129*Assumptions!H$45</f>
        <v>0</v>
      </c>
      <c r="H129" s="52">
        <f>'Temporary Relocation Numbers'!H129*Assumptions!C$45</f>
        <v>531223.06798503327</v>
      </c>
      <c r="I129" s="52">
        <f>'Temporary Relocation Numbers'!I129*Assumptions!D$45</f>
        <v>549150.2622921709</v>
      </c>
      <c r="J129" s="52">
        <f>'Temporary Relocation Numbers'!J129*Assumptions!E$45</f>
        <v>382023.53133012407</v>
      </c>
      <c r="K129" s="52">
        <f>'Temporary Relocation Numbers'!K129*Assumptions!F$45</f>
        <v>277043.88204932003</v>
      </c>
      <c r="L129" s="52">
        <f>'Temporary Relocation Numbers'!L129*Assumptions!G$45</f>
        <v>288277.5578590947</v>
      </c>
      <c r="M129" s="52">
        <f>'Temporary Relocation Numbers'!M129*Assumptions!H$45</f>
        <v>125530.10183867771</v>
      </c>
      <c r="N129" s="53">
        <f>'Temporary Relocation Numbers'!N129*Assumptions!C$45</f>
        <v>330804578.70314461</v>
      </c>
      <c r="O129" s="53">
        <f>'Temporary Relocation Numbers'!O129*Assumptions!D$45</f>
        <v>573310119.5869931</v>
      </c>
      <c r="P129" s="53">
        <f>'Temporary Relocation Numbers'!P129*Assumptions!E$45</f>
        <v>462518748.14424914</v>
      </c>
      <c r="Q129" s="53">
        <f>'Temporary Relocation Numbers'!Q129*Assumptions!F$45</f>
        <v>151941986.00237986</v>
      </c>
      <c r="R129" s="53">
        <f>'Temporary Relocation Numbers'!R129*Assumptions!G$45</f>
        <v>123320328.11148219</v>
      </c>
      <c r="S129" s="53">
        <f>'Temporary Relocation Numbers'!S129*Assumptions!H$45</f>
        <v>71599576.74855414</v>
      </c>
      <c r="U129">
        <v>2148</v>
      </c>
      <c r="V129" s="51">
        <f>'Temporary Relocation Numbers'!V129*Assumptions!C$45</f>
        <v>0</v>
      </c>
      <c r="W129" s="51">
        <f>'Temporary Relocation Numbers'!W129*Assumptions!D$45</f>
        <v>0</v>
      </c>
      <c r="X129" s="51">
        <f>'Temporary Relocation Numbers'!X129*Assumptions!E$45</f>
        <v>0</v>
      </c>
      <c r="Y129" s="51">
        <f>'Temporary Relocation Numbers'!Y129*Assumptions!F$45</f>
        <v>0</v>
      </c>
      <c r="Z129" s="51">
        <f>'Temporary Relocation Numbers'!Z129*Assumptions!G$45</f>
        <v>0</v>
      </c>
      <c r="AA129" s="51">
        <f>'Temporary Relocation Numbers'!AA129*Assumptions!H$45</f>
        <v>0</v>
      </c>
      <c r="AB129" s="52">
        <f>'Temporary Relocation Numbers'!AB129*Assumptions!C$45</f>
        <v>494555.75234996952</v>
      </c>
      <c r="AC129" s="52">
        <f>'Temporary Relocation Numbers'!AC129*Assumptions!D$45</f>
        <v>501479.61263430148</v>
      </c>
      <c r="AD129" s="52">
        <f>'Temporary Relocation Numbers'!AD129*Assumptions!E$45</f>
        <v>345197.12764608342</v>
      </c>
      <c r="AE129" s="52">
        <f>'Temporary Relocation Numbers'!AE129*Assumptions!F$45</f>
        <v>276330.99754227005</v>
      </c>
      <c r="AF129" s="52">
        <f>'Temporary Relocation Numbers'!AF129*Assumptions!G$45</f>
        <v>282388.9174193191</v>
      </c>
      <c r="AG129" s="52">
        <f>'Temporary Relocation Numbers'!AG129*Assumptions!H$45</f>
        <v>114814.10025154319</v>
      </c>
      <c r="AH129" s="53">
        <f>'Temporary Relocation Numbers'!AH129*Assumptions!C$45</f>
        <v>307971014.74132097</v>
      </c>
      <c r="AI129" s="53">
        <f>'Temporary Relocation Numbers'!AI129*Assumptions!D$45</f>
        <v>523542200.43483579</v>
      </c>
      <c r="AJ129" s="53">
        <f>'Temporary Relocation Numbers'!AJ129*Assumptions!E$45</f>
        <v>417932745.62421507</v>
      </c>
      <c r="AK129" s="53">
        <f>'Temporary Relocation Numbers'!AK129*Assumptions!F$45</f>
        <v>151551011.52212685</v>
      </c>
      <c r="AL129" s="53">
        <f>'Temporary Relocation Numbers'!AL129*Assumptions!G$45</f>
        <v>120801266.00842863</v>
      </c>
      <c r="AM129" s="53">
        <f>'Temporary Relocation Numbers'!AM129*Assumptions!H$45</f>
        <v>65487407.899510287</v>
      </c>
    </row>
    <row r="130" spans="1:39" x14ac:dyDescent="0.35">
      <c r="A130">
        <v>2149</v>
      </c>
      <c r="B130" s="51">
        <f>'Temporary Relocation Numbers'!B130*Assumptions!C$45</f>
        <v>0</v>
      </c>
      <c r="C130" s="51">
        <f>'Temporary Relocation Numbers'!C130*Assumptions!D$45</f>
        <v>0</v>
      </c>
      <c r="D130" s="51">
        <f>'Temporary Relocation Numbers'!D130*Assumptions!E$45</f>
        <v>0</v>
      </c>
      <c r="E130" s="51">
        <f>'Temporary Relocation Numbers'!E130*Assumptions!F$45</f>
        <v>0</v>
      </c>
      <c r="F130" s="51">
        <f>'Temporary Relocation Numbers'!F130*Assumptions!G$45</f>
        <v>0</v>
      </c>
      <c r="G130" s="51">
        <f>'Temporary Relocation Numbers'!G130*Assumptions!H$45</f>
        <v>0</v>
      </c>
      <c r="H130" s="52">
        <f>'Temporary Relocation Numbers'!H130*Assumptions!C$45</f>
        <v>534428.12287483388</v>
      </c>
      <c r="I130" s="52">
        <f>'Temporary Relocation Numbers'!I130*Assumptions!D$45</f>
        <v>552463.47822624317</v>
      </c>
      <c r="J130" s="52">
        <f>'Temporary Relocation Numbers'!J130*Assumptions!E$45</f>
        <v>384328.41314136167</v>
      </c>
      <c r="K130" s="52">
        <f>'Temporary Relocation Numbers'!K130*Assumptions!F$45</f>
        <v>278715.38485551329</v>
      </c>
      <c r="L130" s="52">
        <f>'Temporary Relocation Numbers'!L130*Assumptions!G$45</f>
        <v>290016.8373673071</v>
      </c>
      <c r="M130" s="52">
        <f>'Temporary Relocation Numbers'!M130*Assumptions!H$45</f>
        <v>126287.46892411188</v>
      </c>
      <c r="N130" s="53">
        <f>'Temporary Relocation Numbers'!N130*Assumptions!C$45</f>
        <v>335400067.0008654</v>
      </c>
      <c r="O130" s="53">
        <f>'Temporary Relocation Numbers'!O130*Assumptions!D$45</f>
        <v>581274459.00410604</v>
      </c>
      <c r="P130" s="53">
        <f>'Temporary Relocation Numbers'!P130*Assumptions!E$45</f>
        <v>468943990.20983946</v>
      </c>
      <c r="Q130" s="53">
        <f>'Temporary Relocation Numbers'!Q130*Assumptions!F$45</f>
        <v>154052741.60722589</v>
      </c>
      <c r="R130" s="53">
        <f>'Temporary Relocation Numbers'!R130*Assumptions!G$45</f>
        <v>125033475.87663437</v>
      </c>
      <c r="S130" s="53">
        <f>'Temporary Relocation Numbers'!S130*Assumptions!H$45</f>
        <v>72594227.482711628</v>
      </c>
      <c r="U130">
        <v>2149</v>
      </c>
      <c r="V130" s="51">
        <f>'Temporary Relocation Numbers'!V130*Assumptions!C$45</f>
        <v>0</v>
      </c>
      <c r="W130" s="51">
        <f>'Temporary Relocation Numbers'!W130*Assumptions!D$45</f>
        <v>0</v>
      </c>
      <c r="X130" s="51">
        <f>'Temporary Relocation Numbers'!X130*Assumptions!E$45</f>
        <v>0</v>
      </c>
      <c r="Y130" s="51">
        <f>'Temporary Relocation Numbers'!Y130*Assumptions!F$45</f>
        <v>0</v>
      </c>
      <c r="Z130" s="51">
        <f>'Temporary Relocation Numbers'!Z130*Assumptions!G$45</f>
        <v>0</v>
      </c>
      <c r="AA130" s="51">
        <f>'Temporary Relocation Numbers'!AA130*Assumptions!H$45</f>
        <v>0</v>
      </c>
      <c r="AB130" s="52">
        <f>'Temporary Relocation Numbers'!AB130*Assumptions!C$45</f>
        <v>497539.58047769108</v>
      </c>
      <c r="AC130" s="52">
        <f>'Temporary Relocation Numbers'!AC130*Assumptions!D$45</f>
        <v>504505.21483697958</v>
      </c>
      <c r="AD130" s="52">
        <f>'Temporary Relocation Numbers'!AD130*Assumptions!E$45</f>
        <v>347279.82286130404</v>
      </c>
      <c r="AE130" s="52">
        <f>'Temporary Relocation Numbers'!AE130*Assumptions!F$45</f>
        <v>277998.19926646416</v>
      </c>
      <c r="AF130" s="52">
        <f>'Temporary Relocation Numbers'!AF130*Assumptions!G$45</f>
        <v>284092.66869659943</v>
      </c>
      <c r="AG130" s="52">
        <f>'Temporary Relocation Numbers'!AG130*Assumptions!H$45</f>
        <v>115506.81394491695</v>
      </c>
      <c r="AH130" s="53">
        <f>'Temporary Relocation Numbers'!AH130*Assumptions!C$45</f>
        <v>312249302.544438</v>
      </c>
      <c r="AI130" s="53">
        <f>'Temporary Relocation Numbers'!AI130*Assumptions!D$45</f>
        <v>530815171.27729893</v>
      </c>
      <c r="AJ130" s="53">
        <f>'Temporary Relocation Numbers'!AJ130*Assumptions!E$45</f>
        <v>423738605.53485996</v>
      </c>
      <c r="AK130" s="53">
        <f>'Temporary Relocation Numbers'!AK130*Assumptions!F$45</f>
        <v>153656335.76729897</v>
      </c>
      <c r="AL130" s="53">
        <f>'Temporary Relocation Numbers'!AL130*Assumptions!G$45</f>
        <v>122479419.33528979</v>
      </c>
      <c r="AM130" s="53">
        <f>'Temporary Relocation Numbers'!AM130*Assumptions!H$45</f>
        <v>66397149.287704095</v>
      </c>
    </row>
    <row r="131" spans="1:39" x14ac:dyDescent="0.35">
      <c r="A131">
        <v>2150</v>
      </c>
      <c r="B131" s="51">
        <f>'Temporary Relocation Numbers'!B131*Assumptions!C$45</f>
        <v>0</v>
      </c>
      <c r="C131" s="51">
        <f>'Temporary Relocation Numbers'!C131*Assumptions!D$45</f>
        <v>0</v>
      </c>
      <c r="D131" s="51">
        <f>'Temporary Relocation Numbers'!D131*Assumptions!E$45</f>
        <v>0</v>
      </c>
      <c r="E131" s="51">
        <f>'Temporary Relocation Numbers'!E131*Assumptions!F$45</f>
        <v>0</v>
      </c>
      <c r="F131" s="51">
        <f>'Temporary Relocation Numbers'!F131*Assumptions!G$45</f>
        <v>0</v>
      </c>
      <c r="G131" s="51">
        <f>'Temporary Relocation Numbers'!G131*Assumptions!H$45</f>
        <v>0</v>
      </c>
      <c r="H131" s="52">
        <f>'Temporary Relocation Numbers'!H131*Assumptions!C$45</f>
        <v>570314.84429087501</v>
      </c>
      <c r="I131" s="52">
        <f>'Temporary Relocation Numbers'!I131*Assumptions!D$45</f>
        <v>589561.26946707896</v>
      </c>
      <c r="J131" s="52">
        <f>'Temporary Relocation Numbers'!J131*Assumptions!E$45</f>
        <v>410135.9747279053</v>
      </c>
      <c r="K131" s="52">
        <f>'Temporary Relocation Numbers'!K131*Assumptions!F$45</f>
        <v>297431.05669716338</v>
      </c>
      <c r="L131" s="52">
        <f>'Temporary Relocation Numbers'!L131*Assumptions!G$45</f>
        <v>309491.39905873861</v>
      </c>
      <c r="M131" s="52">
        <f>'Temporary Relocation Numbers'!M131*Assumptions!H$45</f>
        <v>134767.64244349455</v>
      </c>
      <c r="N131" s="53">
        <f>'Temporary Relocation Numbers'!N131*Assumptions!C$45</f>
        <v>360717964.82949513</v>
      </c>
      <c r="O131" s="53">
        <f>'Temporary Relocation Numbers'!O131*Assumptions!D$45</f>
        <v>625152349.35473621</v>
      </c>
      <c r="P131" s="53">
        <f>'Temporary Relocation Numbers'!P131*Assumptions!E$45</f>
        <v>504342540.17927653</v>
      </c>
      <c r="Q131" s="53">
        <f>'Temporary Relocation Numbers'!Q131*Assumptions!F$45</f>
        <v>165681515.58782858</v>
      </c>
      <c r="R131" s="53">
        <f>'Temporary Relocation Numbers'!R131*Assumptions!G$45</f>
        <v>134471711.22258887</v>
      </c>
      <c r="S131" s="53">
        <f>'Temporary Relocation Numbers'!S131*Assumptions!H$45</f>
        <v>78074051.17741251</v>
      </c>
      <c r="U131">
        <v>2150</v>
      </c>
      <c r="V131" s="51">
        <f>'Temporary Relocation Numbers'!V131*Assumptions!C$45</f>
        <v>0</v>
      </c>
      <c r="W131" s="51">
        <f>'Temporary Relocation Numbers'!W131*Assumptions!D$45</f>
        <v>0</v>
      </c>
      <c r="X131" s="51">
        <f>'Temporary Relocation Numbers'!X131*Assumptions!E$45</f>
        <v>0</v>
      </c>
      <c r="Y131" s="51">
        <f>'Temporary Relocation Numbers'!Y131*Assumptions!F$45</f>
        <v>0</v>
      </c>
      <c r="Z131" s="51">
        <f>'Temporary Relocation Numbers'!Z131*Assumptions!G$45</f>
        <v>0</v>
      </c>
      <c r="AA131" s="51">
        <f>'Temporary Relocation Numbers'!AA131*Assumptions!H$45</f>
        <v>0</v>
      </c>
      <c r="AB131" s="52">
        <f>'Temporary Relocation Numbers'!AB131*Assumptions!C$45</f>
        <v>530949.24504027003</v>
      </c>
      <c r="AC131" s="52">
        <f>'Temporary Relocation Numbers'!AC131*Assumptions!D$45</f>
        <v>538382.62009103457</v>
      </c>
      <c r="AD131" s="52">
        <f>'Temporary Relocation Numbers'!AD131*Assumptions!E$45</f>
        <v>370599.58041709149</v>
      </c>
      <c r="AE131" s="52">
        <f>'Temporary Relocation Numbers'!AE131*Assumptions!F$45</f>
        <v>296665.7122662866</v>
      </c>
      <c r="AF131" s="52">
        <f>'Temporary Relocation Numbers'!AF131*Assumptions!G$45</f>
        <v>303169.42386998376</v>
      </c>
      <c r="AG131" s="52">
        <f>'Temporary Relocation Numbers'!AG131*Assumptions!H$45</f>
        <v>123263.06904503739</v>
      </c>
      <c r="AH131" s="53">
        <f>'Temporary Relocation Numbers'!AH131*Assumptions!C$45</f>
        <v>335819649.47242641</v>
      </c>
      <c r="AI131" s="53">
        <f>'Temporary Relocation Numbers'!AI131*Assumptions!D$45</f>
        <v>570884108.62861586</v>
      </c>
      <c r="AJ131" s="53">
        <f>'Temporary Relocation Numbers'!AJ131*Assumptions!E$45</f>
        <v>455724796.88213229</v>
      </c>
      <c r="AK131" s="53">
        <f>'Temporary Relocation Numbers'!AK131*Assumptions!F$45</f>
        <v>165255186.78860202</v>
      </c>
      <c r="AL131" s="53">
        <f>'Temporary Relocation Numbers'!AL131*Assumptions!G$45</f>
        <v>131724860.01921418</v>
      </c>
      <c r="AM131" s="53">
        <f>'Temporary Relocation Numbers'!AM131*Assumptions!H$45</f>
        <v>71409182.400309384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BA131"/>
  <sheetViews>
    <sheetView topLeftCell="V1" zoomScale="85" zoomScaleNormal="85" workbookViewId="0">
      <selection activeCell="AJ4" sqref="AJ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20.1796875" bestFit="1" customWidth="1"/>
    <col min="23" max="23" width="22.453125" bestFit="1" customWidth="1"/>
    <col min="24" max="24" width="20" bestFit="1" customWidth="1"/>
    <col min="25" max="25" width="19.1796875" bestFit="1" customWidth="1"/>
    <col min="26" max="26" width="20.453125" bestFit="1" customWidth="1"/>
    <col min="27" max="27" width="14.54296875" bestFit="1" customWidth="1"/>
    <col min="30" max="30" width="13.81640625" style="30" bestFit="1" customWidth="1"/>
    <col min="31" max="32" width="14.54296875" style="30" bestFit="1" customWidth="1"/>
    <col min="33" max="35" width="13.81640625" style="30" bestFit="1" customWidth="1"/>
    <col min="36" max="37" width="14.81640625" style="32" bestFit="1" customWidth="1"/>
    <col min="38" max="41" width="13.81640625" style="32" bestFit="1" customWidth="1"/>
    <col min="42" max="42" width="16.1796875" style="34" bestFit="1" customWidth="1"/>
    <col min="43" max="44" width="17.453125" style="34" bestFit="1" customWidth="1"/>
    <col min="45" max="45" width="16.1796875" style="34" bestFit="1" customWidth="1"/>
    <col min="46" max="47" width="15.81640625" style="34" bestFit="1" customWidth="1"/>
    <col min="50" max="50" width="20.1796875" bestFit="1" customWidth="1"/>
    <col min="51" max="51" width="22.453125" bestFit="1" customWidth="1"/>
    <col min="52" max="52" width="20" bestFit="1" customWidth="1"/>
    <col min="53" max="53" width="19.1796875" bestFit="1" customWidth="1"/>
  </cols>
  <sheetData>
    <row r="1" spans="1:53" x14ac:dyDescent="0.35">
      <c r="A1" t="s">
        <v>115</v>
      </c>
      <c r="AC1" t="s">
        <v>115</v>
      </c>
    </row>
    <row r="2" spans="1:53" ht="15" thickBot="1" x14ac:dyDescent="0.4">
      <c r="B2" s="30" t="s">
        <v>126</v>
      </c>
      <c r="H2" s="32" t="s">
        <v>127</v>
      </c>
      <c r="N2" s="34" t="s">
        <v>128</v>
      </c>
      <c r="AD2" s="30" t="s">
        <v>126</v>
      </c>
      <c r="AJ2" s="32" t="s">
        <v>127</v>
      </c>
      <c r="AP2" s="34" t="s">
        <v>128</v>
      </c>
    </row>
    <row r="3" spans="1:53" ht="15" thickBot="1" x14ac:dyDescent="0.4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67" t="s">
        <v>0</v>
      </c>
      <c r="V3" s="63" t="s">
        <v>138</v>
      </c>
      <c r="W3" s="64" t="s">
        <v>139</v>
      </c>
      <c r="X3" s="65" t="s">
        <v>140</v>
      </c>
      <c r="Y3" s="66" t="s">
        <v>141</v>
      </c>
      <c r="AC3" s="1" t="s">
        <v>0</v>
      </c>
      <c r="AD3" s="31" t="s">
        <v>1</v>
      </c>
      <c r="AE3" s="31" t="s">
        <v>2</v>
      </c>
      <c r="AF3" s="31" t="s">
        <v>3</v>
      </c>
      <c r="AG3" s="31" t="s">
        <v>4</v>
      </c>
      <c r="AH3" s="31" t="s">
        <v>5</v>
      </c>
      <c r="AI3" s="31" t="s">
        <v>6</v>
      </c>
      <c r="AJ3" s="33" t="s">
        <v>1</v>
      </c>
      <c r="AK3" s="33" t="s">
        <v>2</v>
      </c>
      <c r="AL3" s="33" t="s">
        <v>3</v>
      </c>
      <c r="AM3" s="33" t="s">
        <v>4</v>
      </c>
      <c r="AN3" s="33" t="s">
        <v>5</v>
      </c>
      <c r="AO3" s="33" t="s">
        <v>6</v>
      </c>
      <c r="AP3" s="35" t="s">
        <v>1</v>
      </c>
      <c r="AQ3" s="35" t="s">
        <v>2</v>
      </c>
      <c r="AR3" s="35" t="s">
        <v>3</v>
      </c>
      <c r="AS3" s="35" t="s">
        <v>4</v>
      </c>
      <c r="AT3" s="35" t="s">
        <v>5</v>
      </c>
      <c r="AU3" s="35" t="s">
        <v>6</v>
      </c>
      <c r="AW3" s="67" t="s">
        <v>0</v>
      </c>
      <c r="AX3" s="63" t="s">
        <v>138</v>
      </c>
      <c r="AY3" s="64" t="s">
        <v>139</v>
      </c>
      <c r="AZ3" s="65" t="s">
        <v>140</v>
      </c>
      <c r="BA3" s="66" t="s">
        <v>141</v>
      </c>
    </row>
    <row r="4" spans="1:53" x14ac:dyDescent="0.35">
      <c r="A4">
        <v>2023</v>
      </c>
      <c r="B4" s="51">
        <f>'Temp Relocation Housing Costs'!B4+'Temp Relocation Living Costs'!B4</f>
        <v>0</v>
      </c>
      <c r="C4" s="51">
        <f>'Temp Relocation Housing Costs'!C4+'Temp Relocation Living Costs'!C4</f>
        <v>0</v>
      </c>
      <c r="D4" s="51">
        <f>'Temp Relocation Housing Costs'!D4+'Temp Relocation Living Costs'!D4</f>
        <v>0</v>
      </c>
      <c r="E4" s="51">
        <f>'Temp Relocation Housing Costs'!E4+'Temp Relocation Living Costs'!E4</f>
        <v>0</v>
      </c>
      <c r="F4" s="51">
        <f>'Temp Relocation Housing Costs'!F4+'Temp Relocation Living Costs'!F4</f>
        <v>0</v>
      </c>
      <c r="G4" s="51">
        <f>'Temp Relocation Housing Costs'!G4+'Temp Relocation Living Costs'!G4</f>
        <v>0</v>
      </c>
      <c r="H4" s="52">
        <f>'Temp Relocation Housing Costs'!H4+'Temp Relocation Living Costs'!H4</f>
        <v>659209.55621658836</v>
      </c>
      <c r="I4" s="52">
        <f>'Temp Relocation Housing Costs'!I4+'Temp Relocation Living Costs'!I4</f>
        <v>756716.7632418148</v>
      </c>
      <c r="J4" s="52">
        <f>'Temp Relocation Housing Costs'!J4+'Temp Relocation Living Costs'!J4</f>
        <v>521256.76201510575</v>
      </c>
      <c r="K4" s="52">
        <f>'Temp Relocation Housing Costs'!K4+'Temp Relocation Living Costs'!K4</f>
        <v>470271.58744033496</v>
      </c>
      <c r="L4" s="52">
        <f>'Temp Relocation Housing Costs'!L4+'Temp Relocation Living Costs'!L4</f>
        <v>387350.66045506718</v>
      </c>
      <c r="M4" s="52">
        <f>'Temp Relocation Housing Costs'!M4+'Temp Relocation Living Costs'!M4</f>
        <v>164512.94326774107</v>
      </c>
      <c r="N4" s="53">
        <f>'Temp Relocation Housing Costs'!N4+'Temp Relocation Living Costs'!N4</f>
        <v>155206964.23039213</v>
      </c>
      <c r="O4" s="53">
        <f>'Temp Relocation Housing Costs'!O4+'Temp Relocation Living Costs'!O4</f>
        <v>298692893.98254514</v>
      </c>
      <c r="P4" s="53">
        <f>'Temp Relocation Housing Costs'!P4+'Temp Relocation Living Costs'!P4</f>
        <v>238607479.00718352</v>
      </c>
      <c r="Q4" s="53">
        <f>'Temp Relocation Housing Costs'!Q4+'Temp Relocation Living Costs'!Q4</f>
        <v>97514926.736421317</v>
      </c>
      <c r="R4" s="53">
        <f>'Temp Relocation Housing Costs'!R4+'Temp Relocation Living Costs'!R4</f>
        <v>62650026.88194643</v>
      </c>
      <c r="S4" s="53">
        <f>'Temp Relocation Housing Costs'!S4+'Temp Relocation Living Costs'!S4</f>
        <v>35477725.552495666</v>
      </c>
      <c r="U4" s="68">
        <v>2023</v>
      </c>
      <c r="V4" s="55">
        <f>SUM(B4:G4)</f>
        <v>0</v>
      </c>
      <c r="W4" s="56">
        <f>SUM(H4:M4)</f>
        <v>2959318.2726366525</v>
      </c>
      <c r="X4" s="57">
        <f>SUM(N4:S4)</f>
        <v>888150016.3909843</v>
      </c>
      <c r="Y4" s="58">
        <f>SUM(V4:X4)</f>
        <v>891109334.66362095</v>
      </c>
      <c r="Z4" s="96">
        <f>Y4/1.0556^(U4-2022)</f>
        <v>844173299.22662079</v>
      </c>
      <c r="AA4" s="25">
        <f>SUM(Z:Z)</f>
        <v>29184517264.187569</v>
      </c>
      <c r="AC4">
        <v>2023</v>
      </c>
      <c r="AD4" s="51">
        <f>'Temp Relocation Housing Costs'!V4+'Temp Relocation Living Costs'!V4</f>
        <v>0</v>
      </c>
      <c r="AE4" s="51">
        <f>'Temp Relocation Housing Costs'!W4+'Temp Relocation Living Costs'!W4</f>
        <v>0</v>
      </c>
      <c r="AF4" s="51">
        <f>'Temp Relocation Housing Costs'!X4+'Temp Relocation Living Costs'!X4</f>
        <v>0</v>
      </c>
      <c r="AG4" s="51">
        <f>'Temp Relocation Housing Costs'!Y4+'Temp Relocation Living Costs'!Y4</f>
        <v>0</v>
      </c>
      <c r="AH4" s="51">
        <f>'Temp Relocation Housing Costs'!Z4+'Temp Relocation Living Costs'!Z4</f>
        <v>0</v>
      </c>
      <c r="AI4" s="51">
        <f>'Temp Relocation Housing Costs'!AA4+'Temp Relocation Living Costs'!AA4</f>
        <v>0</v>
      </c>
      <c r="AJ4" s="52">
        <f>'Temp Relocation Housing Costs'!AB4+'Temp Relocation Living Costs'!AB4</f>
        <v>613708.05915410607</v>
      </c>
      <c r="AK4" s="52">
        <f>'Temp Relocation Housing Costs'!AC4+'Temp Relocation Living Costs'!AC4</f>
        <v>691027.67559544567</v>
      </c>
      <c r="AL4" s="52">
        <f>'Temp Relocation Housing Costs'!AD4+'Temp Relocation Living Costs'!AD4</f>
        <v>471008.51716440829</v>
      </c>
      <c r="AM4" s="52">
        <f>'Temp Relocation Housing Costs'!AE4+'Temp Relocation Living Costs'!AE4</f>
        <v>469061.49275673466</v>
      </c>
      <c r="AN4" s="52">
        <f>'Temp Relocation Housing Costs'!AF4+'Temp Relocation Living Costs'!AF4</f>
        <v>379438.25554755615</v>
      </c>
      <c r="AO4" s="52">
        <f>'Temp Relocation Housing Costs'!AG4+'Temp Relocation Living Costs'!AG4</f>
        <v>150469.13277655776</v>
      </c>
      <c r="AP4" s="53">
        <f>'Temp Relocation Housing Costs'!AH4+'Temp Relocation Living Costs'!AH4</f>
        <v>144493907.72141516</v>
      </c>
      <c r="AQ4" s="53">
        <f>'Temp Relocation Housing Costs'!AI4+'Temp Relocation Living Costs'!AI4</f>
        <v>272763953.79611373</v>
      </c>
      <c r="AR4" s="53">
        <f>'Temp Relocation Housing Costs'!AJ4+'Temp Relocation Living Costs'!AJ4</f>
        <v>215606133.21742249</v>
      </c>
      <c r="AS4" s="53">
        <f>'Temp Relocation Housing Costs'!AK4+'Temp Relocation Living Costs'!AK4</f>
        <v>97264003.020069003</v>
      </c>
      <c r="AT4" s="53">
        <f>'Temp Relocation Housing Costs'!AL4+'Temp Relocation Living Costs'!AL4</f>
        <v>61370275.920442872</v>
      </c>
      <c r="AU4" s="53">
        <f>'Temp Relocation Housing Costs'!AM4+'Temp Relocation Living Costs'!AM4</f>
        <v>32449134.340030514</v>
      </c>
      <c r="AW4" s="68">
        <v>2023</v>
      </c>
      <c r="AX4" s="55">
        <f>SUM(AD4:AI4)</f>
        <v>0</v>
      </c>
      <c r="AY4" s="56">
        <f>SUM(AJ4:AO4)</f>
        <v>2774713.1329948087</v>
      </c>
      <c r="AZ4" s="57">
        <f>SUM(AP4:AU4)</f>
        <v>823947408.01549375</v>
      </c>
      <c r="BA4" s="58">
        <f>SUM(AX4:AZ4)</f>
        <v>826722121.14848852</v>
      </c>
    </row>
    <row r="5" spans="1:53" x14ac:dyDescent="0.35">
      <c r="A5">
        <v>2024</v>
      </c>
      <c r="B5" s="51">
        <f>'Temp Relocation Housing Costs'!B5+'Temp Relocation Living Costs'!B5</f>
        <v>0</v>
      </c>
      <c r="C5" s="51">
        <f>'Temp Relocation Housing Costs'!C5+'Temp Relocation Living Costs'!C5</f>
        <v>0</v>
      </c>
      <c r="D5" s="51">
        <f>'Temp Relocation Housing Costs'!D5+'Temp Relocation Living Costs'!D5</f>
        <v>0</v>
      </c>
      <c r="E5" s="51">
        <f>'Temp Relocation Housing Costs'!E5+'Temp Relocation Living Costs'!E5</f>
        <v>0</v>
      </c>
      <c r="F5" s="51">
        <f>'Temp Relocation Housing Costs'!F5+'Temp Relocation Living Costs'!F5</f>
        <v>0</v>
      </c>
      <c r="G5" s="51">
        <f>'Temp Relocation Housing Costs'!G5+'Temp Relocation Living Costs'!G5</f>
        <v>0</v>
      </c>
      <c r="H5" s="52">
        <f>'Temp Relocation Housing Costs'!H5+'Temp Relocation Living Costs'!H5</f>
        <v>663186.79843155702</v>
      </c>
      <c r="I5" s="52">
        <f>'Temp Relocation Housing Costs'!I5+'Temp Relocation Living Costs'!I5</f>
        <v>761282.30059963651</v>
      </c>
      <c r="J5" s="52">
        <f>'Temp Relocation Housing Costs'!J5+'Temp Relocation Living Costs'!J5</f>
        <v>524401.68668916984</v>
      </c>
      <c r="K5" s="52">
        <f>'Temp Relocation Housing Costs'!K5+'Temp Relocation Living Costs'!K5</f>
        <v>473108.90069289587</v>
      </c>
      <c r="L5" s="52">
        <f>'Temp Relocation Housing Costs'!L5+'Temp Relocation Living Costs'!L5</f>
        <v>389687.68270274182</v>
      </c>
      <c r="M5" s="52">
        <f>'Temp Relocation Housing Costs'!M5+'Temp Relocation Living Costs'!M5</f>
        <v>165505.50749364289</v>
      </c>
      <c r="N5" s="53">
        <f>'Temp Relocation Housing Costs'!N5+'Temp Relocation Living Costs'!N5</f>
        <v>157363076.43005303</v>
      </c>
      <c r="O5" s="53">
        <f>'Temp Relocation Housing Costs'!O5+'Temp Relocation Living Costs'!O5</f>
        <v>302842291.50385612</v>
      </c>
      <c r="P5" s="53">
        <f>'Temp Relocation Housing Costs'!P5+'Temp Relocation Living Costs'!P5</f>
        <v>241922178.82731557</v>
      </c>
      <c r="Q5" s="53">
        <f>'Temp Relocation Housing Costs'!Q5+'Temp Relocation Living Costs'!Q5</f>
        <v>98869589.68101269</v>
      </c>
      <c r="R5" s="53">
        <f>'Temp Relocation Housing Costs'!R5+'Temp Relocation Living Costs'!R5</f>
        <v>63520351.792552441</v>
      </c>
      <c r="S5" s="53">
        <f>'Temp Relocation Housing Costs'!S5+'Temp Relocation Living Costs'!S5</f>
        <v>35970576.870471366</v>
      </c>
      <c r="U5" s="68">
        <v>2024</v>
      </c>
      <c r="V5" s="55">
        <f t="shared" ref="V5:V68" si="0">SUM(B5:G5)</f>
        <v>0</v>
      </c>
      <c r="W5" s="56">
        <f t="shared" ref="W5:W68" si="1">SUM(H5:M5)</f>
        <v>2977172.8766096439</v>
      </c>
      <c r="X5" s="57">
        <f t="shared" ref="X5:X68" si="2">SUM(N5:S5)</f>
        <v>900488065.10526121</v>
      </c>
      <c r="Y5" s="58">
        <f t="shared" ref="Y5:Y68" si="3">SUM(V5:X5)</f>
        <v>903465237.98187089</v>
      </c>
      <c r="Z5" s="96">
        <f t="shared" ref="Z5:Z68" si="4">Y5/1.0556^(U5-2022)</f>
        <v>810798028.60705185</v>
      </c>
      <c r="AC5">
        <v>2024</v>
      </c>
      <c r="AD5" s="51">
        <f>'Temp Relocation Housing Costs'!V5+'Temp Relocation Living Costs'!V5</f>
        <v>0</v>
      </c>
      <c r="AE5" s="51">
        <f>'Temp Relocation Housing Costs'!W5+'Temp Relocation Living Costs'!W5</f>
        <v>0</v>
      </c>
      <c r="AF5" s="51">
        <f>'Temp Relocation Housing Costs'!X5+'Temp Relocation Living Costs'!X5</f>
        <v>0</v>
      </c>
      <c r="AG5" s="51">
        <f>'Temp Relocation Housing Costs'!Y5+'Temp Relocation Living Costs'!Y5</f>
        <v>0</v>
      </c>
      <c r="AH5" s="51">
        <f>'Temp Relocation Housing Costs'!Z5+'Temp Relocation Living Costs'!Z5</f>
        <v>0</v>
      </c>
      <c r="AI5" s="51">
        <f>'Temp Relocation Housing Costs'!AA5+'Temp Relocation Living Costs'!AA5</f>
        <v>0</v>
      </c>
      <c r="AJ5" s="52">
        <f>'Temp Relocation Housing Costs'!AB5+'Temp Relocation Living Costs'!AB5</f>
        <v>617410.77489527815</v>
      </c>
      <c r="AK5" s="52">
        <f>'Temp Relocation Housing Costs'!AC5+'Temp Relocation Living Costs'!AC5</f>
        <v>695196.88767250325</v>
      </c>
      <c r="AL5" s="52">
        <f>'Temp Relocation Housing Costs'!AD5+'Temp Relocation Living Costs'!AD5</f>
        <v>473850.27657218685</v>
      </c>
      <c r="AM5" s="52">
        <f>'Temp Relocation Housing Costs'!AE5+'Temp Relocation Living Costs'!AE5</f>
        <v>471891.50508409739</v>
      </c>
      <c r="AN5" s="52">
        <f>'Temp Relocation Housing Costs'!AF5+'Temp Relocation Living Costs'!AF5</f>
        <v>381727.53948421363</v>
      </c>
      <c r="AO5" s="52">
        <f>'Temp Relocation Housing Costs'!AG5+'Temp Relocation Living Costs'!AG5</f>
        <v>151376.96577334162</v>
      </c>
      <c r="AP5" s="53">
        <f>'Temp Relocation Housing Costs'!AH5+'Temp Relocation Living Costs'!AH5</f>
        <v>146501195.72398412</v>
      </c>
      <c r="AQ5" s="53">
        <f>'Temp Relocation Housing Costs'!AI5+'Temp Relocation Living Costs'!AI5</f>
        <v>276553150.31396157</v>
      </c>
      <c r="AR5" s="53">
        <f>'Temp Relocation Housing Costs'!AJ5+'Temp Relocation Living Costs'!AJ5</f>
        <v>218601301.74260375</v>
      </c>
      <c r="AS5" s="53">
        <f>'Temp Relocation Housing Costs'!AK5+'Temp Relocation Living Costs'!AK5</f>
        <v>98615180.169492021</v>
      </c>
      <c r="AT5" s="53">
        <f>'Temp Relocation Housing Costs'!AL5+'Temp Relocation Living Costs'!AL5</f>
        <v>62222822.719903499</v>
      </c>
      <c r="AU5" s="53">
        <f>'Temp Relocation Housing Costs'!AM5+'Temp Relocation Living Costs'!AM5</f>
        <v>32899912.916661385</v>
      </c>
      <c r="AW5" s="68">
        <v>2024</v>
      </c>
      <c r="AX5" s="55">
        <f t="shared" ref="AX5:AX68" si="5">SUM(AD5:AI5)</f>
        <v>0</v>
      </c>
      <c r="AY5" s="56">
        <f t="shared" ref="AY5:AY68" si="6">SUM(AJ5:AO5)</f>
        <v>2791453.9494816209</v>
      </c>
      <c r="AZ5" s="57">
        <f t="shared" ref="AZ5:AZ68" si="7">SUM(AP5:AU5)</f>
        <v>835393563.58660626</v>
      </c>
      <c r="BA5" s="58">
        <f t="shared" ref="BA5:BA68" si="8">SUM(AX5:AZ5)</f>
        <v>838185017.53608787</v>
      </c>
    </row>
    <row r="6" spans="1:53" x14ac:dyDescent="0.35">
      <c r="A6">
        <v>2025</v>
      </c>
      <c r="B6" s="51">
        <f>'Temp Relocation Housing Costs'!B6+'Temp Relocation Living Costs'!B6</f>
        <v>0</v>
      </c>
      <c r="C6" s="51">
        <f>'Temp Relocation Housing Costs'!C6+'Temp Relocation Living Costs'!C6</f>
        <v>0</v>
      </c>
      <c r="D6" s="51">
        <f>'Temp Relocation Housing Costs'!D6+'Temp Relocation Living Costs'!D6</f>
        <v>0</v>
      </c>
      <c r="E6" s="51">
        <f>'Temp Relocation Housing Costs'!E6+'Temp Relocation Living Costs'!E6</f>
        <v>0</v>
      </c>
      <c r="F6" s="51">
        <f>'Temp Relocation Housing Costs'!F6+'Temp Relocation Living Costs'!F6</f>
        <v>0</v>
      </c>
      <c r="G6" s="51">
        <f>'Temp Relocation Housing Costs'!G6+'Temp Relocation Living Costs'!G6</f>
        <v>0</v>
      </c>
      <c r="H6" s="52">
        <f>'Temp Relocation Housing Costs'!H6+'Temp Relocation Living Costs'!H6</f>
        <v>667188.03674228524</v>
      </c>
      <c r="I6" s="52">
        <f>'Temp Relocation Housing Costs'!I6+'Temp Relocation Living Costs'!I6</f>
        <v>765875.383443931</v>
      </c>
      <c r="J6" s="52">
        <f>'Temp Relocation Housing Costs'!J6+'Temp Relocation Living Costs'!J6</f>
        <v>527565.58579565631</v>
      </c>
      <c r="K6" s="52">
        <f>'Temp Relocation Housing Costs'!K6+'Temp Relocation Living Costs'!K6</f>
        <v>475963.33245039755</v>
      </c>
      <c r="L6" s="52">
        <f>'Temp Relocation Housing Costs'!L6+'Temp Relocation Living Costs'!L6</f>
        <v>392038.80502444162</v>
      </c>
      <c r="M6" s="52">
        <f>'Temp Relocation Housing Costs'!M6+'Temp Relocation Living Costs'!M6</f>
        <v>166504.06020727693</v>
      </c>
      <c r="N6" s="53">
        <f>'Temp Relocation Housing Costs'!N6+'Temp Relocation Living Costs'!N6</f>
        <v>159549141.02160934</v>
      </c>
      <c r="O6" s="53">
        <f>'Temp Relocation Housing Costs'!O6+'Temp Relocation Living Costs'!O6</f>
        <v>307049331.84204251</v>
      </c>
      <c r="P6" s="53">
        <f>'Temp Relocation Housing Costs'!P6+'Temp Relocation Living Costs'!P6</f>
        <v>245282925.96726885</v>
      </c>
      <c r="Q6" s="53">
        <f>'Temp Relocation Housing Costs'!Q6+'Temp Relocation Living Costs'!Q6</f>
        <v>100243071.40294276</v>
      </c>
      <c r="R6" s="53">
        <f>'Temp Relocation Housing Costs'!R6+'Temp Relocation Living Costs'!R6</f>
        <v>64402767.128138624</v>
      </c>
      <c r="S6" s="53">
        <f>'Temp Relocation Housing Costs'!S6+'Temp Relocation Living Costs'!S6</f>
        <v>36470274.806088082</v>
      </c>
      <c r="U6" s="68">
        <v>2025</v>
      </c>
      <c r="V6" s="55">
        <f t="shared" si="0"/>
        <v>0</v>
      </c>
      <c r="W6" s="56">
        <f t="shared" si="1"/>
        <v>2995135.203663989</v>
      </c>
      <c r="X6" s="57">
        <f t="shared" si="2"/>
        <v>912997512.16809022</v>
      </c>
      <c r="Y6" s="58">
        <f t="shared" si="3"/>
        <v>915992647.37175417</v>
      </c>
      <c r="Z6" s="96">
        <f t="shared" si="4"/>
        <v>778742438.92900693</v>
      </c>
      <c r="AC6">
        <v>2025</v>
      </c>
      <c r="AD6" s="51">
        <f>'Temp Relocation Housing Costs'!V6+'Temp Relocation Living Costs'!V6</f>
        <v>0</v>
      </c>
      <c r="AE6" s="51">
        <f>'Temp Relocation Housing Costs'!W6+'Temp Relocation Living Costs'!W6</f>
        <v>0</v>
      </c>
      <c r="AF6" s="51">
        <f>'Temp Relocation Housing Costs'!X6+'Temp Relocation Living Costs'!X6</f>
        <v>0</v>
      </c>
      <c r="AG6" s="51">
        <f>'Temp Relocation Housing Costs'!Y6+'Temp Relocation Living Costs'!Y6</f>
        <v>0</v>
      </c>
      <c r="AH6" s="51">
        <f>'Temp Relocation Housing Costs'!Z6+'Temp Relocation Living Costs'!Z6</f>
        <v>0</v>
      </c>
      <c r="AI6" s="51">
        <f>'Temp Relocation Housing Costs'!AA6+'Temp Relocation Living Costs'!AA6</f>
        <v>0</v>
      </c>
      <c r="AJ6" s="52">
        <f>'Temp Relocation Housing Costs'!AB6+'Temp Relocation Living Costs'!AB6</f>
        <v>621135.83041780978</v>
      </c>
      <c r="AK6" s="52">
        <f>'Temp Relocation Housing Costs'!AC6+'Temp Relocation Living Costs'!AC6</f>
        <v>699391.25406675728</v>
      </c>
      <c r="AL6" s="52">
        <f>'Temp Relocation Housing Costs'!AD6+'Temp Relocation Living Costs'!AD6</f>
        <v>476709.18131011882</v>
      </c>
      <c r="AM6" s="52">
        <f>'Temp Relocation Housing Costs'!AE6+'Temp Relocation Living Costs'!AE6</f>
        <v>474738.59186736145</v>
      </c>
      <c r="AN6" s="52">
        <f>'Temp Relocation Housing Costs'!AF6+'Temp Relocation Living Costs'!AF6</f>
        <v>384030.63547294046</v>
      </c>
      <c r="AO6" s="52">
        <f>'Temp Relocation Housing Costs'!AG6+'Temp Relocation Living Costs'!AG6</f>
        <v>152290.27604466572</v>
      </c>
      <c r="AP6" s="53">
        <f>'Temp Relocation Housing Costs'!AH6+'Temp Relocation Living Costs'!AH6</f>
        <v>148536368.67470625</v>
      </c>
      <c r="AQ6" s="53">
        <f>'Temp Relocation Housing Costs'!AI6+'Temp Relocation Living Costs'!AI6</f>
        <v>280394985.78960073</v>
      </c>
      <c r="AR6" s="53">
        <f>'Temp Relocation Housing Costs'!AJ6+'Temp Relocation Living Costs'!AJ6</f>
        <v>221638078.7060996</v>
      </c>
      <c r="AS6" s="53">
        <f>'Temp Relocation Housing Costs'!AK6+'Temp Relocation Living Costs'!AK6</f>
        <v>99985127.6721026</v>
      </c>
      <c r="AT6" s="53">
        <f>'Temp Relocation Housing Costs'!AL6+'Temp Relocation Living Costs'!AL6</f>
        <v>63087212.973452777</v>
      </c>
      <c r="AU6" s="53">
        <f>'Temp Relocation Housing Costs'!AM6+'Temp Relocation Living Costs'!AM6</f>
        <v>33356953.642630979</v>
      </c>
      <c r="AW6" s="68">
        <v>2025</v>
      </c>
      <c r="AX6" s="55">
        <f t="shared" si="5"/>
        <v>0</v>
      </c>
      <c r="AY6" s="56">
        <f t="shared" si="6"/>
        <v>2808295.7691796534</v>
      </c>
      <c r="AZ6" s="57">
        <f t="shared" si="7"/>
        <v>846998727.45859289</v>
      </c>
      <c r="BA6" s="58">
        <f t="shared" si="8"/>
        <v>849807023.22777259</v>
      </c>
    </row>
    <row r="7" spans="1:53" x14ac:dyDescent="0.35">
      <c r="A7">
        <v>2026</v>
      </c>
      <c r="B7" s="51">
        <f>'Temp Relocation Housing Costs'!B7+'Temp Relocation Living Costs'!B7</f>
        <v>0</v>
      </c>
      <c r="C7" s="51">
        <f>'Temp Relocation Housing Costs'!C7+'Temp Relocation Living Costs'!C7</f>
        <v>0</v>
      </c>
      <c r="D7" s="51">
        <f>'Temp Relocation Housing Costs'!D7+'Temp Relocation Living Costs'!D7</f>
        <v>0</v>
      </c>
      <c r="E7" s="51">
        <f>'Temp Relocation Housing Costs'!E7+'Temp Relocation Living Costs'!E7</f>
        <v>0</v>
      </c>
      <c r="F7" s="51">
        <f>'Temp Relocation Housing Costs'!F7+'Temp Relocation Living Costs'!F7</f>
        <v>0</v>
      </c>
      <c r="G7" s="51">
        <f>'Temp Relocation Housing Costs'!G7+'Temp Relocation Living Costs'!G7</f>
        <v>0</v>
      </c>
      <c r="H7" s="52">
        <f>'Temp Relocation Housing Costs'!H7+'Temp Relocation Living Costs'!H7</f>
        <v>671213.41592562606</v>
      </c>
      <c r="I7" s="52">
        <f>'Temp Relocation Housing Costs'!I7+'Temp Relocation Living Costs'!I7</f>
        <v>770496.1779662692</v>
      </c>
      <c r="J7" s="52">
        <f>'Temp Relocation Housing Costs'!J7+'Temp Relocation Living Costs'!J7</f>
        <v>530748.5738139638</v>
      </c>
      <c r="K7" s="52">
        <f>'Temp Relocation Housing Costs'!K7+'Temp Relocation Living Costs'!K7</f>
        <v>478834.98599477811</v>
      </c>
      <c r="L7" s="52">
        <f>'Temp Relocation Housing Costs'!L7+'Temp Relocation Living Costs'!L7</f>
        <v>394404.11249085341</v>
      </c>
      <c r="M7" s="52">
        <f>'Temp Relocation Housing Costs'!M7+'Temp Relocation Living Costs'!M7</f>
        <v>167508.63753928768</v>
      </c>
      <c r="N7" s="53">
        <f>'Temp Relocation Housing Costs'!N7+'Temp Relocation Living Costs'!N7</f>
        <v>161765574.09926084</v>
      </c>
      <c r="O7" s="53">
        <f>'Temp Relocation Housing Costs'!O7+'Temp Relocation Living Costs'!O7</f>
        <v>311314815.76259404</v>
      </c>
      <c r="P7" s="53">
        <f>'Temp Relocation Housing Costs'!P7+'Temp Relocation Living Costs'!P7</f>
        <v>248690360.10960224</v>
      </c>
      <c r="Q7" s="53">
        <f>'Temp Relocation Housing Costs'!Q7+'Temp Relocation Living Costs'!Q7</f>
        <v>101635633.32988395</v>
      </c>
      <c r="R7" s="53">
        <f>'Temp Relocation Housing Costs'!R7+'Temp Relocation Living Costs'!R7</f>
        <v>65297440.847101226</v>
      </c>
      <c r="S7" s="53">
        <f>'Temp Relocation Housing Costs'!S7+'Temp Relocation Living Costs'!S7</f>
        <v>36976914.471545786</v>
      </c>
      <c r="U7" s="68">
        <v>2026</v>
      </c>
      <c r="V7" s="55">
        <f t="shared" si="0"/>
        <v>0</v>
      </c>
      <c r="W7" s="56">
        <f t="shared" si="1"/>
        <v>3013205.903730778</v>
      </c>
      <c r="X7" s="57">
        <f t="shared" si="2"/>
        <v>925680738.61998808</v>
      </c>
      <c r="Y7" s="58">
        <f t="shared" si="3"/>
        <v>928693944.52371883</v>
      </c>
      <c r="Z7" s="96">
        <f t="shared" si="4"/>
        <v>747954341.84199274</v>
      </c>
      <c r="AC7">
        <v>2026</v>
      </c>
      <c r="AD7" s="51">
        <f>'Temp Relocation Housing Costs'!V7+'Temp Relocation Living Costs'!V7</f>
        <v>0</v>
      </c>
      <c r="AE7" s="51">
        <f>'Temp Relocation Housing Costs'!W7+'Temp Relocation Living Costs'!W7</f>
        <v>0</v>
      </c>
      <c r="AF7" s="51">
        <f>'Temp Relocation Housing Costs'!X7+'Temp Relocation Living Costs'!X7</f>
        <v>0</v>
      </c>
      <c r="AG7" s="51">
        <f>'Temp Relocation Housing Costs'!Y7+'Temp Relocation Living Costs'!Y7</f>
        <v>0</v>
      </c>
      <c r="AH7" s="51">
        <f>'Temp Relocation Housing Costs'!Z7+'Temp Relocation Living Costs'!Z7</f>
        <v>0</v>
      </c>
      <c r="AI7" s="51">
        <f>'Temp Relocation Housing Costs'!AA7+'Temp Relocation Living Costs'!AA7</f>
        <v>0</v>
      </c>
      <c r="AJ7" s="52">
        <f>'Temp Relocation Housing Costs'!AB7+'Temp Relocation Living Costs'!AB7</f>
        <v>624883.36050542828</v>
      </c>
      <c r="AK7" s="52">
        <f>'Temp Relocation Housing Costs'!AC7+'Temp Relocation Living Costs'!AC7</f>
        <v>703610.92654301669</v>
      </c>
      <c r="AL7" s="52">
        <f>'Temp Relocation Housing Costs'!AD7+'Temp Relocation Living Costs'!AD7</f>
        <v>479585.33482198755</v>
      </c>
      <c r="AM7" s="52">
        <f>'Temp Relocation Housing Costs'!AE7+'Temp Relocation Living Costs'!AE7</f>
        <v>477602.85612270131</v>
      </c>
      <c r="AN7" s="52">
        <f>'Temp Relocation Housing Costs'!AF7+'Temp Relocation Living Costs'!AF7</f>
        <v>386347.62684668566</v>
      </c>
      <c r="AO7" s="52">
        <f>'Temp Relocation Housing Costs'!AG7+'Temp Relocation Living Costs'!AG7</f>
        <v>153209.0966368464</v>
      </c>
      <c r="AP7" s="53">
        <f>'Temp Relocation Housing Costs'!AH7+'Temp Relocation Living Costs'!AH7</f>
        <v>150599813.94715849</v>
      </c>
      <c r="AQ7" s="53">
        <f>'Temp Relocation Housing Costs'!AI7+'Temp Relocation Living Costs'!AI7</f>
        <v>284290191.47565025</v>
      </c>
      <c r="AR7" s="53">
        <f>'Temp Relocation Housing Costs'!AJ7+'Temp Relocation Living Costs'!AJ7</f>
        <v>224717042.12618333</v>
      </c>
      <c r="AS7" s="53">
        <f>'Temp Relocation Housing Costs'!AK7+'Temp Relocation Living Costs'!AK7</f>
        <v>101374106.28287207</v>
      </c>
      <c r="AT7" s="53">
        <f>'Temp Relocation Housing Costs'!AL7+'Temp Relocation Living Costs'!AL7</f>
        <v>63963611.208603822</v>
      </c>
      <c r="AU7" s="53">
        <f>'Temp Relocation Housing Costs'!AM7+'Temp Relocation Living Costs'!AM7</f>
        <v>33820343.510792039</v>
      </c>
      <c r="AW7" s="68">
        <v>2026</v>
      </c>
      <c r="AX7" s="55">
        <f t="shared" si="5"/>
        <v>0</v>
      </c>
      <c r="AY7" s="56">
        <f t="shared" si="6"/>
        <v>2825239.2014766657</v>
      </c>
      <c r="AZ7" s="57">
        <f t="shared" si="7"/>
        <v>858765108.55126011</v>
      </c>
      <c r="BA7" s="58">
        <f t="shared" si="8"/>
        <v>861590347.75273681</v>
      </c>
    </row>
    <row r="8" spans="1:53" x14ac:dyDescent="0.35">
      <c r="A8">
        <v>2027</v>
      </c>
      <c r="B8" s="51">
        <f>'Temp Relocation Housing Costs'!B8+'Temp Relocation Living Costs'!B8</f>
        <v>0</v>
      </c>
      <c r="C8" s="51">
        <f>'Temp Relocation Housing Costs'!C8+'Temp Relocation Living Costs'!C8</f>
        <v>0</v>
      </c>
      <c r="D8" s="51">
        <f>'Temp Relocation Housing Costs'!D8+'Temp Relocation Living Costs'!D8</f>
        <v>0</v>
      </c>
      <c r="E8" s="51">
        <f>'Temp Relocation Housing Costs'!E8+'Temp Relocation Living Costs'!E8</f>
        <v>0</v>
      </c>
      <c r="F8" s="51">
        <f>'Temp Relocation Housing Costs'!F8+'Temp Relocation Living Costs'!F8</f>
        <v>0</v>
      </c>
      <c r="G8" s="51">
        <f>'Temp Relocation Housing Costs'!G8+'Temp Relocation Living Costs'!G8</f>
        <v>0</v>
      </c>
      <c r="H8" s="52">
        <f>'Temp Relocation Housing Costs'!H8+'Temp Relocation Living Costs'!H8</f>
        <v>675263.08163192181</v>
      </c>
      <c r="I8" s="52">
        <f>'Temp Relocation Housing Costs'!I8+'Temp Relocation Living Costs'!I8</f>
        <v>775144.85136091348</v>
      </c>
      <c r="J8" s="52">
        <f>'Temp Relocation Housing Costs'!J8+'Temp Relocation Living Costs'!J8</f>
        <v>533950.76591418544</v>
      </c>
      <c r="K8" s="52">
        <f>'Temp Relocation Housing Costs'!K8+'Temp Relocation Living Costs'!K8</f>
        <v>481723.96523111162</v>
      </c>
      <c r="L8" s="52">
        <f>'Temp Relocation Housing Costs'!L8+'Temp Relocation Living Costs'!L8</f>
        <v>396783.69068592525</v>
      </c>
      <c r="M8" s="52">
        <f>'Temp Relocation Housing Costs'!M8+'Temp Relocation Living Costs'!M8</f>
        <v>168519.27583830873</v>
      </c>
      <c r="N8" s="53">
        <f>'Temp Relocation Housing Costs'!N8+'Temp Relocation Living Costs'!N8</f>
        <v>164012797.53752628</v>
      </c>
      <c r="O8" s="53">
        <f>'Temp Relocation Housing Costs'!O8+'Temp Relocation Living Costs'!O8</f>
        <v>315639555.15511596</v>
      </c>
      <c r="P8" s="53">
        <f>'Temp Relocation Housing Costs'!P8+'Temp Relocation Living Costs'!P8</f>
        <v>252145129.82325</v>
      </c>
      <c r="Q8" s="53">
        <f>'Temp Relocation Housing Costs'!Q8+'Temp Relocation Living Costs'!Q8</f>
        <v>103047540.52122319</v>
      </c>
      <c r="R8" s="53">
        <f>'Temp Relocation Housing Costs'!R8+'Temp Relocation Living Costs'!R8</f>
        <v>66204543.241089687</v>
      </c>
      <c r="S8" s="53">
        <f>'Temp Relocation Housing Costs'!S8+'Temp Relocation Living Costs'!S8</f>
        <v>37490592.300329097</v>
      </c>
      <c r="U8" s="68">
        <v>2027</v>
      </c>
      <c r="V8" s="55">
        <f t="shared" si="0"/>
        <v>0</v>
      </c>
      <c r="W8" s="56">
        <f t="shared" si="1"/>
        <v>3031385.6306623658</v>
      </c>
      <c r="X8" s="57">
        <f t="shared" si="2"/>
        <v>938540158.57853425</v>
      </c>
      <c r="Y8" s="58">
        <f t="shared" si="3"/>
        <v>941571544.20919657</v>
      </c>
      <c r="Z8" s="96">
        <f t="shared" si="4"/>
        <v>718383613.18679976</v>
      </c>
      <c r="AC8">
        <v>2027</v>
      </c>
      <c r="AD8" s="51">
        <f>'Temp Relocation Housing Costs'!V8+'Temp Relocation Living Costs'!V8</f>
        <v>0</v>
      </c>
      <c r="AE8" s="51">
        <f>'Temp Relocation Housing Costs'!W8+'Temp Relocation Living Costs'!W8</f>
        <v>0</v>
      </c>
      <c r="AF8" s="51">
        <f>'Temp Relocation Housing Costs'!X8+'Temp Relocation Living Costs'!X8</f>
        <v>0</v>
      </c>
      <c r="AG8" s="51">
        <f>'Temp Relocation Housing Costs'!Y8+'Temp Relocation Living Costs'!Y8</f>
        <v>0</v>
      </c>
      <c r="AH8" s="51">
        <f>'Temp Relocation Housing Costs'!Z8+'Temp Relocation Living Costs'!Z8</f>
        <v>0</v>
      </c>
      <c r="AI8" s="51">
        <f>'Temp Relocation Housing Costs'!AA8+'Temp Relocation Living Costs'!AA8</f>
        <v>0</v>
      </c>
      <c r="AJ8" s="52">
        <f>'Temp Relocation Housing Costs'!AB8+'Temp Relocation Living Costs'!AB8</f>
        <v>628653.50075505942</v>
      </c>
      <c r="AK8" s="52">
        <f>'Temp Relocation Housing Costs'!AC8+'Temp Relocation Living Costs'!AC8</f>
        <v>707856.05778174009</v>
      </c>
      <c r="AL8" s="52">
        <f>'Temp Relocation Housing Costs'!AD8+'Temp Relocation Living Costs'!AD8</f>
        <v>482478.84117568977</v>
      </c>
      <c r="AM8" s="52">
        <f>'Temp Relocation Housing Costs'!AE8+'Temp Relocation Living Costs'!AE8</f>
        <v>480484.40148782474</v>
      </c>
      <c r="AN8" s="52">
        <f>'Temp Relocation Housing Costs'!AF8+'Temp Relocation Living Costs'!AF8</f>
        <v>388678.5974411756</v>
      </c>
      <c r="AO8" s="52">
        <f>'Temp Relocation Housing Costs'!AG8+'Temp Relocation Living Costs'!AG8</f>
        <v>154133.46079558</v>
      </c>
      <c r="AP8" s="53">
        <f>'Temp Relocation Housing Costs'!AH8+'Temp Relocation Living Costs'!AH8</f>
        <v>152691924.29625422</v>
      </c>
      <c r="AQ8" s="53">
        <f>'Temp Relocation Housing Costs'!AI8+'Temp Relocation Living Costs'!AI8</f>
        <v>288239508.7831822</v>
      </c>
      <c r="AR8" s="53">
        <f>'Temp Relocation Housing Costs'!AJ8+'Temp Relocation Living Costs'!AJ8</f>
        <v>227838778.05087256</v>
      </c>
      <c r="AS8" s="53">
        <f>'Temp Relocation Housing Costs'!AK8+'Temp Relocation Living Costs'!AK8</f>
        <v>102782380.37914114</v>
      </c>
      <c r="AT8" s="53">
        <f>'Temp Relocation Housing Costs'!AL8+'Temp Relocation Living Costs'!AL8</f>
        <v>64852184.238461651</v>
      </c>
      <c r="AU8" s="53">
        <f>'Temp Relocation Housing Costs'!AM8+'Temp Relocation Living Costs'!AM8</f>
        <v>34290170.722489163</v>
      </c>
      <c r="AW8" s="68">
        <v>2027</v>
      </c>
      <c r="AX8" s="55">
        <f t="shared" si="5"/>
        <v>0</v>
      </c>
      <c r="AY8" s="56">
        <f t="shared" si="6"/>
        <v>2842284.8594370699</v>
      </c>
      <c r="AZ8" s="57">
        <f t="shared" si="7"/>
        <v>870694946.47040081</v>
      </c>
      <c r="BA8" s="58">
        <f t="shared" si="8"/>
        <v>873537231.32983792</v>
      </c>
    </row>
    <row r="9" spans="1:53" x14ac:dyDescent="0.35">
      <c r="A9">
        <v>2028</v>
      </c>
      <c r="B9" s="51">
        <f>'Temp Relocation Housing Costs'!B9+'Temp Relocation Living Costs'!B9</f>
        <v>0</v>
      </c>
      <c r="C9" s="51">
        <f>'Temp Relocation Housing Costs'!C9+'Temp Relocation Living Costs'!C9</f>
        <v>0</v>
      </c>
      <c r="D9" s="51">
        <f>'Temp Relocation Housing Costs'!D9+'Temp Relocation Living Costs'!D9</f>
        <v>0</v>
      </c>
      <c r="E9" s="51">
        <f>'Temp Relocation Housing Costs'!E9+'Temp Relocation Living Costs'!E9</f>
        <v>0</v>
      </c>
      <c r="F9" s="51">
        <f>'Temp Relocation Housing Costs'!F9+'Temp Relocation Living Costs'!F9</f>
        <v>0</v>
      </c>
      <c r="G9" s="51">
        <f>'Temp Relocation Housing Costs'!G9+'Temp Relocation Living Costs'!G9</f>
        <v>0</v>
      </c>
      <c r="H9" s="52">
        <f>'Temp Relocation Housing Costs'!H9+'Temp Relocation Living Costs'!H9</f>
        <v>679337.18039027462</v>
      </c>
      <c r="I9" s="52">
        <f>'Temp Relocation Housing Costs'!I9+'Temp Relocation Living Costs'!I9</f>
        <v>779821.57183086907</v>
      </c>
      <c r="J9" s="52">
        <f>'Temp Relocation Housing Costs'!J9+'Temp Relocation Living Costs'!J9</f>
        <v>537172.27796127577</v>
      </c>
      <c r="K9" s="52">
        <f>'Temp Relocation Housing Costs'!K9+'Temp Relocation Living Costs'!K9</f>
        <v>484630.37469136796</v>
      </c>
      <c r="L9" s="52">
        <f>'Temp Relocation Housing Costs'!L9+'Temp Relocation Living Costs'!L9</f>
        <v>399177.6257099628</v>
      </c>
      <c r="M9" s="52">
        <f>'Temp Relocation Housing Costs'!M9+'Temp Relocation Living Costs'!M9</f>
        <v>169536.0116722775</v>
      </c>
      <c r="N9" s="53">
        <f>'Temp Relocation Housing Costs'!N9+'Temp Relocation Living Costs'!N9</f>
        <v>166291239.07154301</v>
      </c>
      <c r="O9" s="53">
        <f>'Temp Relocation Housing Costs'!O9+'Temp Relocation Living Costs'!O9</f>
        <v>320024373.18786395</v>
      </c>
      <c r="P9" s="53">
        <f>'Temp Relocation Housing Costs'!P9+'Temp Relocation Living Costs'!P9</f>
        <v>255647892.68697038</v>
      </c>
      <c r="Q9" s="53">
        <f>'Temp Relocation Housing Costs'!Q9+'Temp Relocation Living Costs'!Q9</f>
        <v>104479061.71851332</v>
      </c>
      <c r="R9" s="53">
        <f>'Temp Relocation Housing Costs'!R9+'Temp Relocation Living Costs'!R9</f>
        <v>67124246.967419893</v>
      </c>
      <c r="S9" s="53">
        <f>'Temp Relocation Housing Costs'!S9+'Temp Relocation Living Costs'!S9</f>
        <v>38011406.065562338</v>
      </c>
      <c r="U9" s="68">
        <v>2028</v>
      </c>
      <c r="V9" s="55">
        <f t="shared" si="0"/>
        <v>0</v>
      </c>
      <c r="W9" s="56">
        <f t="shared" si="1"/>
        <v>3049675.0422560279</v>
      </c>
      <c r="X9" s="57">
        <f t="shared" si="2"/>
        <v>951578219.69787288</v>
      </c>
      <c r="Y9" s="58">
        <f t="shared" si="3"/>
        <v>954627894.74012887</v>
      </c>
      <c r="Z9" s="96">
        <f t="shared" si="4"/>
        <v>689982111.3351239</v>
      </c>
      <c r="AC9">
        <v>2028</v>
      </c>
      <c r="AD9" s="51">
        <f>'Temp Relocation Housing Costs'!V9+'Temp Relocation Living Costs'!V9</f>
        <v>0</v>
      </c>
      <c r="AE9" s="51">
        <f>'Temp Relocation Housing Costs'!W9+'Temp Relocation Living Costs'!W9</f>
        <v>0</v>
      </c>
      <c r="AF9" s="51">
        <f>'Temp Relocation Housing Costs'!X9+'Temp Relocation Living Costs'!X9</f>
        <v>0</v>
      </c>
      <c r="AG9" s="51">
        <f>'Temp Relocation Housing Costs'!Y9+'Temp Relocation Living Costs'!Y9</f>
        <v>0</v>
      </c>
      <c r="AH9" s="51">
        <f>'Temp Relocation Housing Costs'!Z9+'Temp Relocation Living Costs'!Z9</f>
        <v>0</v>
      </c>
      <c r="AI9" s="51">
        <f>'Temp Relocation Housing Costs'!AA9+'Temp Relocation Living Costs'!AA9</f>
        <v>0</v>
      </c>
      <c r="AJ9" s="52">
        <f>'Temp Relocation Housing Costs'!AB9+'Temp Relocation Living Costs'!AB9</f>
        <v>632446.38758173282</v>
      </c>
      <c r="AK9" s="52">
        <f>'Temp Relocation Housing Costs'!AC9+'Temp Relocation Living Costs'!AC9</f>
        <v>712126.80138456181</v>
      </c>
      <c r="AL9" s="52">
        <f>'Temp Relocation Housing Costs'!AD9+'Temp Relocation Living Costs'!AD9</f>
        <v>485389.80506699998</v>
      </c>
      <c r="AM9" s="52">
        <f>'Temp Relocation Housing Costs'!AE9+'Temp Relocation Living Costs'!AE9</f>
        <v>483383.3322257211</v>
      </c>
      <c r="AN9" s="52">
        <f>'Temp Relocation Housing Costs'!AF9+'Temp Relocation Living Costs'!AF9</f>
        <v>391023.63159794692</v>
      </c>
      <c r="AO9" s="52">
        <f>'Temp Relocation Housing Costs'!AG9+'Temp Relocation Living Costs'!AG9</f>
        <v>155063.40196714579</v>
      </c>
      <c r="AP9" s="53">
        <f>'Temp Relocation Housing Costs'!AH9+'Temp Relocation Living Costs'!AH9</f>
        <v>154813097.93299997</v>
      </c>
      <c r="AQ9" s="53">
        <f>'Temp Relocation Housing Costs'!AI9+'Temp Relocation Living Costs'!AI9</f>
        <v>292243689.42284191</v>
      </c>
      <c r="AR9" s="53">
        <f>'Temp Relocation Housing Costs'!AJ9+'Temp Relocation Living Costs'!AJ9</f>
        <v>231003880.66947737</v>
      </c>
      <c r="AS9" s="53">
        <f>'Temp Relocation Housing Costs'!AK9+'Temp Relocation Living Costs'!AK9</f>
        <v>104210218.01094154</v>
      </c>
      <c r="AT9" s="53">
        <f>'Temp Relocation Housing Costs'!AL9+'Temp Relocation Living Costs'!AL9</f>
        <v>65753101.193474308</v>
      </c>
      <c r="AU9" s="53">
        <f>'Temp Relocation Housing Costs'!AM9+'Temp Relocation Living Costs'!AM9</f>
        <v>34766524.704346992</v>
      </c>
      <c r="AW9" s="68">
        <v>2028</v>
      </c>
      <c r="AX9" s="55">
        <f t="shared" si="5"/>
        <v>0</v>
      </c>
      <c r="AY9" s="56">
        <f t="shared" si="6"/>
        <v>2859433.3598241089</v>
      </c>
      <c r="AZ9" s="57">
        <f t="shared" si="7"/>
        <v>882790511.93408203</v>
      </c>
      <c r="BA9" s="58">
        <f t="shared" si="8"/>
        <v>885649945.29390609</v>
      </c>
    </row>
    <row r="10" spans="1:53" x14ac:dyDescent="0.35">
      <c r="A10">
        <v>2029</v>
      </c>
      <c r="B10" s="51">
        <f>'Temp Relocation Housing Costs'!B10+'Temp Relocation Living Costs'!B10</f>
        <v>0</v>
      </c>
      <c r="C10" s="51">
        <f>'Temp Relocation Housing Costs'!C10+'Temp Relocation Living Costs'!C10</f>
        <v>0</v>
      </c>
      <c r="D10" s="51">
        <f>'Temp Relocation Housing Costs'!D10+'Temp Relocation Living Costs'!D10</f>
        <v>0</v>
      </c>
      <c r="E10" s="51">
        <f>'Temp Relocation Housing Costs'!E10+'Temp Relocation Living Costs'!E10</f>
        <v>0</v>
      </c>
      <c r="F10" s="51">
        <f>'Temp Relocation Housing Costs'!F10+'Temp Relocation Living Costs'!F10</f>
        <v>0</v>
      </c>
      <c r="G10" s="51">
        <f>'Temp Relocation Housing Costs'!G10+'Temp Relocation Living Costs'!G10</f>
        <v>0</v>
      </c>
      <c r="H10" s="52">
        <f>'Temp Relocation Housing Costs'!H10+'Temp Relocation Living Costs'!H10</f>
        <v>683435.85961384815</v>
      </c>
      <c r="I10" s="52">
        <f>'Temp Relocation Housing Costs'!I10+'Temp Relocation Living Costs'!I10</f>
        <v>784526.50859396718</v>
      </c>
      <c r="J10" s="52">
        <f>'Temp Relocation Housing Costs'!J10+'Temp Relocation Living Costs'!J10</f>
        <v>540413.22651924321</v>
      </c>
      <c r="K10" s="52">
        <f>'Temp Relocation Housing Costs'!K10+'Temp Relocation Living Costs'!K10</f>
        <v>487554.31953819509</v>
      </c>
      <c r="L10" s="52">
        <f>'Temp Relocation Housing Costs'!L10+'Temp Relocation Living Costs'!L10</f>
        <v>401586.00418274541</v>
      </c>
      <c r="M10" s="52">
        <f>'Temp Relocation Housing Costs'!M10+'Temp Relocation Living Costs'!M10</f>
        <v>170558.88182975879</v>
      </c>
      <c r="N10" s="53">
        <f>'Temp Relocation Housing Costs'!N10+'Temp Relocation Living Costs'!N10</f>
        <v>168601332.37848157</v>
      </c>
      <c r="O10" s="53">
        <f>'Temp Relocation Housing Costs'!O10+'Temp Relocation Living Costs'!O10</f>
        <v>324470104.46442533</v>
      </c>
      <c r="P10" s="53">
        <f>'Temp Relocation Housing Costs'!P10+'Temp Relocation Living Costs'!P10</f>
        <v>259199315.41450828</v>
      </c>
      <c r="Q10" s="53">
        <f>'Temp Relocation Housing Costs'!Q10+'Temp Relocation Living Costs'!Q10</f>
        <v>105930469.39662509</v>
      </c>
      <c r="R10" s="53">
        <f>'Temp Relocation Housing Costs'!R10+'Temp Relocation Living Costs'!R10</f>
        <v>68056727.081937626</v>
      </c>
      <c r="S10" s="53">
        <f>'Temp Relocation Housing Costs'!S10+'Temp Relocation Living Costs'!S10</f>
        <v>38539454.898619637</v>
      </c>
      <c r="U10" s="68">
        <v>2029</v>
      </c>
      <c r="V10" s="55">
        <f t="shared" si="0"/>
        <v>0</v>
      </c>
      <c r="W10" s="56">
        <f t="shared" si="1"/>
        <v>3068074.8002777575</v>
      </c>
      <c r="X10" s="57">
        <f t="shared" si="2"/>
        <v>964797403.63459754</v>
      </c>
      <c r="Y10" s="58">
        <f t="shared" si="3"/>
        <v>967865478.43487525</v>
      </c>
      <c r="Z10" s="96">
        <f t="shared" si="4"/>
        <v>662703598.7604599</v>
      </c>
      <c r="AC10">
        <v>2029</v>
      </c>
      <c r="AD10" s="51">
        <f>'Temp Relocation Housing Costs'!V10+'Temp Relocation Living Costs'!V10</f>
        <v>0</v>
      </c>
      <c r="AE10" s="51">
        <f>'Temp Relocation Housing Costs'!W10+'Temp Relocation Living Costs'!W10</f>
        <v>0</v>
      </c>
      <c r="AF10" s="51">
        <f>'Temp Relocation Housing Costs'!X10+'Temp Relocation Living Costs'!X10</f>
        <v>0</v>
      </c>
      <c r="AG10" s="51">
        <f>'Temp Relocation Housing Costs'!Y10+'Temp Relocation Living Costs'!Y10</f>
        <v>0</v>
      </c>
      <c r="AH10" s="51">
        <f>'Temp Relocation Housing Costs'!Z10+'Temp Relocation Living Costs'!Z10</f>
        <v>0</v>
      </c>
      <c r="AI10" s="51">
        <f>'Temp Relocation Housing Costs'!AA10+'Temp Relocation Living Costs'!AA10</f>
        <v>0</v>
      </c>
      <c r="AJ10" s="52">
        <f>'Temp Relocation Housing Costs'!AB10+'Temp Relocation Living Costs'!AB10</f>
        <v>636262.15822351631</v>
      </c>
      <c r="AK10" s="52">
        <f>'Temp Relocation Housing Costs'!AC10+'Temp Relocation Living Costs'!AC10</f>
        <v>716423.31187984755</v>
      </c>
      <c r="AL10" s="52">
        <f>'Temp Relocation Housing Costs'!AD10+'Temp Relocation Living Costs'!AD10</f>
        <v>488318.3318233593</v>
      </c>
      <c r="AM10" s="52">
        <f>'Temp Relocation Housing Costs'!AE10+'Temp Relocation Living Costs'!AE10</f>
        <v>486299.75322843605</v>
      </c>
      <c r="AN10" s="52">
        <f>'Temp Relocation Housing Costs'!AF10+'Temp Relocation Living Costs'!AF10</f>
        <v>393382.81416739791</v>
      </c>
      <c r="AO10" s="52">
        <f>'Temp Relocation Housing Costs'!AG10+'Temp Relocation Living Costs'!AG10</f>
        <v>155998.95379961614</v>
      </c>
      <c r="AP10" s="53">
        <f>'Temp Relocation Housing Costs'!AH10+'Temp Relocation Living Costs'!AH10</f>
        <v>156963738.60029081</v>
      </c>
      <c r="AQ10" s="53">
        <f>'Temp Relocation Housing Costs'!AI10+'Temp Relocation Living Costs'!AI10</f>
        <v>296303495.54792756</v>
      </c>
      <c r="AR10" s="53">
        <f>'Temp Relocation Housing Costs'!AJ10+'Temp Relocation Living Costs'!AJ10</f>
        <v>234212952.42569789</v>
      </c>
      <c r="AS10" s="53">
        <f>'Temp Relocation Housing Costs'!AK10+'Temp Relocation Living Costs'!AK10</f>
        <v>105657890.95201638</v>
      </c>
      <c r="AT10" s="53">
        <f>'Temp Relocation Housing Costs'!AL10+'Temp Relocation Living Costs'!AL10</f>
        <v>66666533.553624995</v>
      </c>
      <c r="AU10" s="53">
        <f>'Temp Relocation Housing Costs'!AM10+'Temp Relocation Living Costs'!AM10</f>
        <v>35249496.125291631</v>
      </c>
      <c r="AW10" s="68">
        <v>2029</v>
      </c>
      <c r="AX10" s="55">
        <f t="shared" si="5"/>
        <v>0</v>
      </c>
      <c r="AY10" s="56">
        <f t="shared" si="6"/>
        <v>2876685.3231221735</v>
      </c>
      <c r="AZ10" s="57">
        <f t="shared" si="7"/>
        <v>895054107.20484924</v>
      </c>
      <c r="BA10" s="58">
        <f t="shared" si="8"/>
        <v>897930792.52797139</v>
      </c>
    </row>
    <row r="11" spans="1:53" x14ac:dyDescent="0.35">
      <c r="A11">
        <v>2030</v>
      </c>
      <c r="B11" s="51">
        <f>'Temp Relocation Housing Costs'!B11+'Temp Relocation Living Costs'!B11</f>
        <v>0</v>
      </c>
      <c r="C11" s="51">
        <f>'Temp Relocation Housing Costs'!C11+'Temp Relocation Living Costs'!C11</f>
        <v>0</v>
      </c>
      <c r="D11" s="51">
        <f>'Temp Relocation Housing Costs'!D11+'Temp Relocation Living Costs'!D11</f>
        <v>0</v>
      </c>
      <c r="E11" s="51">
        <f>'Temp Relocation Housing Costs'!E11+'Temp Relocation Living Costs'!E11</f>
        <v>0</v>
      </c>
      <c r="F11" s="51">
        <f>'Temp Relocation Housing Costs'!F11+'Temp Relocation Living Costs'!F11</f>
        <v>0</v>
      </c>
      <c r="G11" s="51">
        <f>'Temp Relocation Housing Costs'!G11+'Temp Relocation Living Costs'!G11</f>
        <v>0</v>
      </c>
      <c r="H11" s="52">
        <f>'Temp Relocation Housing Costs'!H11+'Temp Relocation Living Costs'!H11</f>
        <v>795268.82521812804</v>
      </c>
      <c r="I11" s="52">
        <f>'Temp Relocation Housing Costs'!I11+'Temp Relocation Living Costs'!I11</f>
        <v>912901.28556397732</v>
      </c>
      <c r="J11" s="52">
        <f>'Temp Relocation Housing Costs'!J11+'Temp Relocation Living Costs'!J11</f>
        <v>628842.90565193002</v>
      </c>
      <c r="K11" s="52">
        <f>'Temp Relocation Housing Costs'!K11+'Temp Relocation Living Costs'!K11</f>
        <v>567334.51350978483</v>
      </c>
      <c r="L11" s="52">
        <f>'Temp Relocation Housing Costs'!L11+'Temp Relocation Living Costs'!L11</f>
        <v>467298.90636833513</v>
      </c>
      <c r="M11" s="52">
        <f>'Temp Relocation Housing Costs'!M11+'Temp Relocation Living Costs'!M11</f>
        <v>198468.01960305186</v>
      </c>
      <c r="N11" s="53">
        <f>'Temp Relocation Housing Costs'!N11+'Temp Relocation Living Costs'!N11</f>
        <v>197722664.0316653</v>
      </c>
      <c r="O11" s="53">
        <f>'Temp Relocation Housing Costs'!O11+'Temp Relocation Living Costs'!O11</f>
        <v>380513561.47839636</v>
      </c>
      <c r="P11" s="53">
        <f>'Temp Relocation Housing Costs'!P11+'Temp Relocation Living Costs'!P11</f>
        <v>303969004.49098355</v>
      </c>
      <c r="Q11" s="53">
        <f>'Temp Relocation Housing Costs'!Q11+'Temp Relocation Living Costs'!Q11</f>
        <v>124227100.19994292</v>
      </c>
      <c r="R11" s="53">
        <f>'Temp Relocation Housing Costs'!R11+'Temp Relocation Living Costs'!R11</f>
        <v>79811690.655619726</v>
      </c>
      <c r="S11" s="53">
        <f>'Temp Relocation Housing Costs'!S11+'Temp Relocation Living Costs'!S11</f>
        <v>45196106.017581135</v>
      </c>
      <c r="U11" s="68">
        <v>2030</v>
      </c>
      <c r="V11" s="55">
        <f t="shared" si="0"/>
        <v>0</v>
      </c>
      <c r="W11" s="56">
        <f t="shared" si="1"/>
        <v>3570114.455915207</v>
      </c>
      <c r="X11" s="57">
        <f t="shared" si="2"/>
        <v>1131440126.8741891</v>
      </c>
      <c r="Y11" s="58">
        <f t="shared" si="3"/>
        <v>1135010241.3301044</v>
      </c>
      <c r="Z11" s="96">
        <f t="shared" si="4"/>
        <v>736215112.09712565</v>
      </c>
      <c r="AC11">
        <v>2030</v>
      </c>
      <c r="AD11" s="51">
        <f>'Temp Relocation Housing Costs'!V11+'Temp Relocation Living Costs'!V11</f>
        <v>0</v>
      </c>
      <c r="AE11" s="51">
        <f>'Temp Relocation Housing Costs'!W11+'Temp Relocation Living Costs'!W11</f>
        <v>0</v>
      </c>
      <c r="AF11" s="51">
        <f>'Temp Relocation Housing Costs'!X11+'Temp Relocation Living Costs'!X11</f>
        <v>0</v>
      </c>
      <c r="AG11" s="51">
        <f>'Temp Relocation Housing Costs'!Y11+'Temp Relocation Living Costs'!Y11</f>
        <v>0</v>
      </c>
      <c r="AH11" s="51">
        <f>'Temp Relocation Housing Costs'!Z11+'Temp Relocation Living Costs'!Z11</f>
        <v>0</v>
      </c>
      <c r="AI11" s="51">
        <f>'Temp Relocation Housing Costs'!AA11+'Temp Relocation Living Costs'!AA11</f>
        <v>0</v>
      </c>
      <c r="AJ11" s="52">
        <f>'Temp Relocation Housing Costs'!AB11+'Temp Relocation Living Costs'!AB11</f>
        <v>740375.92845517956</v>
      </c>
      <c r="AK11" s="52">
        <f>'Temp Relocation Housing Costs'!AC11+'Temp Relocation Living Costs'!AC11</f>
        <v>833654.12801061443</v>
      </c>
      <c r="AL11" s="52">
        <f>'Temp Relocation Housing Costs'!AD11+'Temp Relocation Living Costs'!AD11</f>
        <v>568223.543758824</v>
      </c>
      <c r="AM11" s="52">
        <f>'Temp Relocation Housing Costs'!AE11+'Temp Relocation Living Costs'!AE11</f>
        <v>565874.65819010057</v>
      </c>
      <c r="AN11" s="52">
        <f>'Temp Relocation Housing Costs'!AF11+'Temp Relocation Living Costs'!AF11</f>
        <v>457753.40009327291</v>
      </c>
      <c r="AO11" s="52">
        <f>'Temp Relocation Housing Costs'!AG11+'Temp Relocation Living Costs'!AG11</f>
        <v>181525.60035929957</v>
      </c>
      <c r="AP11" s="53">
        <f>'Temp Relocation Housing Costs'!AH11+'Temp Relocation Living Costs'!AH11</f>
        <v>184074989.88650006</v>
      </c>
      <c r="AQ11" s="53">
        <f>'Temp Relocation Housing Costs'!AI11+'Temp Relocation Living Costs'!AI11</f>
        <v>347481930.74842018</v>
      </c>
      <c r="AR11" s="53">
        <f>'Temp Relocation Housing Costs'!AJ11+'Temp Relocation Living Costs'!AJ11</f>
        <v>274666921.3762458</v>
      </c>
      <c r="AS11" s="53">
        <f>'Temp Relocation Housing Costs'!AK11+'Temp Relocation Living Costs'!AK11</f>
        <v>123907441.18263067</v>
      </c>
      <c r="AT11" s="53">
        <f>'Temp Relocation Housing Costs'!AL11+'Temp Relocation Living Costs'!AL11</f>
        <v>78181378.69983688</v>
      </c>
      <c r="AU11" s="53">
        <f>'Temp Relocation Housing Costs'!AM11+'Temp Relocation Living Costs'!AM11</f>
        <v>41337895.622443199</v>
      </c>
      <c r="AW11" s="68">
        <v>2030</v>
      </c>
      <c r="AX11" s="55">
        <f t="shared" si="5"/>
        <v>0</v>
      </c>
      <c r="AY11" s="56">
        <f t="shared" si="6"/>
        <v>3347407.2588672908</v>
      </c>
      <c r="AZ11" s="57">
        <f t="shared" si="7"/>
        <v>1049650557.5160768</v>
      </c>
      <c r="BA11" s="58">
        <f t="shared" si="8"/>
        <v>1052997964.7749441</v>
      </c>
    </row>
    <row r="12" spans="1:53" x14ac:dyDescent="0.35">
      <c r="A12">
        <v>2031</v>
      </c>
      <c r="B12" s="51">
        <f>'Temp Relocation Housing Costs'!B12+'Temp Relocation Living Costs'!B12</f>
        <v>0</v>
      </c>
      <c r="C12" s="51">
        <f>'Temp Relocation Housing Costs'!C12+'Temp Relocation Living Costs'!C12</f>
        <v>0</v>
      </c>
      <c r="D12" s="51">
        <f>'Temp Relocation Housing Costs'!D12+'Temp Relocation Living Costs'!D12</f>
        <v>0</v>
      </c>
      <c r="E12" s="51">
        <f>'Temp Relocation Housing Costs'!E12+'Temp Relocation Living Costs'!E12</f>
        <v>0</v>
      </c>
      <c r="F12" s="51">
        <f>'Temp Relocation Housing Costs'!F12+'Temp Relocation Living Costs'!F12</f>
        <v>0</v>
      </c>
      <c r="G12" s="51">
        <f>'Temp Relocation Housing Costs'!G12+'Temp Relocation Living Costs'!G12</f>
        <v>0</v>
      </c>
      <c r="H12" s="52">
        <f>'Temp Relocation Housing Costs'!H12+'Temp Relocation Living Costs'!H12</f>
        <v>800066.96067304991</v>
      </c>
      <c r="I12" s="52">
        <f>'Temp Relocation Housing Costs'!I12+'Temp Relocation Living Costs'!I12</f>
        <v>918409.13886617008</v>
      </c>
      <c r="J12" s="52">
        <f>'Temp Relocation Housing Costs'!J12+'Temp Relocation Living Costs'!J12</f>
        <v>632636.93522470607</v>
      </c>
      <c r="K12" s="52">
        <f>'Temp Relocation Housing Costs'!K12+'Temp Relocation Living Costs'!K12</f>
        <v>570757.44140253309</v>
      </c>
      <c r="L12" s="52">
        <f>'Temp Relocation Housing Costs'!L12+'Temp Relocation Living Costs'!L12</f>
        <v>470118.28439447249</v>
      </c>
      <c r="M12" s="52">
        <f>'Temp Relocation Housing Costs'!M12+'Temp Relocation Living Costs'!M12</f>
        <v>199665.44670107029</v>
      </c>
      <c r="N12" s="53">
        <f>'Temp Relocation Housing Costs'!N12+'Temp Relocation Living Costs'!N12</f>
        <v>200469398.0469979</v>
      </c>
      <c r="O12" s="53">
        <f>'Temp Relocation Housing Costs'!O12+'Temp Relocation Living Costs'!O12</f>
        <v>385799599.61533296</v>
      </c>
      <c r="P12" s="53">
        <f>'Temp Relocation Housing Costs'!P12+'Temp Relocation Living Costs'!P12</f>
        <v>308191696.95940214</v>
      </c>
      <c r="Q12" s="53">
        <f>'Temp Relocation Housing Costs'!Q12+'Temp Relocation Living Costs'!Q12</f>
        <v>125952844.70888129</v>
      </c>
      <c r="R12" s="53">
        <f>'Temp Relocation Housing Costs'!R12+'Temp Relocation Living Costs'!R12</f>
        <v>80920422.862008989</v>
      </c>
      <c r="S12" s="53">
        <f>'Temp Relocation Housing Costs'!S12+'Temp Relocation Living Costs'!S12</f>
        <v>45823963.640110359</v>
      </c>
      <c r="U12" s="68">
        <v>2031</v>
      </c>
      <c r="V12" s="55">
        <f t="shared" si="0"/>
        <v>0</v>
      </c>
      <c r="W12" s="56">
        <f t="shared" si="1"/>
        <v>3591654.2072620015</v>
      </c>
      <c r="X12" s="57">
        <f t="shared" si="2"/>
        <v>1147157925.8327334</v>
      </c>
      <c r="Y12" s="58">
        <f t="shared" si="3"/>
        <v>1150749580.0399954</v>
      </c>
      <c r="Z12" s="96">
        <f t="shared" si="4"/>
        <v>707109042.67832339</v>
      </c>
      <c r="AC12">
        <v>2031</v>
      </c>
      <c r="AD12" s="51">
        <f>'Temp Relocation Housing Costs'!V12+'Temp Relocation Living Costs'!V12</f>
        <v>0</v>
      </c>
      <c r="AE12" s="51">
        <f>'Temp Relocation Housing Costs'!W12+'Temp Relocation Living Costs'!W12</f>
        <v>0</v>
      </c>
      <c r="AF12" s="51">
        <f>'Temp Relocation Housing Costs'!X12+'Temp Relocation Living Costs'!X12</f>
        <v>0</v>
      </c>
      <c r="AG12" s="51">
        <f>'Temp Relocation Housing Costs'!Y12+'Temp Relocation Living Costs'!Y12</f>
        <v>0</v>
      </c>
      <c r="AH12" s="51">
        <f>'Temp Relocation Housing Costs'!Z12+'Temp Relocation Living Costs'!Z12</f>
        <v>0</v>
      </c>
      <c r="AI12" s="51">
        <f>'Temp Relocation Housing Costs'!AA12+'Temp Relocation Living Costs'!AA12</f>
        <v>0</v>
      </c>
      <c r="AJ12" s="52">
        <f>'Temp Relocation Housing Costs'!AB12+'Temp Relocation Living Costs'!AB12</f>
        <v>744842.87583151762</v>
      </c>
      <c r="AK12" s="52">
        <f>'Temp Relocation Housing Costs'!AC12+'Temp Relocation Living Costs'!AC12</f>
        <v>838683.85544605413</v>
      </c>
      <c r="AL12" s="52">
        <f>'Temp Relocation Housing Costs'!AD12+'Temp Relocation Living Costs'!AD12</f>
        <v>571651.83548254729</v>
      </c>
      <c r="AM12" s="52">
        <f>'Temp Relocation Housing Costs'!AE12+'Temp Relocation Living Costs'!AE12</f>
        <v>569288.77826422651</v>
      </c>
      <c r="AN12" s="52">
        <f>'Temp Relocation Housing Costs'!AF12+'Temp Relocation Living Costs'!AF12</f>
        <v>460515.18673566537</v>
      </c>
      <c r="AO12" s="52">
        <f>'Temp Relocation Housing Costs'!AG12+'Temp Relocation Living Costs'!AG12</f>
        <v>182620.80790603205</v>
      </c>
      <c r="AP12" s="53">
        <f>'Temp Relocation Housing Costs'!AH12+'Temp Relocation Living Costs'!AH12</f>
        <v>186632132.43042356</v>
      </c>
      <c r="AQ12" s="53">
        <f>'Temp Relocation Housing Costs'!AI12+'Temp Relocation Living Costs'!AI12</f>
        <v>352309098.35499907</v>
      </c>
      <c r="AR12" s="53">
        <f>'Temp Relocation Housing Costs'!AJ12+'Temp Relocation Living Costs'!AJ12</f>
        <v>278482553.63836211</v>
      </c>
      <c r="AS12" s="53">
        <f>'Temp Relocation Housing Costs'!AK12+'Temp Relocation Living Costs'!AK12</f>
        <v>125628745.03576232</v>
      </c>
      <c r="AT12" s="53">
        <f>'Temp Relocation Housing Costs'!AL12+'Temp Relocation Living Costs'!AL12</f>
        <v>79267462.853578866</v>
      </c>
      <c r="AU12" s="53">
        <f>'Temp Relocation Housing Costs'!AM12+'Temp Relocation Living Costs'!AM12</f>
        <v>41912155.556601524</v>
      </c>
      <c r="AW12" s="68">
        <v>2031</v>
      </c>
      <c r="AX12" s="55">
        <f t="shared" si="5"/>
        <v>0</v>
      </c>
      <c r="AY12" s="56">
        <f t="shared" si="6"/>
        <v>3367603.3396660429</v>
      </c>
      <c r="AZ12" s="57">
        <f t="shared" si="7"/>
        <v>1064232147.8697274</v>
      </c>
      <c r="BA12" s="58">
        <f t="shared" si="8"/>
        <v>1067599751.2093934</v>
      </c>
    </row>
    <row r="13" spans="1:53" x14ac:dyDescent="0.35">
      <c r="A13">
        <v>2032</v>
      </c>
      <c r="B13" s="51">
        <f>'Temp Relocation Housing Costs'!B13+'Temp Relocation Living Costs'!B13</f>
        <v>0</v>
      </c>
      <c r="C13" s="51">
        <f>'Temp Relocation Housing Costs'!C13+'Temp Relocation Living Costs'!C13</f>
        <v>0</v>
      </c>
      <c r="D13" s="51">
        <f>'Temp Relocation Housing Costs'!D13+'Temp Relocation Living Costs'!D13</f>
        <v>0</v>
      </c>
      <c r="E13" s="51">
        <f>'Temp Relocation Housing Costs'!E13+'Temp Relocation Living Costs'!E13</f>
        <v>0</v>
      </c>
      <c r="F13" s="51">
        <f>'Temp Relocation Housing Costs'!F13+'Temp Relocation Living Costs'!F13</f>
        <v>0</v>
      </c>
      <c r="G13" s="51">
        <f>'Temp Relocation Housing Costs'!G13+'Temp Relocation Living Costs'!G13</f>
        <v>0</v>
      </c>
      <c r="H13" s="52">
        <f>'Temp Relocation Housing Costs'!H13+'Temp Relocation Living Costs'!H13</f>
        <v>804894.04496025806</v>
      </c>
      <c r="I13" s="52">
        <f>'Temp Relocation Housing Costs'!I13+'Temp Relocation Living Costs'!I13</f>
        <v>923950.22297707968</v>
      </c>
      <c r="J13" s="52">
        <f>'Temp Relocation Housing Costs'!J13+'Temp Relocation Living Costs'!J13</f>
        <v>636453.85550718068</v>
      </c>
      <c r="K13" s="52">
        <f>'Temp Relocation Housing Costs'!K13+'Temp Relocation Living Costs'!K13</f>
        <v>574201.02101852372</v>
      </c>
      <c r="L13" s="52">
        <f>'Temp Relocation Housing Costs'!L13+'Temp Relocation Living Costs'!L13</f>
        <v>472954.67271604598</v>
      </c>
      <c r="M13" s="52">
        <f>'Temp Relocation Housing Costs'!M13+'Temp Relocation Living Costs'!M13</f>
        <v>200870.09829630473</v>
      </c>
      <c r="N13" s="53">
        <f>'Temp Relocation Housing Costs'!N13+'Temp Relocation Living Costs'!N13</f>
        <v>203254289.28516546</v>
      </c>
      <c r="O13" s="53">
        <f>'Temp Relocation Housing Costs'!O13+'Temp Relocation Living Costs'!O13</f>
        <v>391159070.61252433</v>
      </c>
      <c r="P13" s="53">
        <f>'Temp Relocation Housing Costs'!P13+'Temp Relocation Living Costs'!P13</f>
        <v>312473050.44726467</v>
      </c>
      <c r="Q13" s="53">
        <f>'Temp Relocation Housing Costs'!Q13+'Temp Relocation Living Costs'!Q13</f>
        <v>127702563.00538564</v>
      </c>
      <c r="R13" s="53">
        <f>'Temp Relocation Housing Costs'!R13+'Temp Relocation Living Costs'!R13</f>
        <v>82044557.41228281</v>
      </c>
      <c r="S13" s="53">
        <f>'Temp Relocation Housing Costs'!S13+'Temp Relocation Living Costs'!S13</f>
        <v>46460543.367902711</v>
      </c>
      <c r="U13" s="68">
        <v>2032</v>
      </c>
      <c r="V13" s="55">
        <f t="shared" si="0"/>
        <v>0</v>
      </c>
      <c r="W13" s="56">
        <f t="shared" si="1"/>
        <v>3613323.9154753932</v>
      </c>
      <c r="X13" s="57">
        <f t="shared" si="2"/>
        <v>1163094074.1305256</v>
      </c>
      <c r="Y13" s="58">
        <f t="shared" si="3"/>
        <v>1166707398.046001</v>
      </c>
      <c r="Z13" s="96">
        <f t="shared" si="4"/>
        <v>679153801.94124222</v>
      </c>
      <c r="AC13">
        <v>2032</v>
      </c>
      <c r="AD13" s="51">
        <f>'Temp Relocation Housing Costs'!V13+'Temp Relocation Living Costs'!V13</f>
        <v>0</v>
      </c>
      <c r="AE13" s="51">
        <f>'Temp Relocation Housing Costs'!W13+'Temp Relocation Living Costs'!W13</f>
        <v>0</v>
      </c>
      <c r="AF13" s="51">
        <f>'Temp Relocation Housing Costs'!X13+'Temp Relocation Living Costs'!X13</f>
        <v>0</v>
      </c>
      <c r="AG13" s="51">
        <f>'Temp Relocation Housing Costs'!Y13+'Temp Relocation Living Costs'!Y13</f>
        <v>0</v>
      </c>
      <c r="AH13" s="51">
        <f>'Temp Relocation Housing Costs'!Z13+'Temp Relocation Living Costs'!Z13</f>
        <v>0</v>
      </c>
      <c r="AI13" s="51">
        <f>'Temp Relocation Housing Costs'!AA13+'Temp Relocation Living Costs'!AA13</f>
        <v>0</v>
      </c>
      <c r="AJ13" s="52">
        <f>'Temp Relocation Housing Costs'!AB13+'Temp Relocation Living Costs'!AB13</f>
        <v>749336.77386642795</v>
      </c>
      <c r="AK13" s="52">
        <f>'Temp Relocation Housing Costs'!AC13+'Temp Relocation Living Costs'!AC13</f>
        <v>843743.92898933997</v>
      </c>
      <c r="AL13" s="52">
        <f>'Temp Relocation Housing Costs'!AD13+'Temp Relocation Living Costs'!AD13</f>
        <v>575100.81129138486</v>
      </c>
      <c r="AM13" s="52">
        <f>'Temp Relocation Housing Costs'!AE13+'Temp Relocation Living Costs'!AE13</f>
        <v>572723.49692093907</v>
      </c>
      <c r="AN13" s="52">
        <f>'Temp Relocation Housing Costs'!AF13+'Temp Relocation Living Costs'!AF13</f>
        <v>463293.63620449789</v>
      </c>
      <c r="AO13" s="52">
        <f>'Temp Relocation Housing Costs'!AG13+'Temp Relocation Living Costs'!AG13</f>
        <v>183722.62322361351</v>
      </c>
      <c r="AP13" s="53">
        <f>'Temp Relocation Housing Costs'!AH13+'Temp Relocation Living Costs'!AH13</f>
        <v>189224798.42049235</v>
      </c>
      <c r="AQ13" s="53">
        <f>'Temp Relocation Housing Costs'!AI13+'Temp Relocation Living Costs'!AI13</f>
        <v>357203324.2602694</v>
      </c>
      <c r="AR13" s="53">
        <f>'Temp Relocation Housing Costs'!AJ13+'Temp Relocation Living Costs'!AJ13</f>
        <v>282351192.09972066</v>
      </c>
      <c r="AS13" s="53">
        <f>'Temp Relocation Housing Costs'!AK13+'Temp Relocation Living Costs'!AK13</f>
        <v>127373960.987526</v>
      </c>
      <c r="AT13" s="53">
        <f>'Temp Relocation Housing Costs'!AL13+'Temp Relocation Living Costs'!AL13</f>
        <v>80368634.727806538</v>
      </c>
      <c r="AU13" s="53">
        <f>'Temp Relocation Housing Costs'!AM13+'Temp Relocation Living Costs'!AM13</f>
        <v>42494393.024860561</v>
      </c>
      <c r="AW13" s="68">
        <v>2032</v>
      </c>
      <c r="AX13" s="55">
        <f t="shared" si="5"/>
        <v>0</v>
      </c>
      <c r="AY13" s="56">
        <f t="shared" si="6"/>
        <v>3387921.2704962031</v>
      </c>
      <c r="AZ13" s="57">
        <f t="shared" si="7"/>
        <v>1079016303.5206757</v>
      </c>
      <c r="BA13" s="58">
        <f t="shared" si="8"/>
        <v>1082404224.7911718</v>
      </c>
    </row>
    <row r="14" spans="1:53" x14ac:dyDescent="0.35">
      <c r="A14">
        <v>2033</v>
      </c>
      <c r="B14" s="51">
        <f>'Temp Relocation Housing Costs'!B14+'Temp Relocation Living Costs'!B14</f>
        <v>0</v>
      </c>
      <c r="C14" s="51">
        <f>'Temp Relocation Housing Costs'!C14+'Temp Relocation Living Costs'!C14</f>
        <v>0</v>
      </c>
      <c r="D14" s="51">
        <f>'Temp Relocation Housing Costs'!D14+'Temp Relocation Living Costs'!D14</f>
        <v>0</v>
      </c>
      <c r="E14" s="51">
        <f>'Temp Relocation Housing Costs'!E14+'Temp Relocation Living Costs'!E14</f>
        <v>0</v>
      </c>
      <c r="F14" s="51">
        <f>'Temp Relocation Housing Costs'!F14+'Temp Relocation Living Costs'!F14</f>
        <v>0</v>
      </c>
      <c r="G14" s="51">
        <f>'Temp Relocation Housing Costs'!G14+'Temp Relocation Living Costs'!G14</f>
        <v>0</v>
      </c>
      <c r="H14" s="52">
        <f>'Temp Relocation Housing Costs'!H14+'Temp Relocation Living Costs'!H14</f>
        <v>809750.25273820059</v>
      </c>
      <c r="I14" s="52">
        <f>'Temp Relocation Housing Costs'!I14+'Temp Relocation Living Costs'!I14</f>
        <v>929524.7383898187</v>
      </c>
      <c r="J14" s="52">
        <f>'Temp Relocation Housing Costs'!J14+'Temp Relocation Living Costs'!J14</f>
        <v>640293.804607025</v>
      </c>
      <c r="K14" s="52">
        <f>'Temp Relocation Housing Costs'!K14+'Temp Relocation Living Costs'!K14</f>
        <v>577665.37695683888</v>
      </c>
      <c r="L14" s="52">
        <f>'Temp Relocation Housing Costs'!L14+'Temp Relocation Living Costs'!L14</f>
        <v>475808.17396212777</v>
      </c>
      <c r="M14" s="52">
        <f>'Temp Relocation Housing Costs'!M14+'Temp Relocation Living Costs'!M14</f>
        <v>202082.01797667798</v>
      </c>
      <c r="N14" s="53">
        <f>'Temp Relocation Housing Costs'!N14+'Temp Relocation Living Costs'!N14</f>
        <v>206077867.82066619</v>
      </c>
      <c r="O14" s="53">
        <f>'Temp Relocation Housing Costs'!O14+'Temp Relocation Living Costs'!O14</f>
        <v>396592994.58840835</v>
      </c>
      <c r="P14" s="53">
        <f>'Temp Relocation Housing Costs'!P14+'Temp Relocation Living Costs'!P14</f>
        <v>316813879.86478049</v>
      </c>
      <c r="Q14" s="53">
        <f>'Temp Relocation Housing Costs'!Q14+'Temp Relocation Living Costs'!Q14</f>
        <v>129476588.12976831</v>
      </c>
      <c r="R14" s="53">
        <f>'Temp Relocation Housing Costs'!R14+'Temp Relocation Living Costs'!R14</f>
        <v>83184308.273525164</v>
      </c>
      <c r="S14" s="53">
        <f>'Temp Relocation Housing Costs'!S14+'Temp Relocation Living Costs'!S14</f>
        <v>47105966.367154911</v>
      </c>
      <c r="U14" s="68">
        <v>2033</v>
      </c>
      <c r="V14" s="55">
        <f t="shared" si="0"/>
        <v>0</v>
      </c>
      <c r="W14" s="56">
        <f t="shared" si="1"/>
        <v>3635124.3646306894</v>
      </c>
      <c r="X14" s="57">
        <f t="shared" si="2"/>
        <v>1179251605.0443034</v>
      </c>
      <c r="Y14" s="58">
        <f t="shared" si="3"/>
        <v>1182886729.4089341</v>
      </c>
      <c r="Z14" s="96">
        <f t="shared" si="4"/>
        <v>652303881.11638224</v>
      </c>
      <c r="AC14">
        <v>2033</v>
      </c>
      <c r="AD14" s="51">
        <f>'Temp Relocation Housing Costs'!V14+'Temp Relocation Living Costs'!V14</f>
        <v>0</v>
      </c>
      <c r="AE14" s="51">
        <f>'Temp Relocation Housing Costs'!W14+'Temp Relocation Living Costs'!W14</f>
        <v>0</v>
      </c>
      <c r="AF14" s="51">
        <f>'Temp Relocation Housing Costs'!X14+'Temp Relocation Living Costs'!X14</f>
        <v>0</v>
      </c>
      <c r="AG14" s="51">
        <f>'Temp Relocation Housing Costs'!Y14+'Temp Relocation Living Costs'!Y14</f>
        <v>0</v>
      </c>
      <c r="AH14" s="51">
        <f>'Temp Relocation Housing Costs'!Z14+'Temp Relocation Living Costs'!Z14</f>
        <v>0</v>
      </c>
      <c r="AI14" s="51">
        <f>'Temp Relocation Housing Costs'!AA14+'Temp Relocation Living Costs'!AA14</f>
        <v>0</v>
      </c>
      <c r="AJ14" s="52">
        <f>'Temp Relocation Housing Costs'!AB14+'Temp Relocation Living Costs'!AB14</f>
        <v>753857.78516267601</v>
      </c>
      <c r="AK14" s="52">
        <f>'Temp Relocation Housing Costs'!AC14+'Temp Relocation Living Costs'!AC14</f>
        <v>848834.5317291728</v>
      </c>
      <c r="AL14" s="52">
        <f>'Temp Relocation Housing Costs'!AD14+'Temp Relocation Living Costs'!AD14</f>
        <v>578570.5959796689</v>
      </c>
      <c r="AM14" s="52">
        <f>'Temp Relocation Housing Costs'!AE14+'Temp Relocation Living Costs'!AE14</f>
        <v>576178.9384387047</v>
      </c>
      <c r="AN14" s="52">
        <f>'Temp Relocation Housing Costs'!AF14+'Temp Relocation Living Costs'!AF14</f>
        <v>466088.84903244051</v>
      </c>
      <c r="AO14" s="52">
        <f>'Temp Relocation Housing Costs'!AG14+'Temp Relocation Living Costs'!AG14</f>
        <v>184831.08617904081</v>
      </c>
      <c r="AP14" s="53">
        <f>'Temp Relocation Housing Costs'!AH14+'Temp Relocation Living Costs'!AH14</f>
        <v>191853481.34316826</v>
      </c>
      <c r="AQ14" s="53">
        <f>'Temp Relocation Housing Costs'!AI14+'Temp Relocation Living Costs'!AI14</f>
        <v>362165540.02820206</v>
      </c>
      <c r="AR14" s="53">
        <f>'Temp Relocation Housing Costs'!AJ14+'Temp Relocation Living Costs'!AJ14</f>
        <v>286273573.11460423</v>
      </c>
      <c r="AS14" s="53">
        <f>'Temp Relocation Housing Costs'!AK14+'Temp Relocation Living Costs'!AK14</f>
        <v>129143421.22126053</v>
      </c>
      <c r="AT14" s="53">
        <f>'Temp Relocation Housing Costs'!AL14+'Temp Relocation Living Costs'!AL14</f>
        <v>81485103.918902174</v>
      </c>
      <c r="AU14" s="53">
        <f>'Temp Relocation Housing Costs'!AM14+'Temp Relocation Living Costs'!AM14</f>
        <v>43084718.849944547</v>
      </c>
      <c r="AW14" s="68">
        <v>2033</v>
      </c>
      <c r="AX14" s="55">
        <f t="shared" si="5"/>
        <v>0</v>
      </c>
      <c r="AY14" s="56">
        <f t="shared" si="6"/>
        <v>3408361.7865217039</v>
      </c>
      <c r="AZ14" s="57">
        <f t="shared" si="7"/>
        <v>1094005838.4760818</v>
      </c>
      <c r="BA14" s="58">
        <f t="shared" si="8"/>
        <v>1097414200.2626035</v>
      </c>
    </row>
    <row r="15" spans="1:53" x14ac:dyDescent="0.35">
      <c r="A15">
        <v>2034</v>
      </c>
      <c r="B15" s="51">
        <f>'Temp Relocation Housing Costs'!B15+'Temp Relocation Living Costs'!B15</f>
        <v>0</v>
      </c>
      <c r="C15" s="51">
        <f>'Temp Relocation Housing Costs'!C15+'Temp Relocation Living Costs'!C15</f>
        <v>0</v>
      </c>
      <c r="D15" s="51">
        <f>'Temp Relocation Housing Costs'!D15+'Temp Relocation Living Costs'!D15</f>
        <v>0</v>
      </c>
      <c r="E15" s="51">
        <f>'Temp Relocation Housing Costs'!E15+'Temp Relocation Living Costs'!E15</f>
        <v>0</v>
      </c>
      <c r="F15" s="51">
        <f>'Temp Relocation Housing Costs'!F15+'Temp Relocation Living Costs'!F15</f>
        <v>0</v>
      </c>
      <c r="G15" s="51">
        <f>'Temp Relocation Housing Costs'!G15+'Temp Relocation Living Costs'!G15</f>
        <v>0</v>
      </c>
      <c r="H15" s="52">
        <f>'Temp Relocation Housing Costs'!H15+'Temp Relocation Living Costs'!H15</f>
        <v>814635.75971910043</v>
      </c>
      <c r="I15" s="52">
        <f>'Temp Relocation Housing Costs'!I15+'Temp Relocation Living Costs'!I15</f>
        <v>935132.8868071438</v>
      </c>
      <c r="J15" s="52">
        <f>'Temp Relocation Housing Costs'!J15+'Temp Relocation Living Costs'!J15</f>
        <v>644156.92146516289</v>
      </c>
      <c r="K15" s="52">
        <f>'Temp Relocation Housing Costs'!K15+'Temp Relocation Living Costs'!K15</f>
        <v>581150.63456831046</v>
      </c>
      <c r="L15" s="52">
        <f>'Temp Relocation Housing Costs'!L15+'Temp Relocation Living Costs'!L15</f>
        <v>478678.89138098684</v>
      </c>
      <c r="M15" s="52">
        <f>'Temp Relocation Housing Costs'!M15+'Temp Relocation Living Costs'!M15</f>
        <v>203301.24959309405</v>
      </c>
      <c r="N15" s="53">
        <f>'Temp Relocation Housing Costs'!N15+'Temp Relocation Living Costs'!N15</f>
        <v>208940671.0917145</v>
      </c>
      <c r="O15" s="53">
        <f>'Temp Relocation Housing Costs'!O15+'Temp Relocation Living Costs'!O15</f>
        <v>402102405.83275688</v>
      </c>
      <c r="P15" s="53">
        <f>'Temp Relocation Housing Costs'!P15+'Temp Relocation Living Costs'!P15</f>
        <v>321215011.4427706</v>
      </c>
      <c r="Q15" s="53">
        <f>'Temp Relocation Housing Costs'!Q15+'Temp Relocation Living Costs'!Q15</f>
        <v>131275257.74888843</v>
      </c>
      <c r="R15" s="53">
        <f>'Temp Relocation Housing Costs'!R15+'Temp Relocation Living Costs'!R15</f>
        <v>84339892.385219187</v>
      </c>
      <c r="S15" s="53">
        <f>'Temp Relocation Housing Costs'!S15+'Temp Relocation Living Costs'!S15</f>
        <v>47760355.48728662</v>
      </c>
      <c r="U15" s="68">
        <v>2034</v>
      </c>
      <c r="V15" s="55">
        <f t="shared" si="0"/>
        <v>0</v>
      </c>
      <c r="W15" s="56">
        <f t="shared" si="1"/>
        <v>3657056.3435337981</v>
      </c>
      <c r="X15" s="57">
        <f t="shared" si="2"/>
        <v>1195633593.988636</v>
      </c>
      <c r="Y15" s="58">
        <f t="shared" si="3"/>
        <v>1199290650.3321698</v>
      </c>
      <c r="Z15" s="96">
        <f t="shared" si="4"/>
        <v>626515571.33056617</v>
      </c>
      <c r="AC15">
        <v>2034</v>
      </c>
      <c r="AD15" s="51">
        <f>'Temp Relocation Housing Costs'!V15+'Temp Relocation Living Costs'!V15</f>
        <v>0</v>
      </c>
      <c r="AE15" s="51">
        <f>'Temp Relocation Housing Costs'!W15+'Temp Relocation Living Costs'!W15</f>
        <v>0</v>
      </c>
      <c r="AF15" s="51">
        <f>'Temp Relocation Housing Costs'!X15+'Temp Relocation Living Costs'!X15</f>
        <v>0</v>
      </c>
      <c r="AG15" s="51">
        <f>'Temp Relocation Housing Costs'!Y15+'Temp Relocation Living Costs'!Y15</f>
        <v>0</v>
      </c>
      <c r="AH15" s="51">
        <f>'Temp Relocation Housing Costs'!Z15+'Temp Relocation Living Costs'!Z15</f>
        <v>0</v>
      </c>
      <c r="AI15" s="51">
        <f>'Temp Relocation Housing Costs'!AA15+'Temp Relocation Living Costs'!AA15</f>
        <v>0</v>
      </c>
      <c r="AJ15" s="52">
        <f>'Temp Relocation Housing Costs'!AB15+'Temp Relocation Living Costs'!AB15</f>
        <v>758406.07330406772</v>
      </c>
      <c r="AK15" s="52">
        <f>'Temp Relocation Housing Costs'!AC15+'Temp Relocation Living Costs'!AC15</f>
        <v>853955.84785889101</v>
      </c>
      <c r="AL15" s="52">
        <f>'Temp Relocation Housing Costs'!AD15+'Temp Relocation Living Costs'!AD15</f>
        <v>582061.31509465969</v>
      </c>
      <c r="AM15" s="52">
        <f>'Temp Relocation Housing Costs'!AE15+'Temp Relocation Living Costs'!AE15</f>
        <v>579655.2278458036</v>
      </c>
      <c r="AN15" s="52">
        <f>'Temp Relocation Housing Costs'!AF15+'Temp Relocation Living Costs'!AF15</f>
        <v>468900.92635871167</v>
      </c>
      <c r="AO15" s="52">
        <f>'Temp Relocation Housing Costs'!AG15+'Temp Relocation Living Costs'!AG15</f>
        <v>185946.23687984206</v>
      </c>
      <c r="AP15" s="53">
        <f>'Temp Relocation Housing Costs'!AH15+'Temp Relocation Living Costs'!AH15</f>
        <v>194518681.54035383</v>
      </c>
      <c r="AQ15" s="53">
        <f>'Temp Relocation Housing Costs'!AI15+'Temp Relocation Living Costs'!AI15</f>
        <v>367196690.16391665</v>
      </c>
      <c r="AR15" s="53">
        <f>'Temp Relocation Housing Costs'!AJ15+'Temp Relocation Living Costs'!AJ15</f>
        <v>290250443.26662052</v>
      </c>
      <c r="AS15" s="53">
        <f>'Temp Relocation Housing Costs'!AK15+'Temp Relocation Living Costs'!AK15</f>
        <v>130937462.53494653</v>
      </c>
      <c r="AT15" s="53">
        <f>'Temp Relocation Housing Costs'!AL15+'Temp Relocation Living Costs'!AL15</f>
        <v>82617082.934929997</v>
      </c>
      <c r="AU15" s="53">
        <f>'Temp Relocation Housing Costs'!AM15+'Temp Relocation Living Costs'!AM15</f>
        <v>43683245.394110627</v>
      </c>
      <c r="AW15" s="68">
        <v>2034</v>
      </c>
      <c r="AX15" s="55">
        <f t="shared" si="5"/>
        <v>0</v>
      </c>
      <c r="AY15" s="56">
        <f t="shared" si="6"/>
        <v>3428925.6273419759</v>
      </c>
      <c r="AZ15" s="57">
        <f t="shared" si="7"/>
        <v>1109203605.8348782</v>
      </c>
      <c r="BA15" s="58">
        <f t="shared" si="8"/>
        <v>1112632531.4622202</v>
      </c>
    </row>
    <row r="16" spans="1:53" x14ac:dyDescent="0.35">
      <c r="A16">
        <v>2035</v>
      </c>
      <c r="B16" s="51">
        <f>'Temp Relocation Housing Costs'!B16+'Temp Relocation Living Costs'!B16</f>
        <v>0</v>
      </c>
      <c r="C16" s="51">
        <f>'Temp Relocation Housing Costs'!C16+'Temp Relocation Living Costs'!C16</f>
        <v>0</v>
      </c>
      <c r="D16" s="51">
        <f>'Temp Relocation Housing Costs'!D16+'Temp Relocation Living Costs'!D16</f>
        <v>0</v>
      </c>
      <c r="E16" s="51">
        <f>'Temp Relocation Housing Costs'!E16+'Temp Relocation Living Costs'!E16</f>
        <v>0</v>
      </c>
      <c r="F16" s="51">
        <f>'Temp Relocation Housing Costs'!F16+'Temp Relocation Living Costs'!F16</f>
        <v>0</v>
      </c>
      <c r="G16" s="51">
        <f>'Temp Relocation Housing Costs'!G16+'Temp Relocation Living Costs'!G16</f>
        <v>0</v>
      </c>
      <c r="H16" s="52">
        <f>'Temp Relocation Housing Costs'!H16+'Temp Relocation Living Costs'!H16</f>
        <v>819550.74267531419</v>
      </c>
      <c r="I16" s="52">
        <f>'Temp Relocation Housing Costs'!I16+'Temp Relocation Living Costs'!I16</f>
        <v>940774.87114875577</v>
      </c>
      <c r="J16" s="52">
        <f>'Temp Relocation Housing Costs'!J16+'Temp Relocation Living Costs'!J16</f>
        <v>648043.34586079768</v>
      </c>
      <c r="K16" s="52">
        <f>'Temp Relocation Housing Costs'!K16+'Temp Relocation Living Costs'!K16</f>
        <v>584656.91996005527</v>
      </c>
      <c r="L16" s="52">
        <f>'Temp Relocation Housing Costs'!L16+'Temp Relocation Living Costs'!L16</f>
        <v>481566.92884382559</v>
      </c>
      <c r="M16" s="52">
        <f>'Temp Relocation Housing Costs'!M16+'Temp Relocation Living Costs'!M16</f>
        <v>204527.8372610251</v>
      </c>
      <c r="N16" s="53">
        <f>'Temp Relocation Housing Costs'!N16+'Temp Relocation Living Costs'!N16</f>
        <v>211843244.00253731</v>
      </c>
      <c r="O16" s="53">
        <f>'Temp Relocation Housing Costs'!O16+'Temp Relocation Living Costs'!O16</f>
        <v>407688353.00354266</v>
      </c>
      <c r="P16" s="53">
        <f>'Temp Relocation Housing Costs'!P16+'Temp Relocation Living Costs'!P16</f>
        <v>325677282.88993251</v>
      </c>
      <c r="Q16" s="53">
        <f>'Temp Relocation Housing Costs'!Q16+'Temp Relocation Living Costs'!Q16</f>
        <v>133098914.2204231</v>
      </c>
      <c r="R16" s="53">
        <f>'Temp Relocation Housing Costs'!R16+'Temp Relocation Living Costs'!R16</f>
        <v>85511529.700539172</v>
      </c>
      <c r="S16" s="53">
        <f>'Temp Relocation Housing Costs'!S16+'Temp Relocation Living Costs'!S16</f>
        <v>48423835.284323446</v>
      </c>
      <c r="U16" s="68">
        <v>2035</v>
      </c>
      <c r="V16" s="55">
        <f t="shared" si="0"/>
        <v>0</v>
      </c>
      <c r="W16" s="56">
        <f t="shared" si="1"/>
        <v>3679120.6457497738</v>
      </c>
      <c r="X16" s="57">
        <f t="shared" si="2"/>
        <v>1212243159.1012981</v>
      </c>
      <c r="Y16" s="58">
        <f t="shared" si="3"/>
        <v>1215922279.7470479</v>
      </c>
      <c r="Z16" s="96">
        <f t="shared" si="4"/>
        <v>601746892.40685499</v>
      </c>
      <c r="AC16">
        <v>2035</v>
      </c>
      <c r="AD16" s="51">
        <f>'Temp Relocation Housing Costs'!V16+'Temp Relocation Living Costs'!V16</f>
        <v>0</v>
      </c>
      <c r="AE16" s="51">
        <f>'Temp Relocation Housing Costs'!W16+'Temp Relocation Living Costs'!W16</f>
        <v>0</v>
      </c>
      <c r="AF16" s="51">
        <f>'Temp Relocation Housing Costs'!X16+'Temp Relocation Living Costs'!X16</f>
        <v>0</v>
      </c>
      <c r="AG16" s="51">
        <f>'Temp Relocation Housing Costs'!Y16+'Temp Relocation Living Costs'!Y16</f>
        <v>0</v>
      </c>
      <c r="AH16" s="51">
        <f>'Temp Relocation Housing Costs'!Z16+'Temp Relocation Living Costs'!Z16</f>
        <v>0</v>
      </c>
      <c r="AI16" s="51">
        <f>'Temp Relocation Housing Costs'!AA16+'Temp Relocation Living Costs'!AA16</f>
        <v>0</v>
      </c>
      <c r="AJ16" s="52">
        <f>'Temp Relocation Housing Costs'!AB16+'Temp Relocation Living Costs'!AB16</f>
        <v>762981.80286136561</v>
      </c>
      <c r="AK16" s="52">
        <f>'Temp Relocation Housing Costs'!AC16+'Temp Relocation Living Costs'!AC16</f>
        <v>859108.06268313748</v>
      </c>
      <c r="AL16" s="52">
        <f>'Temp Relocation Housing Costs'!AD16+'Temp Relocation Living Costs'!AD16</f>
        <v>585573.0949410887</v>
      </c>
      <c r="AM16" s="52">
        <f>'Temp Relocation Housing Costs'!AE16+'Temp Relocation Living Costs'!AE16</f>
        <v>583152.49092485756</v>
      </c>
      <c r="AN16" s="52">
        <f>'Temp Relocation Housing Costs'!AF16+'Temp Relocation Living Costs'!AF16</f>
        <v>471729.96993273881</v>
      </c>
      <c r="AO16" s="52">
        <f>'Temp Relocation Housing Costs'!AG16+'Temp Relocation Living Costs'!AG16</f>
        <v>187068.11567552818</v>
      </c>
      <c r="AP16" s="53">
        <f>'Temp Relocation Housing Costs'!AH16+'Temp Relocation Living Costs'!AH16</f>
        <v>197220906.3046276</v>
      </c>
      <c r="AQ16" s="53">
        <f>'Temp Relocation Housing Costs'!AI16+'Temp Relocation Living Costs'!AI16</f>
        <v>372297732.29345858</v>
      </c>
      <c r="AR16" s="53">
        <f>'Temp Relocation Housing Costs'!AJ16+'Temp Relocation Living Costs'!AJ16</f>
        <v>294282559.5108065</v>
      </c>
      <c r="AS16" s="53">
        <f>'Temp Relocation Housing Costs'!AK16+'Temp Relocation Living Costs'!AK16</f>
        <v>132756426.40531233</v>
      </c>
      <c r="AT16" s="53">
        <f>'Temp Relocation Housing Costs'!AL16+'Temp Relocation Living Costs'!AL16</f>
        <v>83764787.236084789</v>
      </c>
      <c r="AU16" s="53">
        <f>'Temp Relocation Housing Costs'!AM16+'Temp Relocation Living Costs'!AM16</f>
        <v>44290086.580535822</v>
      </c>
      <c r="AW16" s="68">
        <v>2035</v>
      </c>
      <c r="AX16" s="55">
        <f t="shared" si="5"/>
        <v>0</v>
      </c>
      <c r="AY16" s="56">
        <f t="shared" si="6"/>
        <v>3449613.5370187159</v>
      </c>
      <c r="AZ16" s="57">
        <f t="shared" si="7"/>
        <v>1124612498.3308256</v>
      </c>
      <c r="BA16" s="58">
        <f t="shared" si="8"/>
        <v>1128062111.8678443</v>
      </c>
    </row>
    <row r="17" spans="1:53" x14ac:dyDescent="0.35">
      <c r="A17">
        <v>2036</v>
      </c>
      <c r="B17" s="51">
        <f>'Temp Relocation Housing Costs'!B17+'Temp Relocation Living Costs'!B17</f>
        <v>0</v>
      </c>
      <c r="C17" s="51">
        <f>'Temp Relocation Housing Costs'!C17+'Temp Relocation Living Costs'!C17</f>
        <v>0</v>
      </c>
      <c r="D17" s="51">
        <f>'Temp Relocation Housing Costs'!D17+'Temp Relocation Living Costs'!D17</f>
        <v>0</v>
      </c>
      <c r="E17" s="51">
        <f>'Temp Relocation Housing Costs'!E17+'Temp Relocation Living Costs'!E17</f>
        <v>0</v>
      </c>
      <c r="F17" s="51">
        <f>'Temp Relocation Housing Costs'!F17+'Temp Relocation Living Costs'!F17</f>
        <v>0</v>
      </c>
      <c r="G17" s="51">
        <f>'Temp Relocation Housing Costs'!G17+'Temp Relocation Living Costs'!G17</f>
        <v>0</v>
      </c>
      <c r="H17" s="52">
        <f>'Temp Relocation Housing Costs'!H17+'Temp Relocation Living Costs'!H17</f>
        <v>824495.37944572908</v>
      </c>
      <c r="I17" s="52">
        <f>'Temp Relocation Housing Costs'!I17+'Temp Relocation Living Costs'!I17</f>
        <v>946450.89555864048</v>
      </c>
      <c r="J17" s="52">
        <f>'Temp Relocation Housing Costs'!J17+'Temp Relocation Living Costs'!J17</f>
        <v>651953.21841646812</v>
      </c>
      <c r="K17" s="52">
        <f>'Temp Relocation Housing Costs'!K17+'Temp Relocation Living Costs'!K17</f>
        <v>588184.36000003968</v>
      </c>
      <c r="L17" s="52">
        <f>'Temp Relocation Housing Costs'!L17+'Temp Relocation Living Costs'!L17</f>
        <v>484472.39084853797</v>
      </c>
      <c r="M17" s="52">
        <f>'Temp Relocation Housing Costs'!M17+'Temp Relocation Living Costs'!M17</f>
        <v>205761.82536210708</v>
      </c>
      <c r="N17" s="53">
        <f>'Temp Relocation Housing Costs'!N17+'Temp Relocation Living Costs'!N17</f>
        <v>214786139.02709043</v>
      </c>
      <c r="O17" s="53">
        <f>'Temp Relocation Housing Costs'!O17+'Temp Relocation Living Costs'!O17</f>
        <v>413351899.32653987</v>
      </c>
      <c r="P17" s="53">
        <f>'Temp Relocation Housing Costs'!P17+'Temp Relocation Living Costs'!P17</f>
        <v>330201543.55228949</v>
      </c>
      <c r="Q17" s="53">
        <f>'Temp Relocation Housing Costs'!Q17+'Temp Relocation Living Costs'!Q17</f>
        <v>134947904.65803182</v>
      </c>
      <c r="R17" s="53">
        <f>'Temp Relocation Housing Costs'!R17+'Temp Relocation Living Costs'!R17</f>
        <v>86699443.228216395</v>
      </c>
      <c r="S17" s="53">
        <f>'Temp Relocation Housing Costs'!S17+'Temp Relocation Living Costs'!S17</f>
        <v>49096532.044604868</v>
      </c>
      <c r="U17" s="68">
        <v>2036</v>
      </c>
      <c r="V17" s="55">
        <f t="shared" si="0"/>
        <v>0</v>
      </c>
      <c r="W17" s="56">
        <f t="shared" si="1"/>
        <v>3701318.069631523</v>
      </c>
      <c r="X17" s="57">
        <f t="shared" si="2"/>
        <v>1229083461.8367727</v>
      </c>
      <c r="Y17" s="58">
        <f t="shared" si="3"/>
        <v>1232784779.9064043</v>
      </c>
      <c r="Z17" s="96">
        <f t="shared" si="4"/>
        <v>577957524.48160541</v>
      </c>
      <c r="AC17">
        <v>2036</v>
      </c>
      <c r="AD17" s="51">
        <f>'Temp Relocation Housing Costs'!V17+'Temp Relocation Living Costs'!V17</f>
        <v>0</v>
      </c>
      <c r="AE17" s="51">
        <f>'Temp Relocation Housing Costs'!W17+'Temp Relocation Living Costs'!W17</f>
        <v>0</v>
      </c>
      <c r="AF17" s="51">
        <f>'Temp Relocation Housing Costs'!X17+'Temp Relocation Living Costs'!X17</f>
        <v>0</v>
      </c>
      <c r="AG17" s="51">
        <f>'Temp Relocation Housing Costs'!Y17+'Temp Relocation Living Costs'!Y17</f>
        <v>0</v>
      </c>
      <c r="AH17" s="51">
        <f>'Temp Relocation Housing Costs'!Z17+'Temp Relocation Living Costs'!Z17</f>
        <v>0</v>
      </c>
      <c r="AI17" s="51">
        <f>'Temp Relocation Housing Costs'!AA17+'Temp Relocation Living Costs'!AA17</f>
        <v>0</v>
      </c>
      <c r="AJ17" s="52">
        <f>'Temp Relocation Housing Costs'!AB17+'Temp Relocation Living Costs'!AB17</f>
        <v>767585.13939824712</v>
      </c>
      <c r="AK17" s="52">
        <f>'Temp Relocation Housing Costs'!AC17+'Temp Relocation Living Costs'!AC17</f>
        <v>864291.36262456095</v>
      </c>
      <c r="AL17" s="52">
        <f>'Temp Relocation Housing Costs'!AD17+'Temp Relocation Living Costs'!AD17</f>
        <v>589106.06258572696</v>
      </c>
      <c r="AM17" s="52">
        <f>'Temp Relocation Housing Costs'!AE17+'Temp Relocation Living Costs'!AE17</f>
        <v>586670.85421737703</v>
      </c>
      <c r="AN17" s="52">
        <f>'Temp Relocation Housing Costs'!AF17+'Temp Relocation Living Costs'!AF17</f>
        <v>474576.08211783896</v>
      </c>
      <c r="AO17" s="52">
        <f>'Temp Relocation Housing Costs'!AG17+'Temp Relocation Living Costs'!AG17</f>
        <v>188196.76315905302</v>
      </c>
      <c r="AP17" s="53">
        <f>'Temp Relocation Housing Costs'!AH17+'Temp Relocation Living Costs'!AH17</f>
        <v>199960669.97580135</v>
      </c>
      <c r="AQ17" s="53">
        <f>'Temp Relocation Housing Costs'!AI17+'Temp Relocation Living Costs'!AI17</f>
        <v>377469637.34607232</v>
      </c>
      <c r="AR17" s="53">
        <f>'Temp Relocation Housing Costs'!AJ17+'Temp Relocation Living Costs'!AJ17</f>
        <v>298370689.31770617</v>
      </c>
      <c r="AS17" s="53">
        <f>'Temp Relocation Housing Costs'!AK17+'Temp Relocation Living Costs'!AK17</f>
        <v>134600659.05283055</v>
      </c>
      <c r="AT17" s="53">
        <f>'Temp Relocation Housing Costs'!AL17+'Temp Relocation Living Costs'!AL17</f>
        <v>84928435.275702566</v>
      </c>
      <c r="AU17" s="53">
        <f>'Temp Relocation Housing Costs'!AM17+'Temp Relocation Living Costs'!AM17</f>
        <v>44905357.91500105</v>
      </c>
      <c r="AW17" s="68">
        <v>2036</v>
      </c>
      <c r="AX17" s="55">
        <f t="shared" si="5"/>
        <v>0</v>
      </c>
      <c r="AY17" s="56">
        <f t="shared" si="6"/>
        <v>3470426.2641028035</v>
      </c>
      <c r="AZ17" s="57">
        <f t="shared" si="7"/>
        <v>1140235448.8831141</v>
      </c>
      <c r="BA17" s="58">
        <f t="shared" si="8"/>
        <v>1143705875.1472168</v>
      </c>
    </row>
    <row r="18" spans="1:53" x14ac:dyDescent="0.35">
      <c r="A18">
        <v>2037</v>
      </c>
      <c r="B18" s="51">
        <f>'Temp Relocation Housing Costs'!B18+'Temp Relocation Living Costs'!B18</f>
        <v>0</v>
      </c>
      <c r="C18" s="51">
        <f>'Temp Relocation Housing Costs'!C18+'Temp Relocation Living Costs'!C18</f>
        <v>0</v>
      </c>
      <c r="D18" s="51">
        <f>'Temp Relocation Housing Costs'!D18+'Temp Relocation Living Costs'!D18</f>
        <v>0</v>
      </c>
      <c r="E18" s="51">
        <f>'Temp Relocation Housing Costs'!E18+'Temp Relocation Living Costs'!E18</f>
        <v>0</v>
      </c>
      <c r="F18" s="51">
        <f>'Temp Relocation Housing Costs'!F18+'Temp Relocation Living Costs'!F18</f>
        <v>0</v>
      </c>
      <c r="G18" s="51">
        <f>'Temp Relocation Housing Costs'!G18+'Temp Relocation Living Costs'!G18</f>
        <v>0</v>
      </c>
      <c r="H18" s="52">
        <f>'Temp Relocation Housing Costs'!H18+'Temp Relocation Living Costs'!H18</f>
        <v>829469.84894219472</v>
      </c>
      <c r="I18" s="52">
        <f>'Temp Relocation Housing Costs'!I18+'Temp Relocation Living Costs'!I18</f>
        <v>952161.16541245626</v>
      </c>
      <c r="J18" s="52">
        <f>'Temp Relocation Housing Costs'!J18+'Temp Relocation Living Costs'!J18</f>
        <v>655886.68060314003</v>
      </c>
      <c r="K18" s="52">
        <f>'Temp Relocation Housing Costs'!K18+'Temp Relocation Living Costs'!K18</f>
        <v>591733.08232166804</v>
      </c>
      <c r="L18" s="52">
        <f>'Temp Relocation Housing Costs'!L18+'Temp Relocation Living Costs'!L18</f>
        <v>487395.38252348953</v>
      </c>
      <c r="M18" s="52">
        <f>'Temp Relocation Housing Costs'!M18+'Temp Relocation Living Costs'!M18</f>
        <v>207003.25854574607</v>
      </c>
      <c r="N18" s="53">
        <f>'Temp Relocation Housing Costs'!N18+'Temp Relocation Living Costs'!N18</f>
        <v>217769916.31421614</v>
      </c>
      <c r="O18" s="53">
        <f>'Temp Relocation Housing Costs'!O18+'Temp Relocation Living Costs'!O18</f>
        <v>419094122.79769808</v>
      </c>
      <c r="P18" s="53">
        <f>'Temp Relocation Housing Costs'!P18+'Temp Relocation Living Costs'!P18</f>
        <v>334788654.5748536</v>
      </c>
      <c r="Q18" s="53">
        <f>'Temp Relocation Housing Costs'!Q18+'Temp Relocation Living Costs'!Q18</f>
        <v>136822580.99742562</v>
      </c>
      <c r="R18" s="53">
        <f>'Temp Relocation Housing Costs'!R18+'Temp Relocation Living Costs'!R18</f>
        <v>87903859.074986503</v>
      </c>
      <c r="S18" s="53">
        <f>'Temp Relocation Housing Costs'!S18+'Temp Relocation Living Costs'!S18</f>
        <v>49778573.808821574</v>
      </c>
      <c r="U18" s="68">
        <v>2037</v>
      </c>
      <c r="V18" s="55">
        <f t="shared" si="0"/>
        <v>0</v>
      </c>
      <c r="W18" s="56">
        <f t="shared" si="1"/>
        <v>3723649.4183486947</v>
      </c>
      <c r="X18" s="57">
        <f t="shared" si="2"/>
        <v>1246157707.5680015</v>
      </c>
      <c r="Y18" s="58">
        <f t="shared" si="3"/>
        <v>1249881356.9863503</v>
      </c>
      <c r="Z18" s="96">
        <f t="shared" si="4"/>
        <v>555108742.32718039</v>
      </c>
      <c r="AC18">
        <v>2037</v>
      </c>
      <c r="AD18" s="51">
        <f>'Temp Relocation Housing Costs'!V18+'Temp Relocation Living Costs'!V18</f>
        <v>0</v>
      </c>
      <c r="AE18" s="51">
        <f>'Temp Relocation Housing Costs'!W18+'Temp Relocation Living Costs'!W18</f>
        <v>0</v>
      </c>
      <c r="AF18" s="51">
        <f>'Temp Relocation Housing Costs'!X18+'Temp Relocation Living Costs'!X18</f>
        <v>0</v>
      </c>
      <c r="AG18" s="51">
        <f>'Temp Relocation Housing Costs'!Y18+'Temp Relocation Living Costs'!Y18</f>
        <v>0</v>
      </c>
      <c r="AH18" s="51">
        <f>'Temp Relocation Housing Costs'!Z18+'Temp Relocation Living Costs'!Z18</f>
        <v>0</v>
      </c>
      <c r="AI18" s="51">
        <f>'Temp Relocation Housing Costs'!AA18+'Temp Relocation Living Costs'!AA18</f>
        <v>0</v>
      </c>
      <c r="AJ18" s="52">
        <f>'Temp Relocation Housing Costs'!AB18+'Temp Relocation Living Costs'!AB18</f>
        <v>772216.24947729183</v>
      </c>
      <c r="AK18" s="52">
        <f>'Temp Relocation Housing Costs'!AC18+'Temp Relocation Living Costs'!AC18</f>
        <v>869505.93523056502</v>
      </c>
      <c r="AL18" s="52">
        <f>'Temp Relocation Housing Costs'!AD18+'Temp Relocation Living Costs'!AD18</f>
        <v>592660.34586198477</v>
      </c>
      <c r="AM18" s="52">
        <f>'Temp Relocation Housing Costs'!AE18+'Temp Relocation Living Costs'!AE18</f>
        <v>590210.44502834289</v>
      </c>
      <c r="AN18" s="52">
        <f>'Temp Relocation Housing Costs'!AF18+'Temp Relocation Living Costs'!AF18</f>
        <v>477439.36589492264</v>
      </c>
      <c r="AO18" s="52">
        <f>'Temp Relocation Housing Costs'!AG18+'Temp Relocation Living Costs'!AG18</f>
        <v>189332.22016828175</v>
      </c>
      <c r="AP18" s="53">
        <f>'Temp Relocation Housing Costs'!AH18+'Temp Relocation Living Costs'!AH18</f>
        <v>202738494.03881952</v>
      </c>
      <c r="AQ18" s="53">
        <f>'Temp Relocation Housing Costs'!AI18+'Temp Relocation Living Costs'!AI18</f>
        <v>382713389.73900825</v>
      </c>
      <c r="AR18" s="53">
        <f>'Temp Relocation Housing Costs'!AJ18+'Temp Relocation Living Costs'!AJ18</f>
        <v>302515610.81945139</v>
      </c>
      <c r="AS18" s="53">
        <f>'Temp Relocation Housing Costs'!AK18+'Temp Relocation Living Costs'!AK18</f>
        <v>136470511.50761732</v>
      </c>
      <c r="AT18" s="53">
        <f>'Temp Relocation Housing Costs'!AL18+'Temp Relocation Living Costs'!AL18</f>
        <v>86108248.541840792</v>
      </c>
      <c r="AU18" s="53">
        <f>'Temp Relocation Housing Costs'!AM18+'Temp Relocation Living Costs'!AM18</f>
        <v>45529176.507876515</v>
      </c>
      <c r="AW18" s="68">
        <v>2037</v>
      </c>
      <c r="AX18" s="55">
        <f t="shared" si="5"/>
        <v>0</v>
      </c>
      <c r="AY18" s="56">
        <f t="shared" si="6"/>
        <v>3491364.5616613887</v>
      </c>
      <c r="AZ18" s="57">
        <f t="shared" si="7"/>
        <v>1156075431.1546135</v>
      </c>
      <c r="BA18" s="58">
        <f t="shared" si="8"/>
        <v>1159566795.716275</v>
      </c>
    </row>
    <row r="19" spans="1:53" x14ac:dyDescent="0.35">
      <c r="A19">
        <v>2038</v>
      </c>
      <c r="B19" s="51">
        <f>'Temp Relocation Housing Costs'!B19+'Temp Relocation Living Costs'!B19</f>
        <v>0</v>
      </c>
      <c r="C19" s="51">
        <f>'Temp Relocation Housing Costs'!C19+'Temp Relocation Living Costs'!C19</f>
        <v>0</v>
      </c>
      <c r="D19" s="51">
        <f>'Temp Relocation Housing Costs'!D19+'Temp Relocation Living Costs'!D19</f>
        <v>0</v>
      </c>
      <c r="E19" s="51">
        <f>'Temp Relocation Housing Costs'!E19+'Temp Relocation Living Costs'!E19</f>
        <v>0</v>
      </c>
      <c r="F19" s="51">
        <f>'Temp Relocation Housing Costs'!F19+'Temp Relocation Living Costs'!F19</f>
        <v>0</v>
      </c>
      <c r="G19" s="51">
        <f>'Temp Relocation Housing Costs'!G19+'Temp Relocation Living Costs'!G19</f>
        <v>0</v>
      </c>
      <c r="H19" s="52">
        <f>'Temp Relocation Housing Costs'!H19+'Temp Relocation Living Costs'!H19</f>
        <v>834474.33115600049</v>
      </c>
      <c r="I19" s="52">
        <f>'Temp Relocation Housing Costs'!I19+'Temp Relocation Living Costs'!I19</f>
        <v>957905.88732496439</v>
      </c>
      <c r="J19" s="52">
        <f>'Temp Relocation Housing Costs'!J19+'Temp Relocation Living Costs'!J19</f>
        <v>659843.87474532181</v>
      </c>
      <c r="K19" s="52">
        <f>'Temp Relocation Housing Costs'!K19+'Temp Relocation Living Costs'!K19</f>
        <v>595303.215328402</v>
      </c>
      <c r="L19" s="52">
        <f>'Temp Relocation Housing Costs'!L19+'Temp Relocation Living Costs'!L19</f>
        <v>490336.00963132293</v>
      </c>
      <c r="M19" s="52">
        <f>'Temp Relocation Housing Costs'!M19+'Temp Relocation Living Costs'!M19</f>
        <v>208252.18173073363</v>
      </c>
      <c r="N19" s="53">
        <f>'Temp Relocation Housing Costs'!N19+'Temp Relocation Living Costs'!N19</f>
        <v>220795143.7942616</v>
      </c>
      <c r="O19" s="53">
        <f>'Temp Relocation Housing Costs'!O19+'Temp Relocation Living Costs'!O19</f>
        <v>424916116.38832682</v>
      </c>
      <c r="P19" s="53">
        <f>'Temp Relocation Housing Costs'!P19+'Temp Relocation Living Costs'!P19</f>
        <v>339439489.0655365</v>
      </c>
      <c r="Q19" s="53">
        <f>'Temp Relocation Housing Costs'!Q19+'Temp Relocation Living Costs'!Q19</f>
        <v>138723300.06335446</v>
      </c>
      <c r="R19" s="53">
        <f>'Temp Relocation Housing Costs'!R19+'Temp Relocation Living Costs'!R19</f>
        <v>89125006.48862642</v>
      </c>
      <c r="S19" s="53">
        <f>'Temp Relocation Housing Costs'!S19+'Temp Relocation Living Costs'!S19</f>
        <v>50470090.396386556</v>
      </c>
      <c r="U19" s="68">
        <v>2038</v>
      </c>
      <c r="V19" s="55">
        <f t="shared" si="0"/>
        <v>0</v>
      </c>
      <c r="W19" s="56">
        <f t="shared" si="1"/>
        <v>3746115.4999167449</v>
      </c>
      <c r="X19" s="57">
        <f t="shared" si="2"/>
        <v>1263469146.1964924</v>
      </c>
      <c r="Y19" s="58">
        <f t="shared" si="3"/>
        <v>1267215261.6964092</v>
      </c>
      <c r="Z19" s="96">
        <f t="shared" si="4"/>
        <v>533163352.27322948</v>
      </c>
      <c r="AC19">
        <v>2038</v>
      </c>
      <c r="AD19" s="51">
        <f>'Temp Relocation Housing Costs'!V19+'Temp Relocation Living Costs'!V19</f>
        <v>0</v>
      </c>
      <c r="AE19" s="51">
        <f>'Temp Relocation Housing Costs'!W19+'Temp Relocation Living Costs'!W19</f>
        <v>0</v>
      </c>
      <c r="AF19" s="51">
        <f>'Temp Relocation Housing Costs'!X19+'Temp Relocation Living Costs'!X19</f>
        <v>0</v>
      </c>
      <c r="AG19" s="51">
        <f>'Temp Relocation Housing Costs'!Y19+'Temp Relocation Living Costs'!Y19</f>
        <v>0</v>
      </c>
      <c r="AH19" s="51">
        <f>'Temp Relocation Housing Costs'!Z19+'Temp Relocation Living Costs'!Z19</f>
        <v>0</v>
      </c>
      <c r="AI19" s="51">
        <f>'Temp Relocation Housing Costs'!AA19+'Temp Relocation Living Costs'!AA19</f>
        <v>0</v>
      </c>
      <c r="AJ19" s="52">
        <f>'Temp Relocation Housing Costs'!AB19+'Temp Relocation Living Costs'!AB19</f>
        <v>776875.30066601117</v>
      </c>
      <c r="AK19" s="52">
        <f>'Temp Relocation Housing Costs'!AC19+'Temp Relocation Living Costs'!AC19</f>
        <v>874751.96918009222</v>
      </c>
      <c r="AL19" s="52">
        <f>'Temp Relocation Housing Costs'!AD19+'Temp Relocation Living Costs'!AD19</f>
        <v>596236.07337453589</v>
      </c>
      <c r="AM19" s="52">
        <f>'Temp Relocation Housing Costs'!AE19+'Temp Relocation Living Costs'!AE19</f>
        <v>593771.39143081114</v>
      </c>
      <c r="AN19" s="52">
        <f>'Temp Relocation Housing Costs'!AF19+'Temp Relocation Living Costs'!AF19</f>
        <v>480319.92486622091</v>
      </c>
      <c r="AO19" s="52">
        <f>'Temp Relocation Housing Costs'!AG19+'Temp Relocation Living Costs'!AG19</f>
        <v>190474.52778746875</v>
      </c>
      <c r="AP19" s="53">
        <f>'Temp Relocation Housing Costs'!AH19+'Temp Relocation Living Costs'!AH19</f>
        <v>205554907.22301853</v>
      </c>
      <c r="AQ19" s="53">
        <f>'Temp Relocation Housing Costs'!AI19+'Temp Relocation Living Costs'!AI19</f>
        <v>388029987.56489539</v>
      </c>
      <c r="AR19" s="53">
        <f>'Temp Relocation Housing Costs'!AJ19+'Temp Relocation Living Costs'!AJ19</f>
        <v>306718112.95786995</v>
      </c>
      <c r="AS19" s="53">
        <f>'Temp Relocation Housing Costs'!AK19+'Temp Relocation Living Costs'!AK19</f>
        <v>138366339.67624739</v>
      </c>
      <c r="AT19" s="53">
        <f>'Temp Relocation Housing Costs'!AL19+'Temp Relocation Living Costs'!AL19</f>
        <v>87304451.599436179</v>
      </c>
      <c r="AU19" s="53">
        <f>'Temp Relocation Housing Costs'!AM19+'Temp Relocation Living Costs'!AM19</f>
        <v>46161661.096412294</v>
      </c>
      <c r="AW19" s="68">
        <v>2038</v>
      </c>
      <c r="AX19" s="55">
        <f t="shared" si="5"/>
        <v>0</v>
      </c>
      <c r="AY19" s="56">
        <f t="shared" si="6"/>
        <v>3512429.1873051398</v>
      </c>
      <c r="AZ19" s="57">
        <f t="shared" si="7"/>
        <v>1172135460.1178796</v>
      </c>
      <c r="BA19" s="58">
        <f t="shared" si="8"/>
        <v>1175647889.3051848</v>
      </c>
    </row>
    <row r="20" spans="1:53" x14ac:dyDescent="0.35">
      <c r="A20">
        <v>2039</v>
      </c>
      <c r="B20" s="51">
        <f>'Temp Relocation Housing Costs'!B20+'Temp Relocation Living Costs'!B20</f>
        <v>0</v>
      </c>
      <c r="C20" s="51">
        <f>'Temp Relocation Housing Costs'!C20+'Temp Relocation Living Costs'!C20</f>
        <v>0</v>
      </c>
      <c r="D20" s="51">
        <f>'Temp Relocation Housing Costs'!D20+'Temp Relocation Living Costs'!D20</f>
        <v>0</v>
      </c>
      <c r="E20" s="51">
        <f>'Temp Relocation Housing Costs'!E20+'Temp Relocation Living Costs'!E20</f>
        <v>0</v>
      </c>
      <c r="F20" s="51">
        <f>'Temp Relocation Housing Costs'!F20+'Temp Relocation Living Costs'!F20</f>
        <v>0</v>
      </c>
      <c r="G20" s="51">
        <f>'Temp Relocation Housing Costs'!G20+'Temp Relocation Living Costs'!G20</f>
        <v>0</v>
      </c>
      <c r="H20" s="52">
        <f>'Temp Relocation Housing Costs'!H20+'Temp Relocation Living Costs'!H20</f>
        <v>839509.00716438494</v>
      </c>
      <c r="I20" s="52">
        <f>'Temp Relocation Housing Costs'!I20+'Temp Relocation Living Costs'!I20</f>
        <v>963685.26915750594</v>
      </c>
      <c r="J20" s="52">
        <f>'Temp Relocation Housing Costs'!J20+'Temp Relocation Living Costs'!J20</f>
        <v>663824.94402621593</v>
      </c>
      <c r="K20" s="52">
        <f>'Temp Relocation Housing Costs'!K20+'Temp Relocation Living Costs'!K20</f>
        <v>598894.88819840644</v>
      </c>
      <c r="L20" s="52">
        <f>'Temp Relocation Housing Costs'!L20+'Temp Relocation Living Costs'!L20</f>
        <v>493294.37857278308</v>
      </c>
      <c r="M20" s="52">
        <f>'Temp Relocation Housing Costs'!M20+'Temp Relocation Living Costs'!M20</f>
        <v>209508.64010687204</v>
      </c>
      <c r="N20" s="53">
        <f>'Temp Relocation Housing Costs'!N20+'Temp Relocation Living Costs'!N20</f>
        <v>223862397.28717837</v>
      </c>
      <c r="O20" s="53">
        <f>'Temp Relocation Housing Costs'!O20+'Temp Relocation Living Costs'!O20</f>
        <v>430818988.25313187</v>
      </c>
      <c r="P20" s="53">
        <f>'Temp Relocation Housing Costs'!P20+'Temp Relocation Living Costs'!P20</f>
        <v>344154932.26133585</v>
      </c>
      <c r="Q20" s="53">
        <f>'Temp Relocation Housing Costs'!Q20+'Temp Relocation Living Costs'!Q20</f>
        <v>140650423.6375249</v>
      </c>
      <c r="R20" s="53">
        <f>'Temp Relocation Housing Costs'!R20+'Temp Relocation Living Costs'!R20</f>
        <v>90363117.901589394</v>
      </c>
      <c r="S20" s="53">
        <f>'Temp Relocation Housing Costs'!S20+'Temp Relocation Living Costs'!S20</f>
        <v>51171213.430144906</v>
      </c>
      <c r="U20" s="68">
        <v>2039</v>
      </c>
      <c r="V20" s="55">
        <f t="shared" si="0"/>
        <v>0</v>
      </c>
      <c r="W20" s="56">
        <f t="shared" si="1"/>
        <v>3768717.1272261683</v>
      </c>
      <c r="X20" s="57">
        <f t="shared" si="2"/>
        <v>1281021072.7709055</v>
      </c>
      <c r="Y20" s="58">
        <f t="shared" si="3"/>
        <v>1284789789.8981316</v>
      </c>
      <c r="Z20" s="96">
        <f t="shared" si="4"/>
        <v>512085631.62369972</v>
      </c>
      <c r="AC20">
        <v>2039</v>
      </c>
      <c r="AD20" s="51">
        <f>'Temp Relocation Housing Costs'!V20+'Temp Relocation Living Costs'!V20</f>
        <v>0</v>
      </c>
      <c r="AE20" s="51">
        <f>'Temp Relocation Housing Costs'!W20+'Temp Relocation Living Costs'!W20</f>
        <v>0</v>
      </c>
      <c r="AF20" s="51">
        <f>'Temp Relocation Housing Costs'!X20+'Temp Relocation Living Costs'!X20</f>
        <v>0</v>
      </c>
      <c r="AG20" s="51">
        <f>'Temp Relocation Housing Costs'!Y20+'Temp Relocation Living Costs'!Y20</f>
        <v>0</v>
      </c>
      <c r="AH20" s="51">
        <f>'Temp Relocation Housing Costs'!Z20+'Temp Relocation Living Costs'!Z20</f>
        <v>0</v>
      </c>
      <c r="AI20" s="51">
        <f>'Temp Relocation Housing Costs'!AA20+'Temp Relocation Living Costs'!AA20</f>
        <v>0</v>
      </c>
      <c r="AJ20" s="52">
        <f>'Temp Relocation Housing Costs'!AB20+'Temp Relocation Living Costs'!AB20</f>
        <v>781562.46154290868</v>
      </c>
      <c r="AK20" s="52">
        <f>'Temp Relocation Housing Costs'!AC20+'Temp Relocation Living Costs'!AC20</f>
        <v>880029.6542904505</v>
      </c>
      <c r="AL20" s="52">
        <f>'Temp Relocation Housing Costs'!AD20+'Temp Relocation Living Costs'!AD20</f>
        <v>599833.37450397108</v>
      </c>
      <c r="AM20" s="52">
        <f>'Temp Relocation Housing Costs'!AE20+'Temp Relocation Living Costs'!AE20</f>
        <v>597353.82227054785</v>
      </c>
      <c r="AN20" s="52">
        <f>'Temp Relocation Housing Costs'!AF20+'Temp Relocation Living Costs'!AF20</f>
        <v>483217.86325903272</v>
      </c>
      <c r="AO20" s="52">
        <f>'Temp Relocation Housing Costs'!AG20+'Temp Relocation Living Costs'!AG20</f>
        <v>191623.727348744</v>
      </c>
      <c r="AP20" s="53">
        <f>'Temp Relocation Housing Costs'!AH20+'Temp Relocation Living Costs'!AH20</f>
        <v>208410445.60276428</v>
      </c>
      <c r="AQ20" s="53">
        <f>'Temp Relocation Housing Costs'!AI20+'Temp Relocation Living Costs'!AI20</f>
        <v>393420442.78171825</v>
      </c>
      <c r="AR20" s="53">
        <f>'Temp Relocation Housing Costs'!AJ20+'Temp Relocation Living Costs'!AJ20</f>
        <v>310978995.63465345</v>
      </c>
      <c r="AS20" s="53">
        <f>'Temp Relocation Housing Costs'!AK20+'Temp Relocation Living Costs'!AK20</f>
        <v>140288504.40949693</v>
      </c>
      <c r="AT20" s="53">
        <f>'Temp Relocation Housing Costs'!AL20+'Temp Relocation Living Costs'!AL20</f>
        <v>88517272.13304846</v>
      </c>
      <c r="AU20" s="53">
        <f>'Temp Relocation Housing Costs'!AM20+'Temp Relocation Living Costs'!AM20</f>
        <v>46802932.067338839</v>
      </c>
      <c r="AW20" s="68">
        <v>2039</v>
      </c>
      <c r="AX20" s="55">
        <f t="shared" si="5"/>
        <v>0</v>
      </c>
      <c r="AY20" s="56">
        <f t="shared" si="6"/>
        <v>3533620.9032156551</v>
      </c>
      <c r="AZ20" s="57">
        <f t="shared" si="7"/>
        <v>1188418592.6290202</v>
      </c>
      <c r="BA20" s="58">
        <f t="shared" si="8"/>
        <v>1191952213.5322359</v>
      </c>
    </row>
    <row r="21" spans="1:53" x14ac:dyDescent="0.35">
      <c r="A21">
        <v>2040</v>
      </c>
      <c r="B21" s="51">
        <f>'Temp Relocation Housing Costs'!B21+'Temp Relocation Living Costs'!B21</f>
        <v>0</v>
      </c>
      <c r="C21" s="51">
        <f>'Temp Relocation Housing Costs'!C21+'Temp Relocation Living Costs'!C21</f>
        <v>0</v>
      </c>
      <c r="D21" s="51">
        <f>'Temp Relocation Housing Costs'!D21+'Temp Relocation Living Costs'!D21</f>
        <v>0</v>
      </c>
      <c r="E21" s="51">
        <f>'Temp Relocation Housing Costs'!E21+'Temp Relocation Living Costs'!E21</f>
        <v>0</v>
      </c>
      <c r="F21" s="51">
        <f>'Temp Relocation Housing Costs'!F21+'Temp Relocation Living Costs'!F21</f>
        <v>0</v>
      </c>
      <c r="G21" s="51">
        <f>'Temp Relocation Housing Costs'!G21+'Temp Relocation Living Costs'!G21</f>
        <v>0</v>
      </c>
      <c r="H21" s="52">
        <f>'Temp Relocation Housing Costs'!H21+'Temp Relocation Living Costs'!H21</f>
        <v>969700.82771244529</v>
      </c>
      <c r="I21" s="52">
        <f>'Temp Relocation Housing Costs'!I21+'Temp Relocation Living Costs'!I21</f>
        <v>1113134.457380922</v>
      </c>
      <c r="J21" s="52">
        <f>'Temp Relocation Housing Costs'!J21+'Temp Relocation Living Costs'!J21</f>
        <v>766771.52023973886</v>
      </c>
      <c r="K21" s="52">
        <f>'Temp Relocation Housing Costs'!K21+'Temp Relocation Living Costs'!K21</f>
        <v>691772.05228606937</v>
      </c>
      <c r="L21" s="52">
        <f>'Temp Relocation Housing Costs'!L21+'Temp Relocation Living Costs'!L21</f>
        <v>569794.9195609506</v>
      </c>
      <c r="M21" s="52">
        <f>'Temp Relocation Housing Costs'!M21+'Temp Relocation Living Costs'!M21</f>
        <v>241999.43060856467</v>
      </c>
      <c r="N21" s="53">
        <f>'Temp Relocation Housing Costs'!N21+'Temp Relocation Living Costs'!N21</f>
        <v>260599039.956561</v>
      </c>
      <c r="O21" s="53">
        <f>'Temp Relocation Housing Costs'!O21+'Temp Relocation Living Costs'!O21</f>
        <v>501517968.60192645</v>
      </c>
      <c r="P21" s="53">
        <f>'Temp Relocation Housing Costs'!P21+'Temp Relocation Living Costs'!P21</f>
        <v>400632022.30683935</v>
      </c>
      <c r="Q21" s="53">
        <f>'Temp Relocation Housing Costs'!Q21+'Temp Relocation Living Costs'!Q21</f>
        <v>163731675.41131258</v>
      </c>
      <c r="R21" s="53">
        <f>'Temp Relocation Housing Costs'!R21+'Temp Relocation Living Costs'!R21</f>
        <v>105192037.86791778</v>
      </c>
      <c r="S21" s="53">
        <f>'Temp Relocation Housing Costs'!S21+'Temp Relocation Living Costs'!S21</f>
        <v>59568597.740875736</v>
      </c>
      <c r="U21" s="68">
        <v>2040</v>
      </c>
      <c r="V21" s="55">
        <f t="shared" si="0"/>
        <v>0</v>
      </c>
      <c r="W21" s="56">
        <f t="shared" si="1"/>
        <v>4353173.2077886909</v>
      </c>
      <c r="X21" s="57">
        <f t="shared" si="2"/>
        <v>1491241341.885433</v>
      </c>
      <c r="Y21" s="58">
        <f t="shared" si="3"/>
        <v>1495594515.0932217</v>
      </c>
      <c r="Z21" s="96">
        <f t="shared" si="4"/>
        <v>564709372.63450289</v>
      </c>
      <c r="AC21">
        <v>2040</v>
      </c>
      <c r="AD21" s="51">
        <f>'Temp Relocation Housing Costs'!V21+'Temp Relocation Living Costs'!V21</f>
        <v>0</v>
      </c>
      <c r="AE21" s="51">
        <f>'Temp Relocation Housing Costs'!W21+'Temp Relocation Living Costs'!W21</f>
        <v>0</v>
      </c>
      <c r="AF21" s="51">
        <f>'Temp Relocation Housing Costs'!X21+'Temp Relocation Living Costs'!X21</f>
        <v>0</v>
      </c>
      <c r="AG21" s="51">
        <f>'Temp Relocation Housing Costs'!Y21+'Temp Relocation Living Costs'!Y21</f>
        <v>0</v>
      </c>
      <c r="AH21" s="51">
        <f>'Temp Relocation Housing Costs'!Z21+'Temp Relocation Living Costs'!Z21</f>
        <v>0</v>
      </c>
      <c r="AI21" s="51">
        <f>'Temp Relocation Housing Costs'!AA21+'Temp Relocation Living Costs'!AA21</f>
        <v>0</v>
      </c>
      <c r="AJ21" s="52">
        <f>'Temp Relocation Housing Costs'!AB21+'Temp Relocation Living Costs'!AB21</f>
        <v>902767.87908093689</v>
      </c>
      <c r="AK21" s="52">
        <f>'Temp Relocation Housing Costs'!AC21+'Temp Relocation Living Costs'!AC21</f>
        <v>1016505.4536572096</v>
      </c>
      <c r="AL21" s="52">
        <f>'Temp Relocation Housing Costs'!AD21+'Temp Relocation Living Costs'!AD21</f>
        <v>692856.07990165951</v>
      </c>
      <c r="AM21" s="52">
        <f>'Temp Relocation Housing Costs'!AE21+'Temp Relocation Living Costs'!AE21</f>
        <v>689991.99645218207</v>
      </c>
      <c r="AN21" s="52">
        <f>'Temp Relocation Housing Costs'!AF21+'Temp Relocation Living Costs'!AF21</f>
        <v>558155.72908554971</v>
      </c>
      <c r="AO21" s="52">
        <f>'Temp Relocation Housing Costs'!AG21+'Temp Relocation Living Costs'!AG21</f>
        <v>221340.90930966727</v>
      </c>
      <c r="AP21" s="53">
        <f>'Temp Relocation Housing Costs'!AH21+'Temp Relocation Living Costs'!AH21</f>
        <v>242611366.17476094</v>
      </c>
      <c r="AQ21" s="53">
        <f>'Temp Relocation Housing Costs'!AI21+'Temp Relocation Living Costs'!AI21</f>
        <v>457982184.28206289</v>
      </c>
      <c r="AR21" s="53">
        <f>'Temp Relocation Housing Costs'!AJ21+'Temp Relocation Living Costs'!AJ21</f>
        <v>362011792.47215998</v>
      </c>
      <c r="AS21" s="53">
        <f>'Temp Relocation Housing Costs'!AK21+'Temp Relocation Living Costs'!AK21</f>
        <v>163310363.90697393</v>
      </c>
      <c r="AT21" s="53">
        <f>'Temp Relocation Housing Costs'!AL21+'Temp Relocation Living Costs'!AL21</f>
        <v>103043282.02049172</v>
      </c>
      <c r="AU21" s="53">
        <f>'Temp Relocation Housing Costs'!AM21+'Temp Relocation Living Costs'!AM21</f>
        <v>54483465.34167669</v>
      </c>
      <c r="AW21" s="68">
        <v>2040</v>
      </c>
      <c r="AX21" s="55">
        <f t="shared" si="5"/>
        <v>0</v>
      </c>
      <c r="AY21" s="56">
        <f t="shared" si="6"/>
        <v>4081618.0474872049</v>
      </c>
      <c r="AZ21" s="57">
        <f t="shared" si="7"/>
        <v>1383442454.1981263</v>
      </c>
      <c r="BA21" s="58">
        <f t="shared" si="8"/>
        <v>1387524072.2456136</v>
      </c>
    </row>
    <row r="22" spans="1:53" x14ac:dyDescent="0.35">
      <c r="A22">
        <v>2041</v>
      </c>
      <c r="B22" s="51">
        <f>'Temp Relocation Housing Costs'!B22+'Temp Relocation Living Costs'!B22</f>
        <v>0</v>
      </c>
      <c r="C22" s="51">
        <f>'Temp Relocation Housing Costs'!C22+'Temp Relocation Living Costs'!C22</f>
        <v>0</v>
      </c>
      <c r="D22" s="51">
        <f>'Temp Relocation Housing Costs'!D22+'Temp Relocation Living Costs'!D22</f>
        <v>0</v>
      </c>
      <c r="E22" s="51">
        <f>'Temp Relocation Housing Costs'!E22+'Temp Relocation Living Costs'!E22</f>
        <v>0</v>
      </c>
      <c r="F22" s="51">
        <f>'Temp Relocation Housing Costs'!F22+'Temp Relocation Living Costs'!F22</f>
        <v>0</v>
      </c>
      <c r="G22" s="51">
        <f>'Temp Relocation Housing Costs'!G22+'Temp Relocation Living Costs'!G22</f>
        <v>0</v>
      </c>
      <c r="H22" s="52">
        <f>'Temp Relocation Housing Costs'!H22+'Temp Relocation Living Costs'!H22</f>
        <v>975551.37255284935</v>
      </c>
      <c r="I22" s="52">
        <f>'Temp Relocation Housing Costs'!I22+'Temp Relocation Living Costs'!I22</f>
        <v>1119850.3875628824</v>
      </c>
      <c r="J22" s="52">
        <f>'Temp Relocation Housing Costs'!J22+'Temp Relocation Living Costs'!J22</f>
        <v>771397.72146933863</v>
      </c>
      <c r="K22" s="52">
        <f>'Temp Relocation Housing Costs'!K22+'Temp Relocation Living Costs'!K22</f>
        <v>695945.75544850319</v>
      </c>
      <c r="L22" s="52">
        <f>'Temp Relocation Housing Costs'!L22+'Temp Relocation Living Costs'!L22</f>
        <v>573232.6919454392</v>
      </c>
      <c r="M22" s="52">
        <f>'Temp Relocation Housing Costs'!M22+'Temp Relocation Living Costs'!M22</f>
        <v>243459.4979609538</v>
      </c>
      <c r="N22" s="53">
        <f>'Temp Relocation Housing Costs'!N22+'Temp Relocation Living Costs'!N22</f>
        <v>264219243.28993842</v>
      </c>
      <c r="O22" s="53">
        <f>'Temp Relocation Housing Costs'!O22+'Temp Relocation Living Costs'!O22</f>
        <v>508484982.07206041</v>
      </c>
      <c r="P22" s="53">
        <f>'Temp Relocation Housing Costs'!P22+'Temp Relocation Living Costs'!P22</f>
        <v>406197543.12707996</v>
      </c>
      <c r="Q22" s="53">
        <f>'Temp Relocation Housing Costs'!Q22+'Temp Relocation Living Costs'!Q22</f>
        <v>166006211.63831598</v>
      </c>
      <c r="R22" s="53">
        <f>'Temp Relocation Housing Costs'!R22+'Temp Relocation Living Costs'!R22</f>
        <v>106653350.1052832</v>
      </c>
      <c r="S22" s="53">
        <f>'Temp Relocation Housing Costs'!S22+'Temp Relocation Living Costs'!S22</f>
        <v>60396115.893444844</v>
      </c>
      <c r="U22" s="68">
        <v>2041</v>
      </c>
      <c r="V22" s="55">
        <f t="shared" si="0"/>
        <v>0</v>
      </c>
      <c r="W22" s="56">
        <f t="shared" si="1"/>
        <v>4379437.4269399671</v>
      </c>
      <c r="X22" s="57">
        <f t="shared" si="2"/>
        <v>1511957446.1261227</v>
      </c>
      <c r="Y22" s="58">
        <f t="shared" si="3"/>
        <v>1516336883.5530627</v>
      </c>
      <c r="Z22" s="96">
        <f t="shared" si="4"/>
        <v>542384724.22322989</v>
      </c>
      <c r="AC22">
        <v>2041</v>
      </c>
      <c r="AD22" s="51">
        <f>'Temp Relocation Housing Costs'!V22+'Temp Relocation Living Costs'!V22</f>
        <v>0</v>
      </c>
      <c r="AE22" s="51">
        <f>'Temp Relocation Housing Costs'!W22+'Temp Relocation Living Costs'!W22</f>
        <v>0</v>
      </c>
      <c r="AF22" s="51">
        <f>'Temp Relocation Housing Costs'!X22+'Temp Relocation Living Costs'!X22</f>
        <v>0</v>
      </c>
      <c r="AG22" s="51">
        <f>'Temp Relocation Housing Costs'!Y22+'Temp Relocation Living Costs'!Y22</f>
        <v>0</v>
      </c>
      <c r="AH22" s="51">
        <f>'Temp Relocation Housing Costs'!Z22+'Temp Relocation Living Costs'!Z22</f>
        <v>0</v>
      </c>
      <c r="AI22" s="51">
        <f>'Temp Relocation Housing Costs'!AA22+'Temp Relocation Living Costs'!AA22</f>
        <v>0</v>
      </c>
      <c r="AJ22" s="52">
        <f>'Temp Relocation Housing Costs'!AB22+'Temp Relocation Living Costs'!AB22</f>
        <v>908214.59399145131</v>
      </c>
      <c r="AK22" s="52">
        <f>'Temp Relocation Housing Costs'!AC22+'Temp Relocation Living Costs'!AC22</f>
        <v>1022638.3872045245</v>
      </c>
      <c r="AL22" s="52">
        <f>'Temp Relocation Housing Costs'!AD22+'Temp Relocation Living Costs'!AD22</f>
        <v>697036.32338250056</v>
      </c>
      <c r="AM22" s="52">
        <f>'Temp Relocation Housing Costs'!AE22+'Temp Relocation Living Costs'!AE22</f>
        <v>694154.95991410513</v>
      </c>
      <c r="AN22" s="52">
        <f>'Temp Relocation Housing Costs'!AF22+'Temp Relocation Living Costs'!AF22</f>
        <v>561523.27815596445</v>
      </c>
      <c r="AO22" s="52">
        <f>'Temp Relocation Housing Costs'!AG22+'Temp Relocation Living Costs'!AG22</f>
        <v>222676.3365650888</v>
      </c>
      <c r="AP22" s="53">
        <f>'Temp Relocation Housing Costs'!AH22+'Temp Relocation Living Costs'!AH22</f>
        <v>245981687.40344822</v>
      </c>
      <c r="AQ22" s="53">
        <f>'Temp Relocation Housing Costs'!AI22+'Temp Relocation Living Costs'!AI22</f>
        <v>464344405.07321292</v>
      </c>
      <c r="AR22" s="53">
        <f>'Temp Relocation Housing Costs'!AJ22+'Temp Relocation Living Costs'!AJ22</f>
        <v>367040806.7695576</v>
      </c>
      <c r="AS22" s="53">
        <f>'Temp Relocation Housing Costs'!AK22+'Temp Relocation Living Costs'!AK22</f>
        <v>165579047.33685014</v>
      </c>
      <c r="AT22" s="53">
        <f>'Temp Relocation Housing Costs'!AL22+'Temp Relocation Living Costs'!AL22</f>
        <v>104474744.05931932</v>
      </c>
      <c r="AU22" s="53">
        <f>'Temp Relocation Housing Costs'!AM22+'Temp Relocation Living Costs'!AM22</f>
        <v>55240341.586795509</v>
      </c>
      <c r="AW22" s="68">
        <v>2041</v>
      </c>
      <c r="AX22" s="55">
        <f t="shared" si="5"/>
        <v>0</v>
      </c>
      <c r="AY22" s="56">
        <f t="shared" si="6"/>
        <v>4106243.8792136349</v>
      </c>
      <c r="AZ22" s="57">
        <f t="shared" si="7"/>
        <v>1402661032.2291837</v>
      </c>
      <c r="BA22" s="58">
        <f t="shared" si="8"/>
        <v>1406767276.1083972</v>
      </c>
    </row>
    <row r="23" spans="1:53" x14ac:dyDescent="0.35">
      <c r="A23">
        <v>2042</v>
      </c>
      <c r="B23" s="51">
        <f>'Temp Relocation Housing Costs'!B23+'Temp Relocation Living Costs'!B23</f>
        <v>0</v>
      </c>
      <c r="C23" s="51">
        <f>'Temp Relocation Housing Costs'!C23+'Temp Relocation Living Costs'!C23</f>
        <v>0</v>
      </c>
      <c r="D23" s="51">
        <f>'Temp Relocation Housing Costs'!D23+'Temp Relocation Living Costs'!D23</f>
        <v>0</v>
      </c>
      <c r="E23" s="51">
        <f>'Temp Relocation Housing Costs'!E23+'Temp Relocation Living Costs'!E23</f>
        <v>0</v>
      </c>
      <c r="F23" s="51">
        <f>'Temp Relocation Housing Costs'!F23+'Temp Relocation Living Costs'!F23</f>
        <v>0</v>
      </c>
      <c r="G23" s="51">
        <f>'Temp Relocation Housing Costs'!G23+'Temp Relocation Living Costs'!G23</f>
        <v>0</v>
      </c>
      <c r="H23" s="52">
        <f>'Temp Relocation Housing Costs'!H23+'Temp Relocation Living Costs'!H23</f>
        <v>981437.2157800874</v>
      </c>
      <c r="I23" s="52">
        <f>'Temp Relocation Housing Costs'!I23+'Temp Relocation Living Costs'!I23</f>
        <v>1126606.837304641</v>
      </c>
      <c r="J23" s="52">
        <f>'Temp Relocation Housing Costs'!J23+'Temp Relocation Living Costs'!J23</f>
        <v>776051.83419180429</v>
      </c>
      <c r="K23" s="52">
        <f>'Temp Relocation Housing Costs'!K23+'Temp Relocation Living Costs'!K23</f>
        <v>700144.640024425</v>
      </c>
      <c r="L23" s="52">
        <f>'Temp Relocation Housing Costs'!L23+'Temp Relocation Living Costs'!L23</f>
        <v>576691.20561519044</v>
      </c>
      <c r="M23" s="52">
        <f>'Temp Relocation Housing Costs'!M23+'Temp Relocation Living Costs'!M23</f>
        <v>244928.3744112328</v>
      </c>
      <c r="N23" s="53">
        <f>'Temp Relocation Housing Costs'!N23+'Temp Relocation Living Costs'!N23</f>
        <v>267889737.9527742</v>
      </c>
      <c r="O23" s="53">
        <f>'Temp Relocation Housing Costs'!O23+'Temp Relocation Living Costs'!O23</f>
        <v>515548780.26324522</v>
      </c>
      <c r="P23" s="53">
        <f>'Temp Relocation Housing Costs'!P23+'Temp Relocation Living Costs'!P23</f>
        <v>411840379.33969045</v>
      </c>
      <c r="Q23" s="53">
        <f>'Temp Relocation Housing Costs'!Q23+'Temp Relocation Living Costs'!Q23</f>
        <v>168312345.38629356</v>
      </c>
      <c r="R23" s="53">
        <f>'Temp Relocation Housing Costs'!R23+'Temp Relocation Living Costs'!R23</f>
        <v>108134962.67619434</v>
      </c>
      <c r="S23" s="53">
        <f>'Temp Relocation Housing Costs'!S23+'Temp Relocation Living Costs'!S23</f>
        <v>61235129.805840462</v>
      </c>
      <c r="U23" s="68">
        <v>2042</v>
      </c>
      <c r="V23" s="55">
        <f t="shared" si="0"/>
        <v>0</v>
      </c>
      <c r="W23" s="56">
        <f t="shared" si="1"/>
        <v>4405860.1073273811</v>
      </c>
      <c r="X23" s="57">
        <f t="shared" si="2"/>
        <v>1532961335.4240384</v>
      </c>
      <c r="Y23" s="58">
        <f t="shared" si="3"/>
        <v>1537367195.5313659</v>
      </c>
      <c r="Z23" s="96">
        <f t="shared" si="4"/>
        <v>520942726.68282801</v>
      </c>
      <c r="AC23">
        <v>2042</v>
      </c>
      <c r="AD23" s="51">
        <f>'Temp Relocation Housing Costs'!V23+'Temp Relocation Living Costs'!V23</f>
        <v>0</v>
      </c>
      <c r="AE23" s="51">
        <f>'Temp Relocation Housing Costs'!W23+'Temp Relocation Living Costs'!W23</f>
        <v>0</v>
      </c>
      <c r="AF23" s="51">
        <f>'Temp Relocation Housing Costs'!X23+'Temp Relocation Living Costs'!X23</f>
        <v>0</v>
      </c>
      <c r="AG23" s="51">
        <f>'Temp Relocation Housing Costs'!Y23+'Temp Relocation Living Costs'!Y23</f>
        <v>0</v>
      </c>
      <c r="AH23" s="51">
        <f>'Temp Relocation Housing Costs'!Z23+'Temp Relocation Living Costs'!Z23</f>
        <v>0</v>
      </c>
      <c r="AI23" s="51">
        <f>'Temp Relocation Housing Costs'!AA23+'Temp Relocation Living Costs'!AA23</f>
        <v>0</v>
      </c>
      <c r="AJ23" s="52">
        <f>'Temp Relocation Housing Costs'!AB23+'Temp Relocation Living Costs'!AB23</f>
        <v>913694.17084134568</v>
      </c>
      <c r="AK23" s="52">
        <f>'Temp Relocation Housing Costs'!AC23+'Temp Relocation Living Costs'!AC23</f>
        <v>1028808.3228886806</v>
      </c>
      <c r="AL23" s="52">
        <f>'Temp Relocation Housing Costs'!AD23+'Temp Relocation Living Costs'!AD23</f>
        <v>701241.78773686243</v>
      </c>
      <c r="AM23" s="52">
        <f>'Temp Relocation Housing Costs'!AE23+'Temp Relocation Living Costs'!AE23</f>
        <v>698343.03999314015</v>
      </c>
      <c r="AN23" s="52">
        <f>'Temp Relocation Housing Costs'!AF23+'Temp Relocation Living Costs'!AF23</f>
        <v>564911.14482978405</v>
      </c>
      <c r="AO23" s="52">
        <f>'Temp Relocation Housing Costs'!AG23+'Temp Relocation Living Costs'!AG23</f>
        <v>224019.82092102602</v>
      </c>
      <c r="AP23" s="53">
        <f>'Temp Relocation Housing Costs'!AH23+'Temp Relocation Living Costs'!AH23</f>
        <v>249398828.63634074</v>
      </c>
      <c r="AQ23" s="53">
        <f>'Temp Relocation Housing Costs'!AI23+'Temp Relocation Living Costs'!AI23</f>
        <v>470795008.89493614</v>
      </c>
      <c r="AR23" s="53">
        <f>'Temp Relocation Housing Costs'!AJ23+'Temp Relocation Living Costs'!AJ23</f>
        <v>372139683.39003253</v>
      </c>
      <c r="AS23" s="53">
        <f>'Temp Relocation Housing Costs'!AK23+'Temp Relocation Living Costs'!AK23</f>
        <v>167879246.98150826</v>
      </c>
      <c r="AT23" s="53">
        <f>'Temp Relocation Housing Costs'!AL23+'Temp Relocation Living Costs'!AL23</f>
        <v>105926091.75714791</v>
      </c>
      <c r="AU23" s="53">
        <f>'Temp Relocation Housing Costs'!AM23+'Temp Relocation Living Costs'!AM23</f>
        <v>56007732.244806997</v>
      </c>
      <c r="AW23" s="68">
        <v>2042</v>
      </c>
      <c r="AX23" s="55">
        <f t="shared" si="5"/>
        <v>0</v>
      </c>
      <c r="AY23" s="56">
        <f t="shared" si="6"/>
        <v>4131018.2872108393</v>
      </c>
      <c r="AZ23" s="57">
        <f t="shared" si="7"/>
        <v>1422146591.9047725</v>
      </c>
      <c r="BA23" s="58">
        <f t="shared" si="8"/>
        <v>1426277610.1919835</v>
      </c>
    </row>
    <row r="24" spans="1:53" x14ac:dyDescent="0.35">
      <c r="A24">
        <v>2043</v>
      </c>
      <c r="B24" s="51">
        <f>'Temp Relocation Housing Costs'!B24+'Temp Relocation Living Costs'!B24</f>
        <v>0</v>
      </c>
      <c r="C24" s="51">
        <f>'Temp Relocation Housing Costs'!C24+'Temp Relocation Living Costs'!C24</f>
        <v>0</v>
      </c>
      <c r="D24" s="51">
        <f>'Temp Relocation Housing Costs'!D24+'Temp Relocation Living Costs'!D24</f>
        <v>0</v>
      </c>
      <c r="E24" s="51">
        <f>'Temp Relocation Housing Costs'!E24+'Temp Relocation Living Costs'!E24</f>
        <v>0</v>
      </c>
      <c r="F24" s="51">
        <f>'Temp Relocation Housing Costs'!F24+'Temp Relocation Living Costs'!F24</f>
        <v>0</v>
      </c>
      <c r="G24" s="51">
        <f>'Temp Relocation Housing Costs'!G24+'Temp Relocation Living Costs'!G24</f>
        <v>0</v>
      </c>
      <c r="H24" s="52">
        <f>'Temp Relocation Housing Costs'!H24+'Temp Relocation Living Costs'!H24</f>
        <v>987358.57036169374</v>
      </c>
      <c r="I24" s="52">
        <f>'Temp Relocation Housing Costs'!I24+'Temp Relocation Living Costs'!I24</f>
        <v>1133404.0510748979</v>
      </c>
      <c r="J24" s="52">
        <f>'Temp Relocation Housing Costs'!J24+'Temp Relocation Living Costs'!J24</f>
        <v>780734.02680695127</v>
      </c>
      <c r="K24" s="52">
        <f>'Temp Relocation Housing Costs'!K24+'Temp Relocation Living Costs'!K24</f>
        <v>704368.85794212506</v>
      </c>
      <c r="L24" s="52">
        <f>'Temp Relocation Housing Costs'!L24+'Temp Relocation Living Costs'!L24</f>
        <v>580170.58570964471</v>
      </c>
      <c r="M24" s="52">
        <f>'Temp Relocation Housing Costs'!M24+'Temp Relocation Living Costs'!M24</f>
        <v>246406.11310777554</v>
      </c>
      <c r="N24" s="53">
        <f>'Temp Relocation Housing Costs'!N24+'Temp Relocation Living Costs'!N24</f>
        <v>271611222.58478171</v>
      </c>
      <c r="O24" s="53">
        <f>'Temp Relocation Housing Costs'!O24+'Temp Relocation Living Costs'!O24</f>
        <v>522710707.69451582</v>
      </c>
      <c r="P24" s="53">
        <f>'Temp Relocation Housing Costs'!P24+'Temp Relocation Living Costs'!P24</f>
        <v>417561604.99867028</v>
      </c>
      <c r="Q24" s="53">
        <f>'Temp Relocation Housing Costs'!Q24+'Temp Relocation Living Costs'!Q24</f>
        <v>170650515.60333508</v>
      </c>
      <c r="R24" s="53">
        <f>'Temp Relocation Housing Costs'!R24+'Temp Relocation Living Costs'!R24</f>
        <v>109637157.58988345</v>
      </c>
      <c r="S24" s="53">
        <f>'Temp Relocation Housing Costs'!S24+'Temp Relocation Living Costs'!S24</f>
        <v>62085799.175458476</v>
      </c>
      <c r="U24" s="68">
        <v>2043</v>
      </c>
      <c r="V24" s="55">
        <f t="shared" si="0"/>
        <v>0</v>
      </c>
      <c r="W24" s="56">
        <f t="shared" si="1"/>
        <v>4432442.2050030874</v>
      </c>
      <c r="X24" s="57">
        <f t="shared" si="2"/>
        <v>1554257007.6466451</v>
      </c>
      <c r="Y24" s="58">
        <f t="shared" si="3"/>
        <v>1558689449.8516481</v>
      </c>
      <c r="Z24" s="96">
        <f t="shared" si="4"/>
        <v>500348478.33383471</v>
      </c>
      <c r="AC24">
        <v>2043</v>
      </c>
      <c r="AD24" s="51">
        <f>'Temp Relocation Housing Costs'!V24+'Temp Relocation Living Costs'!V24</f>
        <v>0</v>
      </c>
      <c r="AE24" s="51">
        <f>'Temp Relocation Housing Costs'!W24+'Temp Relocation Living Costs'!W24</f>
        <v>0</v>
      </c>
      <c r="AF24" s="51">
        <f>'Temp Relocation Housing Costs'!X24+'Temp Relocation Living Costs'!X24</f>
        <v>0</v>
      </c>
      <c r="AG24" s="51">
        <f>'Temp Relocation Housing Costs'!Y24+'Temp Relocation Living Costs'!Y24</f>
        <v>0</v>
      </c>
      <c r="AH24" s="51">
        <f>'Temp Relocation Housing Costs'!Z24+'Temp Relocation Living Costs'!Z24</f>
        <v>0</v>
      </c>
      <c r="AI24" s="51">
        <f>'Temp Relocation Housing Costs'!AA24+'Temp Relocation Living Costs'!AA24</f>
        <v>0</v>
      </c>
      <c r="AJ24" s="52">
        <f>'Temp Relocation Housing Costs'!AB24+'Temp Relocation Living Costs'!AB24</f>
        <v>919206.80789821327</v>
      </c>
      <c r="AK24" s="52">
        <f>'Temp Relocation Housing Costs'!AC24+'Temp Relocation Living Costs'!AC24</f>
        <v>1035015.4839565333</v>
      </c>
      <c r="AL24" s="52">
        <f>'Temp Relocation Housing Costs'!AD24+'Temp Relocation Living Costs'!AD24</f>
        <v>705472.62513111113</v>
      </c>
      <c r="AM24" s="52">
        <f>'Temp Relocation Housing Costs'!AE24+'Temp Relocation Living Costs'!AE24</f>
        <v>702556.38822663832</v>
      </c>
      <c r="AN24" s="52">
        <f>'Temp Relocation Housing Costs'!AF24+'Temp Relocation Living Costs'!AF24</f>
        <v>568319.45169022819</v>
      </c>
      <c r="AO24" s="52">
        <f>'Temp Relocation Housing Costs'!AG24+'Temp Relocation Living Costs'!AG24</f>
        <v>225371.41098878908</v>
      </c>
      <c r="AP24" s="53">
        <f>'Temp Relocation Housing Costs'!AH24+'Temp Relocation Living Costs'!AH24</f>
        <v>252863440.29001456</v>
      </c>
      <c r="AQ24" s="53">
        <f>'Temp Relocation Housing Costs'!AI24+'Temp Relocation Living Costs'!AI24</f>
        <v>477335223.5512259</v>
      </c>
      <c r="AR24" s="53">
        <f>'Temp Relocation Housing Costs'!AJ24+'Temp Relocation Living Costs'!AJ24</f>
        <v>377309392.85064763</v>
      </c>
      <c r="AS24" s="53">
        <f>'Temp Relocation Housing Costs'!AK24+'Temp Relocation Living Costs'!AK24</f>
        <v>170211400.65954426</v>
      </c>
      <c r="AT24" s="53">
        <f>'Temp Relocation Housing Costs'!AL24+'Temp Relocation Living Costs'!AL24</f>
        <v>107397601.36261231</v>
      </c>
      <c r="AU24" s="53">
        <f>'Temp Relocation Housing Costs'!AM24+'Temp Relocation Living Costs'!AM24</f>
        <v>56785783.380380489</v>
      </c>
      <c r="AW24" s="68">
        <v>2043</v>
      </c>
      <c r="AX24" s="55">
        <f t="shared" si="5"/>
        <v>0</v>
      </c>
      <c r="AY24" s="56">
        <f t="shared" si="6"/>
        <v>4155942.1678915131</v>
      </c>
      <c r="AZ24" s="57">
        <f t="shared" si="7"/>
        <v>1441902842.094425</v>
      </c>
      <c r="BA24" s="58">
        <f t="shared" si="8"/>
        <v>1446058784.2623165</v>
      </c>
    </row>
    <row r="25" spans="1:53" x14ac:dyDescent="0.35">
      <c r="A25">
        <v>2044</v>
      </c>
      <c r="B25" s="51">
        <f>'Temp Relocation Housing Costs'!B25+'Temp Relocation Living Costs'!B25</f>
        <v>0</v>
      </c>
      <c r="C25" s="51">
        <f>'Temp Relocation Housing Costs'!C25+'Temp Relocation Living Costs'!C25</f>
        <v>0</v>
      </c>
      <c r="D25" s="51">
        <f>'Temp Relocation Housing Costs'!D25+'Temp Relocation Living Costs'!D25</f>
        <v>0</v>
      </c>
      <c r="E25" s="51">
        <f>'Temp Relocation Housing Costs'!E25+'Temp Relocation Living Costs'!E25</f>
        <v>0</v>
      </c>
      <c r="F25" s="51">
        <f>'Temp Relocation Housing Costs'!F25+'Temp Relocation Living Costs'!F25</f>
        <v>0</v>
      </c>
      <c r="G25" s="51">
        <f>'Temp Relocation Housing Costs'!G25+'Temp Relocation Living Costs'!G25</f>
        <v>0</v>
      </c>
      <c r="H25" s="52">
        <f>'Temp Relocation Housing Costs'!H25+'Temp Relocation Living Costs'!H25</f>
        <v>993315.6505501119</v>
      </c>
      <c r="I25" s="52">
        <f>'Temp Relocation Housing Costs'!I25+'Temp Relocation Living Costs'!I25</f>
        <v>1140242.2748173196</v>
      </c>
      <c r="J25" s="52">
        <f>'Temp Relocation Housing Costs'!J25+'Temp Relocation Living Costs'!J25</f>
        <v>785444.46873060998</v>
      </c>
      <c r="K25" s="52">
        <f>'Temp Relocation Housing Costs'!K25+'Temp Relocation Living Costs'!K25</f>
        <v>708618.56204653007</v>
      </c>
      <c r="L25" s="52">
        <f>'Temp Relocation Housing Costs'!L25+'Temp Relocation Living Costs'!L25</f>
        <v>583670.95812325284</v>
      </c>
      <c r="M25" s="52">
        <f>'Temp Relocation Housing Costs'!M25+'Temp Relocation Living Costs'!M25</f>
        <v>247892.76751961876</v>
      </c>
      <c r="N25" s="53">
        <f>'Temp Relocation Housing Costs'!N25+'Temp Relocation Living Costs'!N25</f>
        <v>275384405.53107357</v>
      </c>
      <c r="O25" s="53">
        <f>'Temp Relocation Housing Costs'!O25+'Temp Relocation Living Costs'!O25</f>
        <v>529972127.56276709</v>
      </c>
      <c r="P25" s="53">
        <f>'Temp Relocation Housing Costs'!P25+'Temp Relocation Living Costs'!P25</f>
        <v>423362309.07861841</v>
      </c>
      <c r="Q25" s="53">
        <f>'Temp Relocation Housing Costs'!Q25+'Temp Relocation Living Costs'!Q25</f>
        <v>173021167.33533204</v>
      </c>
      <c r="R25" s="53">
        <f>'Temp Relocation Housing Costs'!R25+'Temp Relocation Living Costs'!R25</f>
        <v>111160220.77321321</v>
      </c>
      <c r="S25" s="53">
        <f>'Temp Relocation Housing Costs'!S25+'Temp Relocation Living Costs'!S25</f>
        <v>62948285.918187305</v>
      </c>
      <c r="U25" s="68">
        <v>2044</v>
      </c>
      <c r="V25" s="55">
        <f t="shared" si="0"/>
        <v>0</v>
      </c>
      <c r="W25" s="56">
        <f t="shared" si="1"/>
        <v>4459184.6817874433</v>
      </c>
      <c r="X25" s="57">
        <f t="shared" si="2"/>
        <v>1575848516.1991916</v>
      </c>
      <c r="Y25" s="58">
        <f t="shared" si="3"/>
        <v>1580307700.8809791</v>
      </c>
      <c r="Z25" s="96">
        <f t="shared" si="4"/>
        <v>480568457.7750209</v>
      </c>
      <c r="AC25">
        <v>2044</v>
      </c>
      <c r="AD25" s="51">
        <f>'Temp Relocation Housing Costs'!V25+'Temp Relocation Living Costs'!V25</f>
        <v>0</v>
      </c>
      <c r="AE25" s="51">
        <f>'Temp Relocation Housing Costs'!W25+'Temp Relocation Living Costs'!W25</f>
        <v>0</v>
      </c>
      <c r="AF25" s="51">
        <f>'Temp Relocation Housing Costs'!X25+'Temp Relocation Living Costs'!X25</f>
        <v>0</v>
      </c>
      <c r="AG25" s="51">
        <f>'Temp Relocation Housing Costs'!Y25+'Temp Relocation Living Costs'!Y25</f>
        <v>0</v>
      </c>
      <c r="AH25" s="51">
        <f>'Temp Relocation Housing Costs'!Z25+'Temp Relocation Living Costs'!Z25</f>
        <v>0</v>
      </c>
      <c r="AI25" s="51">
        <f>'Temp Relocation Housing Costs'!AA25+'Temp Relocation Living Costs'!AA25</f>
        <v>0</v>
      </c>
      <c r="AJ25" s="52">
        <f>'Temp Relocation Housing Costs'!AB25+'Temp Relocation Living Costs'!AB25</f>
        <v>924752.70462586673</v>
      </c>
      <c r="AK25" s="52">
        <f>'Temp Relocation Housing Costs'!AC25+'Temp Relocation Living Costs'!AC25</f>
        <v>1041260.0950018648</v>
      </c>
      <c r="AL25" s="52">
        <f>'Temp Relocation Housing Costs'!AD25+'Temp Relocation Living Costs'!AD25</f>
        <v>709728.9886496861</v>
      </c>
      <c r="AM25" s="52">
        <f>'Temp Relocation Housing Costs'!AE25+'Temp Relocation Living Costs'!AE25</f>
        <v>706795.15706622868</v>
      </c>
      <c r="AN25" s="52">
        <f>'Temp Relocation Housing Costs'!AF25+'Temp Relocation Living Costs'!AF25</f>
        <v>571748.32206010434</v>
      </c>
      <c r="AO25" s="52">
        <f>'Temp Relocation Housing Costs'!AG25+'Temp Relocation Living Costs'!AG25</f>
        <v>226731.15567297742</v>
      </c>
      <c r="AP25" s="53">
        <f>'Temp Relocation Housing Costs'!AH25+'Temp Relocation Living Costs'!AH25</f>
        <v>256376181.81653661</v>
      </c>
      <c r="AQ25" s="53">
        <f>'Temp Relocation Housing Costs'!AI25+'Temp Relocation Living Costs'!AI25</f>
        <v>483966293.90254664</v>
      </c>
      <c r="AR25" s="53">
        <f>'Temp Relocation Housing Costs'!AJ25+'Temp Relocation Living Costs'!AJ25</f>
        <v>382550919.15074527</v>
      </c>
      <c r="AS25" s="53">
        <f>'Temp Relocation Housing Costs'!AK25+'Temp Relocation Living Costs'!AK25</f>
        <v>172575952.27166548</v>
      </c>
      <c r="AT25" s="53">
        <f>'Temp Relocation Housing Costs'!AL25+'Temp Relocation Living Costs'!AL25</f>
        <v>108889552.96195234</v>
      </c>
      <c r="AU25" s="53">
        <f>'Temp Relocation Housing Costs'!AM25+'Temp Relocation Living Costs'!AM25</f>
        <v>57574643.087294094</v>
      </c>
      <c r="AW25" s="68">
        <v>2044</v>
      </c>
      <c r="AX25" s="55">
        <f t="shared" si="5"/>
        <v>0</v>
      </c>
      <c r="AY25" s="56">
        <f t="shared" si="6"/>
        <v>4181016.4230767279</v>
      </c>
      <c r="AZ25" s="57">
        <f t="shared" si="7"/>
        <v>1461933543.1907408</v>
      </c>
      <c r="BA25" s="58">
        <f t="shared" si="8"/>
        <v>1466114559.6138175</v>
      </c>
    </row>
    <row r="26" spans="1:53" x14ac:dyDescent="0.35">
      <c r="A26">
        <v>2045</v>
      </c>
      <c r="B26" s="51">
        <f>'Temp Relocation Housing Costs'!B26+'Temp Relocation Living Costs'!B26</f>
        <v>0</v>
      </c>
      <c r="C26" s="51">
        <f>'Temp Relocation Housing Costs'!C26+'Temp Relocation Living Costs'!C26</f>
        <v>0</v>
      </c>
      <c r="D26" s="51">
        <f>'Temp Relocation Housing Costs'!D26+'Temp Relocation Living Costs'!D26</f>
        <v>0</v>
      </c>
      <c r="E26" s="51">
        <f>'Temp Relocation Housing Costs'!E26+'Temp Relocation Living Costs'!E26</f>
        <v>0</v>
      </c>
      <c r="F26" s="51">
        <f>'Temp Relocation Housing Costs'!F26+'Temp Relocation Living Costs'!F26</f>
        <v>0</v>
      </c>
      <c r="G26" s="51">
        <f>'Temp Relocation Housing Costs'!G26+'Temp Relocation Living Costs'!G26</f>
        <v>0</v>
      </c>
      <c r="H26" s="52">
        <f>'Temp Relocation Housing Costs'!H26+'Temp Relocation Living Costs'!H26</f>
        <v>999308.67189044436</v>
      </c>
      <c r="I26" s="52">
        <f>'Temp Relocation Housing Costs'!I26+'Temp Relocation Living Costs'!I26</f>
        <v>1147121.7559594365</v>
      </c>
      <c r="J26" s="52">
        <f>'Temp Relocation Housing Costs'!J26+'Temp Relocation Living Costs'!J26</f>
        <v>790183.33040075656</v>
      </c>
      <c r="K26" s="52">
        <f>'Temp Relocation Housing Costs'!K26+'Temp Relocation Living Costs'!K26</f>
        <v>712893.90610473417</v>
      </c>
      <c r="L26" s="52">
        <f>'Temp Relocation Housing Costs'!L26+'Temp Relocation Living Costs'!L26</f>
        <v>587192.44951003173</v>
      </c>
      <c r="M26" s="52">
        <f>'Temp Relocation Housing Costs'!M26+'Temp Relocation Living Costs'!M26</f>
        <v>249388.39143839665</v>
      </c>
      <c r="N26" s="53">
        <f>'Temp Relocation Housing Costs'!N26+'Temp Relocation Living Costs'!N26</f>
        <v>279210004.97698849</v>
      </c>
      <c r="O26" s="53">
        <f>'Temp Relocation Housing Costs'!O26+'Temp Relocation Living Costs'!O26</f>
        <v>537334422.00222349</v>
      </c>
      <c r="P26" s="53">
        <f>'Temp Relocation Housing Costs'!P26+'Temp Relocation Living Costs'!P26</f>
        <v>429243595.68200827</v>
      </c>
      <c r="Q26" s="53">
        <f>'Temp Relocation Housing Costs'!Q26+'Temp Relocation Living Costs'!Q26</f>
        <v>175424751.8106879</v>
      </c>
      <c r="R26" s="53">
        <f>'Temp Relocation Housing Costs'!R26+'Temp Relocation Living Costs'!R26</f>
        <v>112704442.12510014</v>
      </c>
      <c r="S26" s="53">
        <f>'Temp Relocation Housing Costs'!S26+'Temp Relocation Living Costs'!S26</f>
        <v>63822754.19922705</v>
      </c>
      <c r="U26" s="68">
        <v>2045</v>
      </c>
      <c r="V26" s="55">
        <f t="shared" si="0"/>
        <v>0</v>
      </c>
      <c r="W26" s="56">
        <f t="shared" si="1"/>
        <v>4486088.5053038001</v>
      </c>
      <c r="X26" s="57">
        <f t="shared" si="2"/>
        <v>1597739970.7962353</v>
      </c>
      <c r="Y26" s="58">
        <f t="shared" si="3"/>
        <v>1602226059.3015392</v>
      </c>
      <c r="Z26" s="96">
        <f t="shared" si="4"/>
        <v>461570469.28729135</v>
      </c>
      <c r="AC26">
        <v>2045</v>
      </c>
      <c r="AD26" s="51">
        <f>'Temp Relocation Housing Costs'!V26+'Temp Relocation Living Costs'!V26</f>
        <v>0</v>
      </c>
      <c r="AE26" s="51">
        <f>'Temp Relocation Housing Costs'!W26+'Temp Relocation Living Costs'!W26</f>
        <v>0</v>
      </c>
      <c r="AF26" s="51">
        <f>'Temp Relocation Housing Costs'!X26+'Temp Relocation Living Costs'!X26</f>
        <v>0</v>
      </c>
      <c r="AG26" s="51">
        <f>'Temp Relocation Housing Costs'!Y26+'Temp Relocation Living Costs'!Y26</f>
        <v>0</v>
      </c>
      <c r="AH26" s="51">
        <f>'Temp Relocation Housing Costs'!Z26+'Temp Relocation Living Costs'!Z26</f>
        <v>0</v>
      </c>
      <c r="AI26" s="51">
        <f>'Temp Relocation Housing Costs'!AA26+'Temp Relocation Living Costs'!AA26</f>
        <v>0</v>
      </c>
      <c r="AJ26" s="52">
        <f>'Temp Relocation Housing Costs'!AB26+'Temp Relocation Living Costs'!AB26</f>
        <v>930332.06169155263</v>
      </c>
      <c r="AK26" s="52">
        <f>'Temp Relocation Housing Costs'!AC26+'Temp Relocation Living Costs'!AC26</f>
        <v>1047542.3819735104</v>
      </c>
      <c r="AL26" s="52">
        <f>'Temp Relocation Housing Costs'!AD26+'Temp Relocation Living Costs'!AD26</f>
        <v>714011.03230063862</v>
      </c>
      <c r="AM26" s="52">
        <f>'Temp Relocation Housing Costs'!AE26+'Temp Relocation Living Costs'!AE26</f>
        <v>711059.49988333357</v>
      </c>
      <c r="AN26" s="52">
        <f>'Temp Relocation Housing Costs'!AF26+'Temp Relocation Living Costs'!AF26</f>
        <v>575197.88000626944</v>
      </c>
      <c r="AO26" s="52">
        <f>'Temp Relocation Housing Costs'!AG26+'Temp Relocation Living Costs'!AG26</f>
        <v>228099.1041732491</v>
      </c>
      <c r="AP26" s="53">
        <f>'Temp Relocation Housing Costs'!AH26+'Temp Relocation Living Costs'!AH26</f>
        <v>259937721.82898462</v>
      </c>
      <c r="AQ26" s="53">
        <f>'Temp Relocation Housing Costs'!AI26+'Temp Relocation Living Costs'!AI26</f>
        <v>490689482.10278094</v>
      </c>
      <c r="AR26" s="53">
        <f>'Temp Relocation Housing Costs'!AJ26+'Temp Relocation Living Costs'!AJ26</f>
        <v>387865259.95924151</v>
      </c>
      <c r="AS26" s="53">
        <f>'Temp Relocation Housing Costs'!AK26+'Temp Relocation Living Costs'!AK26</f>
        <v>174973351.88518217</v>
      </c>
      <c r="AT26" s="53">
        <f>'Temp Relocation Housing Costs'!AL26+'Temp Relocation Living Costs'!AL26</f>
        <v>110402230.53232458</v>
      </c>
      <c r="AU26" s="53">
        <f>'Temp Relocation Housing Costs'!AM26+'Temp Relocation Living Costs'!AM26</f>
        <v>58374461.516622856</v>
      </c>
      <c r="AW26" s="68">
        <v>2045</v>
      </c>
      <c r="AX26" s="55">
        <f t="shared" si="5"/>
        <v>0</v>
      </c>
      <c r="AY26" s="56">
        <f t="shared" si="6"/>
        <v>4206241.9600285534</v>
      </c>
      <c r="AZ26" s="57">
        <f t="shared" si="7"/>
        <v>1482242507.8251364</v>
      </c>
      <c r="BA26" s="58">
        <f t="shared" si="8"/>
        <v>1486448749.7851651</v>
      </c>
    </row>
    <row r="27" spans="1:53" x14ac:dyDescent="0.35">
      <c r="A27">
        <v>2046</v>
      </c>
      <c r="B27" s="51">
        <f>'Temp Relocation Housing Costs'!B27+'Temp Relocation Living Costs'!B27</f>
        <v>0</v>
      </c>
      <c r="C27" s="51">
        <f>'Temp Relocation Housing Costs'!C27+'Temp Relocation Living Costs'!C27</f>
        <v>0</v>
      </c>
      <c r="D27" s="51">
        <f>'Temp Relocation Housing Costs'!D27+'Temp Relocation Living Costs'!D27</f>
        <v>0</v>
      </c>
      <c r="E27" s="51">
        <f>'Temp Relocation Housing Costs'!E27+'Temp Relocation Living Costs'!E27</f>
        <v>0</v>
      </c>
      <c r="F27" s="51">
        <f>'Temp Relocation Housing Costs'!F27+'Temp Relocation Living Costs'!F27</f>
        <v>0</v>
      </c>
      <c r="G27" s="51">
        <f>'Temp Relocation Housing Costs'!G27+'Temp Relocation Living Costs'!G27</f>
        <v>0</v>
      </c>
      <c r="H27" s="52">
        <f>'Temp Relocation Housing Costs'!H27+'Temp Relocation Living Costs'!H27</f>
        <v>1005337.8512282529</v>
      </c>
      <c r="I27" s="52">
        <f>'Temp Relocation Housing Costs'!I27+'Temp Relocation Living Costs'!I27</f>
        <v>1154042.7434215962</v>
      </c>
      <c r="J27" s="52">
        <f>'Temp Relocation Housing Costs'!J27+'Temp Relocation Living Costs'!J27</f>
        <v>794950.78328367858</v>
      </c>
      <c r="K27" s="52">
        <f>'Temp Relocation Housing Costs'!K27+'Temp Relocation Living Costs'!K27</f>
        <v>717195.04481156159</v>
      </c>
      <c r="L27" s="52">
        <f>'Temp Relocation Housing Costs'!L27+'Temp Relocation Living Costs'!L27</f>
        <v>590735.18728814553</v>
      </c>
      <c r="M27" s="52">
        <f>'Temp Relocation Housing Costs'!M27+'Temp Relocation Living Costs'!M27</f>
        <v>250893.03898028706</v>
      </c>
      <c r="N27" s="53">
        <f>'Temp Relocation Housing Costs'!N27+'Temp Relocation Living Costs'!N27</f>
        <v>283088749.08478922</v>
      </c>
      <c r="O27" s="53">
        <f>'Temp Relocation Housing Costs'!O27+'Temp Relocation Living Costs'!O27</f>
        <v>544798992.34751379</v>
      </c>
      <c r="P27" s="53">
        <f>'Temp Relocation Housing Costs'!P27+'Temp Relocation Living Costs'!P27</f>
        <v>435206584.24934131</v>
      </c>
      <c r="Q27" s="53">
        <f>'Temp Relocation Housing Costs'!Q27+'Temp Relocation Living Costs'!Q27</f>
        <v>177861726.52620423</v>
      </c>
      <c r="R27" s="53">
        <f>'Temp Relocation Housing Costs'!R27+'Temp Relocation Living Costs'!R27</f>
        <v>114270115.57169357</v>
      </c>
      <c r="S27" s="53">
        <f>'Temp Relocation Housing Costs'!S27+'Temp Relocation Living Costs'!S27</f>
        <v>64709370.464336403</v>
      </c>
      <c r="U27" s="68">
        <v>2046</v>
      </c>
      <c r="V27" s="55">
        <f t="shared" si="0"/>
        <v>0</v>
      </c>
      <c r="W27" s="56">
        <f t="shared" si="1"/>
        <v>4513154.6490135221</v>
      </c>
      <c r="X27" s="57">
        <f t="shared" si="2"/>
        <v>1619935538.2438786</v>
      </c>
      <c r="Y27" s="58">
        <f t="shared" si="3"/>
        <v>1624448692.8928921</v>
      </c>
      <c r="Z27" s="96">
        <f t="shared" si="4"/>
        <v>443323590.3975417</v>
      </c>
      <c r="AC27">
        <v>2046</v>
      </c>
      <c r="AD27" s="51">
        <f>'Temp Relocation Housing Costs'!V27+'Temp Relocation Living Costs'!V27</f>
        <v>0</v>
      </c>
      <c r="AE27" s="51">
        <f>'Temp Relocation Housing Costs'!W27+'Temp Relocation Living Costs'!W27</f>
        <v>0</v>
      </c>
      <c r="AF27" s="51">
        <f>'Temp Relocation Housing Costs'!X27+'Temp Relocation Living Costs'!X27</f>
        <v>0</v>
      </c>
      <c r="AG27" s="51">
        <f>'Temp Relocation Housing Costs'!Y27+'Temp Relocation Living Costs'!Y27</f>
        <v>0</v>
      </c>
      <c r="AH27" s="51">
        <f>'Temp Relocation Housing Costs'!Z27+'Temp Relocation Living Costs'!Z27</f>
        <v>0</v>
      </c>
      <c r="AI27" s="51">
        <f>'Temp Relocation Housing Costs'!AA27+'Temp Relocation Living Costs'!AA27</f>
        <v>0</v>
      </c>
      <c r="AJ27" s="52">
        <f>'Temp Relocation Housing Costs'!AB27+'Temp Relocation Living Costs'!AB27</f>
        <v>935945.08097321307</v>
      </c>
      <c r="AK27" s="52">
        <f>'Temp Relocation Housing Costs'!AC27+'Temp Relocation Living Costs'!AC27</f>
        <v>1053862.5721835338</v>
      </c>
      <c r="AL27" s="52">
        <f>'Temp Relocation Housing Costs'!AD27+'Temp Relocation Living Costs'!AD27</f>
        <v>718318.91102120513</v>
      </c>
      <c r="AM27" s="52">
        <f>'Temp Relocation Housing Costs'!AE27+'Temp Relocation Living Costs'!AE27</f>
        <v>715349.57097472029</v>
      </c>
      <c r="AN27" s="52">
        <f>'Temp Relocation Housing Costs'!AF27+'Temp Relocation Living Costs'!AF27</f>
        <v>578668.25034411973</v>
      </c>
      <c r="AO27" s="52">
        <f>'Temp Relocation Housing Costs'!AG27+'Temp Relocation Living Costs'!AG27</f>
        <v>229475.30598610072</v>
      </c>
      <c r="AP27" s="53">
        <f>'Temp Relocation Housing Costs'!AH27+'Temp Relocation Living Costs'!AH27</f>
        <v>263548738.22871003</v>
      </c>
      <c r="AQ27" s="53">
        <f>'Temp Relocation Housing Costs'!AI27+'Temp Relocation Living Costs'!AI27</f>
        <v>497506067.83946604</v>
      </c>
      <c r="AR27" s="53">
        <f>'Temp Relocation Housing Costs'!AJ27+'Temp Relocation Living Costs'!AJ27</f>
        <v>393253426.80452168</v>
      </c>
      <c r="AS27" s="53">
        <f>'Temp Relocation Housing Costs'!AK27+'Temp Relocation Living Costs'!AK27</f>
        <v>177404055.81967303</v>
      </c>
      <c r="AT27" s="53">
        <f>'Temp Relocation Housing Costs'!AL27+'Temp Relocation Living Costs'!AL27</f>
        <v>111935921.99585435</v>
      </c>
      <c r="AU27" s="53">
        <f>'Temp Relocation Housing Costs'!AM27+'Temp Relocation Living Costs'!AM27</f>
        <v>59185390.905318275</v>
      </c>
      <c r="AW27" s="68">
        <v>2046</v>
      </c>
      <c r="AX27" s="55">
        <f t="shared" si="5"/>
        <v>0</v>
      </c>
      <c r="AY27" s="56">
        <f t="shared" si="6"/>
        <v>4231619.6914828923</v>
      </c>
      <c r="AZ27" s="57">
        <f t="shared" si="7"/>
        <v>1502833601.5935435</v>
      </c>
      <c r="BA27" s="58">
        <f t="shared" si="8"/>
        <v>1507065221.2850263</v>
      </c>
    </row>
    <row r="28" spans="1:53" x14ac:dyDescent="0.35">
      <c r="A28">
        <v>2047</v>
      </c>
      <c r="B28" s="51">
        <f>'Temp Relocation Housing Costs'!B28+'Temp Relocation Living Costs'!B28</f>
        <v>0</v>
      </c>
      <c r="C28" s="51">
        <f>'Temp Relocation Housing Costs'!C28+'Temp Relocation Living Costs'!C28</f>
        <v>0</v>
      </c>
      <c r="D28" s="51">
        <f>'Temp Relocation Housing Costs'!D28+'Temp Relocation Living Costs'!D28</f>
        <v>0</v>
      </c>
      <c r="E28" s="51">
        <f>'Temp Relocation Housing Costs'!E28+'Temp Relocation Living Costs'!E28</f>
        <v>0</v>
      </c>
      <c r="F28" s="51">
        <f>'Temp Relocation Housing Costs'!F28+'Temp Relocation Living Costs'!F28</f>
        <v>0</v>
      </c>
      <c r="G28" s="51">
        <f>'Temp Relocation Housing Costs'!G28+'Temp Relocation Living Costs'!G28</f>
        <v>0</v>
      </c>
      <c r="H28" s="52">
        <f>'Temp Relocation Housing Costs'!H28+'Temp Relocation Living Costs'!H28</f>
        <v>1011403.4067174047</v>
      </c>
      <c r="I28" s="52">
        <f>'Temp Relocation Housing Costs'!I28+'Temp Relocation Living Costs'!I28</f>
        <v>1161005.4876259698</v>
      </c>
      <c r="J28" s="52">
        <f>'Temp Relocation Housing Costs'!J28+'Temp Relocation Living Costs'!J28</f>
        <v>799746.99988018011</v>
      </c>
      <c r="K28" s="52">
        <f>'Temp Relocation Housing Costs'!K28+'Temp Relocation Living Costs'!K28</f>
        <v>721522.13379516522</v>
      </c>
      <c r="L28" s="52">
        <f>'Temp Relocation Housing Costs'!L28+'Temp Relocation Living Costs'!L28</f>
        <v>594299.29964451736</v>
      </c>
      <c r="M28" s="52">
        <f>'Temp Relocation Housing Costs'!M28+'Temp Relocation Living Costs'!M28</f>
        <v>252406.76458796966</v>
      </c>
      <c r="N28" s="53">
        <f>'Temp Relocation Housing Costs'!N28+'Temp Relocation Living Costs'!N28</f>
        <v>287021376.13226116</v>
      </c>
      <c r="O28" s="53">
        <f>'Temp Relocation Housing Costs'!O28+'Temp Relocation Living Costs'!O28</f>
        <v>552367259.4004004</v>
      </c>
      <c r="P28" s="53">
        <f>'Temp Relocation Housing Costs'!P28+'Temp Relocation Living Costs'!P28</f>
        <v>441252409.77222085</v>
      </c>
      <c r="Q28" s="53">
        <f>'Temp Relocation Housing Costs'!Q28+'Temp Relocation Living Costs'!Q28</f>
        <v>180332555.33416054</v>
      </c>
      <c r="R28" s="53">
        <f>'Temp Relocation Housing Costs'!R28+'Temp Relocation Living Costs'!R28</f>
        <v>115857539.12232152</v>
      </c>
      <c r="S28" s="53">
        <f>'Temp Relocation Housing Costs'!S28+'Temp Relocation Living Costs'!S28</f>
        <v>65608303.471514009</v>
      </c>
      <c r="U28" s="68">
        <v>2047</v>
      </c>
      <c r="V28" s="55">
        <f t="shared" si="0"/>
        <v>0</v>
      </c>
      <c r="W28" s="56">
        <f t="shared" si="1"/>
        <v>4540384.0922512067</v>
      </c>
      <c r="X28" s="57">
        <f t="shared" si="2"/>
        <v>1642439443.2328787</v>
      </c>
      <c r="Y28" s="58">
        <f t="shared" si="3"/>
        <v>1646979827.32513</v>
      </c>
      <c r="Z28" s="96">
        <f t="shared" si="4"/>
        <v>425798121.51699996</v>
      </c>
      <c r="AC28">
        <v>2047</v>
      </c>
      <c r="AD28" s="51">
        <f>'Temp Relocation Housing Costs'!V28+'Temp Relocation Living Costs'!V28</f>
        <v>0</v>
      </c>
      <c r="AE28" s="51">
        <f>'Temp Relocation Housing Costs'!W28+'Temp Relocation Living Costs'!W28</f>
        <v>0</v>
      </c>
      <c r="AF28" s="51">
        <f>'Temp Relocation Housing Costs'!X28+'Temp Relocation Living Costs'!X28</f>
        <v>0</v>
      </c>
      <c r="AG28" s="51">
        <f>'Temp Relocation Housing Costs'!Y28+'Temp Relocation Living Costs'!Y28</f>
        <v>0</v>
      </c>
      <c r="AH28" s="51">
        <f>'Temp Relocation Housing Costs'!Z28+'Temp Relocation Living Costs'!Z28</f>
        <v>0</v>
      </c>
      <c r="AI28" s="51">
        <f>'Temp Relocation Housing Costs'!AA28+'Temp Relocation Living Costs'!AA28</f>
        <v>0</v>
      </c>
      <c r="AJ28" s="52">
        <f>'Temp Relocation Housing Costs'!AB28+'Temp Relocation Living Costs'!AB28</f>
        <v>941591.96556679113</v>
      </c>
      <c r="AK28" s="52">
        <f>'Temp Relocation Housing Costs'!AC28+'Temp Relocation Living Costs'!AC28</f>
        <v>1060220.8943154518</v>
      </c>
      <c r="AL28" s="52">
        <f>'Temp Relocation Housing Costs'!AD28+'Temp Relocation Living Costs'!AD28</f>
        <v>722652.7806834121</v>
      </c>
      <c r="AM28" s="52">
        <f>'Temp Relocation Housing Costs'!AE28+'Temp Relocation Living Costs'!AE28</f>
        <v>719665.52556808142</v>
      </c>
      <c r="AN28" s="52">
        <f>'Temp Relocation Housing Costs'!AF28+'Temp Relocation Living Costs'!AF28</f>
        <v>582159.55864210578</v>
      </c>
      <c r="AO28" s="52">
        <f>'Temp Relocation Housing Costs'!AG28+'Temp Relocation Living Costs'!AG28</f>
        <v>230859.81090665879</v>
      </c>
      <c r="AP28" s="53">
        <f>'Temp Relocation Housing Costs'!AH28+'Temp Relocation Living Costs'!AH28</f>
        <v>267209918.33436978</v>
      </c>
      <c r="AQ28" s="53">
        <f>'Temp Relocation Housing Costs'!AI28+'Temp Relocation Living Costs'!AI28</f>
        <v>504417348.57736951</v>
      </c>
      <c r="AR28" s="53">
        <f>'Temp Relocation Housing Costs'!AJ28+'Temp Relocation Living Costs'!AJ28</f>
        <v>398716445.26697314</v>
      </c>
      <c r="AS28" s="53">
        <f>'Temp Relocation Housing Costs'!AK28+'Temp Relocation Living Costs'!AK28</f>
        <v>179868526.73384109</v>
      </c>
      <c r="AT28" s="53">
        <f>'Temp Relocation Housing Costs'!AL28+'Temp Relocation Living Costs'!AL28</f>
        <v>113490919.27443838</v>
      </c>
      <c r="AU28" s="53">
        <f>'Temp Relocation Housing Costs'!AM28+'Temp Relocation Living Costs'!AM28</f>
        <v>60007585.605185159</v>
      </c>
      <c r="AW28" s="68">
        <v>2047</v>
      </c>
      <c r="AX28" s="55">
        <f t="shared" si="5"/>
        <v>0</v>
      </c>
      <c r="AY28" s="56">
        <f t="shared" si="6"/>
        <v>4257150.5356825013</v>
      </c>
      <c r="AZ28" s="57">
        <f t="shared" si="7"/>
        <v>1523710743.7921772</v>
      </c>
      <c r="BA28" s="58">
        <f t="shared" si="8"/>
        <v>1527967894.3278596</v>
      </c>
    </row>
    <row r="29" spans="1:53" x14ac:dyDescent="0.35">
      <c r="A29">
        <v>2048</v>
      </c>
      <c r="B29" s="51">
        <f>'Temp Relocation Housing Costs'!B29+'Temp Relocation Living Costs'!B29</f>
        <v>0</v>
      </c>
      <c r="C29" s="51">
        <f>'Temp Relocation Housing Costs'!C29+'Temp Relocation Living Costs'!C29</f>
        <v>0</v>
      </c>
      <c r="D29" s="51">
        <f>'Temp Relocation Housing Costs'!D29+'Temp Relocation Living Costs'!D29</f>
        <v>0</v>
      </c>
      <c r="E29" s="51">
        <f>'Temp Relocation Housing Costs'!E29+'Temp Relocation Living Costs'!E29</f>
        <v>0</v>
      </c>
      <c r="F29" s="51">
        <f>'Temp Relocation Housing Costs'!F29+'Temp Relocation Living Costs'!F29</f>
        <v>0</v>
      </c>
      <c r="G29" s="51">
        <f>'Temp Relocation Housing Costs'!G29+'Temp Relocation Living Costs'!G29</f>
        <v>0</v>
      </c>
      <c r="H29" s="52">
        <f>'Temp Relocation Housing Costs'!H29+'Temp Relocation Living Costs'!H29</f>
        <v>1017505.5578279659</v>
      </c>
      <c r="I29" s="52">
        <f>'Temp Relocation Housing Costs'!I29+'Temp Relocation Living Costs'!I29</f>
        <v>1168010.2405056127</v>
      </c>
      <c r="J29" s="52">
        <f>'Temp Relocation Housing Costs'!J29+'Temp Relocation Living Costs'!J29</f>
        <v>804572.1537318225</v>
      </c>
      <c r="K29" s="52">
        <f>'Temp Relocation Housing Costs'!K29+'Temp Relocation Living Costs'!K29</f>
        <v>725875.32962265657</v>
      </c>
      <c r="L29" s="52">
        <f>'Temp Relocation Housing Costs'!L29+'Temp Relocation Living Costs'!L29</f>
        <v>597884.91553946654</v>
      </c>
      <c r="M29" s="52">
        <f>'Temp Relocation Housing Costs'!M29+'Temp Relocation Living Costs'!M29</f>
        <v>253929.62303259622</v>
      </c>
      <c r="N29" s="53">
        <f>'Temp Relocation Housing Costs'!N29+'Temp Relocation Living Costs'!N29</f>
        <v>291008634.65323573</v>
      </c>
      <c r="O29" s="53">
        <f>'Temp Relocation Housing Costs'!O29+'Temp Relocation Living Costs'!O29</f>
        <v>560040663.70021355</v>
      </c>
      <c r="P29" s="53">
        <f>'Temp Relocation Housing Costs'!P29+'Temp Relocation Living Costs'!P29</f>
        <v>447382223.00938594</v>
      </c>
      <c r="Q29" s="53">
        <f>'Temp Relocation Housing Costs'!Q29+'Temp Relocation Living Costs'!Q29</f>
        <v>182837708.53060377</v>
      </c>
      <c r="R29" s="53">
        <f>'Temp Relocation Housing Costs'!R29+'Temp Relocation Living Costs'!R29</f>
        <v>117467014.9262134</v>
      </c>
      <c r="S29" s="53">
        <f>'Temp Relocation Housing Costs'!S29+'Temp Relocation Living Costs'!S29</f>
        <v>66519724.323119596</v>
      </c>
      <c r="U29" s="68">
        <v>2048</v>
      </c>
      <c r="V29" s="55">
        <f t="shared" si="0"/>
        <v>0</v>
      </c>
      <c r="W29" s="56">
        <f t="shared" si="1"/>
        <v>4567777.8202601206</v>
      </c>
      <c r="X29" s="57">
        <f t="shared" si="2"/>
        <v>1665255969.1427724</v>
      </c>
      <c r="Y29" s="58">
        <f t="shared" si="3"/>
        <v>1669823746.9630325</v>
      </c>
      <c r="Z29" s="96">
        <f t="shared" si="4"/>
        <v>408965537.57195991</v>
      </c>
      <c r="AC29">
        <v>2048</v>
      </c>
      <c r="AD29" s="51">
        <f>'Temp Relocation Housing Costs'!V29+'Temp Relocation Living Costs'!V29</f>
        <v>0</v>
      </c>
      <c r="AE29" s="51">
        <f>'Temp Relocation Housing Costs'!W29+'Temp Relocation Living Costs'!W29</f>
        <v>0</v>
      </c>
      <c r="AF29" s="51">
        <f>'Temp Relocation Housing Costs'!X29+'Temp Relocation Living Costs'!X29</f>
        <v>0</v>
      </c>
      <c r="AG29" s="51">
        <f>'Temp Relocation Housing Costs'!Y29+'Temp Relocation Living Costs'!Y29</f>
        <v>0</v>
      </c>
      <c r="AH29" s="51">
        <f>'Temp Relocation Housing Costs'!Z29+'Temp Relocation Living Costs'!Z29</f>
        <v>0</v>
      </c>
      <c r="AI29" s="51">
        <f>'Temp Relocation Housing Costs'!AA29+'Temp Relocation Living Costs'!AA29</f>
        <v>0</v>
      </c>
      <c r="AJ29" s="52">
        <f>'Temp Relocation Housing Costs'!AB29+'Temp Relocation Living Costs'!AB29</f>
        <v>947272.91979357903</v>
      </c>
      <c r="AK29" s="52">
        <f>'Temp Relocation Housing Costs'!AC29+'Temp Relocation Living Costs'!AC29</f>
        <v>1066617.5784325094</v>
      </c>
      <c r="AL29" s="52">
        <f>'Temp Relocation Housing Costs'!AD29+'Temp Relocation Living Costs'!AD29</f>
        <v>727012.79809971631</v>
      </c>
      <c r="AM29" s="52">
        <f>'Temp Relocation Housing Costs'!AE29+'Temp Relocation Living Costs'!AE29</f>
        <v>724007.51982765249</v>
      </c>
      <c r="AN29" s="52">
        <f>'Temp Relocation Housing Costs'!AF29+'Temp Relocation Living Costs'!AF29</f>
        <v>585671.93122627726</v>
      </c>
      <c r="AO29" s="52">
        <f>'Temp Relocation Housing Costs'!AG29+'Temp Relocation Living Costs'!AG29</f>
        <v>232252.66903048125</v>
      </c>
      <c r="AP29" s="53">
        <f>'Temp Relocation Housing Costs'!AH29+'Temp Relocation Living Costs'!AH29</f>
        <v>270921959.01274997</v>
      </c>
      <c r="AQ29" s="53">
        <f>'Temp Relocation Housing Costs'!AI29+'Temp Relocation Living Costs'!AI29</f>
        <v>511424639.80544758</v>
      </c>
      <c r="AR29" s="53">
        <f>'Temp Relocation Housing Costs'!AJ29+'Temp Relocation Living Costs'!AJ29</f>
        <v>404255355.17419505</v>
      </c>
      <c r="AS29" s="53">
        <f>'Temp Relocation Housing Costs'!AK29+'Temp Relocation Living Costs'!AK29</f>
        <v>182367233.71357548</v>
      </c>
      <c r="AT29" s="53">
        <f>'Temp Relocation Housing Costs'!AL29+'Temp Relocation Living Costs'!AL29</f>
        <v>115067518.34530942</v>
      </c>
      <c r="AU29" s="53">
        <f>'Temp Relocation Housing Costs'!AM29+'Temp Relocation Living Costs'!AM29</f>
        <v>60841202.112260684</v>
      </c>
      <c r="AW29" s="68">
        <v>2048</v>
      </c>
      <c r="AX29" s="55">
        <f t="shared" si="5"/>
        <v>0</v>
      </c>
      <c r="AY29" s="56">
        <f t="shared" si="6"/>
        <v>4282835.4164102161</v>
      </c>
      <c r="AZ29" s="57">
        <f t="shared" si="7"/>
        <v>1544877908.163538</v>
      </c>
      <c r="BA29" s="58">
        <f t="shared" si="8"/>
        <v>1549160743.5799482</v>
      </c>
    </row>
    <row r="30" spans="1:53" x14ac:dyDescent="0.35">
      <c r="A30">
        <v>2049</v>
      </c>
      <c r="B30" s="51">
        <f>'Temp Relocation Housing Costs'!B30+'Temp Relocation Living Costs'!B30</f>
        <v>0</v>
      </c>
      <c r="C30" s="51">
        <f>'Temp Relocation Housing Costs'!C30+'Temp Relocation Living Costs'!C30</f>
        <v>0</v>
      </c>
      <c r="D30" s="51">
        <f>'Temp Relocation Housing Costs'!D30+'Temp Relocation Living Costs'!D30</f>
        <v>0</v>
      </c>
      <c r="E30" s="51">
        <f>'Temp Relocation Housing Costs'!E30+'Temp Relocation Living Costs'!E30</f>
        <v>0</v>
      </c>
      <c r="F30" s="51">
        <f>'Temp Relocation Housing Costs'!F30+'Temp Relocation Living Costs'!F30</f>
        <v>0</v>
      </c>
      <c r="G30" s="51">
        <f>'Temp Relocation Housing Costs'!G30+'Temp Relocation Living Costs'!G30</f>
        <v>0</v>
      </c>
      <c r="H30" s="52">
        <f>'Temp Relocation Housing Costs'!H30+'Temp Relocation Living Costs'!H30</f>
        <v>1023644.5253541422</v>
      </c>
      <c r="I30" s="52">
        <f>'Temp Relocation Housing Costs'!I30+'Temp Relocation Living Costs'!I30</f>
        <v>1175057.2555135814</v>
      </c>
      <c r="J30" s="52">
        <f>'Temp Relocation Housing Costs'!J30+'Temp Relocation Living Costs'!J30</f>
        <v>809426.41942720499</v>
      </c>
      <c r="K30" s="52">
        <f>'Temp Relocation Housing Costs'!K30+'Temp Relocation Living Costs'!K30</f>
        <v>730254.78980577178</v>
      </c>
      <c r="L30" s="52">
        <f>'Temp Relocation Housing Costs'!L30+'Temp Relocation Living Costs'!L30</f>
        <v>601492.16471137514</v>
      </c>
      <c r="M30" s="52">
        <f>'Temp Relocation Housing Costs'!M30+'Temp Relocation Living Costs'!M30</f>
        <v>255461.66941577173</v>
      </c>
      <c r="N30" s="53">
        <f>'Temp Relocation Housing Costs'!N30+'Temp Relocation Living Costs'!N30</f>
        <v>295051283.58006543</v>
      </c>
      <c r="O30" s="53">
        <f>'Temp Relocation Housing Costs'!O30+'Temp Relocation Living Costs'!O30</f>
        <v>567820665.79804325</v>
      </c>
      <c r="P30" s="53">
        <f>'Temp Relocation Housing Costs'!P30+'Temp Relocation Living Costs'!P30</f>
        <v>453597190.70574558</v>
      </c>
      <c r="Q30" s="53">
        <f>'Temp Relocation Housing Costs'!Q30+'Temp Relocation Living Costs'!Q30</f>
        <v>185377662.9448638</v>
      </c>
      <c r="R30" s="53">
        <f>'Temp Relocation Housing Costs'!R30+'Temp Relocation Living Costs'!R30</f>
        <v>119098849.33001114</v>
      </c>
      <c r="S30" s="53">
        <f>'Temp Relocation Housing Costs'!S30+'Temp Relocation Living Costs'!S30</f>
        <v>67443806.498441696</v>
      </c>
      <c r="U30" s="68">
        <v>2049</v>
      </c>
      <c r="V30" s="55">
        <f t="shared" si="0"/>
        <v>0</v>
      </c>
      <c r="W30" s="56">
        <f t="shared" si="1"/>
        <v>4595336.8242278472</v>
      </c>
      <c r="X30" s="57">
        <f t="shared" si="2"/>
        <v>1688389458.8571708</v>
      </c>
      <c r="Y30" s="58">
        <f t="shared" si="3"/>
        <v>1692984795.6813986</v>
      </c>
      <c r="Z30" s="96">
        <f t="shared" si="4"/>
        <v>392798441.54806572</v>
      </c>
      <c r="AC30">
        <v>2049</v>
      </c>
      <c r="AD30" s="51">
        <f>'Temp Relocation Housing Costs'!V30+'Temp Relocation Living Costs'!V30</f>
        <v>0</v>
      </c>
      <c r="AE30" s="51">
        <f>'Temp Relocation Housing Costs'!W30+'Temp Relocation Living Costs'!W30</f>
        <v>0</v>
      </c>
      <c r="AF30" s="51">
        <f>'Temp Relocation Housing Costs'!X30+'Temp Relocation Living Costs'!X30</f>
        <v>0</v>
      </c>
      <c r="AG30" s="51">
        <f>'Temp Relocation Housing Costs'!Y30+'Temp Relocation Living Costs'!Y30</f>
        <v>0</v>
      </c>
      <c r="AH30" s="51">
        <f>'Temp Relocation Housing Costs'!Z30+'Temp Relocation Living Costs'!Z30</f>
        <v>0</v>
      </c>
      <c r="AI30" s="51">
        <f>'Temp Relocation Housing Costs'!AA30+'Temp Relocation Living Costs'!AA30</f>
        <v>0</v>
      </c>
      <c r="AJ30" s="52">
        <f>'Temp Relocation Housing Costs'!AB30+'Temp Relocation Living Costs'!AB30</f>
        <v>952988.14920761075</v>
      </c>
      <c r="AK30" s="52">
        <f>'Temp Relocation Housing Costs'!AC30+'Temp Relocation Living Costs'!AC30</f>
        <v>1073052.8559860038</v>
      </c>
      <c r="AL30" s="52">
        <f>'Temp Relocation Housing Costs'!AD30+'Temp Relocation Living Costs'!AD30</f>
        <v>731399.12102868001</v>
      </c>
      <c r="AM30" s="52">
        <f>'Temp Relocation Housing Costs'!AE30+'Temp Relocation Living Costs'!AE30</f>
        <v>728375.7108598639</v>
      </c>
      <c r="AN30" s="52">
        <f>'Temp Relocation Housing Costs'!AF30+'Temp Relocation Living Costs'!AF30</f>
        <v>589205.49518485274</v>
      </c>
      <c r="AO30" s="52">
        <f>'Temp Relocation Housing Costs'!AG30+'Temp Relocation Living Costs'!AG30</f>
        <v>233653.93075536998</v>
      </c>
      <c r="AP30" s="53">
        <f>'Temp Relocation Housing Costs'!AH30+'Temp Relocation Living Costs'!AH30</f>
        <v>274685566.81140727</v>
      </c>
      <c r="AQ30" s="53">
        <f>'Temp Relocation Housing Costs'!AI30+'Temp Relocation Living Costs'!AI30</f>
        <v>518529275.28723478</v>
      </c>
      <c r="AR30" s="53">
        <f>'Temp Relocation Housing Costs'!AJ30+'Temp Relocation Living Costs'!AJ30</f>
        <v>409871210.79891735</v>
      </c>
      <c r="AS30" s="53">
        <f>'Temp Relocation Housing Costs'!AK30+'Temp Relocation Living Costs'!AK30</f>
        <v>184900652.36123729</v>
      </c>
      <c r="AT30" s="53">
        <f>'Temp Relocation Housing Costs'!AL30+'Temp Relocation Living Costs'!AL30</f>
        <v>116666019.29737204</v>
      </c>
      <c r="AU30" s="53">
        <f>'Temp Relocation Housing Costs'!AM30+'Temp Relocation Living Costs'!AM30</f>
        <v>61686399.096601889</v>
      </c>
      <c r="AW30" s="68">
        <v>2049</v>
      </c>
      <c r="AX30" s="55">
        <f t="shared" si="5"/>
        <v>0</v>
      </c>
      <c r="AY30" s="56">
        <f t="shared" si="6"/>
        <v>4308675.2630223809</v>
      </c>
      <c r="AZ30" s="57">
        <f t="shared" si="7"/>
        <v>1566339123.6527708</v>
      </c>
      <c r="BA30" s="58">
        <f t="shared" si="8"/>
        <v>1570647798.9157932</v>
      </c>
    </row>
    <row r="31" spans="1:53" x14ac:dyDescent="0.35">
      <c r="A31">
        <v>2050</v>
      </c>
      <c r="B31" s="51">
        <f>'Temp Relocation Housing Costs'!B31+'Temp Relocation Living Costs'!B31</f>
        <v>0</v>
      </c>
      <c r="C31" s="51">
        <f>'Temp Relocation Housing Costs'!C31+'Temp Relocation Living Costs'!C31</f>
        <v>0</v>
      </c>
      <c r="D31" s="51">
        <f>'Temp Relocation Housing Costs'!D31+'Temp Relocation Living Costs'!D31</f>
        <v>0</v>
      </c>
      <c r="E31" s="51">
        <f>'Temp Relocation Housing Costs'!E31+'Temp Relocation Living Costs'!E31</f>
        <v>0</v>
      </c>
      <c r="F31" s="51">
        <f>'Temp Relocation Housing Costs'!F31+'Temp Relocation Living Costs'!F31</f>
        <v>0</v>
      </c>
      <c r="G31" s="51">
        <f>'Temp Relocation Housing Costs'!G31+'Temp Relocation Living Costs'!G31</f>
        <v>0</v>
      </c>
      <c r="H31" s="52">
        <f>'Temp Relocation Housing Costs'!H31+'Temp Relocation Living Costs'!H31</f>
        <v>1166036.6344341279</v>
      </c>
      <c r="I31" s="52">
        <f>'Temp Relocation Housing Costs'!I31+'Temp Relocation Living Costs'!I31</f>
        <v>1338511.3421208761</v>
      </c>
      <c r="J31" s="52">
        <f>'Temp Relocation Housing Costs'!J31+'Temp Relocation Living Costs'!J31</f>
        <v>922020.12959961744</v>
      </c>
      <c r="K31" s="52">
        <f>'Temp Relocation Housing Costs'!K31+'Temp Relocation Living Costs'!K31</f>
        <v>831835.48223435844</v>
      </c>
      <c r="L31" s="52">
        <f>'Temp Relocation Housing Costs'!L31+'Temp Relocation Living Costs'!L31</f>
        <v>685161.57905099471</v>
      </c>
      <c r="M31" s="52">
        <f>'Temp Relocation Housing Costs'!M31+'Temp Relocation Living Costs'!M31</f>
        <v>290997.17514674924</v>
      </c>
      <c r="N31" s="53">
        <f>'Temp Relocation Housing Costs'!N31+'Temp Relocation Living Costs'!N31</f>
        <v>338719180.94029921</v>
      </c>
      <c r="O31" s="53">
        <f>'Temp Relocation Housing Costs'!O31+'Temp Relocation Living Costs'!O31</f>
        <v>651858715.90318704</v>
      </c>
      <c r="P31" s="53">
        <f>'Temp Relocation Housing Costs'!P31+'Temp Relocation Living Costs'!P31</f>
        <v>520730047.49690694</v>
      </c>
      <c r="Q31" s="53">
        <f>'Temp Relocation Housing Costs'!Q31+'Temp Relocation Living Costs'!Q31</f>
        <v>212813750.19089541</v>
      </c>
      <c r="R31" s="53">
        <f>'Temp Relocation Housing Costs'!R31+'Temp Relocation Living Costs'!R31</f>
        <v>136725603.1104385</v>
      </c>
      <c r="S31" s="53">
        <f>'Temp Relocation Housing Costs'!S31+'Temp Relocation Living Costs'!S31</f>
        <v>77425560.124530315</v>
      </c>
      <c r="U31" s="68">
        <v>2050</v>
      </c>
      <c r="V31" s="55">
        <f t="shared" si="0"/>
        <v>0</v>
      </c>
      <c r="W31" s="56">
        <f t="shared" si="1"/>
        <v>5234562.3425867232</v>
      </c>
      <c r="X31" s="57">
        <f t="shared" si="2"/>
        <v>1938272857.7662575</v>
      </c>
      <c r="Y31" s="58">
        <f t="shared" si="3"/>
        <v>1943507420.1088443</v>
      </c>
      <c r="Z31" s="96">
        <f t="shared" si="4"/>
        <v>427172729.46161515</v>
      </c>
      <c r="AC31">
        <v>2050</v>
      </c>
      <c r="AD31" s="51">
        <f>'Temp Relocation Housing Costs'!V31+'Temp Relocation Living Costs'!V31</f>
        <v>0</v>
      </c>
      <c r="AE31" s="51">
        <f>'Temp Relocation Housing Costs'!W31+'Temp Relocation Living Costs'!W31</f>
        <v>0</v>
      </c>
      <c r="AF31" s="51">
        <f>'Temp Relocation Housing Costs'!X31+'Temp Relocation Living Costs'!X31</f>
        <v>0</v>
      </c>
      <c r="AG31" s="51">
        <f>'Temp Relocation Housing Costs'!Y31+'Temp Relocation Living Costs'!Y31</f>
        <v>0</v>
      </c>
      <c r="AH31" s="51">
        <f>'Temp Relocation Housing Costs'!Z31+'Temp Relocation Living Costs'!Z31</f>
        <v>0</v>
      </c>
      <c r="AI31" s="51">
        <f>'Temp Relocation Housing Costs'!AA31+'Temp Relocation Living Costs'!AA31</f>
        <v>0</v>
      </c>
      <c r="AJ31" s="52">
        <f>'Temp Relocation Housing Costs'!AB31+'Temp Relocation Living Costs'!AB31</f>
        <v>1085551.7385522197</v>
      </c>
      <c r="AK31" s="52">
        <f>'Temp Relocation Housing Costs'!AC31+'Temp Relocation Living Costs'!AC31</f>
        <v>1222317.8161686303</v>
      </c>
      <c r="AL31" s="52">
        <f>'Temp Relocation Housing Costs'!AD31+'Temp Relocation Living Costs'!AD31</f>
        <v>833138.9934580191</v>
      </c>
      <c r="AM31" s="52">
        <f>'Temp Relocation Housing Costs'!AE31+'Temp Relocation Living Costs'!AE31</f>
        <v>829695.01761441212</v>
      </c>
      <c r="AN31" s="52">
        <f>'Temp Relocation Housing Costs'!AF31+'Temp Relocation Living Costs'!AF31</f>
        <v>671165.79591704579</v>
      </c>
      <c r="AO31" s="52">
        <f>'Temp Relocation Housing Costs'!AG31+'Temp Relocation Living Costs'!AG31</f>
        <v>266155.91281166614</v>
      </c>
      <c r="AP31" s="53">
        <f>'Temp Relocation Housing Costs'!AH31+'Temp Relocation Living Costs'!AH31</f>
        <v>315339316.8724646</v>
      </c>
      <c r="AQ31" s="53">
        <f>'Temp Relocation Housing Costs'!AI31+'Temp Relocation Living Costs'!AI31</f>
        <v>595272148.24401319</v>
      </c>
      <c r="AR31" s="53">
        <f>'Temp Relocation Housing Costs'!AJ31+'Temp Relocation Living Costs'!AJ31</f>
        <v>470532577.00925946</v>
      </c>
      <c r="AS31" s="53">
        <f>'Temp Relocation Housing Costs'!AK31+'Temp Relocation Living Costs'!AK31</f>
        <v>212266141.54393291</v>
      </c>
      <c r="AT31" s="53">
        <f>'Temp Relocation Housing Costs'!AL31+'Temp Relocation Living Costs'!AL31</f>
        <v>133932711.69839735</v>
      </c>
      <c r="AU31" s="53">
        <f>'Temp Relocation Housing Costs'!AM31+'Temp Relocation Living Costs'!AM31</f>
        <v>70816050.429034933</v>
      </c>
      <c r="AW31" s="68">
        <v>2050</v>
      </c>
      <c r="AX31" s="55">
        <f t="shared" si="5"/>
        <v>0</v>
      </c>
      <c r="AY31" s="56">
        <f t="shared" si="6"/>
        <v>4908025.2745219925</v>
      </c>
      <c r="AZ31" s="57">
        <f t="shared" si="7"/>
        <v>1798158945.7971025</v>
      </c>
      <c r="BA31" s="58">
        <f t="shared" si="8"/>
        <v>1803066971.0716245</v>
      </c>
    </row>
    <row r="32" spans="1:53" x14ac:dyDescent="0.35">
      <c r="A32">
        <v>2051</v>
      </c>
      <c r="B32" s="51">
        <f>'Temp Relocation Housing Costs'!B32+'Temp Relocation Living Costs'!B32</f>
        <v>0</v>
      </c>
      <c r="C32" s="51">
        <f>'Temp Relocation Housing Costs'!C32+'Temp Relocation Living Costs'!C32</f>
        <v>0</v>
      </c>
      <c r="D32" s="51">
        <f>'Temp Relocation Housing Costs'!D32+'Temp Relocation Living Costs'!D32</f>
        <v>0</v>
      </c>
      <c r="E32" s="51">
        <f>'Temp Relocation Housing Costs'!E32+'Temp Relocation Living Costs'!E32</f>
        <v>0</v>
      </c>
      <c r="F32" s="51">
        <f>'Temp Relocation Housing Costs'!F32+'Temp Relocation Living Costs'!F32</f>
        <v>0</v>
      </c>
      <c r="G32" s="51">
        <f>'Temp Relocation Housing Costs'!G32+'Temp Relocation Living Costs'!G32</f>
        <v>0</v>
      </c>
      <c r="H32" s="52">
        <f>'Temp Relocation Housing Costs'!H32+'Temp Relocation Living Costs'!H32</f>
        <v>1173071.7419851897</v>
      </c>
      <c r="I32" s="52">
        <f>'Temp Relocation Housing Costs'!I32+'Temp Relocation Living Costs'!I32</f>
        <v>1346587.050012083</v>
      </c>
      <c r="J32" s="52">
        <f>'Temp Relocation Housing Costs'!J32+'Temp Relocation Living Costs'!J32</f>
        <v>927583.00008277793</v>
      </c>
      <c r="K32" s="52">
        <f>'Temp Relocation Housing Costs'!K32+'Temp Relocation Living Costs'!K32</f>
        <v>836854.23714264482</v>
      </c>
      <c r="L32" s="52">
        <f>'Temp Relocation Housing Costs'!L32+'Temp Relocation Living Costs'!L32</f>
        <v>689295.39891233912</v>
      </c>
      <c r="M32" s="52">
        <f>'Temp Relocation Housing Costs'!M32+'Temp Relocation Living Costs'!M32</f>
        <v>292752.86305890995</v>
      </c>
      <c r="N32" s="53">
        <f>'Temp Relocation Housing Costs'!N32+'Temp Relocation Living Costs'!N32</f>
        <v>343424617.72212058</v>
      </c>
      <c r="O32" s="53">
        <f>'Temp Relocation Housing Costs'!O32+'Temp Relocation Living Costs'!O32</f>
        <v>660914240.80687511</v>
      </c>
      <c r="P32" s="53">
        <f>'Temp Relocation Housing Costs'!P32+'Temp Relocation Living Costs'!P32</f>
        <v>527963952.32653469</v>
      </c>
      <c r="Q32" s="53">
        <f>'Temp Relocation Housing Costs'!Q32+'Temp Relocation Living Costs'!Q32</f>
        <v>215770127.34392732</v>
      </c>
      <c r="R32" s="53">
        <f>'Temp Relocation Housing Costs'!R32+'Temp Relocation Living Costs'!R32</f>
        <v>138624974.97389951</v>
      </c>
      <c r="S32" s="53">
        <f>'Temp Relocation Housing Costs'!S32+'Temp Relocation Living Costs'!S32</f>
        <v>78501144.558372289</v>
      </c>
      <c r="U32" s="68">
        <v>2051</v>
      </c>
      <c r="V32" s="55">
        <f t="shared" si="0"/>
        <v>0</v>
      </c>
      <c r="W32" s="56">
        <f t="shared" si="1"/>
        <v>5266144.2911939444</v>
      </c>
      <c r="X32" s="57">
        <f t="shared" si="2"/>
        <v>1965199057.7317297</v>
      </c>
      <c r="Y32" s="58">
        <f t="shared" si="3"/>
        <v>1970465202.0229237</v>
      </c>
      <c r="Z32" s="96">
        <f t="shared" si="4"/>
        <v>410286006.46534997</v>
      </c>
      <c r="AC32">
        <v>2051</v>
      </c>
      <c r="AD32" s="51">
        <f>'Temp Relocation Housing Costs'!V32+'Temp Relocation Living Costs'!V32</f>
        <v>0</v>
      </c>
      <c r="AE32" s="51">
        <f>'Temp Relocation Housing Costs'!W32+'Temp Relocation Living Costs'!W32</f>
        <v>0</v>
      </c>
      <c r="AF32" s="51">
        <f>'Temp Relocation Housing Costs'!X32+'Temp Relocation Living Costs'!X32</f>
        <v>0</v>
      </c>
      <c r="AG32" s="51">
        <f>'Temp Relocation Housing Costs'!Y32+'Temp Relocation Living Costs'!Y32</f>
        <v>0</v>
      </c>
      <c r="AH32" s="51">
        <f>'Temp Relocation Housing Costs'!Z32+'Temp Relocation Living Costs'!Z32</f>
        <v>0</v>
      </c>
      <c r="AI32" s="51">
        <f>'Temp Relocation Housing Costs'!AA32+'Temp Relocation Living Costs'!AA32</f>
        <v>0</v>
      </c>
      <c r="AJ32" s="52">
        <f>'Temp Relocation Housing Costs'!AB32+'Temp Relocation Living Costs'!AB32</f>
        <v>1092101.2525275357</v>
      </c>
      <c r="AK32" s="52">
        <f>'Temp Relocation Housing Costs'!AC32+'Temp Relocation Living Costs'!AC32</f>
        <v>1229692.4878079123</v>
      </c>
      <c r="AL32" s="52">
        <f>'Temp Relocation Housing Costs'!AD32+'Temp Relocation Living Costs'!AD32</f>
        <v>838165.6129062192</v>
      </c>
      <c r="AM32" s="52">
        <f>'Temp Relocation Housing Costs'!AE32+'Temp Relocation Living Costs'!AE32</f>
        <v>834700.85834970791</v>
      </c>
      <c r="AN32" s="52">
        <f>'Temp Relocation Housing Costs'!AF32+'Temp Relocation Living Costs'!AF32</f>
        <v>675215.17431514547</v>
      </c>
      <c r="AO32" s="52">
        <f>'Temp Relocation Housing Costs'!AG32+'Temp Relocation Living Costs'!AG32</f>
        <v>267761.72468471224</v>
      </c>
      <c r="AP32" s="53">
        <f>'Temp Relocation Housing Costs'!AH32+'Temp Relocation Living Costs'!AH32</f>
        <v>319719964.03938019</v>
      </c>
      <c r="AQ32" s="53">
        <f>'Temp Relocation Housing Costs'!AI32+'Temp Relocation Living Costs'!AI32</f>
        <v>603541580.91613245</v>
      </c>
      <c r="AR32" s="53">
        <f>'Temp Relocation Housing Costs'!AJ32+'Temp Relocation Living Costs'!AJ32</f>
        <v>477069146.00059408</v>
      </c>
      <c r="AS32" s="53">
        <f>'Temp Relocation Housing Costs'!AK32+'Temp Relocation Living Costs'!AK32</f>
        <v>215214911.39860553</v>
      </c>
      <c r="AT32" s="53">
        <f>'Temp Relocation Housing Costs'!AL32+'Temp Relocation Living Costs'!AL32</f>
        <v>135793285.12729272</v>
      </c>
      <c r="AU32" s="53">
        <f>'Temp Relocation Housing Costs'!AM32+'Temp Relocation Living Costs'!AM32</f>
        <v>71799816.531406417</v>
      </c>
      <c r="AW32" s="68">
        <v>2051</v>
      </c>
      <c r="AX32" s="55">
        <f t="shared" si="5"/>
        <v>0</v>
      </c>
      <c r="AY32" s="56">
        <f t="shared" si="6"/>
        <v>4937637.1105912328</v>
      </c>
      <c r="AZ32" s="57">
        <f t="shared" si="7"/>
        <v>1823138704.0134113</v>
      </c>
      <c r="BA32" s="58">
        <f t="shared" si="8"/>
        <v>1828076341.1240025</v>
      </c>
    </row>
    <row r="33" spans="1:53" x14ac:dyDescent="0.35">
      <c r="A33">
        <v>2052</v>
      </c>
      <c r="B33" s="51">
        <f>'Temp Relocation Housing Costs'!B33+'Temp Relocation Living Costs'!B33</f>
        <v>0</v>
      </c>
      <c r="C33" s="51">
        <f>'Temp Relocation Housing Costs'!C33+'Temp Relocation Living Costs'!C33</f>
        <v>0</v>
      </c>
      <c r="D33" s="51">
        <f>'Temp Relocation Housing Costs'!D33+'Temp Relocation Living Costs'!D33</f>
        <v>0</v>
      </c>
      <c r="E33" s="51">
        <f>'Temp Relocation Housing Costs'!E33+'Temp Relocation Living Costs'!E33</f>
        <v>0</v>
      </c>
      <c r="F33" s="51">
        <f>'Temp Relocation Housing Costs'!F33+'Temp Relocation Living Costs'!F33</f>
        <v>0</v>
      </c>
      <c r="G33" s="51">
        <f>'Temp Relocation Housing Costs'!G33+'Temp Relocation Living Costs'!G33</f>
        <v>0</v>
      </c>
      <c r="H33" s="52">
        <f>'Temp Relocation Housing Costs'!H33+'Temp Relocation Living Costs'!H33</f>
        <v>1180149.2948049451</v>
      </c>
      <c r="I33" s="52">
        <f>'Temp Relocation Housing Costs'!I33+'Temp Relocation Living Costs'!I33</f>
        <v>1354711.4814784233</v>
      </c>
      <c r="J33" s="52">
        <f>'Temp Relocation Housing Costs'!J33+'Temp Relocation Living Costs'!J33</f>
        <v>933179.4333125843</v>
      </c>
      <c r="K33" s="52">
        <f>'Temp Relocation Housing Costs'!K33+'Temp Relocation Living Costs'!K33</f>
        <v>841903.27195767674</v>
      </c>
      <c r="L33" s="52">
        <f>'Temp Relocation Housing Costs'!L33+'Temp Relocation Living Costs'!L33</f>
        <v>693454.15955724288</v>
      </c>
      <c r="M33" s="52">
        <f>'Temp Relocation Housing Costs'!M33+'Temp Relocation Living Costs'!M33</f>
        <v>294519.14365137188</v>
      </c>
      <c r="N33" s="53">
        <f>'Temp Relocation Housing Costs'!N33+'Temp Relocation Living Costs'!N33</f>
        <v>348195421.73601383</v>
      </c>
      <c r="O33" s="53">
        <f>'Temp Relocation Housing Costs'!O33+'Temp Relocation Living Costs'!O33</f>
        <v>670095563.72366142</v>
      </c>
      <c r="P33" s="53">
        <f>'Temp Relocation Housing Costs'!P33+'Temp Relocation Living Costs'!P33</f>
        <v>535298349.49251902</v>
      </c>
      <c r="Q33" s="53">
        <f>'Temp Relocation Housing Costs'!Q33+'Temp Relocation Living Costs'!Q33</f>
        <v>218767574.05126739</v>
      </c>
      <c r="R33" s="53">
        <f>'Temp Relocation Housing Costs'!R33+'Temp Relocation Living Costs'!R33</f>
        <v>140550732.63046467</v>
      </c>
      <c r="S33" s="53">
        <f>'Temp Relocation Housing Costs'!S33+'Temp Relocation Living Costs'!S33</f>
        <v>79591670.852143496</v>
      </c>
      <c r="U33" s="68">
        <v>2052</v>
      </c>
      <c r="V33" s="55">
        <f t="shared" si="0"/>
        <v>0</v>
      </c>
      <c r="W33" s="56">
        <f t="shared" si="1"/>
        <v>5297916.7847622437</v>
      </c>
      <c r="X33" s="57">
        <f t="shared" si="2"/>
        <v>1992499312.4860699</v>
      </c>
      <c r="Y33" s="58">
        <f t="shared" si="3"/>
        <v>1997797229.2708321</v>
      </c>
      <c r="Z33" s="96">
        <f t="shared" si="4"/>
        <v>394066902.34768772</v>
      </c>
      <c r="AC33">
        <v>2052</v>
      </c>
      <c r="AD33" s="51">
        <f>'Temp Relocation Housing Costs'!V33+'Temp Relocation Living Costs'!V33</f>
        <v>0</v>
      </c>
      <c r="AE33" s="51">
        <f>'Temp Relocation Housing Costs'!W33+'Temp Relocation Living Costs'!W33</f>
        <v>0</v>
      </c>
      <c r="AF33" s="51">
        <f>'Temp Relocation Housing Costs'!X33+'Temp Relocation Living Costs'!X33</f>
        <v>0</v>
      </c>
      <c r="AG33" s="51">
        <f>'Temp Relocation Housing Costs'!Y33+'Temp Relocation Living Costs'!Y33</f>
        <v>0</v>
      </c>
      <c r="AH33" s="51">
        <f>'Temp Relocation Housing Costs'!Z33+'Temp Relocation Living Costs'!Z33</f>
        <v>0</v>
      </c>
      <c r="AI33" s="51">
        <f>'Temp Relocation Housing Costs'!AA33+'Temp Relocation Living Costs'!AA33</f>
        <v>0</v>
      </c>
      <c r="AJ33" s="52">
        <f>'Temp Relocation Housing Costs'!AB33+'Temp Relocation Living Costs'!AB33</f>
        <v>1098690.2820153693</v>
      </c>
      <c r="AK33" s="52">
        <f>'Temp Relocation Housing Costs'!AC33+'Temp Relocation Living Costs'!AC33</f>
        <v>1237111.6534250027</v>
      </c>
      <c r="AL33" s="52">
        <f>'Temp Relocation Housing Costs'!AD33+'Temp Relocation Living Costs'!AD33</f>
        <v>843222.55971068947</v>
      </c>
      <c r="AM33" s="52">
        <f>'Temp Relocation Housing Costs'!AE33+'Temp Relocation Living Costs'!AE33</f>
        <v>839736.90107601869</v>
      </c>
      <c r="AN33" s="52">
        <f>'Temp Relocation Housing Costs'!AF33+'Temp Relocation Living Costs'!AF33</f>
        <v>679288.98403187154</v>
      </c>
      <c r="AO33" s="52">
        <f>'Temp Relocation Housing Costs'!AG33+'Temp Relocation Living Costs'!AG33</f>
        <v>269377.2249834048</v>
      </c>
      <c r="AP33" s="53">
        <f>'Temp Relocation Housing Costs'!AH33+'Temp Relocation Living Costs'!AH33</f>
        <v>324161466.50905788</v>
      </c>
      <c r="AQ33" s="53">
        <f>'Temp Relocation Housing Costs'!AI33+'Temp Relocation Living Costs'!AI33</f>
        <v>611925891.32429326</v>
      </c>
      <c r="AR33" s="53">
        <f>'Temp Relocation Housing Costs'!AJ33+'Temp Relocation Living Costs'!AJ33</f>
        <v>483696520.04192114</v>
      </c>
      <c r="AS33" s="53">
        <f>'Temp Relocation Housing Costs'!AK33+'Temp Relocation Living Costs'!AK33</f>
        <v>218204645.12812206</v>
      </c>
      <c r="AT33" s="53">
        <f>'Temp Relocation Housing Costs'!AL33+'Temp Relocation Living Costs'!AL33</f>
        <v>137679705.36717558</v>
      </c>
      <c r="AU33" s="53">
        <f>'Temp Relocation Housing Costs'!AM33+'Temp Relocation Living Costs'!AM33</f>
        <v>72797248.967021734</v>
      </c>
      <c r="AW33" s="68">
        <v>2052</v>
      </c>
      <c r="AX33" s="55">
        <f t="shared" si="5"/>
        <v>0</v>
      </c>
      <c r="AY33" s="56">
        <f t="shared" si="6"/>
        <v>4967427.6052423557</v>
      </c>
      <c r="AZ33" s="57">
        <f t="shared" si="7"/>
        <v>1848465477.3375916</v>
      </c>
      <c r="BA33" s="58">
        <f t="shared" si="8"/>
        <v>1853432904.9428339</v>
      </c>
    </row>
    <row r="34" spans="1:53" x14ac:dyDescent="0.35">
      <c r="A34">
        <v>2053</v>
      </c>
      <c r="B34" s="51">
        <f>'Temp Relocation Housing Costs'!B34+'Temp Relocation Living Costs'!B34</f>
        <v>0</v>
      </c>
      <c r="C34" s="51">
        <f>'Temp Relocation Housing Costs'!C34+'Temp Relocation Living Costs'!C34</f>
        <v>0</v>
      </c>
      <c r="D34" s="51">
        <f>'Temp Relocation Housing Costs'!D34+'Temp Relocation Living Costs'!D34</f>
        <v>0</v>
      </c>
      <c r="E34" s="51">
        <f>'Temp Relocation Housing Costs'!E34+'Temp Relocation Living Costs'!E34</f>
        <v>0</v>
      </c>
      <c r="F34" s="51">
        <f>'Temp Relocation Housing Costs'!F34+'Temp Relocation Living Costs'!F34</f>
        <v>0</v>
      </c>
      <c r="G34" s="51">
        <f>'Temp Relocation Housing Costs'!G34+'Temp Relocation Living Costs'!G34</f>
        <v>0</v>
      </c>
      <c r="H34" s="52">
        <f>'Temp Relocation Housing Costs'!H34+'Temp Relocation Living Costs'!H34</f>
        <v>1187269.5489805711</v>
      </c>
      <c r="I34" s="52">
        <f>'Temp Relocation Housing Costs'!I34+'Temp Relocation Living Costs'!I34</f>
        <v>1362884.9304862963</v>
      </c>
      <c r="J34" s="52">
        <f>'Temp Relocation Housing Costs'!J34+'Temp Relocation Living Costs'!J34</f>
        <v>938809.63178484701</v>
      </c>
      <c r="K34" s="52">
        <f>'Temp Relocation Housing Costs'!K34+'Temp Relocation Living Costs'!K34</f>
        <v>846982.76936874003</v>
      </c>
      <c r="L34" s="52">
        <f>'Temp Relocation Housing Costs'!L34+'Temp Relocation Living Costs'!L34</f>
        <v>697638.01146219089</v>
      </c>
      <c r="M34" s="52">
        <f>'Temp Relocation Housing Costs'!M34+'Temp Relocation Living Costs'!M34</f>
        <v>296296.08083348675</v>
      </c>
      <c r="N34" s="53">
        <f>'Temp Relocation Housing Costs'!N34+'Temp Relocation Living Costs'!N34</f>
        <v>353032501.05390227</v>
      </c>
      <c r="O34" s="53">
        <f>'Temp Relocation Housing Costs'!O34+'Temp Relocation Living Costs'!O34</f>
        <v>679404432.2209444</v>
      </c>
      <c r="P34" s="53">
        <f>'Temp Relocation Housing Costs'!P34+'Temp Relocation Living Costs'!P34</f>
        <v>542734635.019539</v>
      </c>
      <c r="Q34" s="53">
        <f>'Temp Relocation Housing Costs'!Q34+'Temp Relocation Living Costs'!Q34</f>
        <v>221806660.84509164</v>
      </c>
      <c r="R34" s="53">
        <f>'Temp Relocation Housing Costs'!R34+'Temp Relocation Living Costs'!R34</f>
        <v>142503242.62767062</v>
      </c>
      <c r="S34" s="53">
        <f>'Temp Relocation Housing Costs'!S34+'Temp Relocation Living Costs'!S34</f>
        <v>80697346.575952917</v>
      </c>
      <c r="U34" s="68">
        <v>2053</v>
      </c>
      <c r="V34" s="55">
        <f t="shared" si="0"/>
        <v>0</v>
      </c>
      <c r="W34" s="56">
        <f t="shared" si="1"/>
        <v>5329880.9729161318</v>
      </c>
      <c r="X34" s="57">
        <f t="shared" si="2"/>
        <v>2020178818.3431008</v>
      </c>
      <c r="Y34" s="58">
        <f t="shared" si="3"/>
        <v>2025508699.3160169</v>
      </c>
      <c r="Z34" s="96">
        <f t="shared" si="4"/>
        <v>378489019.72138989</v>
      </c>
      <c r="AC34">
        <v>2053</v>
      </c>
      <c r="AD34" s="51">
        <f>'Temp Relocation Housing Costs'!V34+'Temp Relocation Living Costs'!V34</f>
        <v>0</v>
      </c>
      <c r="AE34" s="51">
        <f>'Temp Relocation Housing Costs'!W34+'Temp Relocation Living Costs'!W34</f>
        <v>0</v>
      </c>
      <c r="AF34" s="51">
        <f>'Temp Relocation Housing Costs'!X34+'Temp Relocation Living Costs'!X34</f>
        <v>0</v>
      </c>
      <c r="AG34" s="51">
        <f>'Temp Relocation Housing Costs'!Y34+'Temp Relocation Living Costs'!Y34</f>
        <v>0</v>
      </c>
      <c r="AH34" s="51">
        <f>'Temp Relocation Housing Costs'!Z34+'Temp Relocation Living Costs'!Z34</f>
        <v>0</v>
      </c>
      <c r="AI34" s="51">
        <f>'Temp Relocation Housing Costs'!AA34+'Temp Relocation Living Costs'!AA34</f>
        <v>0</v>
      </c>
      <c r="AJ34" s="52">
        <f>'Temp Relocation Housing Costs'!AB34+'Temp Relocation Living Costs'!AB34</f>
        <v>1105319.0654266519</v>
      </c>
      <c r="AK34" s="52">
        <f>'Temp Relocation Housing Costs'!AC34+'Temp Relocation Living Costs'!AC34</f>
        <v>1244575.5814676583</v>
      </c>
      <c r="AL34" s="52">
        <f>'Temp Relocation Housing Costs'!AD34+'Temp Relocation Living Costs'!AD34</f>
        <v>848310.0168469958</v>
      </c>
      <c r="AM34" s="52">
        <f>'Temp Relocation Housing Costs'!AE34+'Temp Relocation Living Costs'!AE34</f>
        <v>844803.32801253779</v>
      </c>
      <c r="AN34" s="52">
        <f>'Temp Relocation Housing Costs'!AF34+'Temp Relocation Living Costs'!AF34</f>
        <v>683387.37246992835</v>
      </c>
      <c r="AO34" s="52">
        <f>'Temp Relocation Housing Costs'!AG34+'Temp Relocation Living Costs'!AG34</f>
        <v>271002.47216141014</v>
      </c>
      <c r="AP34" s="53">
        <f>'Temp Relocation Housing Costs'!AH34+'Temp Relocation Living Costs'!AH34</f>
        <v>328664669.67436588</v>
      </c>
      <c r="AQ34" s="53">
        <f>'Temp Relocation Housing Costs'!AI34+'Temp Relocation Living Costs'!AI34</f>
        <v>620426675.3330195</v>
      </c>
      <c r="AR34" s="53">
        <f>'Temp Relocation Housing Costs'!AJ34+'Temp Relocation Living Costs'!AJ34</f>
        <v>490415960.58356977</v>
      </c>
      <c r="AS34" s="53">
        <f>'Temp Relocation Housing Costs'!AK34+'Temp Relocation Living Costs'!AK34</f>
        <v>221235911.7965754</v>
      </c>
      <c r="AT34" s="53">
        <f>'Temp Relocation Housing Costs'!AL34+'Temp Relocation Living Costs'!AL34</f>
        <v>139592331.47812268</v>
      </c>
      <c r="AU34" s="53">
        <f>'Temp Relocation Housing Costs'!AM34+'Temp Relocation Living Costs'!AM34</f>
        <v>73808537.586561725</v>
      </c>
      <c r="AW34" s="68">
        <v>2053</v>
      </c>
      <c r="AX34" s="55">
        <f t="shared" si="5"/>
        <v>0</v>
      </c>
      <c r="AY34" s="56">
        <f t="shared" si="6"/>
        <v>4997397.8363851821</v>
      </c>
      <c r="AZ34" s="57">
        <f t="shared" si="7"/>
        <v>1874144086.452215</v>
      </c>
      <c r="BA34" s="58">
        <f t="shared" si="8"/>
        <v>1879141484.2886002</v>
      </c>
    </row>
    <row r="35" spans="1:53" x14ac:dyDescent="0.35">
      <c r="A35">
        <v>2054</v>
      </c>
      <c r="B35" s="51">
        <f>'Temp Relocation Housing Costs'!B35+'Temp Relocation Living Costs'!B35</f>
        <v>0</v>
      </c>
      <c r="C35" s="51">
        <f>'Temp Relocation Housing Costs'!C35+'Temp Relocation Living Costs'!C35</f>
        <v>0</v>
      </c>
      <c r="D35" s="51">
        <f>'Temp Relocation Housing Costs'!D35+'Temp Relocation Living Costs'!D35</f>
        <v>0</v>
      </c>
      <c r="E35" s="51">
        <f>'Temp Relocation Housing Costs'!E35+'Temp Relocation Living Costs'!E35</f>
        <v>0</v>
      </c>
      <c r="F35" s="51">
        <f>'Temp Relocation Housing Costs'!F35+'Temp Relocation Living Costs'!F35</f>
        <v>0</v>
      </c>
      <c r="G35" s="51">
        <f>'Temp Relocation Housing Costs'!G35+'Temp Relocation Living Costs'!G35</f>
        <v>0</v>
      </c>
      <c r="H35" s="52">
        <f>'Temp Relocation Housing Costs'!H35+'Temp Relocation Living Costs'!H35</f>
        <v>1194432.7621443088</v>
      </c>
      <c r="I35" s="52">
        <f>'Temp Relocation Housing Costs'!I35+'Temp Relocation Living Costs'!I35</f>
        <v>1371107.692775704</v>
      </c>
      <c r="J35" s="52">
        <f>'Temp Relocation Housing Costs'!J35+'Temp Relocation Living Costs'!J35</f>
        <v>944473.79921710282</v>
      </c>
      <c r="K35" s="52">
        <f>'Temp Relocation Housing Costs'!K35+'Temp Relocation Living Costs'!K35</f>
        <v>852092.91316734964</v>
      </c>
      <c r="L35" s="52">
        <f>'Temp Relocation Housing Costs'!L35+'Temp Relocation Living Costs'!L35</f>
        <v>701847.10601154645</v>
      </c>
      <c r="M35" s="52">
        <f>'Temp Relocation Housing Costs'!M35+'Temp Relocation Living Costs'!M35</f>
        <v>298083.73890019348</v>
      </c>
      <c r="N35" s="53">
        <f>'Temp Relocation Housing Costs'!N35+'Temp Relocation Living Costs'!N35</f>
        <v>357936776.36251032</v>
      </c>
      <c r="O35" s="53">
        <f>'Temp Relocation Housing Costs'!O35+'Temp Relocation Living Costs'!O35</f>
        <v>688842618.14307094</v>
      </c>
      <c r="P35" s="53">
        <f>'Temp Relocation Housing Costs'!P35+'Temp Relocation Living Costs'!P35</f>
        <v>550274224.32564163</v>
      </c>
      <c r="Q35" s="53">
        <f>'Temp Relocation Housing Costs'!Q35+'Temp Relocation Living Costs'!Q35</f>
        <v>224887966.18332541</v>
      </c>
      <c r="R35" s="53">
        <f>'Temp Relocation Housing Costs'!R35+'Temp Relocation Living Costs'!R35</f>
        <v>144482876.60507813</v>
      </c>
      <c r="S35" s="53">
        <f>'Temp Relocation Housing Costs'!S35+'Temp Relocation Living Costs'!S35</f>
        <v>81818382.183442786</v>
      </c>
      <c r="U35" s="68">
        <v>2054</v>
      </c>
      <c r="V35" s="55">
        <f t="shared" si="0"/>
        <v>0</v>
      </c>
      <c r="W35" s="56">
        <f t="shared" si="1"/>
        <v>5362038.0122162048</v>
      </c>
      <c r="X35" s="57">
        <f t="shared" si="2"/>
        <v>2048242843.8030694</v>
      </c>
      <c r="Y35" s="58">
        <f t="shared" si="3"/>
        <v>2053604881.8152854</v>
      </c>
      <c r="Z35" s="96">
        <f t="shared" si="4"/>
        <v>363527005.08155912</v>
      </c>
      <c r="AC35">
        <v>2054</v>
      </c>
      <c r="AD35" s="51">
        <f>'Temp Relocation Housing Costs'!V35+'Temp Relocation Living Costs'!V35</f>
        <v>0</v>
      </c>
      <c r="AE35" s="51">
        <f>'Temp Relocation Housing Costs'!W35+'Temp Relocation Living Costs'!W35</f>
        <v>0</v>
      </c>
      <c r="AF35" s="51">
        <f>'Temp Relocation Housing Costs'!X35+'Temp Relocation Living Costs'!X35</f>
        <v>0</v>
      </c>
      <c r="AG35" s="51">
        <f>'Temp Relocation Housing Costs'!Y35+'Temp Relocation Living Costs'!Y35</f>
        <v>0</v>
      </c>
      <c r="AH35" s="51">
        <f>'Temp Relocation Housing Costs'!Z35+'Temp Relocation Living Costs'!Z35</f>
        <v>0</v>
      </c>
      <c r="AI35" s="51">
        <f>'Temp Relocation Housing Costs'!AA35+'Temp Relocation Living Costs'!AA35</f>
        <v>0</v>
      </c>
      <c r="AJ35" s="52">
        <f>'Temp Relocation Housing Costs'!AB35+'Temp Relocation Living Costs'!AB35</f>
        <v>1111987.8426107317</v>
      </c>
      <c r="AK35" s="52">
        <f>'Temp Relocation Housing Costs'!AC35+'Temp Relocation Living Costs'!AC35</f>
        <v>1252084.5420032763</v>
      </c>
      <c r="AL35" s="52">
        <f>'Temp Relocation Housing Costs'!AD35+'Temp Relocation Living Costs'!AD35</f>
        <v>853428.16839465941</v>
      </c>
      <c r="AM35" s="52">
        <f>'Temp Relocation Housing Costs'!AE35+'Temp Relocation Living Costs'!AE35</f>
        <v>849900.32247785083</v>
      </c>
      <c r="AN35" s="52">
        <f>'Temp Relocation Housing Costs'!AF35+'Temp Relocation Living Costs'!AF35</f>
        <v>687510.4879213539</v>
      </c>
      <c r="AO35" s="52">
        <f>'Temp Relocation Housing Costs'!AG35+'Temp Relocation Living Costs'!AG35</f>
        <v>272637.52502506593</v>
      </c>
      <c r="AP35" s="53">
        <f>'Temp Relocation Housing Costs'!AH35+'Temp Relocation Living Costs'!AH35</f>
        <v>333230430.6722455</v>
      </c>
      <c r="AQ35" s="53">
        <f>'Temp Relocation Housing Costs'!AI35+'Temp Relocation Living Costs'!AI35</f>
        <v>629045550.97635007</v>
      </c>
      <c r="AR35" s="53">
        <f>'Temp Relocation Housing Costs'!AJ35+'Temp Relocation Living Costs'!AJ35</f>
        <v>497228746.5997504</v>
      </c>
      <c r="AS35" s="53">
        <f>'Temp Relocation Housing Costs'!AK35+'Temp Relocation Living Costs'!AK35</f>
        <v>224309288.37341261</v>
      </c>
      <c r="AT35" s="53">
        <f>'Temp Relocation Housing Costs'!AL35+'Temp Relocation Living Costs'!AL35</f>
        <v>141531527.50822037</v>
      </c>
      <c r="AU35" s="53">
        <f>'Temp Relocation Housing Costs'!AM35+'Temp Relocation Living Costs'!AM35</f>
        <v>74833874.878084853</v>
      </c>
      <c r="AW35" s="68">
        <v>2054</v>
      </c>
      <c r="AX35" s="55">
        <f t="shared" si="5"/>
        <v>0</v>
      </c>
      <c r="AY35" s="56">
        <f t="shared" si="6"/>
        <v>5027548.8884329386</v>
      </c>
      <c r="AZ35" s="57">
        <f t="shared" si="7"/>
        <v>1900179419.0080638</v>
      </c>
      <c r="BA35" s="58">
        <f t="shared" si="8"/>
        <v>1905206967.8964968</v>
      </c>
    </row>
    <row r="36" spans="1:53" x14ac:dyDescent="0.35">
      <c r="A36">
        <v>2055</v>
      </c>
      <c r="B36" s="51">
        <f>'Temp Relocation Housing Costs'!B36+'Temp Relocation Living Costs'!B36</f>
        <v>0</v>
      </c>
      <c r="C36" s="51">
        <f>'Temp Relocation Housing Costs'!C36+'Temp Relocation Living Costs'!C36</f>
        <v>0</v>
      </c>
      <c r="D36" s="51">
        <f>'Temp Relocation Housing Costs'!D36+'Temp Relocation Living Costs'!D36</f>
        <v>0</v>
      </c>
      <c r="E36" s="51">
        <f>'Temp Relocation Housing Costs'!E36+'Temp Relocation Living Costs'!E36</f>
        <v>0</v>
      </c>
      <c r="F36" s="51">
        <f>'Temp Relocation Housing Costs'!F36+'Temp Relocation Living Costs'!F36</f>
        <v>0</v>
      </c>
      <c r="G36" s="51">
        <f>'Temp Relocation Housing Costs'!G36+'Temp Relocation Living Costs'!G36</f>
        <v>0</v>
      </c>
      <c r="H36" s="52">
        <f>'Temp Relocation Housing Costs'!H36+'Temp Relocation Living Costs'!H36</f>
        <v>1201639.1934827848</v>
      </c>
      <c r="I36" s="52">
        <f>'Temp Relocation Housing Costs'!I36+'Temp Relocation Living Costs'!I36</f>
        <v>1379380.0658709509</v>
      </c>
      <c r="J36" s="52">
        <f>'Temp Relocation Housing Costs'!J36+'Temp Relocation Living Costs'!J36</f>
        <v>950172.14055598923</v>
      </c>
      <c r="K36" s="52">
        <f>'Temp Relocation Housing Costs'!K36+'Temp Relocation Living Costs'!K36</f>
        <v>857233.88825389941</v>
      </c>
      <c r="L36" s="52">
        <f>'Temp Relocation Housing Costs'!L36+'Temp Relocation Living Costs'!L36</f>
        <v>706081.59550302709</v>
      </c>
      <c r="M36" s="52">
        <f>'Temp Relocation Housing Costs'!M36+'Temp Relocation Living Costs'!M36</f>
        <v>299882.18253434502</v>
      </c>
      <c r="N36" s="53">
        <f>'Temp Relocation Housing Costs'!N36+'Temp Relocation Living Costs'!N36</f>
        <v>362909181.13860595</v>
      </c>
      <c r="O36" s="53">
        <f>'Temp Relocation Housing Costs'!O36+'Temp Relocation Living Costs'!O36</f>
        <v>698411917.94858706</v>
      </c>
      <c r="P36" s="53">
        <f>'Temp Relocation Housing Costs'!P36+'Temp Relocation Living Costs'!P36</f>
        <v>557918552.49165261</v>
      </c>
      <c r="Q36" s="53">
        <f>'Temp Relocation Housing Costs'!Q36+'Temp Relocation Living Costs'!Q36</f>
        <v>228012076.55974525</v>
      </c>
      <c r="R36" s="53">
        <f>'Temp Relocation Housing Costs'!R36+'Temp Relocation Living Costs'!R36</f>
        <v>146490011.36500996</v>
      </c>
      <c r="S36" s="53">
        <f>'Temp Relocation Housing Costs'!S36+'Temp Relocation Living Costs'!S36</f>
        <v>82954991.051846236</v>
      </c>
      <c r="U36" s="68">
        <v>2055</v>
      </c>
      <c r="V36" s="55">
        <f t="shared" si="0"/>
        <v>0</v>
      </c>
      <c r="W36" s="56">
        <f t="shared" si="1"/>
        <v>5394389.0662009967</v>
      </c>
      <c r="X36" s="57">
        <f t="shared" si="2"/>
        <v>2076696730.5554471</v>
      </c>
      <c r="Y36" s="58">
        <f t="shared" si="3"/>
        <v>2082091119.6216481</v>
      </c>
      <c r="Z36" s="96">
        <f t="shared" si="4"/>
        <v>349156507.51883221</v>
      </c>
      <c r="AC36">
        <v>2055</v>
      </c>
      <c r="AD36" s="51">
        <f>'Temp Relocation Housing Costs'!V36+'Temp Relocation Living Costs'!V36</f>
        <v>0</v>
      </c>
      <c r="AE36" s="51">
        <f>'Temp Relocation Housing Costs'!W36+'Temp Relocation Living Costs'!W36</f>
        <v>0</v>
      </c>
      <c r="AF36" s="51">
        <f>'Temp Relocation Housing Costs'!X36+'Temp Relocation Living Costs'!X36</f>
        <v>0</v>
      </c>
      <c r="AG36" s="51">
        <f>'Temp Relocation Housing Costs'!Y36+'Temp Relocation Living Costs'!Y36</f>
        <v>0</v>
      </c>
      <c r="AH36" s="51">
        <f>'Temp Relocation Housing Costs'!Z36+'Temp Relocation Living Costs'!Z36</f>
        <v>0</v>
      </c>
      <c r="AI36" s="51">
        <f>'Temp Relocation Housing Costs'!AA36+'Temp Relocation Living Costs'!AA36</f>
        <v>0</v>
      </c>
      <c r="AJ36" s="52">
        <f>'Temp Relocation Housing Costs'!AB36+'Temp Relocation Living Costs'!AB36</f>
        <v>1118696.8548640527</v>
      </c>
      <c r="AK36" s="52">
        <f>'Temp Relocation Housing Costs'!AC36+'Temp Relocation Living Costs'!AC36</f>
        <v>1259638.8067286632</v>
      </c>
      <c r="AL36" s="52">
        <f>'Temp Relocation Housing Costs'!AD36+'Temp Relocation Living Costs'!AD36</f>
        <v>858577.1995438186</v>
      </c>
      <c r="AM36" s="52">
        <f>'Temp Relocation Housing Costs'!AE36+'Temp Relocation Living Costs'!AE36</f>
        <v>855028.06889656931</v>
      </c>
      <c r="AN36" s="52">
        <f>'Temp Relocation Housing Costs'!AF36+'Temp Relocation Living Costs'!AF36</f>
        <v>691658.47957288299</v>
      </c>
      <c r="AO36" s="52">
        <f>'Temp Relocation Housing Costs'!AG36+'Temp Relocation Living Costs'!AG36</f>
        <v>274282.44273550948</v>
      </c>
      <c r="AP36" s="53">
        <f>'Temp Relocation Housing Costs'!AH36+'Temp Relocation Living Costs'!AH36</f>
        <v>337859618.54685754</v>
      </c>
      <c r="AQ36" s="53">
        <f>'Temp Relocation Housing Costs'!AI36+'Temp Relocation Living Costs'!AI36</f>
        <v>637784158.76581228</v>
      </c>
      <c r="AR36" s="53">
        <f>'Temp Relocation Housing Costs'!AJ36+'Temp Relocation Living Costs'!AJ36</f>
        <v>504136174.83199388</v>
      </c>
      <c r="AS36" s="53">
        <f>'Temp Relocation Housing Costs'!AK36+'Temp Relocation Living Costs'!AK36</f>
        <v>227425359.84325495</v>
      </c>
      <c r="AT36" s="53">
        <f>'Temp Relocation Housing Costs'!AL36+'Temp Relocation Living Costs'!AL36</f>
        <v>143497662.56285712</v>
      </c>
      <c r="AU36" s="53">
        <f>'Temp Relocation Housing Costs'!AM36+'Temp Relocation Living Costs'!AM36</f>
        <v>75873456.003665179</v>
      </c>
      <c r="AW36" s="68">
        <v>2055</v>
      </c>
      <c r="AX36" s="55">
        <f t="shared" si="5"/>
        <v>0</v>
      </c>
      <c r="AY36" s="56">
        <f t="shared" si="6"/>
        <v>5057881.8523414955</v>
      </c>
      <c r="AZ36" s="57">
        <f t="shared" si="7"/>
        <v>1926576430.554441</v>
      </c>
      <c r="BA36" s="58">
        <f t="shared" si="8"/>
        <v>1931634312.4067824</v>
      </c>
    </row>
    <row r="37" spans="1:53" x14ac:dyDescent="0.35">
      <c r="A37">
        <v>2056</v>
      </c>
      <c r="B37" s="51">
        <f>'Temp Relocation Housing Costs'!B37+'Temp Relocation Living Costs'!B37</f>
        <v>0</v>
      </c>
      <c r="C37" s="51">
        <f>'Temp Relocation Housing Costs'!C37+'Temp Relocation Living Costs'!C37</f>
        <v>0</v>
      </c>
      <c r="D37" s="51">
        <f>'Temp Relocation Housing Costs'!D37+'Temp Relocation Living Costs'!D37</f>
        <v>0</v>
      </c>
      <c r="E37" s="51">
        <f>'Temp Relocation Housing Costs'!E37+'Temp Relocation Living Costs'!E37</f>
        <v>0</v>
      </c>
      <c r="F37" s="51">
        <f>'Temp Relocation Housing Costs'!F37+'Temp Relocation Living Costs'!F37</f>
        <v>0</v>
      </c>
      <c r="G37" s="51">
        <f>'Temp Relocation Housing Costs'!G37+'Temp Relocation Living Costs'!G37</f>
        <v>0</v>
      </c>
      <c r="H37" s="52">
        <f>'Temp Relocation Housing Costs'!H37+'Temp Relocation Living Costs'!H37</f>
        <v>1208889.103746389</v>
      </c>
      <c r="I37" s="52">
        <f>'Temp Relocation Housing Costs'!I37+'Temp Relocation Living Costs'!I37</f>
        <v>1387702.3490914116</v>
      </c>
      <c r="J37" s="52">
        <f>'Temp Relocation Housing Costs'!J37+'Temp Relocation Living Costs'!J37</f>
        <v>955904.86198465887</v>
      </c>
      <c r="K37" s="52">
        <f>'Temp Relocation Housing Costs'!K37+'Temp Relocation Living Costs'!K37</f>
        <v>862405.88064435089</v>
      </c>
      <c r="L37" s="52">
        <f>'Temp Relocation Housing Costs'!L37+'Temp Relocation Living Costs'!L37</f>
        <v>710341.63315321621</v>
      </c>
      <c r="M37" s="52">
        <f>'Temp Relocation Housing Costs'!M37+'Temp Relocation Living Costs'!M37</f>
        <v>301691.47680904856</v>
      </c>
      <c r="N37" s="53">
        <f>'Temp Relocation Housing Costs'!N37+'Temp Relocation Living Costs'!N37</f>
        <v>367950661.82667857</v>
      </c>
      <c r="O37" s="53">
        <f>'Temp Relocation Housing Costs'!O37+'Temp Relocation Living Costs'!O37</f>
        <v>708114153.05217552</v>
      </c>
      <c r="P37" s="53">
        <f>'Temp Relocation Housing Costs'!P37+'Temp Relocation Living Costs'!P37</f>
        <v>565669074.5343281</v>
      </c>
      <c r="Q37" s="53">
        <f>'Temp Relocation Housing Costs'!Q37+'Temp Relocation Living Costs'!Q37</f>
        <v>231179586.61561304</v>
      </c>
      <c r="R37" s="53">
        <f>'Temp Relocation Housing Costs'!R37+'Temp Relocation Living Costs'!R37</f>
        <v>148525028.94427082</v>
      </c>
      <c r="S37" s="53">
        <f>'Temp Relocation Housing Costs'!S37+'Temp Relocation Living Costs'!S37</f>
        <v>84107389.522601351</v>
      </c>
      <c r="U37" s="68">
        <v>2056</v>
      </c>
      <c r="V37" s="55">
        <f t="shared" si="0"/>
        <v>0</v>
      </c>
      <c r="W37" s="56">
        <f t="shared" si="1"/>
        <v>5426935.3054290749</v>
      </c>
      <c r="X37" s="57">
        <f t="shared" si="2"/>
        <v>2105545894.4956675</v>
      </c>
      <c r="Y37" s="58">
        <f t="shared" si="3"/>
        <v>2110972829.8010964</v>
      </c>
      <c r="Z37" s="96">
        <f t="shared" si="4"/>
        <v>335354139.06582528</v>
      </c>
      <c r="AC37">
        <v>2056</v>
      </c>
      <c r="AD37" s="51">
        <f>'Temp Relocation Housing Costs'!V37+'Temp Relocation Living Costs'!V37</f>
        <v>0</v>
      </c>
      <c r="AE37" s="51">
        <f>'Temp Relocation Housing Costs'!W37+'Temp Relocation Living Costs'!W37</f>
        <v>0</v>
      </c>
      <c r="AF37" s="51">
        <f>'Temp Relocation Housing Costs'!X37+'Temp Relocation Living Costs'!X37</f>
        <v>0</v>
      </c>
      <c r="AG37" s="51">
        <f>'Temp Relocation Housing Costs'!Y37+'Temp Relocation Living Costs'!Y37</f>
        <v>0</v>
      </c>
      <c r="AH37" s="51">
        <f>'Temp Relocation Housing Costs'!Z37+'Temp Relocation Living Costs'!Z37</f>
        <v>0</v>
      </c>
      <c r="AI37" s="51">
        <f>'Temp Relocation Housing Costs'!AA37+'Temp Relocation Living Costs'!AA37</f>
        <v>0</v>
      </c>
      <c r="AJ37" s="52">
        <f>'Temp Relocation Housing Costs'!AB37+'Temp Relocation Living Costs'!AB37</f>
        <v>1125446.3449388845</v>
      </c>
      <c r="AK37" s="52">
        <f>'Temp Relocation Housing Costs'!AC37+'Temp Relocation Living Costs'!AC37</f>
        <v>1267238.6489798701</v>
      </c>
      <c r="AL37" s="52">
        <f>'Temp Relocation Housing Costs'!AD37+'Temp Relocation Living Costs'!AD37</f>
        <v>863757.29660192854</v>
      </c>
      <c r="AM37" s="52">
        <f>'Temp Relocation Housing Costs'!AE37+'Temp Relocation Living Costs'!AE37</f>
        <v>860186.75280600146</v>
      </c>
      <c r="AN37" s="52">
        <f>'Temp Relocation Housing Costs'!AF37+'Temp Relocation Living Costs'!AF37</f>
        <v>695831.49751134648</v>
      </c>
      <c r="AO37" s="52">
        <f>'Temp Relocation Housing Costs'!AG37+'Temp Relocation Living Costs'!AG37</f>
        <v>275937.28481081768</v>
      </c>
      <c r="AP37" s="53">
        <f>'Temp Relocation Housing Costs'!AH37+'Temp Relocation Living Costs'!AH37</f>
        <v>342553114.41499603</v>
      </c>
      <c r="AQ37" s="53">
        <f>'Temp Relocation Housing Costs'!AI37+'Temp Relocation Living Costs'!AI37</f>
        <v>646644162.00267839</v>
      </c>
      <c r="AR37" s="53">
        <f>'Temp Relocation Housing Costs'!AJ37+'Temp Relocation Living Costs'!AJ37</f>
        <v>511139560.03597307</v>
      </c>
      <c r="AS37" s="53">
        <f>'Temp Relocation Housing Costs'!AK37+'Temp Relocation Living Costs'!AK37</f>
        <v>230584719.31724364</v>
      </c>
      <c r="AT37" s="53">
        <f>'Temp Relocation Housing Costs'!AL37+'Temp Relocation Living Costs'!AL37</f>
        <v>145491110.87497875</v>
      </c>
      <c r="AU37" s="53">
        <f>'Temp Relocation Housing Costs'!AM37+'Temp Relocation Living Costs'!AM37</f>
        <v>76927478.836539477</v>
      </c>
      <c r="AW37" s="68">
        <v>2056</v>
      </c>
      <c r="AX37" s="55">
        <f t="shared" si="5"/>
        <v>0</v>
      </c>
      <c r="AY37" s="56">
        <f t="shared" si="6"/>
        <v>5088397.8256488489</v>
      </c>
      <c r="AZ37" s="57">
        <f t="shared" si="7"/>
        <v>1953340145.4824095</v>
      </c>
      <c r="BA37" s="58">
        <f t="shared" si="8"/>
        <v>1958428543.3080583</v>
      </c>
    </row>
    <row r="38" spans="1:53" x14ac:dyDescent="0.35">
      <c r="A38">
        <v>2057</v>
      </c>
      <c r="B38" s="51">
        <f>'Temp Relocation Housing Costs'!B38+'Temp Relocation Living Costs'!B38</f>
        <v>0</v>
      </c>
      <c r="C38" s="51">
        <f>'Temp Relocation Housing Costs'!C38+'Temp Relocation Living Costs'!C38</f>
        <v>0</v>
      </c>
      <c r="D38" s="51">
        <f>'Temp Relocation Housing Costs'!D38+'Temp Relocation Living Costs'!D38</f>
        <v>0</v>
      </c>
      <c r="E38" s="51">
        <f>'Temp Relocation Housing Costs'!E38+'Temp Relocation Living Costs'!E38</f>
        <v>0</v>
      </c>
      <c r="F38" s="51">
        <f>'Temp Relocation Housing Costs'!F38+'Temp Relocation Living Costs'!F38</f>
        <v>0</v>
      </c>
      <c r="G38" s="51">
        <f>'Temp Relocation Housing Costs'!G38+'Temp Relocation Living Costs'!G38</f>
        <v>0</v>
      </c>
      <c r="H38" s="52">
        <f>'Temp Relocation Housing Costs'!H38+'Temp Relocation Living Costs'!H38</f>
        <v>1216182.7552587106</v>
      </c>
      <c r="I38" s="52">
        <f>'Temp Relocation Housing Costs'!I38+'Temp Relocation Living Costs'!I38</f>
        <v>1396074.8435623569</v>
      </c>
      <c r="J38" s="52">
        <f>'Temp Relocation Housing Costs'!J38+'Temp Relocation Living Costs'!J38</f>
        <v>961672.17093023797</v>
      </c>
      <c r="K38" s="52">
        <f>'Temp Relocation Housing Costs'!K38+'Temp Relocation Living Costs'!K38</f>
        <v>867609.07747696608</v>
      </c>
      <c r="L38" s="52">
        <f>'Temp Relocation Housing Costs'!L38+'Temp Relocation Living Costs'!L38</f>
        <v>714627.37310310628</v>
      </c>
      <c r="M38" s="52">
        <f>'Temp Relocation Housing Costs'!M38+'Temp Relocation Living Costs'!M38</f>
        <v>303511.6871900204</v>
      </c>
      <c r="N38" s="53">
        <f>'Temp Relocation Housing Costs'!N38+'Temp Relocation Living Costs'!N38</f>
        <v>373062178.01908445</v>
      </c>
      <c r="O38" s="53">
        <f>'Temp Relocation Housing Costs'!O38+'Temp Relocation Living Costs'!O38</f>
        <v>717951170.17134273</v>
      </c>
      <c r="P38" s="53">
        <f>'Temp Relocation Housing Costs'!P38+'Temp Relocation Living Costs'!P38</f>
        <v>573527265.68330193</v>
      </c>
      <c r="Q38" s="53">
        <f>'Temp Relocation Housing Costs'!Q38+'Temp Relocation Living Costs'!Q38</f>
        <v>234391099.252859</v>
      </c>
      <c r="R38" s="53">
        <f>'Temp Relocation Housing Costs'!R38+'Temp Relocation Living Costs'!R38</f>
        <v>150588316.68686438</v>
      </c>
      <c r="S38" s="53">
        <f>'Temp Relocation Housing Costs'!S38+'Temp Relocation Living Costs'!S38</f>
        <v>85275796.942529485</v>
      </c>
      <c r="U38" s="68">
        <v>2057</v>
      </c>
      <c r="V38" s="55">
        <f t="shared" si="0"/>
        <v>0</v>
      </c>
      <c r="W38" s="56">
        <f t="shared" si="1"/>
        <v>5459677.9075213978</v>
      </c>
      <c r="X38" s="57">
        <f t="shared" si="2"/>
        <v>2134795826.7559822</v>
      </c>
      <c r="Y38" s="58">
        <f t="shared" si="3"/>
        <v>2140255504.6635036</v>
      </c>
      <c r="Z38" s="96">
        <f t="shared" si="4"/>
        <v>322097436.61220628</v>
      </c>
      <c r="AC38">
        <v>2057</v>
      </c>
      <c r="AD38" s="51">
        <f>'Temp Relocation Housing Costs'!V38+'Temp Relocation Living Costs'!V38</f>
        <v>0</v>
      </c>
      <c r="AE38" s="51">
        <f>'Temp Relocation Housing Costs'!W38+'Temp Relocation Living Costs'!W38</f>
        <v>0</v>
      </c>
      <c r="AF38" s="51">
        <f>'Temp Relocation Housing Costs'!X38+'Temp Relocation Living Costs'!X38</f>
        <v>0</v>
      </c>
      <c r="AG38" s="51">
        <f>'Temp Relocation Housing Costs'!Y38+'Temp Relocation Living Costs'!Y38</f>
        <v>0</v>
      </c>
      <c r="AH38" s="51">
        <f>'Temp Relocation Housing Costs'!Z38+'Temp Relocation Living Costs'!Z38</f>
        <v>0</v>
      </c>
      <c r="AI38" s="51">
        <f>'Temp Relocation Housing Costs'!AA38+'Temp Relocation Living Costs'!AA38</f>
        <v>0</v>
      </c>
      <c r="AJ38" s="52">
        <f>'Temp Relocation Housing Costs'!AB38+'Temp Relocation Living Costs'!AB38</f>
        <v>1132236.5570521057</v>
      </c>
      <c r="AK38" s="52">
        <f>'Temp Relocation Housing Costs'!AC38+'Temp Relocation Living Costs'!AC38</f>
        <v>1274884.3437420782</v>
      </c>
      <c r="AL38" s="52">
        <f>'Temp Relocation Housing Costs'!AD38+'Temp Relocation Living Costs'!AD38</f>
        <v>868968.6470005014</v>
      </c>
      <c r="AM38" s="52">
        <f>'Temp Relocation Housing Costs'!AE38+'Temp Relocation Living Costs'!AE38</f>
        <v>865376.56086286879</v>
      </c>
      <c r="AN38" s="52">
        <f>'Temp Relocation Housing Costs'!AF38+'Temp Relocation Living Costs'!AF38</f>
        <v>700029.69272910175</v>
      </c>
      <c r="AO38" s="52">
        <f>'Temp Relocation Housing Costs'!AG38+'Temp Relocation Living Costs'!AG38</f>
        <v>277602.11112816073</v>
      </c>
      <c r="AP38" s="53">
        <f>'Temp Relocation Housing Costs'!AH38+'Temp Relocation Living Costs'!AH38</f>
        <v>347311811.6337989</v>
      </c>
      <c r="AQ38" s="53">
        <f>'Temp Relocation Housing Costs'!AI38+'Temp Relocation Living Costs'!AI38</f>
        <v>655627247.09455514</v>
      </c>
      <c r="AR38" s="53">
        <f>'Temp Relocation Housing Costs'!AJ38+'Temp Relocation Living Costs'!AJ38</f>
        <v>518240235.23175174</v>
      </c>
      <c r="AS38" s="53">
        <f>'Temp Relocation Housing Costs'!AK38+'Temp Relocation Living Costs'!AK38</f>
        <v>233787968.14593205</v>
      </c>
      <c r="AT38" s="53">
        <f>'Temp Relocation Housing Costs'!AL38+'Temp Relocation Living Costs'!AL38</f>
        <v>147512251.87632006</v>
      </c>
      <c r="AU38" s="53">
        <f>'Temp Relocation Housing Costs'!AM38+'Temp Relocation Living Costs'!AM38</f>
        <v>77996143.998770252</v>
      </c>
      <c r="AW38" s="68">
        <v>2057</v>
      </c>
      <c r="AX38" s="55">
        <f t="shared" si="5"/>
        <v>0</v>
      </c>
      <c r="AY38" s="56">
        <f t="shared" si="6"/>
        <v>5119097.912514816</v>
      </c>
      <c r="AZ38" s="57">
        <f t="shared" si="7"/>
        <v>1980475657.981128</v>
      </c>
      <c r="BA38" s="58">
        <f t="shared" si="8"/>
        <v>1985594755.8936429</v>
      </c>
    </row>
    <row r="39" spans="1:53" x14ac:dyDescent="0.35">
      <c r="A39">
        <v>2058</v>
      </c>
      <c r="B39" s="51">
        <f>'Temp Relocation Housing Costs'!B39+'Temp Relocation Living Costs'!B39</f>
        <v>0</v>
      </c>
      <c r="C39" s="51">
        <f>'Temp Relocation Housing Costs'!C39+'Temp Relocation Living Costs'!C39</f>
        <v>0</v>
      </c>
      <c r="D39" s="51">
        <f>'Temp Relocation Housing Costs'!D39+'Temp Relocation Living Costs'!D39</f>
        <v>0</v>
      </c>
      <c r="E39" s="51">
        <f>'Temp Relocation Housing Costs'!E39+'Temp Relocation Living Costs'!E39</f>
        <v>0</v>
      </c>
      <c r="F39" s="51">
        <f>'Temp Relocation Housing Costs'!F39+'Temp Relocation Living Costs'!F39</f>
        <v>0</v>
      </c>
      <c r="G39" s="51">
        <f>'Temp Relocation Housing Costs'!G39+'Temp Relocation Living Costs'!G39</f>
        <v>0</v>
      </c>
      <c r="H39" s="52">
        <f>'Temp Relocation Housing Costs'!H39+'Temp Relocation Living Costs'!H39</f>
        <v>1223520.4119260279</v>
      </c>
      <c r="I39" s="52">
        <f>'Temp Relocation Housing Costs'!I39+'Temp Relocation Living Costs'!I39</f>
        <v>1404497.8522258529</v>
      </c>
      <c r="J39" s="52">
        <f>'Temp Relocation Housing Costs'!J39+'Temp Relocation Living Costs'!J39</f>
        <v>967474.27607133484</v>
      </c>
      <c r="K39" s="52">
        <f>'Temp Relocation Housing Costs'!K39+'Temp Relocation Living Costs'!K39</f>
        <v>872843.66701907816</v>
      </c>
      <c r="L39" s="52">
        <f>'Temp Relocation Housing Costs'!L39+'Temp Relocation Living Costs'!L39</f>
        <v>718938.97042367677</v>
      </c>
      <c r="M39" s="52">
        <f>'Temp Relocation Housing Costs'!M39+'Temp Relocation Living Costs'!M39</f>
        <v>305342.87953795388</v>
      </c>
      <c r="N39" s="53">
        <f>'Temp Relocation Housing Costs'!N39+'Temp Relocation Living Costs'!N39</f>
        <v>378244702.63869494</v>
      </c>
      <c r="O39" s="53">
        <f>'Temp Relocation Housing Costs'!O39+'Temp Relocation Living Costs'!O39</f>
        <v>727924841.67792153</v>
      </c>
      <c r="P39" s="53">
        <f>'Temp Relocation Housing Costs'!P39+'Temp Relocation Living Costs'!P39</f>
        <v>581494621.66187966</v>
      </c>
      <c r="Q39" s="53">
        <f>'Temp Relocation Housing Costs'!Q39+'Temp Relocation Living Costs'!Q39</f>
        <v>237647225.74883783</v>
      </c>
      <c r="R39" s="53">
        <f>'Temp Relocation Housing Costs'!R39+'Temp Relocation Living Costs'!R39</f>
        <v>152680267.31771997</v>
      </c>
      <c r="S39" s="53">
        <f>'Temp Relocation Housing Costs'!S39+'Temp Relocation Living Costs'!S39</f>
        <v>86460435.705585629</v>
      </c>
      <c r="U39" s="68">
        <v>2058</v>
      </c>
      <c r="V39" s="55">
        <f t="shared" si="0"/>
        <v>0</v>
      </c>
      <c r="W39" s="56">
        <f t="shared" si="1"/>
        <v>5492618.0572039243</v>
      </c>
      <c r="X39" s="57">
        <f t="shared" si="2"/>
        <v>2164452094.7506394</v>
      </c>
      <c r="Y39" s="58">
        <f t="shared" si="3"/>
        <v>2169944712.8078432</v>
      </c>
      <c r="Z39" s="96">
        <f t="shared" si="4"/>
        <v>309364825.32632828</v>
      </c>
      <c r="AC39">
        <v>2058</v>
      </c>
      <c r="AD39" s="51">
        <f>'Temp Relocation Housing Costs'!V39+'Temp Relocation Living Costs'!V39</f>
        <v>0</v>
      </c>
      <c r="AE39" s="51">
        <f>'Temp Relocation Housing Costs'!W39+'Temp Relocation Living Costs'!W39</f>
        <v>0</v>
      </c>
      <c r="AF39" s="51">
        <f>'Temp Relocation Housing Costs'!X39+'Temp Relocation Living Costs'!X39</f>
        <v>0</v>
      </c>
      <c r="AG39" s="51">
        <f>'Temp Relocation Housing Costs'!Y39+'Temp Relocation Living Costs'!Y39</f>
        <v>0</v>
      </c>
      <c r="AH39" s="51">
        <f>'Temp Relocation Housing Costs'!Z39+'Temp Relocation Living Costs'!Z39</f>
        <v>0</v>
      </c>
      <c r="AI39" s="51">
        <f>'Temp Relocation Housing Costs'!AA39+'Temp Relocation Living Costs'!AA39</f>
        <v>0</v>
      </c>
      <c r="AJ39" s="52">
        <f>'Temp Relocation Housing Costs'!AB39+'Temp Relocation Living Costs'!AB39</f>
        <v>1139067.736894042</v>
      </c>
      <c r="AK39" s="52">
        <f>'Temp Relocation Housing Costs'!AC39+'Temp Relocation Living Costs'!AC39</f>
        <v>1282576.1676595514</v>
      </c>
      <c r="AL39" s="52">
        <f>'Temp Relocation Housing Costs'!AD39+'Temp Relocation Living Costs'!AD39</f>
        <v>874211.4393018909</v>
      </c>
      <c r="AM39" s="52">
        <f>'Temp Relocation Housing Costs'!AE39+'Temp Relocation Living Costs'!AE39</f>
        <v>870597.68085005763</v>
      </c>
      <c r="AN39" s="52">
        <f>'Temp Relocation Housing Costs'!AF39+'Temp Relocation Living Costs'!AF39</f>
        <v>704253.21712949581</v>
      </c>
      <c r="AO39" s="52">
        <f>'Temp Relocation Housing Costs'!AG39+'Temp Relocation Living Costs'!AG39</f>
        <v>279276.98192596907</v>
      </c>
      <c r="AP39" s="53">
        <f>'Temp Relocation Housing Costs'!AH39+'Temp Relocation Living Costs'!AH39</f>
        <v>352136615.97078973</v>
      </c>
      <c r="AQ39" s="53">
        <f>'Temp Relocation Housing Costs'!AI39+'Temp Relocation Living Costs'!AI39</f>
        <v>664735123.87637448</v>
      </c>
      <c r="AR39" s="53">
        <f>'Temp Relocation Housing Costs'!AJ39+'Temp Relocation Living Costs'!AJ39</f>
        <v>525439551.95751178</v>
      </c>
      <c r="AS39" s="53">
        <f>'Temp Relocation Housing Costs'!AK39+'Temp Relocation Living Costs'!AK39</f>
        <v>237035716.03374672</v>
      </c>
      <c r="AT39" s="53">
        <f>'Temp Relocation Housing Costs'!AL39+'Temp Relocation Living Costs'!AL39</f>
        <v>149561470.26962528</v>
      </c>
      <c r="AU39" s="53">
        <f>'Temp Relocation Housing Costs'!AM39+'Temp Relocation Living Costs'!AM39</f>
        <v>79079654.899432063</v>
      </c>
      <c r="AW39" s="68">
        <v>2058</v>
      </c>
      <c r="AX39" s="55">
        <f t="shared" si="5"/>
        <v>0</v>
      </c>
      <c r="AY39" s="56">
        <f t="shared" si="6"/>
        <v>5149983.2237610063</v>
      </c>
      <c r="AZ39" s="57">
        <f t="shared" si="7"/>
        <v>2007988133.0074801</v>
      </c>
      <c r="BA39" s="58">
        <f t="shared" si="8"/>
        <v>2013138116.2312412</v>
      </c>
    </row>
    <row r="40" spans="1:53" x14ac:dyDescent="0.35">
      <c r="A40">
        <v>2059</v>
      </c>
      <c r="B40" s="51">
        <f>'Temp Relocation Housing Costs'!B40+'Temp Relocation Living Costs'!B40</f>
        <v>0</v>
      </c>
      <c r="C40" s="51">
        <f>'Temp Relocation Housing Costs'!C40+'Temp Relocation Living Costs'!C40</f>
        <v>0</v>
      </c>
      <c r="D40" s="51">
        <f>'Temp Relocation Housing Costs'!D40+'Temp Relocation Living Costs'!D40</f>
        <v>0</v>
      </c>
      <c r="E40" s="51">
        <f>'Temp Relocation Housing Costs'!E40+'Temp Relocation Living Costs'!E40</f>
        <v>0</v>
      </c>
      <c r="F40" s="51">
        <f>'Temp Relocation Housing Costs'!F40+'Temp Relocation Living Costs'!F40</f>
        <v>0</v>
      </c>
      <c r="G40" s="51">
        <f>'Temp Relocation Housing Costs'!G40+'Temp Relocation Living Costs'!G40</f>
        <v>0</v>
      </c>
      <c r="H40" s="52">
        <f>'Temp Relocation Housing Costs'!H40+'Temp Relocation Living Costs'!H40</f>
        <v>1230902.3392468586</v>
      </c>
      <c r="I40" s="52">
        <f>'Temp Relocation Housing Costs'!I40+'Temp Relocation Living Costs'!I40</f>
        <v>1412971.6798517231</v>
      </c>
      <c r="J40" s="52">
        <f>'Temp Relocation Housing Costs'!J40+'Temp Relocation Living Costs'!J40</f>
        <v>973311.38734558807</v>
      </c>
      <c r="K40" s="52">
        <f>'Temp Relocation Housing Costs'!K40+'Temp Relocation Living Costs'!K40</f>
        <v>878109.83867390139</v>
      </c>
      <c r="L40" s="52">
        <f>'Temp Relocation Housing Costs'!L40+'Temp Relocation Living Costs'!L40</f>
        <v>723276.58112150419</v>
      </c>
      <c r="M40" s="52">
        <f>'Temp Relocation Housing Costs'!M40+'Temp Relocation Living Costs'!M40</f>
        <v>307185.12011090387</v>
      </c>
      <c r="N40" s="53">
        <f>'Temp Relocation Housing Costs'!N40+'Temp Relocation Living Costs'!N40</f>
        <v>383499222.12408215</v>
      </c>
      <c r="O40" s="53">
        <f>'Temp Relocation Housing Costs'!O40+'Temp Relocation Living Costs'!O40</f>
        <v>738037065.9544574</v>
      </c>
      <c r="P40" s="53">
        <f>'Temp Relocation Housing Costs'!P40+'Temp Relocation Living Costs'!P40</f>
        <v>589572658.9717344</v>
      </c>
      <c r="Q40" s="53">
        <f>'Temp Relocation Housing Costs'!Q40+'Temp Relocation Living Costs'!Q40</f>
        <v>240948585.87267885</v>
      </c>
      <c r="R40" s="53">
        <f>'Temp Relocation Housing Costs'!R40+'Temp Relocation Living Costs'!R40</f>
        <v>154801279.01744342</v>
      </c>
      <c r="S40" s="53">
        <f>'Temp Relocation Housing Costs'!S40+'Temp Relocation Living Costs'!S40</f>
        <v>87661531.295188755</v>
      </c>
      <c r="U40" s="68">
        <v>2059</v>
      </c>
      <c r="V40" s="55">
        <f t="shared" si="0"/>
        <v>0</v>
      </c>
      <c r="W40" s="56">
        <f t="shared" si="1"/>
        <v>5525756.9463504795</v>
      </c>
      <c r="X40" s="57">
        <f t="shared" si="2"/>
        <v>2194520343.2355847</v>
      </c>
      <c r="Y40" s="58">
        <f t="shared" si="3"/>
        <v>2200046100.1819353</v>
      </c>
      <c r="Z40" s="96">
        <f t="shared" si="4"/>
        <v>297135583.52381676</v>
      </c>
      <c r="AC40">
        <v>2059</v>
      </c>
      <c r="AD40" s="51">
        <f>'Temp Relocation Housing Costs'!V40+'Temp Relocation Living Costs'!V40</f>
        <v>0</v>
      </c>
      <c r="AE40" s="51">
        <f>'Temp Relocation Housing Costs'!W40+'Temp Relocation Living Costs'!W40</f>
        <v>0</v>
      </c>
      <c r="AF40" s="51">
        <f>'Temp Relocation Housing Costs'!X40+'Temp Relocation Living Costs'!X40</f>
        <v>0</v>
      </c>
      <c r="AG40" s="51">
        <f>'Temp Relocation Housing Costs'!Y40+'Temp Relocation Living Costs'!Y40</f>
        <v>0</v>
      </c>
      <c r="AH40" s="51">
        <f>'Temp Relocation Housing Costs'!Z40+'Temp Relocation Living Costs'!Z40</f>
        <v>0</v>
      </c>
      <c r="AI40" s="51">
        <f>'Temp Relocation Housing Costs'!AA40+'Temp Relocation Living Costs'!AA40</f>
        <v>0</v>
      </c>
      <c r="AJ40" s="52">
        <f>'Temp Relocation Housing Costs'!AB40+'Temp Relocation Living Costs'!AB40</f>
        <v>1145940.1316373539</v>
      </c>
      <c r="AK40" s="52">
        <f>'Temp Relocation Housing Costs'!AC40+'Temp Relocation Living Costs'!AC40</f>
        <v>1290314.3990456455</v>
      </c>
      <c r="AL40" s="52">
        <f>'Temp Relocation Housing Costs'!AD40+'Temp Relocation Living Costs'!AD40</f>
        <v>879485.86320611264</v>
      </c>
      <c r="AM40" s="52">
        <f>'Temp Relocation Housing Costs'!AE40+'Temp Relocation Living Costs'!AE40</f>
        <v>875850.3016834138</v>
      </c>
      <c r="AN40" s="52">
        <f>'Temp Relocation Housing Costs'!AF40+'Temp Relocation Living Costs'!AF40</f>
        <v>708502.22353236214</v>
      </c>
      <c r="AO40" s="52">
        <f>'Temp Relocation Housing Costs'!AG40+'Temp Relocation Living Costs'!AG40</f>
        <v>280961.95780611259</v>
      </c>
      <c r="AP40" s="53">
        <f>'Temp Relocation Housing Costs'!AH40+'Temp Relocation Living Costs'!AH40</f>
        <v>357028445.77628016</v>
      </c>
      <c r="AQ40" s="53">
        <f>'Temp Relocation Housing Costs'!AI40+'Temp Relocation Living Costs'!AI40</f>
        <v>673969525.93584263</v>
      </c>
      <c r="AR40" s="53">
        <f>'Temp Relocation Housing Costs'!AJ40+'Temp Relocation Living Costs'!AJ40</f>
        <v>532738880.52680367</v>
      </c>
      <c r="AS40" s="53">
        <f>'Temp Relocation Housing Costs'!AK40+'Temp Relocation Living Costs'!AK40</f>
        <v>240328581.15503764</v>
      </c>
      <c r="AT40" s="53">
        <f>'Temp Relocation Housing Costs'!AL40+'Temp Relocation Living Costs'!AL40</f>
        <v>151639156.10187232</v>
      </c>
      <c r="AU40" s="53">
        <f>'Temp Relocation Housing Costs'!AM40+'Temp Relocation Living Costs'!AM40</f>
        <v>80178217.77332823</v>
      </c>
      <c r="AW40" s="68">
        <v>2059</v>
      </c>
      <c r="AX40" s="55">
        <f t="shared" si="5"/>
        <v>0</v>
      </c>
      <c r="AY40" s="56">
        <f t="shared" si="6"/>
        <v>5181054.8769110003</v>
      </c>
      <c r="AZ40" s="57">
        <f t="shared" si="7"/>
        <v>2035882807.2691646</v>
      </c>
      <c r="BA40" s="58">
        <f t="shared" si="8"/>
        <v>2041063862.1460755</v>
      </c>
    </row>
    <row r="41" spans="1:53" x14ac:dyDescent="0.35">
      <c r="A41">
        <v>2060</v>
      </c>
      <c r="B41" s="51">
        <f>'Temp Relocation Housing Costs'!B41+'Temp Relocation Living Costs'!B41</f>
        <v>0</v>
      </c>
      <c r="C41" s="51">
        <f>'Temp Relocation Housing Costs'!C41+'Temp Relocation Living Costs'!C41</f>
        <v>0</v>
      </c>
      <c r="D41" s="51">
        <f>'Temp Relocation Housing Costs'!D41+'Temp Relocation Living Costs'!D41</f>
        <v>0</v>
      </c>
      <c r="E41" s="51">
        <f>'Temp Relocation Housing Costs'!E41+'Temp Relocation Living Costs'!E41</f>
        <v>0</v>
      </c>
      <c r="F41" s="51">
        <f>'Temp Relocation Housing Costs'!F41+'Temp Relocation Living Costs'!F41</f>
        <v>0</v>
      </c>
      <c r="G41" s="51">
        <f>'Temp Relocation Housing Costs'!G41+'Temp Relocation Living Costs'!G41</f>
        <v>0</v>
      </c>
      <c r="H41" s="52">
        <f>'Temp Relocation Housing Costs'!H41+'Temp Relocation Living Costs'!H41</f>
        <v>1395671.6294483989</v>
      </c>
      <c r="I41" s="52">
        <f>'Temp Relocation Housing Costs'!I41+'Temp Relocation Living Costs'!I41</f>
        <v>1602112.8759814631</v>
      </c>
      <c r="J41" s="52">
        <f>'Temp Relocation Housing Costs'!J41+'Temp Relocation Living Costs'!J41</f>
        <v>1103599.4055941631</v>
      </c>
      <c r="K41" s="52">
        <f>'Temp Relocation Housing Costs'!K41+'Temp Relocation Living Costs'!K41</f>
        <v>995654.12323981989</v>
      </c>
      <c r="L41" s="52">
        <f>'Temp Relocation Housing Costs'!L41+'Temp Relocation Living Costs'!L41</f>
        <v>820094.79739340174</v>
      </c>
      <c r="M41" s="52">
        <f>'Temp Relocation Housing Costs'!M41+'Temp Relocation Living Costs'!M41</f>
        <v>348305.0957477343</v>
      </c>
      <c r="N41" s="53">
        <f>'Temp Relocation Housing Costs'!N41+'Temp Relocation Living Costs'!N41</f>
        <v>438231302.68301326</v>
      </c>
      <c r="O41" s="53">
        <f>'Temp Relocation Housing Costs'!O41+'Temp Relocation Living Costs'!O41</f>
        <v>843367929.27554846</v>
      </c>
      <c r="P41" s="53">
        <f>'Temp Relocation Housing Costs'!P41+'Temp Relocation Living Costs'!P41</f>
        <v>673715041.54935443</v>
      </c>
      <c r="Q41" s="53">
        <f>'Temp Relocation Housing Costs'!Q41+'Temp Relocation Living Costs'!Q41</f>
        <v>275336184.73012096</v>
      </c>
      <c r="R41" s="53">
        <f>'Temp Relocation Housing Costs'!R41+'Temp Relocation Living Costs'!R41</f>
        <v>176894142.79662201</v>
      </c>
      <c r="S41" s="53">
        <f>'Temp Relocation Housing Costs'!S41+'Temp Relocation Living Costs'!S41</f>
        <v>100172372.81969948</v>
      </c>
      <c r="U41" s="68">
        <v>2060</v>
      </c>
      <c r="V41" s="55">
        <f t="shared" si="0"/>
        <v>0</v>
      </c>
      <c r="W41" s="56">
        <f t="shared" si="1"/>
        <v>6265437.927404982</v>
      </c>
      <c r="X41" s="57">
        <f t="shared" si="2"/>
        <v>2507716973.8543582</v>
      </c>
      <c r="Y41" s="58">
        <f t="shared" si="3"/>
        <v>2513982411.7817631</v>
      </c>
      <c r="Z41" s="96">
        <f t="shared" si="4"/>
        <v>321651614.87116939</v>
      </c>
      <c r="AC41">
        <v>2060</v>
      </c>
      <c r="AD41" s="51">
        <f>'Temp Relocation Housing Costs'!V41+'Temp Relocation Living Costs'!V41</f>
        <v>0</v>
      </c>
      <c r="AE41" s="51">
        <f>'Temp Relocation Housing Costs'!W41+'Temp Relocation Living Costs'!W41</f>
        <v>0</v>
      </c>
      <c r="AF41" s="51">
        <f>'Temp Relocation Housing Costs'!X41+'Temp Relocation Living Costs'!X41</f>
        <v>0</v>
      </c>
      <c r="AG41" s="51">
        <f>'Temp Relocation Housing Costs'!Y41+'Temp Relocation Living Costs'!Y41</f>
        <v>0</v>
      </c>
      <c r="AH41" s="51">
        <f>'Temp Relocation Housing Costs'!Z41+'Temp Relocation Living Costs'!Z41</f>
        <v>0</v>
      </c>
      <c r="AI41" s="51">
        <f>'Temp Relocation Housing Costs'!AA41+'Temp Relocation Living Costs'!AA41</f>
        <v>0</v>
      </c>
      <c r="AJ41" s="52">
        <f>'Temp Relocation Housing Costs'!AB41+'Temp Relocation Living Costs'!AB41</f>
        <v>1299336.3321993542</v>
      </c>
      <c r="AK41" s="52">
        <f>'Temp Relocation Housing Costs'!AC41+'Temp Relocation Living Costs'!AC41</f>
        <v>1463036.6215069836</v>
      </c>
      <c r="AL41" s="52">
        <f>'Temp Relocation Housing Costs'!AD41+'Temp Relocation Living Costs'!AD41</f>
        <v>997214.34320187371</v>
      </c>
      <c r="AM41" s="52">
        <f>'Temp Relocation Housing Costs'!AE41+'Temp Relocation Living Costs'!AE41</f>
        <v>993092.12333717733</v>
      </c>
      <c r="AN41" s="52">
        <f>'Temp Relocation Housing Costs'!AF41+'Temp Relocation Living Costs'!AF41</f>
        <v>803342.73585852177</v>
      </c>
      <c r="AO41" s="52">
        <f>'Temp Relocation Housing Costs'!AG41+'Temp Relocation Living Costs'!AG41</f>
        <v>318571.6859586105</v>
      </c>
      <c r="AP41" s="53">
        <f>'Temp Relocation Housing Costs'!AH41+'Temp Relocation Living Costs'!AH41</f>
        <v>407982681.21860087</v>
      </c>
      <c r="AQ41" s="53">
        <f>'Temp Relocation Housing Costs'!AI41+'Temp Relocation Living Costs'!AI41</f>
        <v>770156825.04814696</v>
      </c>
      <c r="AR41" s="53">
        <f>'Temp Relocation Housing Costs'!AJ41+'Temp Relocation Living Costs'!AJ41</f>
        <v>608770083.83504307</v>
      </c>
      <c r="AS41" s="53">
        <f>'Temp Relocation Housing Costs'!AK41+'Temp Relocation Living Costs'!AK41</f>
        <v>274627694.44016248</v>
      </c>
      <c r="AT41" s="53">
        <f>'Temp Relocation Housing Costs'!AL41+'Temp Relocation Living Costs'!AL41</f>
        <v>173280729.35380104</v>
      </c>
      <c r="AU41" s="53">
        <f>'Temp Relocation Housing Costs'!AM41+'Temp Relocation Living Costs'!AM41</f>
        <v>91621058.908535197</v>
      </c>
      <c r="AW41" s="68">
        <v>2060</v>
      </c>
      <c r="AX41" s="55">
        <f t="shared" si="5"/>
        <v>0</v>
      </c>
      <c r="AY41" s="56">
        <f t="shared" si="6"/>
        <v>5874593.8420625217</v>
      </c>
      <c r="AZ41" s="57">
        <f t="shared" si="7"/>
        <v>2326439072.8042893</v>
      </c>
      <c r="BA41" s="58">
        <f t="shared" si="8"/>
        <v>2332313666.6463518</v>
      </c>
    </row>
    <row r="42" spans="1:53" x14ac:dyDescent="0.35">
      <c r="A42">
        <v>2061</v>
      </c>
      <c r="B42" s="51">
        <f>'Temp Relocation Housing Costs'!B42+'Temp Relocation Living Costs'!B42</f>
        <v>0</v>
      </c>
      <c r="C42" s="51">
        <f>'Temp Relocation Housing Costs'!C42+'Temp Relocation Living Costs'!C42</f>
        <v>0</v>
      </c>
      <c r="D42" s="51">
        <f>'Temp Relocation Housing Costs'!D42+'Temp Relocation Living Costs'!D42</f>
        <v>0</v>
      </c>
      <c r="E42" s="51">
        <f>'Temp Relocation Housing Costs'!E42+'Temp Relocation Living Costs'!E42</f>
        <v>0</v>
      </c>
      <c r="F42" s="51">
        <f>'Temp Relocation Housing Costs'!F42+'Temp Relocation Living Costs'!F42</f>
        <v>0</v>
      </c>
      <c r="G42" s="51">
        <f>'Temp Relocation Housing Costs'!G42+'Temp Relocation Living Costs'!G42</f>
        <v>0</v>
      </c>
      <c r="H42" s="52">
        <f>'Temp Relocation Housing Costs'!H42+'Temp Relocation Living Costs'!H42</f>
        <v>1404092.2053798751</v>
      </c>
      <c r="I42" s="52">
        <f>'Temp Relocation Housing Costs'!I42+'Temp Relocation Living Costs'!I42</f>
        <v>1611778.9842825464</v>
      </c>
      <c r="J42" s="52">
        <f>'Temp Relocation Housing Costs'!J42+'Temp Relocation Living Costs'!J42</f>
        <v>1110257.8074679694</v>
      </c>
      <c r="K42" s="52">
        <f>'Temp Relocation Housing Costs'!K42+'Temp Relocation Living Costs'!K42</f>
        <v>1001661.2534052024</v>
      </c>
      <c r="L42" s="52">
        <f>'Temp Relocation Housing Costs'!L42+'Temp Relocation Living Costs'!L42</f>
        <v>825042.71663654677</v>
      </c>
      <c r="M42" s="52">
        <f>'Temp Relocation Housing Costs'!M42+'Temp Relocation Living Costs'!M42</f>
        <v>350406.54242342751</v>
      </c>
      <c r="N42" s="53">
        <f>'Temp Relocation Housing Costs'!N42+'Temp Relocation Living Costs'!N42</f>
        <v>444319147.14716727</v>
      </c>
      <c r="O42" s="53">
        <f>'Temp Relocation Housing Costs'!O42+'Temp Relocation Living Costs'!O42</f>
        <v>855083871.85667205</v>
      </c>
      <c r="P42" s="53">
        <f>'Temp Relocation Housing Costs'!P42+'Temp Relocation Living Costs'!P42</f>
        <v>683074191.2974503</v>
      </c>
      <c r="Q42" s="53">
        <f>'Temp Relocation Housing Costs'!Q42+'Temp Relocation Living Costs'!Q42</f>
        <v>279161114.29979837</v>
      </c>
      <c r="R42" s="53">
        <f>'Temp Relocation Housing Costs'!R42+'Temp Relocation Living Costs'!R42</f>
        <v>179351530.07446465</v>
      </c>
      <c r="S42" s="53">
        <f>'Temp Relocation Housing Costs'!S42+'Temp Relocation Living Costs'!S42</f>
        <v>101563952.61237504</v>
      </c>
      <c r="U42" s="68">
        <v>2061</v>
      </c>
      <c r="V42" s="55">
        <f t="shared" si="0"/>
        <v>0</v>
      </c>
      <c r="W42" s="56">
        <f t="shared" si="1"/>
        <v>6303239.5095955674</v>
      </c>
      <c r="X42" s="57">
        <f t="shared" si="2"/>
        <v>2542553807.2879281</v>
      </c>
      <c r="Y42" s="58">
        <f t="shared" si="3"/>
        <v>2548857046.7975235</v>
      </c>
      <c r="Z42" s="96">
        <f t="shared" si="4"/>
        <v>308936767.64279312</v>
      </c>
      <c r="AC42">
        <v>2061</v>
      </c>
      <c r="AD42" s="51">
        <f>'Temp Relocation Housing Costs'!V42+'Temp Relocation Living Costs'!V42</f>
        <v>0</v>
      </c>
      <c r="AE42" s="51">
        <f>'Temp Relocation Housing Costs'!W42+'Temp Relocation Living Costs'!W42</f>
        <v>0</v>
      </c>
      <c r="AF42" s="51">
        <f>'Temp Relocation Housing Costs'!X42+'Temp Relocation Living Costs'!X42</f>
        <v>0</v>
      </c>
      <c r="AG42" s="51">
        <f>'Temp Relocation Housing Costs'!Y42+'Temp Relocation Living Costs'!Y42</f>
        <v>0</v>
      </c>
      <c r="AH42" s="51">
        <f>'Temp Relocation Housing Costs'!Z42+'Temp Relocation Living Costs'!Z42</f>
        <v>0</v>
      </c>
      <c r="AI42" s="51">
        <f>'Temp Relocation Housing Costs'!AA42+'Temp Relocation Living Costs'!AA42</f>
        <v>0</v>
      </c>
      <c r="AJ42" s="52">
        <f>'Temp Relocation Housing Costs'!AB42+'Temp Relocation Living Costs'!AB42</f>
        <v>1307175.6835302499</v>
      </c>
      <c r="AK42" s="52">
        <f>'Temp Relocation Housing Costs'!AC42+'Temp Relocation Living Costs'!AC42</f>
        <v>1471863.6340377172</v>
      </c>
      <c r="AL42" s="52">
        <f>'Temp Relocation Housing Costs'!AD42+'Temp Relocation Living Costs'!AD42</f>
        <v>1003230.8867209303</v>
      </c>
      <c r="AM42" s="52">
        <f>'Temp Relocation Housing Costs'!AE42+'Temp Relocation Living Costs'!AE42</f>
        <v>999083.79605951847</v>
      </c>
      <c r="AN42" s="52">
        <f>'Temp Relocation Housing Costs'!AF42+'Temp Relocation Living Costs'!AF42</f>
        <v>808189.58404513285</v>
      </c>
      <c r="AO42" s="52">
        <f>'Temp Relocation Housing Costs'!AG42+'Temp Relocation Living Costs'!AG42</f>
        <v>320493.74055557395</v>
      </c>
      <c r="AP42" s="53">
        <f>'Temp Relocation Housing Costs'!AH42+'Temp Relocation Living Costs'!AH42</f>
        <v>413650316.30564505</v>
      </c>
      <c r="AQ42" s="53">
        <f>'Temp Relocation Housing Costs'!AI42+'Temp Relocation Living Costs'!AI42</f>
        <v>780855729.79364204</v>
      </c>
      <c r="AR42" s="53">
        <f>'Temp Relocation Housing Costs'!AJ42+'Temp Relocation Living Costs'!AJ42</f>
        <v>617227027.83271658</v>
      </c>
      <c r="AS42" s="53">
        <f>'Temp Relocation Housing Costs'!AK42+'Temp Relocation Living Costs'!AK42</f>
        <v>278442781.76748246</v>
      </c>
      <c r="AT42" s="53">
        <f>'Temp Relocation Housing Costs'!AL42+'Temp Relocation Living Costs'!AL42</f>
        <v>175687919.62634102</v>
      </c>
      <c r="AU42" s="53">
        <f>'Temp Relocation Housing Costs'!AM42+'Temp Relocation Living Costs'!AM42</f>
        <v>92893845.112672955</v>
      </c>
      <c r="AW42" s="68">
        <v>2061</v>
      </c>
      <c r="AX42" s="55">
        <f t="shared" si="5"/>
        <v>0</v>
      </c>
      <c r="AY42" s="56">
        <f t="shared" si="6"/>
        <v>5910037.324949122</v>
      </c>
      <c r="AZ42" s="57">
        <f t="shared" si="7"/>
        <v>2358757620.4384999</v>
      </c>
      <c r="BA42" s="58">
        <f t="shared" si="8"/>
        <v>2364667657.7634492</v>
      </c>
    </row>
    <row r="43" spans="1:53" x14ac:dyDescent="0.35">
      <c r="A43">
        <v>2062</v>
      </c>
      <c r="B43" s="51">
        <f>'Temp Relocation Housing Costs'!B43+'Temp Relocation Living Costs'!B43</f>
        <v>0</v>
      </c>
      <c r="C43" s="51">
        <f>'Temp Relocation Housing Costs'!C43+'Temp Relocation Living Costs'!C43</f>
        <v>0</v>
      </c>
      <c r="D43" s="51">
        <f>'Temp Relocation Housing Costs'!D43+'Temp Relocation Living Costs'!D43</f>
        <v>0</v>
      </c>
      <c r="E43" s="51">
        <f>'Temp Relocation Housing Costs'!E43+'Temp Relocation Living Costs'!E43</f>
        <v>0</v>
      </c>
      <c r="F43" s="51">
        <f>'Temp Relocation Housing Costs'!F43+'Temp Relocation Living Costs'!F43</f>
        <v>0</v>
      </c>
      <c r="G43" s="51">
        <f>'Temp Relocation Housing Costs'!G43+'Temp Relocation Living Costs'!G43</f>
        <v>0</v>
      </c>
      <c r="H43" s="52">
        <f>'Temp Relocation Housing Costs'!H43+'Temp Relocation Living Costs'!H43</f>
        <v>1412563.5855961998</v>
      </c>
      <c r="I43" s="52">
        <f>'Temp Relocation Housing Costs'!I43+'Temp Relocation Living Costs'!I43</f>
        <v>1621503.4116016519</v>
      </c>
      <c r="J43" s="52">
        <f>'Temp Relocation Housing Costs'!J43+'Temp Relocation Living Costs'!J43</f>
        <v>1116956.3818131348</v>
      </c>
      <c r="K43" s="52">
        <f>'Temp Relocation Housing Costs'!K43+'Temp Relocation Living Costs'!K43</f>
        <v>1007704.6266915458</v>
      </c>
      <c r="L43" s="52">
        <f>'Temp Relocation Housing Costs'!L43+'Temp Relocation Living Costs'!L43</f>
        <v>830020.48841005121</v>
      </c>
      <c r="M43" s="52">
        <f>'Temp Relocation Housing Costs'!M43+'Temp Relocation Living Costs'!M43</f>
        <v>352520.66786318348</v>
      </c>
      <c r="N43" s="53">
        <f>'Temp Relocation Housing Costs'!N43+'Temp Relocation Living Costs'!N43</f>
        <v>450491563.04652643</v>
      </c>
      <c r="O43" s="53">
        <f>'Temp Relocation Housing Costs'!O43+'Temp Relocation Living Costs'!O43</f>
        <v>866962570.57992494</v>
      </c>
      <c r="P43" s="53">
        <f>'Temp Relocation Housing Costs'!P43+'Temp Relocation Living Costs'!P43</f>
        <v>692563356.97009182</v>
      </c>
      <c r="Q43" s="53">
        <f>'Temp Relocation Housing Costs'!Q43+'Temp Relocation Living Costs'!Q43</f>
        <v>283039179.22553998</v>
      </c>
      <c r="R43" s="53">
        <f>'Temp Relocation Housing Costs'!R43+'Temp Relocation Living Costs'!R43</f>
        <v>181843055.01304519</v>
      </c>
      <c r="S43" s="53">
        <f>'Temp Relocation Housing Costs'!S43+'Temp Relocation Living Costs'!S43</f>
        <v>102974864.0257847</v>
      </c>
      <c r="U43" s="68">
        <v>2062</v>
      </c>
      <c r="V43" s="55">
        <f t="shared" si="0"/>
        <v>0</v>
      </c>
      <c r="W43" s="56">
        <f t="shared" si="1"/>
        <v>6341269.1619757675</v>
      </c>
      <c r="X43" s="57">
        <f t="shared" si="2"/>
        <v>2577874588.8609133</v>
      </c>
      <c r="Y43" s="58">
        <f t="shared" si="3"/>
        <v>2584215858.0228891</v>
      </c>
      <c r="Z43" s="96">
        <f t="shared" si="4"/>
        <v>296724581.01754564</v>
      </c>
      <c r="AC43">
        <v>2062</v>
      </c>
      <c r="AD43" s="51">
        <f>'Temp Relocation Housing Costs'!V43+'Temp Relocation Living Costs'!V43</f>
        <v>0</v>
      </c>
      <c r="AE43" s="51">
        <f>'Temp Relocation Housing Costs'!W43+'Temp Relocation Living Costs'!W43</f>
        <v>0</v>
      </c>
      <c r="AF43" s="51">
        <f>'Temp Relocation Housing Costs'!X43+'Temp Relocation Living Costs'!X43</f>
        <v>0</v>
      </c>
      <c r="AG43" s="51">
        <f>'Temp Relocation Housing Costs'!Y43+'Temp Relocation Living Costs'!Y43</f>
        <v>0</v>
      </c>
      <c r="AH43" s="51">
        <f>'Temp Relocation Housing Costs'!Z43+'Temp Relocation Living Costs'!Z43</f>
        <v>0</v>
      </c>
      <c r="AI43" s="51">
        <f>'Temp Relocation Housing Costs'!AA43+'Temp Relocation Living Costs'!AA43</f>
        <v>0</v>
      </c>
      <c r="AJ43" s="52">
        <f>'Temp Relocation Housing Costs'!AB43+'Temp Relocation Living Costs'!AB43</f>
        <v>1315062.3324143407</v>
      </c>
      <c r="AK43" s="52">
        <f>'Temp Relocation Housing Costs'!AC43+'Temp Relocation Living Costs'!AC43</f>
        <v>1480743.9030277026</v>
      </c>
      <c r="AL43" s="52">
        <f>'Temp Relocation Housing Costs'!AD43+'Temp Relocation Living Costs'!AD43</f>
        <v>1009283.7301550081</v>
      </c>
      <c r="AM43" s="52">
        <f>'Temp Relocation Housing Costs'!AE43+'Temp Relocation Living Costs'!AE43</f>
        <v>1005111.618642651</v>
      </c>
      <c r="AN43" s="52">
        <f>'Temp Relocation Housing Costs'!AF43+'Temp Relocation Living Costs'!AF43</f>
        <v>813065.67496500723</v>
      </c>
      <c r="AO43" s="52">
        <f>'Temp Relocation Housing Costs'!AG43+'Temp Relocation Living Costs'!AG43</f>
        <v>322427.39158133685</v>
      </c>
      <c r="AP43" s="53">
        <f>'Temp Relocation Housing Costs'!AH43+'Temp Relocation Living Costs'!AH43</f>
        <v>419396685.34135592</v>
      </c>
      <c r="AQ43" s="53">
        <f>'Temp Relocation Housing Costs'!AI43+'Temp Relocation Living Costs'!AI43</f>
        <v>791703262.14202332</v>
      </c>
      <c r="AR43" s="53">
        <f>'Temp Relocation Housing Costs'!AJ43+'Temp Relocation Living Costs'!AJ43</f>
        <v>625801454.4460423</v>
      </c>
      <c r="AS43" s="53">
        <f>'Temp Relocation Housing Costs'!AK43+'Temp Relocation Living Costs'!AK43</f>
        <v>282310867.72389102</v>
      </c>
      <c r="AT43" s="53">
        <f>'Temp Relocation Housing Costs'!AL43+'Temp Relocation Living Costs'!AL43</f>
        <v>178128550.23024291</v>
      </c>
      <c r="AU43" s="53">
        <f>'Temp Relocation Housing Costs'!AM43+'Temp Relocation Living Costs'!AM43</f>
        <v>94184312.674576506</v>
      </c>
      <c r="AW43" s="68">
        <v>2062</v>
      </c>
      <c r="AX43" s="55">
        <f t="shared" si="5"/>
        <v>0</v>
      </c>
      <c r="AY43" s="56">
        <f t="shared" si="6"/>
        <v>5945694.6507860469</v>
      </c>
      <c r="AZ43" s="57">
        <f t="shared" si="7"/>
        <v>2391525132.5581317</v>
      </c>
      <c r="BA43" s="58">
        <f t="shared" si="8"/>
        <v>2397470827.2089176</v>
      </c>
    </row>
    <row r="44" spans="1:53" x14ac:dyDescent="0.35">
      <c r="A44">
        <v>2063</v>
      </c>
      <c r="B44" s="51">
        <f>'Temp Relocation Housing Costs'!B44+'Temp Relocation Living Costs'!B44</f>
        <v>0</v>
      </c>
      <c r="C44" s="51">
        <f>'Temp Relocation Housing Costs'!C44+'Temp Relocation Living Costs'!C44</f>
        <v>0</v>
      </c>
      <c r="D44" s="51">
        <f>'Temp Relocation Housing Costs'!D44+'Temp Relocation Living Costs'!D44</f>
        <v>0</v>
      </c>
      <c r="E44" s="51">
        <f>'Temp Relocation Housing Costs'!E44+'Temp Relocation Living Costs'!E44</f>
        <v>0</v>
      </c>
      <c r="F44" s="51">
        <f>'Temp Relocation Housing Costs'!F44+'Temp Relocation Living Costs'!F44</f>
        <v>0</v>
      </c>
      <c r="G44" s="51">
        <f>'Temp Relocation Housing Costs'!G44+'Temp Relocation Living Costs'!G44</f>
        <v>0</v>
      </c>
      <c r="H44" s="52">
        <f>'Temp Relocation Housing Costs'!H44+'Temp Relocation Living Costs'!H44</f>
        <v>1421086.0766174234</v>
      </c>
      <c r="I44" s="52">
        <f>'Temp Relocation Housing Costs'!I44+'Temp Relocation Living Costs'!I44</f>
        <v>1631286.5097978483</v>
      </c>
      <c r="J44" s="52">
        <f>'Temp Relocation Housing Costs'!J44+'Temp Relocation Living Costs'!J44</f>
        <v>1123695.3710042536</v>
      </c>
      <c r="K44" s="52">
        <f>'Temp Relocation Housing Costs'!K44+'Temp Relocation Living Costs'!K44</f>
        <v>1013784.4617662973</v>
      </c>
      <c r="L44" s="52">
        <f>'Temp Relocation Housing Costs'!L44+'Temp Relocation Living Costs'!L44</f>
        <v>835028.29282468976</v>
      </c>
      <c r="M44" s="52">
        <f>'Temp Relocation Housing Costs'!M44+'Temp Relocation Living Costs'!M44</f>
        <v>354647.54856242787</v>
      </c>
      <c r="N44" s="53">
        <f>'Temp Relocation Housing Costs'!N44+'Temp Relocation Living Costs'!N44</f>
        <v>456749725.23496455</v>
      </c>
      <c r="O44" s="53">
        <f>'Temp Relocation Housing Costs'!O44+'Temp Relocation Living Costs'!O44</f>
        <v>879006286.42956913</v>
      </c>
      <c r="P44" s="53">
        <f>'Temp Relocation Housing Costs'!P44+'Temp Relocation Living Costs'!P44</f>
        <v>702184344.72927952</v>
      </c>
      <c r="Q44" s="53">
        <f>'Temp Relocation Housing Costs'!Q44+'Temp Relocation Living Costs'!Q44</f>
        <v>286971117.65585631</v>
      </c>
      <c r="R44" s="53">
        <f>'Temp Relocation Housing Costs'!R44+'Temp Relocation Living Costs'!R44</f>
        <v>184369191.84769931</v>
      </c>
      <c r="S44" s="53">
        <f>'Temp Relocation Housing Costs'!S44+'Temp Relocation Living Costs'!S44</f>
        <v>104405375.61194551</v>
      </c>
      <c r="U44" s="68">
        <v>2063</v>
      </c>
      <c r="V44" s="55">
        <f t="shared" si="0"/>
        <v>0</v>
      </c>
      <c r="W44" s="56">
        <f t="shared" si="1"/>
        <v>6379528.2605729401</v>
      </c>
      <c r="X44" s="57">
        <f t="shared" si="2"/>
        <v>2613686041.5093141</v>
      </c>
      <c r="Y44" s="58">
        <f t="shared" si="3"/>
        <v>2620065569.769887</v>
      </c>
      <c r="Z44" s="96">
        <f t="shared" si="4"/>
        <v>284995181.05404389</v>
      </c>
      <c r="AC44">
        <v>2063</v>
      </c>
      <c r="AD44" s="51">
        <f>'Temp Relocation Housing Costs'!V44+'Temp Relocation Living Costs'!V44</f>
        <v>0</v>
      </c>
      <c r="AE44" s="51">
        <f>'Temp Relocation Housing Costs'!W44+'Temp Relocation Living Costs'!W44</f>
        <v>0</v>
      </c>
      <c r="AF44" s="51">
        <f>'Temp Relocation Housing Costs'!X44+'Temp Relocation Living Costs'!X44</f>
        <v>0</v>
      </c>
      <c r="AG44" s="51">
        <f>'Temp Relocation Housing Costs'!Y44+'Temp Relocation Living Costs'!Y44</f>
        <v>0</v>
      </c>
      <c r="AH44" s="51">
        <f>'Temp Relocation Housing Costs'!Z44+'Temp Relocation Living Costs'!Z44</f>
        <v>0</v>
      </c>
      <c r="AI44" s="51">
        <f>'Temp Relocation Housing Costs'!AA44+'Temp Relocation Living Costs'!AA44</f>
        <v>0</v>
      </c>
      <c r="AJ44" s="52">
        <f>'Temp Relocation Housing Costs'!AB44+'Temp Relocation Living Costs'!AB44</f>
        <v>1322996.5642143346</v>
      </c>
      <c r="AK44" s="52">
        <f>'Temp Relocation Housing Costs'!AC44+'Temp Relocation Living Costs'!AC44</f>
        <v>1489677.7497918175</v>
      </c>
      <c r="AL44" s="52">
        <f>'Temp Relocation Housing Costs'!AD44+'Temp Relocation Living Costs'!AD44</f>
        <v>1015373.0925142133</v>
      </c>
      <c r="AM44" s="52">
        <f>'Temp Relocation Housing Costs'!AE44+'Temp Relocation Living Costs'!AE44</f>
        <v>1011175.8091913508</v>
      </c>
      <c r="AN44" s="52">
        <f>'Temp Relocation Housing Costs'!AF44+'Temp Relocation Living Costs'!AF44</f>
        <v>817971.18504980125</v>
      </c>
      <c r="AO44" s="52">
        <f>'Temp Relocation Housing Costs'!AG44+'Temp Relocation Living Costs'!AG44</f>
        <v>324372.70900121698</v>
      </c>
      <c r="AP44" s="53">
        <f>'Temp Relocation Housing Costs'!AH44+'Temp Relocation Living Costs'!AH44</f>
        <v>425222882.08610725</v>
      </c>
      <c r="AQ44" s="53">
        <f>'Temp Relocation Housing Costs'!AI44+'Temp Relocation Living Costs'!AI44</f>
        <v>802701486.80597484</v>
      </c>
      <c r="AR44" s="53">
        <f>'Temp Relocation Housing Costs'!AJ44+'Temp Relocation Living Costs'!AJ44</f>
        <v>634494995.72614717</v>
      </c>
      <c r="AS44" s="53">
        <f>'Temp Relocation Housing Costs'!AK44+'Temp Relocation Living Costs'!AK44</f>
        <v>286232688.55850756</v>
      </c>
      <c r="AT44" s="53">
        <f>'Temp Relocation Housing Costs'!AL44+'Temp Relocation Living Costs'!AL44</f>
        <v>180603085.71364576</v>
      </c>
      <c r="AU44" s="53">
        <f>'Temp Relocation Housing Costs'!AM44+'Temp Relocation Living Costs'!AM44</f>
        <v>95492707.221053749</v>
      </c>
      <c r="AW44" s="68">
        <v>2063</v>
      </c>
      <c r="AX44" s="55">
        <f t="shared" si="5"/>
        <v>0</v>
      </c>
      <c r="AY44" s="56">
        <f t="shared" si="6"/>
        <v>5981567.1097627347</v>
      </c>
      <c r="AZ44" s="57">
        <f t="shared" si="7"/>
        <v>2424747846.1114364</v>
      </c>
      <c r="BA44" s="58">
        <f t="shared" si="8"/>
        <v>2430729413.221199</v>
      </c>
    </row>
    <row r="45" spans="1:53" x14ac:dyDescent="0.35">
      <c r="A45">
        <v>2064</v>
      </c>
      <c r="B45" s="51">
        <f>'Temp Relocation Housing Costs'!B45+'Temp Relocation Living Costs'!B45</f>
        <v>0</v>
      </c>
      <c r="C45" s="51">
        <f>'Temp Relocation Housing Costs'!C45+'Temp Relocation Living Costs'!C45</f>
        <v>0</v>
      </c>
      <c r="D45" s="51">
        <f>'Temp Relocation Housing Costs'!D45+'Temp Relocation Living Costs'!D45</f>
        <v>0</v>
      </c>
      <c r="E45" s="51">
        <f>'Temp Relocation Housing Costs'!E45+'Temp Relocation Living Costs'!E45</f>
        <v>0</v>
      </c>
      <c r="F45" s="51">
        <f>'Temp Relocation Housing Costs'!F45+'Temp Relocation Living Costs'!F45</f>
        <v>0</v>
      </c>
      <c r="G45" s="51">
        <f>'Temp Relocation Housing Costs'!G45+'Temp Relocation Living Costs'!G45</f>
        <v>0</v>
      </c>
      <c r="H45" s="52">
        <f>'Temp Relocation Housing Costs'!H45+'Temp Relocation Living Costs'!H45</f>
        <v>1429659.9868129399</v>
      </c>
      <c r="I45" s="52">
        <f>'Temp Relocation Housing Costs'!I45+'Temp Relocation Living Costs'!I45</f>
        <v>1641128.6328530936</v>
      </c>
      <c r="J45" s="52">
        <f>'Temp Relocation Housing Costs'!J45+'Temp Relocation Living Costs'!J45</f>
        <v>1130475.0188782518</v>
      </c>
      <c r="K45" s="52">
        <f>'Temp Relocation Housing Costs'!K45+'Temp Relocation Living Costs'!K45</f>
        <v>1019900.978616201</v>
      </c>
      <c r="L45" s="52">
        <f>'Temp Relocation Housing Costs'!L45+'Temp Relocation Living Costs'!L45</f>
        <v>840066.31107790885</v>
      </c>
      <c r="M45" s="52">
        <f>'Temp Relocation Housing Costs'!M45+'Temp Relocation Living Costs'!M45</f>
        <v>356787.26147810987</v>
      </c>
      <c r="N45" s="53">
        <f>'Temp Relocation Housing Costs'!N45+'Temp Relocation Living Costs'!N45</f>
        <v>463094824.88725227</v>
      </c>
      <c r="O45" s="53">
        <f>'Temp Relocation Housing Costs'!O45+'Temp Relocation Living Costs'!O45</f>
        <v>891217311.79912734</v>
      </c>
      <c r="P45" s="53">
        <f>'Temp Relocation Housing Costs'!P45+'Temp Relocation Living Costs'!P45</f>
        <v>711938985.82795036</v>
      </c>
      <c r="Q45" s="53">
        <f>'Temp Relocation Housing Costs'!Q45+'Temp Relocation Living Costs'!Q45</f>
        <v>290957677.99350744</v>
      </c>
      <c r="R45" s="53">
        <f>'Temp Relocation Housing Costs'!R45+'Temp Relocation Living Costs'!R45</f>
        <v>186930421.40176982</v>
      </c>
      <c r="S45" s="53">
        <f>'Temp Relocation Housing Costs'!S45+'Temp Relocation Living Costs'!S45</f>
        <v>105855759.65355936</v>
      </c>
      <c r="U45" s="68">
        <v>2064</v>
      </c>
      <c r="V45" s="55">
        <f t="shared" si="0"/>
        <v>0</v>
      </c>
      <c r="W45" s="56">
        <f t="shared" si="1"/>
        <v>6418018.1897165058</v>
      </c>
      <c r="X45" s="57">
        <f t="shared" si="2"/>
        <v>2649994981.5631661</v>
      </c>
      <c r="Y45" s="58">
        <f t="shared" si="3"/>
        <v>2656412999.7528825</v>
      </c>
      <c r="Z45" s="96">
        <f t="shared" si="4"/>
        <v>273729479.67438763</v>
      </c>
      <c r="AC45">
        <v>2064</v>
      </c>
      <c r="AD45" s="51">
        <f>'Temp Relocation Housing Costs'!V45+'Temp Relocation Living Costs'!V45</f>
        <v>0</v>
      </c>
      <c r="AE45" s="51">
        <f>'Temp Relocation Housing Costs'!W45+'Temp Relocation Living Costs'!W45</f>
        <v>0</v>
      </c>
      <c r="AF45" s="51">
        <f>'Temp Relocation Housing Costs'!X45+'Temp Relocation Living Costs'!X45</f>
        <v>0</v>
      </c>
      <c r="AG45" s="51">
        <f>'Temp Relocation Housing Costs'!Y45+'Temp Relocation Living Costs'!Y45</f>
        <v>0</v>
      </c>
      <c r="AH45" s="51">
        <f>'Temp Relocation Housing Costs'!Z45+'Temp Relocation Living Costs'!Z45</f>
        <v>0</v>
      </c>
      <c r="AI45" s="51">
        <f>'Temp Relocation Housing Costs'!AA45+'Temp Relocation Living Costs'!AA45</f>
        <v>0</v>
      </c>
      <c r="AJ45" s="52">
        <f>'Temp Relocation Housing Costs'!AB45+'Temp Relocation Living Costs'!AB45</f>
        <v>1330978.666014635</v>
      </c>
      <c r="AK45" s="52">
        <f>'Temp Relocation Housing Costs'!AC45+'Temp Relocation Living Costs'!AC45</f>
        <v>1498665.4975835455</v>
      </c>
      <c r="AL45" s="52">
        <f>'Temp Relocation Housing Costs'!AD45+'Temp Relocation Living Costs'!AD45</f>
        <v>1021499.1941300158</v>
      </c>
      <c r="AM45" s="52">
        <f>'Temp Relocation Housing Costs'!AE45+'Temp Relocation Living Costs'!AE45</f>
        <v>1017276.5871262958</v>
      </c>
      <c r="AN45" s="52">
        <f>'Temp Relocation Housing Costs'!AF45+'Temp Relocation Living Costs'!AF45</f>
        <v>822906.29179564316</v>
      </c>
      <c r="AO45" s="52">
        <f>'Temp Relocation Housing Costs'!AG45+'Temp Relocation Living Costs'!AG45</f>
        <v>326329.7632026574</v>
      </c>
      <c r="AP45" s="53">
        <f>'Temp Relocation Housing Costs'!AH45+'Temp Relocation Living Costs'!AH45</f>
        <v>431130015.49463046</v>
      </c>
      <c r="AQ45" s="53">
        <f>'Temp Relocation Housing Costs'!AI45+'Temp Relocation Living Costs'!AI45</f>
        <v>813852497.18086517</v>
      </c>
      <c r="AR45" s="53">
        <f>'Temp Relocation Housing Costs'!AJ45+'Temp Relocation Living Costs'!AJ45</f>
        <v>643309306.39637065</v>
      </c>
      <c r="AS45" s="53">
        <f>'Temp Relocation Housing Costs'!AK45+'Temp Relocation Living Costs'!AK45</f>
        <v>290208990.74831545</v>
      </c>
      <c r="AT45" s="53">
        <f>'Temp Relocation Housing Costs'!AL45+'Temp Relocation Living Costs'!AL45</f>
        <v>183111997.07812265</v>
      </c>
      <c r="AU45" s="53">
        <f>'Temp Relocation Housing Costs'!AM45+'Temp Relocation Living Costs'!AM45</f>
        <v>96819277.791123822</v>
      </c>
      <c r="AW45" s="68">
        <v>2064</v>
      </c>
      <c r="AX45" s="55">
        <f t="shared" si="5"/>
        <v>0</v>
      </c>
      <c r="AY45" s="56">
        <f t="shared" si="6"/>
        <v>6017655.9998527924</v>
      </c>
      <c r="AZ45" s="57">
        <f t="shared" si="7"/>
        <v>2458432084.6894283</v>
      </c>
      <c r="BA45" s="58">
        <f t="shared" si="8"/>
        <v>2464449740.689281</v>
      </c>
    </row>
    <row r="46" spans="1:53" x14ac:dyDescent="0.35">
      <c r="A46">
        <v>2065</v>
      </c>
      <c r="B46" s="51">
        <f>'Temp Relocation Housing Costs'!B46+'Temp Relocation Living Costs'!B46</f>
        <v>0</v>
      </c>
      <c r="C46" s="51">
        <f>'Temp Relocation Housing Costs'!C46+'Temp Relocation Living Costs'!C46</f>
        <v>0</v>
      </c>
      <c r="D46" s="51">
        <f>'Temp Relocation Housing Costs'!D46+'Temp Relocation Living Costs'!D46</f>
        <v>0</v>
      </c>
      <c r="E46" s="51">
        <f>'Temp Relocation Housing Costs'!E46+'Temp Relocation Living Costs'!E46</f>
        <v>0</v>
      </c>
      <c r="F46" s="51">
        <f>'Temp Relocation Housing Costs'!F46+'Temp Relocation Living Costs'!F46</f>
        <v>0</v>
      </c>
      <c r="G46" s="51">
        <f>'Temp Relocation Housing Costs'!G46+'Temp Relocation Living Costs'!G46</f>
        <v>0</v>
      </c>
      <c r="H46" s="52">
        <f>'Temp Relocation Housing Costs'!H46+'Temp Relocation Living Costs'!H46</f>
        <v>1438285.6264126424</v>
      </c>
      <c r="I46" s="52">
        <f>'Temp Relocation Housing Costs'!I46+'Temp Relocation Living Costs'!I46</f>
        <v>1651030.1368850411</v>
      </c>
      <c r="J46" s="52">
        <f>'Temp Relocation Housing Costs'!J46+'Temp Relocation Living Costs'!J46</f>
        <v>1137295.5707432083</v>
      </c>
      <c r="K46" s="52">
        <f>'Temp Relocation Housing Costs'!K46+'Temp Relocation Living Costs'!K46</f>
        <v>1026054.3985552583</v>
      </c>
      <c r="L46" s="52">
        <f>'Temp Relocation Housing Costs'!L46+'Temp Relocation Living Costs'!L46</f>
        <v>845134.72546038218</v>
      </c>
      <c r="M46" s="52">
        <f>'Temp Relocation Housing Costs'!M46+'Temp Relocation Living Costs'!M46</f>
        <v>358939.88403148722</v>
      </c>
      <c r="N46" s="53">
        <f>'Temp Relocation Housing Costs'!N46+'Temp Relocation Living Costs'!N46</f>
        <v>469528069.72578311</v>
      </c>
      <c r="O46" s="53">
        <f>'Temp Relocation Housing Costs'!O46+'Temp Relocation Living Costs'!O46</f>
        <v>903597970.92771292</v>
      </c>
      <c r="P46" s="53">
        <f>'Temp Relocation Housing Costs'!P46+'Temp Relocation Living Costs'!P46</f>
        <v>721829136.95853555</v>
      </c>
      <c r="Q46" s="53">
        <f>'Temp Relocation Housing Costs'!Q46+'Temp Relocation Living Costs'!Q46</f>
        <v>294999619.03795421</v>
      </c>
      <c r="R46" s="53">
        <f>'Temp Relocation Housing Costs'!R46+'Temp Relocation Living Costs'!R46</f>
        <v>189527231.17812636</v>
      </c>
      <c r="S46" s="53">
        <f>'Temp Relocation Housing Costs'!S46+'Temp Relocation Living Costs'!S46</f>
        <v>107326292.2158393</v>
      </c>
      <c r="U46" s="68">
        <v>2065</v>
      </c>
      <c r="V46" s="55">
        <f t="shared" si="0"/>
        <v>0</v>
      </c>
      <c r="W46" s="56">
        <f t="shared" si="1"/>
        <v>6456740.3420880195</v>
      </c>
      <c r="X46" s="57">
        <f t="shared" si="2"/>
        <v>2686808320.0439515</v>
      </c>
      <c r="Y46" s="58">
        <f t="shared" si="3"/>
        <v>2693265060.3860397</v>
      </c>
      <c r="Z46" s="96">
        <f t="shared" si="4"/>
        <v>262909143.58464473</v>
      </c>
      <c r="AC46">
        <v>2065</v>
      </c>
      <c r="AD46" s="51">
        <f>'Temp Relocation Housing Costs'!V46+'Temp Relocation Living Costs'!V46</f>
        <v>0</v>
      </c>
      <c r="AE46" s="51">
        <f>'Temp Relocation Housing Costs'!W46+'Temp Relocation Living Costs'!W46</f>
        <v>0</v>
      </c>
      <c r="AF46" s="51">
        <f>'Temp Relocation Housing Costs'!X46+'Temp Relocation Living Costs'!X46</f>
        <v>0</v>
      </c>
      <c r="AG46" s="51">
        <f>'Temp Relocation Housing Costs'!Y46+'Temp Relocation Living Costs'!Y46</f>
        <v>0</v>
      </c>
      <c r="AH46" s="51">
        <f>'Temp Relocation Housing Costs'!Z46+'Temp Relocation Living Costs'!Z46</f>
        <v>0</v>
      </c>
      <c r="AI46" s="51">
        <f>'Temp Relocation Housing Costs'!AA46+'Temp Relocation Living Costs'!AA46</f>
        <v>0</v>
      </c>
      <c r="AJ46" s="52">
        <f>'Temp Relocation Housing Costs'!AB46+'Temp Relocation Living Costs'!AB46</f>
        <v>1339008.9266317263</v>
      </c>
      <c r="AK46" s="52">
        <f>'Temp Relocation Housing Costs'!AC46+'Temp Relocation Living Costs'!AC46</f>
        <v>1507707.4716066704</v>
      </c>
      <c r="AL46" s="52">
        <f>'Temp Relocation Housing Costs'!AD46+'Temp Relocation Living Costs'!AD46</f>
        <v>1027662.2566632228</v>
      </c>
      <c r="AM46" s="52">
        <f>'Temp Relocation Housing Costs'!AE46+'Temp Relocation Living Costs'!AE46</f>
        <v>1023414.1731920061</v>
      </c>
      <c r="AN46" s="52">
        <f>'Temp Relocation Housing Costs'!AF46+'Temp Relocation Living Costs'!AF46</f>
        <v>827871.17376955925</v>
      </c>
      <c r="AO46" s="52">
        <f>'Temp Relocation Housing Costs'!AG46+'Temp Relocation Living Costs'!AG46</f>
        <v>328298.62499777373</v>
      </c>
      <c r="AP46" s="53">
        <f>'Temp Relocation Housing Costs'!AH46+'Temp Relocation Living Costs'!AH46</f>
        <v>437119209.92709237</v>
      </c>
      <c r="AQ46" s="53">
        <f>'Temp Relocation Housing Costs'!AI46+'Temp Relocation Living Costs'!AI46</f>
        <v>825158415.7432003</v>
      </c>
      <c r="AR46" s="53">
        <f>'Temp Relocation Housing Costs'!AJ46+'Temp Relocation Living Costs'!AJ46</f>
        <v>652246064.16722465</v>
      </c>
      <c r="AS46" s="53">
        <f>'Temp Relocation Housing Costs'!AK46+'Temp Relocation Living Costs'!AK46</f>
        <v>294240531.14024591</v>
      </c>
      <c r="AT46" s="53">
        <f>'Temp Relocation Housing Costs'!AL46+'Temp Relocation Living Costs'!AL46</f>
        <v>185655761.86833104</v>
      </c>
      <c r="AU46" s="53">
        <f>'Temp Relocation Housing Costs'!AM46+'Temp Relocation Living Costs'!AM46</f>
        <v>98164276.883419216</v>
      </c>
      <c r="AW46" s="68">
        <v>2065</v>
      </c>
      <c r="AX46" s="55">
        <f t="shared" si="5"/>
        <v>0</v>
      </c>
      <c r="AY46" s="56">
        <f t="shared" si="6"/>
        <v>6053962.6268609595</v>
      </c>
      <c r="AZ46" s="57">
        <f t="shared" si="7"/>
        <v>2492584259.7295132</v>
      </c>
      <c r="BA46" s="58">
        <f t="shared" si="8"/>
        <v>2498638222.3563743</v>
      </c>
    </row>
    <row r="47" spans="1:53" x14ac:dyDescent="0.35">
      <c r="A47">
        <v>2066</v>
      </c>
      <c r="B47" s="51">
        <f>'Temp Relocation Housing Costs'!B47+'Temp Relocation Living Costs'!B47</f>
        <v>0</v>
      </c>
      <c r="C47" s="51">
        <f>'Temp Relocation Housing Costs'!C47+'Temp Relocation Living Costs'!C47</f>
        <v>0</v>
      </c>
      <c r="D47" s="51">
        <f>'Temp Relocation Housing Costs'!D47+'Temp Relocation Living Costs'!D47</f>
        <v>0</v>
      </c>
      <c r="E47" s="51">
        <f>'Temp Relocation Housing Costs'!E47+'Temp Relocation Living Costs'!E47</f>
        <v>0</v>
      </c>
      <c r="F47" s="51">
        <f>'Temp Relocation Housing Costs'!F47+'Temp Relocation Living Costs'!F47</f>
        <v>0</v>
      </c>
      <c r="G47" s="51">
        <f>'Temp Relocation Housing Costs'!G47+'Temp Relocation Living Costs'!G47</f>
        <v>0</v>
      </c>
      <c r="H47" s="52">
        <f>'Temp Relocation Housing Costs'!H47+'Temp Relocation Living Costs'!H47</f>
        <v>1446963.3075181507</v>
      </c>
      <c r="I47" s="52">
        <f>'Temp Relocation Housing Costs'!I47+'Temp Relocation Living Costs'!I47</f>
        <v>1660991.3801599303</v>
      </c>
      <c r="J47" s="52">
        <f>'Temp Relocation Housing Costs'!J47+'Temp Relocation Living Costs'!J47</f>
        <v>1144157.2733872316</v>
      </c>
      <c r="K47" s="52">
        <f>'Temp Relocation Housing Costs'!K47+'Temp Relocation Living Costs'!K47</f>
        <v>1032244.9442327357</v>
      </c>
      <c r="L47" s="52">
        <f>'Temp Relocation Housing Costs'!L47+'Temp Relocation Living Costs'!L47</f>
        <v>850233.71936260758</v>
      </c>
      <c r="M47" s="52">
        <f>'Temp Relocation Housing Costs'!M47+'Temp Relocation Living Costs'!M47</f>
        <v>361105.49411092763</v>
      </c>
      <c r="N47" s="53">
        <f>'Temp Relocation Housing Costs'!N47+'Temp Relocation Living Costs'!N47</f>
        <v>476050684.25045258</v>
      </c>
      <c r="O47" s="53">
        <f>'Temp Relocation Housing Costs'!O47+'Temp Relocation Living Costs'!O47</f>
        <v>916150620.34242642</v>
      </c>
      <c r="P47" s="53">
        <f>'Temp Relocation Housing Costs'!P47+'Temp Relocation Living Costs'!P47</f>
        <v>731856680.60636246</v>
      </c>
      <c r="Q47" s="53">
        <f>'Temp Relocation Housing Costs'!Q47+'Temp Relocation Living Costs'!Q47</f>
        <v>299097710.1297875</v>
      </c>
      <c r="R47" s="53">
        <f>'Temp Relocation Housing Costs'!R47+'Temp Relocation Living Costs'!R47</f>
        <v>192160115.45195651</v>
      </c>
      <c r="S47" s="53">
        <f>'Temp Relocation Housing Costs'!S47+'Temp Relocation Living Costs'!S47</f>
        <v>108817253.19905546</v>
      </c>
      <c r="U47" s="68">
        <v>2066</v>
      </c>
      <c r="V47" s="55">
        <f t="shared" si="0"/>
        <v>0</v>
      </c>
      <c r="W47" s="56">
        <f t="shared" si="1"/>
        <v>6495696.1187715838</v>
      </c>
      <c r="X47" s="57">
        <f t="shared" si="2"/>
        <v>2724133063.9800415</v>
      </c>
      <c r="Y47" s="58">
        <f t="shared" si="3"/>
        <v>2730628760.0988131</v>
      </c>
      <c r="Z47" s="96">
        <f t="shared" si="4"/>
        <v>252516564.42469192</v>
      </c>
      <c r="AC47">
        <v>2066</v>
      </c>
      <c r="AD47" s="51">
        <f>'Temp Relocation Housing Costs'!V47+'Temp Relocation Living Costs'!V47</f>
        <v>0</v>
      </c>
      <c r="AE47" s="51">
        <f>'Temp Relocation Housing Costs'!W47+'Temp Relocation Living Costs'!W47</f>
        <v>0</v>
      </c>
      <c r="AF47" s="51">
        <f>'Temp Relocation Housing Costs'!X47+'Temp Relocation Living Costs'!X47</f>
        <v>0</v>
      </c>
      <c r="AG47" s="51">
        <f>'Temp Relocation Housing Costs'!Y47+'Temp Relocation Living Costs'!Y47</f>
        <v>0</v>
      </c>
      <c r="AH47" s="51">
        <f>'Temp Relocation Housing Costs'!Z47+'Temp Relocation Living Costs'!Z47</f>
        <v>0</v>
      </c>
      <c r="AI47" s="51">
        <f>'Temp Relocation Housing Costs'!AA47+'Temp Relocation Living Costs'!AA47</f>
        <v>0</v>
      </c>
      <c r="AJ47" s="52">
        <f>'Temp Relocation Housing Costs'!AB47+'Temp Relocation Living Costs'!AB47</f>
        <v>1347087.6366246229</v>
      </c>
      <c r="AK47" s="52">
        <f>'Temp Relocation Housing Costs'!AC47+'Temp Relocation Living Costs'!AC47</f>
        <v>1516803.9990270461</v>
      </c>
      <c r="AL47" s="52">
        <f>'Temp Relocation Housing Costs'!AD47+'Temp Relocation Living Costs'!AD47</f>
        <v>1033862.5031119988</v>
      </c>
      <c r="AM47" s="52">
        <f>'Temp Relocation Housing Costs'!AE47+'Temp Relocation Living Costs'!AE47</f>
        <v>1029588.7894648308</v>
      </c>
      <c r="AN47" s="52">
        <f>'Temp Relocation Housing Costs'!AF47+'Temp Relocation Living Costs'!AF47</f>
        <v>832866.01061593241</v>
      </c>
      <c r="AO47" s="52">
        <f>'Temp Relocation Housing Costs'!AG47+'Temp Relocation Living Costs'!AG47</f>
        <v>330279.36562591529</v>
      </c>
      <c r="AP47" s="53">
        <f>'Temp Relocation Housing Costs'!AH47+'Temp Relocation Living Costs'!AH47</f>
        <v>443191605.36310464</v>
      </c>
      <c r="AQ47" s="53">
        <f>'Temp Relocation Housing Costs'!AI47+'Temp Relocation Living Costs'!AI47</f>
        <v>836621394.45461845</v>
      </c>
      <c r="AR47" s="53">
        <f>'Temp Relocation Housing Costs'!AJ47+'Temp Relocation Living Costs'!AJ47</f>
        <v>661306970.05572724</v>
      </c>
      <c r="AS47" s="53">
        <f>'Temp Relocation Housing Costs'!AK47+'Temp Relocation Living Costs'!AK47</f>
        <v>298328077.09523565</v>
      </c>
      <c r="AT47" s="53">
        <f>'Temp Relocation Housing Costs'!AL47+'Temp Relocation Living Costs'!AL47</f>
        <v>188234864.26290822</v>
      </c>
      <c r="AU47" s="53">
        <f>'Temp Relocation Housing Costs'!AM47+'Temp Relocation Living Costs'!AM47</f>
        <v>99527960.504245982</v>
      </c>
      <c r="AW47" s="68">
        <v>2066</v>
      </c>
      <c r="AX47" s="55">
        <f t="shared" si="5"/>
        <v>0</v>
      </c>
      <c r="AY47" s="56">
        <f t="shared" si="6"/>
        <v>6090488.3044703463</v>
      </c>
      <c r="AZ47" s="57">
        <f t="shared" si="7"/>
        <v>2527210871.7358398</v>
      </c>
      <c r="BA47" s="58">
        <f t="shared" si="8"/>
        <v>2533301360.0403104</v>
      </c>
    </row>
    <row r="48" spans="1:53" x14ac:dyDescent="0.35">
      <c r="A48">
        <v>2067</v>
      </c>
      <c r="B48" s="51">
        <f>'Temp Relocation Housing Costs'!B48+'Temp Relocation Living Costs'!B48</f>
        <v>0</v>
      </c>
      <c r="C48" s="51">
        <f>'Temp Relocation Housing Costs'!C48+'Temp Relocation Living Costs'!C48</f>
        <v>0</v>
      </c>
      <c r="D48" s="51">
        <f>'Temp Relocation Housing Costs'!D48+'Temp Relocation Living Costs'!D48</f>
        <v>0</v>
      </c>
      <c r="E48" s="51">
        <f>'Temp Relocation Housing Costs'!E48+'Temp Relocation Living Costs'!E48</f>
        <v>0</v>
      </c>
      <c r="F48" s="51">
        <f>'Temp Relocation Housing Costs'!F48+'Temp Relocation Living Costs'!F48</f>
        <v>0</v>
      </c>
      <c r="G48" s="51">
        <f>'Temp Relocation Housing Costs'!G48+'Temp Relocation Living Costs'!G48</f>
        <v>0</v>
      </c>
      <c r="H48" s="52">
        <f>'Temp Relocation Housing Costs'!H48+'Temp Relocation Living Costs'!H48</f>
        <v>1455693.3441141024</v>
      </c>
      <c r="I48" s="52">
        <f>'Temp Relocation Housing Costs'!I48+'Temp Relocation Living Costs'!I48</f>
        <v>1671012.7231055424</v>
      </c>
      <c r="J48" s="52">
        <f>'Temp Relocation Housing Costs'!J48+'Temp Relocation Living Costs'!J48</f>
        <v>1151060.3750873897</v>
      </c>
      <c r="K48" s="52">
        <f>'Temp Relocation Housing Costs'!K48+'Temp Relocation Living Costs'!K48</f>
        <v>1038472.8396412202</v>
      </c>
      <c r="L48" s="52">
        <f>'Temp Relocation Housing Costs'!L48+'Temp Relocation Living Costs'!L48</f>
        <v>855363.4772815411</v>
      </c>
      <c r="M48" s="52">
        <f>'Temp Relocation Housing Costs'!M48+'Temp Relocation Living Costs'!M48</f>
        <v>363284.17007472576</v>
      </c>
      <c r="N48" s="53">
        <f>'Temp Relocation Housing Costs'!N48+'Temp Relocation Living Costs'!N48</f>
        <v>482663909.97172689</v>
      </c>
      <c r="O48" s="53">
        <f>'Temp Relocation Housing Costs'!O48+'Temp Relocation Living Costs'!O48</f>
        <v>928877649.30689371</v>
      </c>
      <c r="P48" s="53">
        <f>'Temp Relocation Housing Costs'!P48+'Temp Relocation Living Costs'!P48</f>
        <v>742023525.40796781</v>
      </c>
      <c r="Q48" s="53">
        <f>'Temp Relocation Housing Costs'!Q48+'Temp Relocation Living Costs'!Q48</f>
        <v>303252731.29716367</v>
      </c>
      <c r="R48" s="53">
        <f>'Temp Relocation Housing Costs'!R48+'Temp Relocation Living Costs'!R48</f>
        <v>194829575.36484537</v>
      </c>
      <c r="S48" s="53">
        <f>'Temp Relocation Housing Costs'!S48+'Temp Relocation Living Costs'!S48</f>
        <v>110328926.39181113</v>
      </c>
      <c r="U48" s="68">
        <v>2067</v>
      </c>
      <c r="V48" s="55">
        <f t="shared" si="0"/>
        <v>0</v>
      </c>
      <c r="W48" s="56">
        <f t="shared" si="1"/>
        <v>6534886.9293045215</v>
      </c>
      <c r="X48" s="57">
        <f t="shared" si="2"/>
        <v>2761976317.7404079</v>
      </c>
      <c r="Y48" s="58">
        <f t="shared" si="3"/>
        <v>2768511204.6697125</v>
      </c>
      <c r="Z48" s="96">
        <f t="shared" si="4"/>
        <v>242534830.09877279</v>
      </c>
      <c r="AC48">
        <v>2067</v>
      </c>
      <c r="AD48" s="51">
        <f>'Temp Relocation Housing Costs'!V48+'Temp Relocation Living Costs'!V48</f>
        <v>0</v>
      </c>
      <c r="AE48" s="51">
        <f>'Temp Relocation Housing Costs'!W48+'Temp Relocation Living Costs'!W48</f>
        <v>0</v>
      </c>
      <c r="AF48" s="51">
        <f>'Temp Relocation Housing Costs'!X48+'Temp Relocation Living Costs'!X48</f>
        <v>0</v>
      </c>
      <c r="AG48" s="51">
        <f>'Temp Relocation Housing Costs'!Y48+'Temp Relocation Living Costs'!Y48</f>
        <v>0</v>
      </c>
      <c r="AH48" s="51">
        <f>'Temp Relocation Housing Costs'!Z48+'Temp Relocation Living Costs'!Z48</f>
        <v>0</v>
      </c>
      <c r="AI48" s="51">
        <f>'Temp Relocation Housing Costs'!AA48+'Temp Relocation Living Costs'!AA48</f>
        <v>0</v>
      </c>
      <c r="AJ48" s="52">
        <f>'Temp Relocation Housing Costs'!AB48+'Temp Relocation Living Costs'!AB48</f>
        <v>1355215.0883053832</v>
      </c>
      <c r="AK48" s="52">
        <f>'Temp Relocation Housing Costs'!AC48+'Temp Relocation Living Costs'!AC48</f>
        <v>1525955.4089844313</v>
      </c>
      <c r="AL48" s="52">
        <f>'Temp Relocation Housing Costs'!AD48+'Temp Relocation Living Costs'!AD48</f>
        <v>1040100.157819934</v>
      </c>
      <c r="AM48" s="52">
        <f>'Temp Relocation Housing Costs'!AE48+'Temp Relocation Living Costs'!AE48</f>
        <v>1035800.6593609836</v>
      </c>
      <c r="AN48" s="52">
        <f>'Temp Relocation Housing Costs'!AF48+'Temp Relocation Living Costs'!AF48</f>
        <v>837890.98306300351</v>
      </c>
      <c r="AO48" s="52">
        <f>'Temp Relocation Housing Costs'!AG48+'Temp Relocation Living Costs'!AG48</f>
        <v>332272.05675624352</v>
      </c>
      <c r="AP48" s="53">
        <f>'Temp Relocation Housing Costs'!AH48+'Temp Relocation Living Costs'!AH48</f>
        <v>449348357.61870706</v>
      </c>
      <c r="AQ48" s="53">
        <f>'Temp Relocation Housing Costs'!AI48+'Temp Relocation Living Costs'!AI48</f>
        <v>848243615.17148805</v>
      </c>
      <c r="AR48" s="53">
        <f>'Temp Relocation Housing Costs'!AJ48+'Temp Relocation Living Costs'!AJ48</f>
        <v>670493748.7091732</v>
      </c>
      <c r="AS48" s="53">
        <f>'Temp Relocation Housing Costs'!AK48+'Temp Relocation Living Costs'!AK48</f>
        <v>302472406.63428652</v>
      </c>
      <c r="AT48" s="53">
        <f>'Temp Relocation Housing Costs'!AL48+'Temp Relocation Living Costs'!AL48</f>
        <v>190849795.16662917</v>
      </c>
      <c r="AU48" s="53">
        <f>'Temp Relocation Housing Costs'!AM48+'Temp Relocation Living Costs'!AM48</f>
        <v>100910588.21631195</v>
      </c>
      <c r="AW48" s="68">
        <v>2067</v>
      </c>
      <c r="AX48" s="55">
        <f t="shared" si="5"/>
        <v>0</v>
      </c>
      <c r="AY48" s="56">
        <f t="shared" si="6"/>
        <v>6127234.3542899787</v>
      </c>
      <c r="AZ48" s="57">
        <f t="shared" si="7"/>
        <v>2562318511.5165958</v>
      </c>
      <c r="BA48" s="58">
        <f t="shared" si="8"/>
        <v>2568445745.8708858</v>
      </c>
    </row>
    <row r="49" spans="1:53" x14ac:dyDescent="0.35">
      <c r="A49">
        <v>2068</v>
      </c>
      <c r="B49" s="51">
        <f>'Temp Relocation Housing Costs'!B49+'Temp Relocation Living Costs'!B49</f>
        <v>0</v>
      </c>
      <c r="C49" s="51">
        <f>'Temp Relocation Housing Costs'!C49+'Temp Relocation Living Costs'!C49</f>
        <v>0</v>
      </c>
      <c r="D49" s="51">
        <f>'Temp Relocation Housing Costs'!D49+'Temp Relocation Living Costs'!D49</f>
        <v>0</v>
      </c>
      <c r="E49" s="51">
        <f>'Temp Relocation Housing Costs'!E49+'Temp Relocation Living Costs'!E49</f>
        <v>0</v>
      </c>
      <c r="F49" s="51">
        <f>'Temp Relocation Housing Costs'!F49+'Temp Relocation Living Costs'!F49</f>
        <v>0</v>
      </c>
      <c r="G49" s="51">
        <f>'Temp Relocation Housing Costs'!G49+'Temp Relocation Living Costs'!G49</f>
        <v>0</v>
      </c>
      <c r="H49" s="52">
        <f>'Temp Relocation Housing Costs'!H49+'Temp Relocation Living Costs'!H49</f>
        <v>1464476.0520795151</v>
      </c>
      <c r="I49" s="52">
        <f>'Temp Relocation Housing Costs'!I49+'Temp Relocation Living Costs'!I49</f>
        <v>1681094.5283242483</v>
      </c>
      <c r="J49" s="52">
        <f>'Temp Relocation Housing Costs'!J49+'Temp Relocation Living Costs'!J49</f>
        <v>1158005.1256186934</v>
      </c>
      <c r="K49" s="52">
        <f>'Temp Relocation Housing Costs'!K49+'Temp Relocation Living Costs'!K49</f>
        <v>1044738.3101247252</v>
      </c>
      <c r="L49" s="52">
        <f>'Temp Relocation Housing Costs'!L49+'Temp Relocation Living Costs'!L49</f>
        <v>860524.18482727488</v>
      </c>
      <c r="M49" s="52">
        <f>'Temp Relocation Housing Costs'!M49+'Temp Relocation Living Costs'!M49</f>
        <v>365475.99075393984</v>
      </c>
      <c r="N49" s="53">
        <f>'Temp Relocation Housing Costs'!N49+'Temp Relocation Living Costs'!N49</f>
        <v>489369005.64695227</v>
      </c>
      <c r="O49" s="53">
        <f>'Temp Relocation Housing Costs'!O49+'Temp Relocation Living Costs'!O49</f>
        <v>941781480.27603745</v>
      </c>
      <c r="P49" s="53">
        <f>'Temp Relocation Housing Costs'!P49+'Temp Relocation Living Costs'!P49</f>
        <v>752331606.51438403</v>
      </c>
      <c r="Q49" s="53">
        <f>'Temp Relocation Housing Costs'!Q49+'Temp Relocation Living Costs'!Q49</f>
        <v>307465473.40427506</v>
      </c>
      <c r="R49" s="53">
        <f>'Temp Relocation Housing Costs'!R49+'Temp Relocation Living Costs'!R49</f>
        <v>197536119.02016318</v>
      </c>
      <c r="S49" s="53">
        <f>'Temp Relocation Housing Costs'!S49+'Temp Relocation Living Costs'!S49</f>
        <v>111861599.52505895</v>
      </c>
      <c r="U49" s="68">
        <v>2068</v>
      </c>
      <c r="V49" s="55">
        <f t="shared" si="0"/>
        <v>0</v>
      </c>
      <c r="W49" s="56">
        <f t="shared" si="1"/>
        <v>6574314.1917283963</v>
      </c>
      <c r="X49" s="57">
        <f t="shared" si="2"/>
        <v>2800345284.3868709</v>
      </c>
      <c r="Y49" s="58">
        <f t="shared" si="3"/>
        <v>2806919598.5785995</v>
      </c>
      <c r="Z49" s="96">
        <f t="shared" si="4"/>
        <v>232947697.24006149</v>
      </c>
      <c r="AC49">
        <v>2068</v>
      </c>
      <c r="AD49" s="51">
        <f>'Temp Relocation Housing Costs'!V49+'Temp Relocation Living Costs'!V49</f>
        <v>0</v>
      </c>
      <c r="AE49" s="51">
        <f>'Temp Relocation Housing Costs'!W49+'Temp Relocation Living Costs'!W49</f>
        <v>0</v>
      </c>
      <c r="AF49" s="51">
        <f>'Temp Relocation Housing Costs'!X49+'Temp Relocation Living Costs'!X49</f>
        <v>0</v>
      </c>
      <c r="AG49" s="51">
        <f>'Temp Relocation Housing Costs'!Y49+'Temp Relocation Living Costs'!Y49</f>
        <v>0</v>
      </c>
      <c r="AH49" s="51">
        <f>'Temp Relocation Housing Costs'!Z49+'Temp Relocation Living Costs'!Z49</f>
        <v>0</v>
      </c>
      <c r="AI49" s="51">
        <f>'Temp Relocation Housing Costs'!AA49+'Temp Relocation Living Costs'!AA49</f>
        <v>0</v>
      </c>
      <c r="AJ49" s="52">
        <f>'Temp Relocation Housing Costs'!AB49+'Temp Relocation Living Costs'!AB49</f>
        <v>1363391.5757496881</v>
      </c>
      <c r="AK49" s="52">
        <f>'Temp Relocation Housing Costs'!AC49+'Temp Relocation Living Costs'!AC49</f>
        <v>1535162.0326044003</v>
      </c>
      <c r="AL49" s="52">
        <f>'Temp Relocation Housing Costs'!AD49+'Temp Relocation Living Costs'!AD49</f>
        <v>1046375.4464841627</v>
      </c>
      <c r="AM49" s="52">
        <f>'Temp Relocation Housing Costs'!AE49+'Temp Relocation Living Costs'!AE49</f>
        <v>1042050.0076446263</v>
      </c>
      <c r="AN49" s="52">
        <f>'Temp Relocation Housing Costs'!AF49+'Temp Relocation Living Costs'!AF49</f>
        <v>842946.27292940987</v>
      </c>
      <c r="AO49" s="52">
        <f>'Temp Relocation Housing Costs'!AG49+'Temp Relocation Living Costs'!AG49</f>
        <v>334276.77049032541</v>
      </c>
      <c r="AP49" s="53">
        <f>'Temp Relocation Housing Costs'!AH49+'Temp Relocation Living Costs'!AH49</f>
        <v>455590638.56636548</v>
      </c>
      <c r="AQ49" s="53">
        <f>'Temp Relocation Housing Costs'!AI49+'Temp Relocation Living Costs'!AI49</f>
        <v>860027290.06020534</v>
      </c>
      <c r="AR49" s="53">
        <f>'Temp Relocation Housing Costs'!AJ49+'Temp Relocation Living Costs'!AJ49</f>
        <v>679808148.73340321</v>
      </c>
      <c r="AS49" s="53">
        <f>'Temp Relocation Housing Costs'!AK49+'Temp Relocation Living Costs'!AK49</f>
        <v>306674308.58655262</v>
      </c>
      <c r="AT49" s="53">
        <f>'Temp Relocation Housing Costs'!AL49+'Temp Relocation Living Costs'!AL49</f>
        <v>193501052.30384588</v>
      </c>
      <c r="AU49" s="53">
        <f>'Temp Relocation Housing Costs'!AM49+'Temp Relocation Living Costs'!AM49</f>
        <v>102312423.18813176</v>
      </c>
      <c r="AW49" s="68">
        <v>2068</v>
      </c>
      <c r="AX49" s="55">
        <f t="shared" si="5"/>
        <v>0</v>
      </c>
      <c r="AY49" s="56">
        <f t="shared" si="6"/>
        <v>6164202.1059026122</v>
      </c>
      <c r="AZ49" s="57">
        <f t="shared" si="7"/>
        <v>2597913861.4385042</v>
      </c>
      <c r="BA49" s="58">
        <f t="shared" si="8"/>
        <v>2604078063.5444069</v>
      </c>
    </row>
    <row r="50" spans="1:53" x14ac:dyDescent="0.35">
      <c r="A50">
        <v>2069</v>
      </c>
      <c r="B50" s="51">
        <f>'Temp Relocation Housing Costs'!B50+'Temp Relocation Living Costs'!B50</f>
        <v>0</v>
      </c>
      <c r="C50" s="51">
        <f>'Temp Relocation Housing Costs'!C50+'Temp Relocation Living Costs'!C50</f>
        <v>0</v>
      </c>
      <c r="D50" s="51">
        <f>'Temp Relocation Housing Costs'!D50+'Temp Relocation Living Costs'!D50</f>
        <v>0</v>
      </c>
      <c r="E50" s="51">
        <f>'Temp Relocation Housing Costs'!E50+'Temp Relocation Living Costs'!E50</f>
        <v>0</v>
      </c>
      <c r="F50" s="51">
        <f>'Temp Relocation Housing Costs'!F50+'Temp Relocation Living Costs'!F50</f>
        <v>0</v>
      </c>
      <c r="G50" s="51">
        <f>'Temp Relocation Housing Costs'!G50+'Temp Relocation Living Costs'!G50</f>
        <v>0</v>
      </c>
      <c r="H50" s="52">
        <f>'Temp Relocation Housing Costs'!H50+'Temp Relocation Living Costs'!H50</f>
        <v>1473311.7491992149</v>
      </c>
      <c r="I50" s="52">
        <f>'Temp Relocation Housing Costs'!I50+'Temp Relocation Living Costs'!I50</f>
        <v>1691237.1606061254</v>
      </c>
      <c r="J50" s="52">
        <f>'Temp Relocation Housing Costs'!J50+'Temp Relocation Living Costs'!J50</f>
        <v>1164991.7762631322</v>
      </c>
      <c r="K50" s="52">
        <f>'Temp Relocation Housing Costs'!K50+'Temp Relocation Living Costs'!K50</f>
        <v>1051041.5823868432</v>
      </c>
      <c r="L50" s="52">
        <f>'Temp Relocation Housing Costs'!L50+'Temp Relocation Living Costs'!L50</f>
        <v>865716.02872975031</v>
      </c>
      <c r="M50" s="52">
        <f>'Temp Relocation Housing Costs'!M50+'Temp Relocation Living Costs'!M50</f>
        <v>367681.03545524355</v>
      </c>
      <c r="N50" s="53">
        <f>'Temp Relocation Housing Costs'!N50+'Temp Relocation Living Costs'!N50</f>
        <v>496167247.51994622</v>
      </c>
      <c r="O50" s="53">
        <f>'Temp Relocation Housing Costs'!O50+'Temp Relocation Living Costs'!O50</f>
        <v>954864569.35716712</v>
      </c>
      <c r="P50" s="53">
        <f>'Temp Relocation Housing Costs'!P50+'Temp Relocation Living Costs'!P50</f>
        <v>762782885.95947564</v>
      </c>
      <c r="Q50" s="53">
        <f>'Temp Relocation Housing Costs'!Q50+'Temp Relocation Living Costs'!Q50</f>
        <v>311736738.30188245</v>
      </c>
      <c r="R50" s="53">
        <f>'Temp Relocation Housing Costs'!R50+'Temp Relocation Living Costs'!R50</f>
        <v>200280261.57977673</v>
      </c>
      <c r="S50" s="53">
        <f>'Temp Relocation Housing Costs'!S50+'Temp Relocation Living Costs'!S50</f>
        <v>113415564.32686733</v>
      </c>
      <c r="U50" s="68">
        <v>2069</v>
      </c>
      <c r="V50" s="55">
        <f t="shared" si="0"/>
        <v>0</v>
      </c>
      <c r="W50" s="56">
        <f t="shared" si="1"/>
        <v>6613979.3326403089</v>
      </c>
      <c r="X50" s="57">
        <f t="shared" si="2"/>
        <v>2839247267.045115</v>
      </c>
      <c r="Y50" s="58">
        <f t="shared" si="3"/>
        <v>2845861246.3777552</v>
      </c>
      <c r="Z50" s="96">
        <f t="shared" si="4"/>
        <v>223739564.7643646</v>
      </c>
      <c r="AC50">
        <v>2069</v>
      </c>
      <c r="AD50" s="51">
        <f>'Temp Relocation Housing Costs'!V50+'Temp Relocation Living Costs'!V50</f>
        <v>0</v>
      </c>
      <c r="AE50" s="51">
        <f>'Temp Relocation Housing Costs'!W50+'Temp Relocation Living Costs'!W50</f>
        <v>0</v>
      </c>
      <c r="AF50" s="51">
        <f>'Temp Relocation Housing Costs'!X50+'Temp Relocation Living Costs'!X50</f>
        <v>0</v>
      </c>
      <c r="AG50" s="51">
        <f>'Temp Relocation Housing Costs'!Y50+'Temp Relocation Living Costs'!Y50</f>
        <v>0</v>
      </c>
      <c r="AH50" s="51">
        <f>'Temp Relocation Housing Costs'!Z50+'Temp Relocation Living Costs'!Z50</f>
        <v>0</v>
      </c>
      <c r="AI50" s="51">
        <f>'Temp Relocation Housing Costs'!AA50+'Temp Relocation Living Costs'!AA50</f>
        <v>0</v>
      </c>
      <c r="AJ50" s="52">
        <f>'Temp Relocation Housing Costs'!AB50+'Temp Relocation Living Costs'!AB50</f>
        <v>1371617.3948074791</v>
      </c>
      <c r="AK50" s="52">
        <f>'Temp Relocation Housing Costs'!AC50+'Temp Relocation Living Costs'!AC50</f>
        <v>1544424.2030103242</v>
      </c>
      <c r="AL50" s="52">
        <f>'Temp Relocation Housing Costs'!AD50+'Temp Relocation Living Costs'!AD50</f>
        <v>1052688.5961635283</v>
      </c>
      <c r="AM50" s="52">
        <f>'Temp Relocation Housing Costs'!AE50+'Temp Relocation Living Costs'!AE50</f>
        <v>1048337.0604360014</v>
      </c>
      <c r="AN50" s="52">
        <f>'Temp Relocation Housing Costs'!AF50+'Temp Relocation Living Costs'!AF50</f>
        <v>848032.06313076417</v>
      </c>
      <c r="AO50" s="52">
        <f>'Temp Relocation Housing Costs'!AG50+'Temp Relocation Living Costs'!AG50</f>
        <v>336293.57936474169</v>
      </c>
      <c r="AP50" s="53">
        <f>'Temp Relocation Housing Costs'!AH50+'Temp Relocation Living Costs'!AH50</f>
        <v>461919636.3580246</v>
      </c>
      <c r="AQ50" s="53">
        <f>'Temp Relocation Housing Costs'!AI50+'Temp Relocation Living Costs'!AI50</f>
        <v>871974662.01825464</v>
      </c>
      <c r="AR50" s="53">
        <f>'Temp Relocation Housing Costs'!AJ50+'Temp Relocation Living Costs'!AJ50</f>
        <v>689251943.02563107</v>
      </c>
      <c r="AS50" s="53">
        <f>'Temp Relocation Housing Costs'!AK50+'Temp Relocation Living Costs'!AK50</f>
        <v>310934582.73948622</v>
      </c>
      <c r="AT50" s="53">
        <f>'Temp Relocation Housing Costs'!AL50+'Temp Relocation Living Costs'!AL50</f>
        <v>196189140.313223</v>
      </c>
      <c r="AU50" s="53">
        <f>'Temp Relocation Housing Costs'!AM50+'Temp Relocation Living Costs'!AM50</f>
        <v>103733732.24411809</v>
      </c>
      <c r="AW50" s="68">
        <v>2069</v>
      </c>
      <c r="AX50" s="55">
        <f t="shared" si="5"/>
        <v>0</v>
      </c>
      <c r="AY50" s="56">
        <f t="shared" si="6"/>
        <v>6201392.8969128393</v>
      </c>
      <c r="AZ50" s="57">
        <f t="shared" si="7"/>
        <v>2634003696.6987376</v>
      </c>
      <c r="BA50" s="58">
        <f t="shared" si="8"/>
        <v>2640205089.5956507</v>
      </c>
    </row>
    <row r="51" spans="1:53" x14ac:dyDescent="0.35">
      <c r="A51">
        <v>2070</v>
      </c>
      <c r="B51" s="51">
        <f>'Temp Relocation Housing Costs'!B51+'Temp Relocation Living Costs'!B51</f>
        <v>0</v>
      </c>
      <c r="C51" s="51">
        <f>'Temp Relocation Housing Costs'!C51+'Temp Relocation Living Costs'!C51</f>
        <v>0</v>
      </c>
      <c r="D51" s="51">
        <f>'Temp Relocation Housing Costs'!D51+'Temp Relocation Living Costs'!D51</f>
        <v>0</v>
      </c>
      <c r="E51" s="51">
        <f>'Temp Relocation Housing Costs'!E51+'Temp Relocation Living Costs'!E51</f>
        <v>0</v>
      </c>
      <c r="F51" s="51">
        <f>'Temp Relocation Housing Costs'!F51+'Temp Relocation Living Costs'!F51</f>
        <v>0</v>
      </c>
      <c r="G51" s="51">
        <f>'Temp Relocation Housing Costs'!G51+'Temp Relocation Living Costs'!G51</f>
        <v>0</v>
      </c>
      <c r="H51" s="52">
        <f>'Temp Relocation Housing Costs'!H51+'Temp Relocation Living Costs'!H51</f>
        <v>1653690.379082937</v>
      </c>
      <c r="I51" s="52">
        <f>'Temp Relocation Housing Costs'!I51+'Temp Relocation Living Costs'!I51</f>
        <v>1898296.5572371366</v>
      </c>
      <c r="J51" s="52">
        <f>'Temp Relocation Housing Costs'!J51+'Temp Relocation Living Costs'!J51</f>
        <v>1307622.5674330008</v>
      </c>
      <c r="K51" s="52">
        <f>'Temp Relocation Housing Costs'!K51+'Temp Relocation Living Costs'!K51</f>
        <v>1179721.3683756555</v>
      </c>
      <c r="L51" s="52">
        <f>'Temp Relocation Housing Costs'!L51+'Temp Relocation Living Costs'!L51</f>
        <v>971706.27228514524</v>
      </c>
      <c r="M51" s="52">
        <f>'Temp Relocation Housing Costs'!M51+'Temp Relocation Living Costs'!M51</f>
        <v>412696.49226246221</v>
      </c>
      <c r="N51" s="53">
        <f>'Temp Relocation Housing Costs'!N51+'Temp Relocation Living Costs'!N51</f>
        <v>561263622.8373661</v>
      </c>
      <c r="O51" s="53">
        <f>'Temp Relocation Housing Costs'!O51+'Temp Relocation Living Costs'!O51</f>
        <v>1080141323.7073858</v>
      </c>
      <c r="P51" s="53">
        <f>'Temp Relocation Housing Costs'!P51+'Temp Relocation Living Costs'!P51</f>
        <v>862858820.5930419</v>
      </c>
      <c r="Q51" s="53">
        <f>'Temp Relocation Housing Costs'!Q51+'Temp Relocation Living Costs'!Q51</f>
        <v>352636116.11885893</v>
      </c>
      <c r="R51" s="53">
        <f>'Temp Relocation Housing Costs'!R51+'Temp Relocation Living Costs'!R51</f>
        <v>226556722.07094219</v>
      </c>
      <c r="S51" s="53">
        <f>'Temp Relocation Housing Costs'!S51+'Temp Relocation Living Costs'!S51</f>
        <v>128295510.91576813</v>
      </c>
      <c r="U51" s="68">
        <v>2070</v>
      </c>
      <c r="V51" s="55">
        <f t="shared" si="0"/>
        <v>0</v>
      </c>
      <c r="W51" s="56">
        <f t="shared" si="1"/>
        <v>7423733.6366763376</v>
      </c>
      <c r="X51" s="57">
        <f t="shared" si="2"/>
        <v>3211752116.2433629</v>
      </c>
      <c r="Y51" s="58">
        <f t="shared" si="3"/>
        <v>3219175849.8800392</v>
      </c>
      <c r="Z51" s="96">
        <f t="shared" si="4"/>
        <v>239758706.37126505</v>
      </c>
      <c r="AC51">
        <v>2070</v>
      </c>
      <c r="AD51" s="51">
        <f>'Temp Relocation Housing Costs'!V51+'Temp Relocation Living Costs'!V51</f>
        <v>0</v>
      </c>
      <c r="AE51" s="51">
        <f>'Temp Relocation Housing Costs'!W51+'Temp Relocation Living Costs'!W51</f>
        <v>0</v>
      </c>
      <c r="AF51" s="51">
        <f>'Temp Relocation Housing Costs'!X51+'Temp Relocation Living Costs'!X51</f>
        <v>0</v>
      </c>
      <c r="AG51" s="51">
        <f>'Temp Relocation Housing Costs'!Y51+'Temp Relocation Living Costs'!Y51</f>
        <v>0</v>
      </c>
      <c r="AH51" s="51">
        <f>'Temp Relocation Housing Costs'!Z51+'Temp Relocation Living Costs'!Z51</f>
        <v>0</v>
      </c>
      <c r="AI51" s="51">
        <f>'Temp Relocation Housing Costs'!AA51+'Temp Relocation Living Costs'!AA51</f>
        <v>0</v>
      </c>
      <c r="AJ51" s="52">
        <f>'Temp Relocation Housing Costs'!AB51+'Temp Relocation Living Costs'!AB51</f>
        <v>1539545.5108593111</v>
      </c>
      <c r="AK51" s="52">
        <f>'Temp Relocation Housing Costs'!AC51+'Temp Relocation Living Costs'!AC51</f>
        <v>1733509.1823771675</v>
      </c>
      <c r="AL51" s="52">
        <f>'Temp Relocation Housing Costs'!AD51+'Temp Relocation Living Costs'!AD51</f>
        <v>1181570.027247888</v>
      </c>
      <c r="AM51" s="52">
        <f>'Temp Relocation Housing Costs'!AE51+'Temp Relocation Living Costs'!AE51</f>
        <v>1176685.7298337403</v>
      </c>
      <c r="AN51" s="52">
        <f>'Temp Relocation Housing Costs'!AF51+'Temp Relocation Living Costs'!AF51</f>
        <v>951857.24590564857</v>
      </c>
      <c r="AO51" s="52">
        <f>'Temp Relocation Housing Costs'!AG51+'Temp Relocation Living Costs'!AG51</f>
        <v>377466.24707575061</v>
      </c>
      <c r="AP51" s="53">
        <f>'Temp Relocation Housing Costs'!AH51+'Temp Relocation Living Costs'!AH51</f>
        <v>522522778.07112044</v>
      </c>
      <c r="AQ51" s="53">
        <f>'Temp Relocation Housing Costs'!AI51+'Temp Relocation Living Costs'!AI51</f>
        <v>986376388.75403368</v>
      </c>
      <c r="AR51" s="53">
        <f>'Temp Relocation Housing Costs'!AJ51+'Temp Relocation Living Costs'!AJ51</f>
        <v>779680731.69664001</v>
      </c>
      <c r="AS51" s="53">
        <f>'Temp Relocation Housing Costs'!AK51+'Temp Relocation Living Costs'!AK51</f>
        <v>351728718.98758918</v>
      </c>
      <c r="AT51" s="53">
        <f>'Temp Relocation Housing Costs'!AL51+'Temp Relocation Living Costs'!AL51</f>
        <v>221928852.02306959</v>
      </c>
      <c r="AU51" s="53">
        <f>'Temp Relocation Housing Costs'!AM51+'Temp Relocation Living Costs'!AM51</f>
        <v>117343437.44129229</v>
      </c>
      <c r="AW51" s="68">
        <v>2070</v>
      </c>
      <c r="AX51" s="55">
        <f t="shared" si="5"/>
        <v>0</v>
      </c>
      <c r="AY51" s="56">
        <f t="shared" si="6"/>
        <v>6960633.9432995068</v>
      </c>
      <c r="AZ51" s="57">
        <f t="shared" si="7"/>
        <v>2979580906.9737453</v>
      </c>
      <c r="BA51" s="58">
        <f t="shared" si="8"/>
        <v>2986541540.9170446</v>
      </c>
    </row>
    <row r="52" spans="1:53" x14ac:dyDescent="0.35">
      <c r="A52">
        <v>2071</v>
      </c>
      <c r="B52" s="51">
        <f>'Temp Relocation Housing Costs'!B52+'Temp Relocation Living Costs'!B52</f>
        <v>0</v>
      </c>
      <c r="C52" s="51">
        <f>'Temp Relocation Housing Costs'!C52+'Temp Relocation Living Costs'!C52</f>
        <v>0</v>
      </c>
      <c r="D52" s="51">
        <f>'Temp Relocation Housing Costs'!D52+'Temp Relocation Living Costs'!D52</f>
        <v>0</v>
      </c>
      <c r="E52" s="51">
        <f>'Temp Relocation Housing Costs'!E52+'Temp Relocation Living Costs'!E52</f>
        <v>0</v>
      </c>
      <c r="F52" s="51">
        <f>'Temp Relocation Housing Costs'!F52+'Temp Relocation Living Costs'!F52</f>
        <v>0</v>
      </c>
      <c r="G52" s="51">
        <f>'Temp Relocation Housing Costs'!G52+'Temp Relocation Living Costs'!G52</f>
        <v>0</v>
      </c>
      <c r="H52" s="52">
        <f>'Temp Relocation Housing Costs'!H52+'Temp Relocation Living Costs'!H52</f>
        <v>1663667.6725310551</v>
      </c>
      <c r="I52" s="52">
        <f>'Temp Relocation Housing Costs'!I52+'Temp Relocation Living Costs'!I52</f>
        <v>1909749.6454588929</v>
      </c>
      <c r="J52" s="52">
        <f>'Temp Relocation Housing Costs'!J52+'Temp Relocation Living Costs'!J52</f>
        <v>1315511.9125242475</v>
      </c>
      <c r="K52" s="52">
        <f>'Temp Relocation Housing Costs'!K52+'Temp Relocation Living Costs'!K52</f>
        <v>1186839.0407212046</v>
      </c>
      <c r="L52" s="52">
        <f>'Temp Relocation Housing Costs'!L52+'Temp Relocation Living Costs'!L52</f>
        <v>977568.91667528881</v>
      </c>
      <c r="M52" s="52">
        <f>'Temp Relocation Housing Costs'!M52+'Temp Relocation Living Costs'!M52</f>
        <v>415186.43479366013</v>
      </c>
      <c r="N52" s="53">
        <f>'Temp Relocation Housing Costs'!N52+'Temp Relocation Living Costs'!N52</f>
        <v>569060614.10271382</v>
      </c>
      <c r="O52" s="53">
        <f>'Temp Relocation Housing Costs'!O52+'Temp Relocation Living Costs'!O52</f>
        <v>1095146487.276891</v>
      </c>
      <c r="P52" s="53">
        <f>'Temp Relocation Housing Costs'!P52+'Temp Relocation Living Costs'!P52</f>
        <v>874845527.7546097</v>
      </c>
      <c r="Q52" s="53">
        <f>'Temp Relocation Housing Costs'!Q52+'Temp Relocation Living Costs'!Q52</f>
        <v>357534884.906555</v>
      </c>
      <c r="R52" s="53">
        <f>'Temp Relocation Housing Costs'!R52+'Temp Relocation Living Costs'!R52</f>
        <v>229704014.55742645</v>
      </c>
      <c r="S52" s="53">
        <f>'Temp Relocation Housing Costs'!S52+'Temp Relocation Living Costs'!S52</f>
        <v>130077773.18485422</v>
      </c>
      <c r="U52" s="68">
        <v>2071</v>
      </c>
      <c r="V52" s="55">
        <f t="shared" si="0"/>
        <v>0</v>
      </c>
      <c r="W52" s="56">
        <f t="shared" si="1"/>
        <v>7468523.6227043504</v>
      </c>
      <c r="X52" s="57">
        <f t="shared" si="2"/>
        <v>3256369301.7830501</v>
      </c>
      <c r="Y52" s="58">
        <f t="shared" si="3"/>
        <v>3263837825.4057546</v>
      </c>
      <c r="Z52" s="96">
        <f t="shared" si="4"/>
        <v>230281407.58933097</v>
      </c>
      <c r="AC52">
        <v>2071</v>
      </c>
      <c r="AD52" s="51">
        <f>'Temp Relocation Housing Costs'!V52+'Temp Relocation Living Costs'!V52</f>
        <v>0</v>
      </c>
      <c r="AE52" s="51">
        <f>'Temp Relocation Housing Costs'!W52+'Temp Relocation Living Costs'!W52</f>
        <v>0</v>
      </c>
      <c r="AF52" s="51">
        <f>'Temp Relocation Housing Costs'!X52+'Temp Relocation Living Costs'!X52</f>
        <v>0</v>
      </c>
      <c r="AG52" s="51">
        <f>'Temp Relocation Housing Costs'!Y52+'Temp Relocation Living Costs'!Y52</f>
        <v>0</v>
      </c>
      <c r="AH52" s="51">
        <f>'Temp Relocation Housing Costs'!Z52+'Temp Relocation Living Costs'!Z52</f>
        <v>0</v>
      </c>
      <c r="AI52" s="51">
        <f>'Temp Relocation Housing Costs'!AA52+'Temp Relocation Living Costs'!AA52</f>
        <v>0</v>
      </c>
      <c r="AJ52" s="52">
        <f>'Temp Relocation Housing Costs'!AB52+'Temp Relocation Living Costs'!AB52</f>
        <v>1548834.1283253534</v>
      </c>
      <c r="AK52" s="52">
        <f>'Temp Relocation Housing Costs'!AC52+'Temp Relocation Living Costs'!AC52</f>
        <v>1743968.0506310752</v>
      </c>
      <c r="AL52" s="52">
        <f>'Temp Relocation Housing Costs'!AD52+'Temp Relocation Living Costs'!AD52</f>
        <v>1188698.8532001136</v>
      </c>
      <c r="AM52" s="52">
        <f>'Temp Relocation Housing Costs'!AE52+'Temp Relocation Living Costs'!AE52</f>
        <v>1183785.087108392</v>
      </c>
      <c r="AN52" s="52">
        <f>'Temp Relocation Housing Costs'!AF52+'Temp Relocation Living Costs'!AF52</f>
        <v>957600.13416529016</v>
      </c>
      <c r="AO52" s="52">
        <f>'Temp Relocation Housing Costs'!AG52+'Temp Relocation Living Costs'!AG52</f>
        <v>379743.63319438009</v>
      </c>
      <c r="AP52" s="53">
        <f>'Temp Relocation Housing Costs'!AH52+'Temp Relocation Living Costs'!AH52</f>
        <v>529781587.24882895</v>
      </c>
      <c r="AQ52" s="53">
        <f>'Temp Relocation Housing Costs'!AI52+'Temp Relocation Living Costs'!AI52</f>
        <v>1000078983.7103596</v>
      </c>
      <c r="AR52" s="53">
        <f>'Temp Relocation Housing Costs'!AJ52+'Temp Relocation Living Costs'!AJ52</f>
        <v>790511941.1451813</v>
      </c>
      <c r="AS52" s="53">
        <f>'Temp Relocation Housing Costs'!AK52+'Temp Relocation Living Costs'!AK52</f>
        <v>356614882.34849685</v>
      </c>
      <c r="AT52" s="53">
        <f>'Temp Relocation Housing Costs'!AL52+'Temp Relocation Living Costs'!AL52</f>
        <v>225011854.82308167</v>
      </c>
      <c r="AU52" s="53">
        <f>'Temp Relocation Housing Costs'!AM52+'Temp Relocation Living Costs'!AM52</f>
        <v>118973555.12494054</v>
      </c>
      <c r="AW52" s="68">
        <v>2071</v>
      </c>
      <c r="AX52" s="55">
        <f t="shared" si="5"/>
        <v>0</v>
      </c>
      <c r="AY52" s="56">
        <f t="shared" si="6"/>
        <v>7002629.8866246045</v>
      </c>
      <c r="AZ52" s="57">
        <f t="shared" si="7"/>
        <v>3020972804.4008884</v>
      </c>
      <c r="BA52" s="58">
        <f t="shared" si="8"/>
        <v>3027975434.2875133</v>
      </c>
    </row>
    <row r="53" spans="1:53" x14ac:dyDescent="0.35">
      <c r="A53">
        <v>2072</v>
      </c>
      <c r="B53" s="51">
        <f>'Temp Relocation Housing Costs'!B53+'Temp Relocation Living Costs'!B53</f>
        <v>0</v>
      </c>
      <c r="C53" s="51">
        <f>'Temp Relocation Housing Costs'!C53+'Temp Relocation Living Costs'!C53</f>
        <v>0</v>
      </c>
      <c r="D53" s="51">
        <f>'Temp Relocation Housing Costs'!D53+'Temp Relocation Living Costs'!D53</f>
        <v>0</v>
      </c>
      <c r="E53" s="51">
        <f>'Temp Relocation Housing Costs'!E53+'Temp Relocation Living Costs'!E53</f>
        <v>0</v>
      </c>
      <c r="F53" s="51">
        <f>'Temp Relocation Housing Costs'!F53+'Temp Relocation Living Costs'!F53</f>
        <v>0</v>
      </c>
      <c r="G53" s="51">
        <f>'Temp Relocation Housing Costs'!G53+'Temp Relocation Living Costs'!G53</f>
        <v>0</v>
      </c>
      <c r="H53" s="52">
        <f>'Temp Relocation Housing Costs'!H53+'Temp Relocation Living Costs'!H53</f>
        <v>1673705.162486214</v>
      </c>
      <c r="I53" s="52">
        <f>'Temp Relocation Housing Costs'!I53+'Temp Relocation Living Costs'!I53</f>
        <v>1921271.8341746235</v>
      </c>
      <c r="J53" s="52">
        <f>'Temp Relocation Housing Costs'!J53+'Temp Relocation Living Costs'!J53</f>
        <v>1323448.8567985606</v>
      </c>
      <c r="K53" s="52">
        <f>'Temp Relocation Housing Costs'!K53+'Temp Relocation Living Costs'!K53</f>
        <v>1193999.6564777796</v>
      </c>
      <c r="L53" s="52">
        <f>'Temp Relocation Housing Costs'!L53+'Temp Relocation Living Costs'!L53</f>
        <v>983466.93245308916</v>
      </c>
      <c r="M53" s="52">
        <f>'Temp Relocation Housing Costs'!M53+'Temp Relocation Living Costs'!M53</f>
        <v>417691.40002053126</v>
      </c>
      <c r="N53" s="53">
        <f>'Temp Relocation Housing Costs'!N53+'Temp Relocation Living Costs'!N53</f>
        <v>576965920.01793087</v>
      </c>
      <c r="O53" s="53">
        <f>'Temp Relocation Housing Costs'!O53+'Temp Relocation Living Costs'!O53</f>
        <v>1110360100.3601825</v>
      </c>
      <c r="P53" s="53">
        <f>'Temp Relocation Housing Costs'!P53+'Temp Relocation Living Costs'!P53</f>
        <v>886998752.47982562</v>
      </c>
      <c r="Q53" s="53">
        <f>'Temp Relocation Housing Costs'!Q53+'Temp Relocation Living Costs'!Q53</f>
        <v>362501706.66596437</v>
      </c>
      <c r="R53" s="53">
        <f>'Temp Relocation Housing Costs'!R53+'Temp Relocation Living Costs'!R53</f>
        <v>232895028.76580414</v>
      </c>
      <c r="S53" s="53">
        <f>'Temp Relocation Housing Costs'!S53+'Temp Relocation Living Costs'!S53</f>
        <v>131884794.37787406</v>
      </c>
      <c r="U53" s="68">
        <v>2072</v>
      </c>
      <c r="V53" s="55">
        <f t="shared" si="0"/>
        <v>0</v>
      </c>
      <c r="W53" s="56">
        <f t="shared" si="1"/>
        <v>7513583.8424107991</v>
      </c>
      <c r="X53" s="57">
        <f t="shared" si="2"/>
        <v>3301606302.6675811</v>
      </c>
      <c r="Y53" s="58">
        <f t="shared" si="3"/>
        <v>3309119886.5099916</v>
      </c>
      <c r="Z53" s="96">
        <f t="shared" si="4"/>
        <v>221178762.65655532</v>
      </c>
      <c r="AC53">
        <v>2072</v>
      </c>
      <c r="AD53" s="51">
        <f>'Temp Relocation Housing Costs'!V53+'Temp Relocation Living Costs'!V53</f>
        <v>0</v>
      </c>
      <c r="AE53" s="51">
        <f>'Temp Relocation Housing Costs'!W53+'Temp Relocation Living Costs'!W53</f>
        <v>0</v>
      </c>
      <c r="AF53" s="51">
        <f>'Temp Relocation Housing Costs'!X53+'Temp Relocation Living Costs'!X53</f>
        <v>0</v>
      </c>
      <c r="AG53" s="51">
        <f>'Temp Relocation Housing Costs'!Y53+'Temp Relocation Living Costs'!Y53</f>
        <v>0</v>
      </c>
      <c r="AH53" s="51">
        <f>'Temp Relocation Housing Costs'!Z53+'Temp Relocation Living Costs'!Z53</f>
        <v>0</v>
      </c>
      <c r="AI53" s="51">
        <f>'Temp Relocation Housing Costs'!AA53+'Temp Relocation Living Costs'!AA53</f>
        <v>0</v>
      </c>
      <c r="AJ53" s="52">
        <f>'Temp Relocation Housing Costs'!AB53+'Temp Relocation Living Costs'!AB53</f>
        <v>1558178.7872749509</v>
      </c>
      <c r="AK53" s="52">
        <f>'Temp Relocation Housing Costs'!AC53+'Temp Relocation Living Costs'!AC53</f>
        <v>1754490.0209015538</v>
      </c>
      <c r="AL53" s="52">
        <f>'Temp Relocation Housing Costs'!AD53+'Temp Relocation Living Costs'!AD53</f>
        <v>1195870.6898569826</v>
      </c>
      <c r="AM53" s="52">
        <f>'Temp Relocation Housing Costs'!AE53+'Temp Relocation Living Costs'!AE53</f>
        <v>1190927.2772928299</v>
      </c>
      <c r="AN53" s="52">
        <f>'Temp Relocation Housing Costs'!AF53+'Temp Relocation Living Costs'!AF53</f>
        <v>963377.67128189502</v>
      </c>
      <c r="AO53" s="52">
        <f>'Temp Relocation Housing Costs'!AG53+'Temp Relocation Living Costs'!AG53</f>
        <v>382034.75958137395</v>
      </c>
      <c r="AP53" s="53">
        <f>'Temp Relocation Housing Costs'!AH53+'Temp Relocation Living Costs'!AH53</f>
        <v>537141234.73041558</v>
      </c>
      <c r="AQ53" s="53">
        <f>'Temp Relocation Housing Costs'!AI53+'Temp Relocation Living Costs'!AI53</f>
        <v>1013971933.0898831</v>
      </c>
      <c r="AR53" s="53">
        <f>'Temp Relocation Housing Costs'!AJ53+'Temp Relocation Living Costs'!AJ53</f>
        <v>801493616.15398216</v>
      </c>
      <c r="AS53" s="53">
        <f>'Temp Relocation Housing Costs'!AK53+'Temp Relocation Living Costs'!AK53</f>
        <v>361568923.56839246</v>
      </c>
      <c r="AT53" s="53">
        <f>'Temp Relocation Housing Costs'!AL53+'Temp Relocation Living Costs'!AL53</f>
        <v>228137686.24216807</v>
      </c>
      <c r="AU53" s="53">
        <f>'Temp Relocation Housing Costs'!AM53+'Temp Relocation Living Costs'!AM53</f>
        <v>120626318.16243625</v>
      </c>
      <c r="AW53" s="68">
        <v>2072</v>
      </c>
      <c r="AX53" s="55">
        <f t="shared" si="5"/>
        <v>0</v>
      </c>
      <c r="AY53" s="56">
        <f t="shared" si="6"/>
        <v>7044879.2061895858</v>
      </c>
      <c r="AZ53" s="57">
        <f t="shared" si="7"/>
        <v>3062939711.9472771</v>
      </c>
      <c r="BA53" s="58">
        <f t="shared" si="8"/>
        <v>3069984591.1534667</v>
      </c>
    </row>
    <row r="54" spans="1:53" x14ac:dyDescent="0.35">
      <c r="A54">
        <v>2073</v>
      </c>
      <c r="B54" s="51">
        <f>'Temp Relocation Housing Costs'!B54+'Temp Relocation Living Costs'!B54</f>
        <v>0</v>
      </c>
      <c r="C54" s="51">
        <f>'Temp Relocation Housing Costs'!C54+'Temp Relocation Living Costs'!C54</f>
        <v>0</v>
      </c>
      <c r="D54" s="51">
        <f>'Temp Relocation Housing Costs'!D54+'Temp Relocation Living Costs'!D54</f>
        <v>0</v>
      </c>
      <c r="E54" s="51">
        <f>'Temp Relocation Housing Costs'!E54+'Temp Relocation Living Costs'!E54</f>
        <v>0</v>
      </c>
      <c r="F54" s="51">
        <f>'Temp Relocation Housing Costs'!F54+'Temp Relocation Living Costs'!F54</f>
        <v>0</v>
      </c>
      <c r="G54" s="51">
        <f>'Temp Relocation Housing Costs'!G54+'Temp Relocation Living Costs'!G54</f>
        <v>0</v>
      </c>
      <c r="H54" s="52">
        <f>'Temp Relocation Housing Costs'!H54+'Temp Relocation Living Costs'!H54</f>
        <v>1683803.2121350337</v>
      </c>
      <c r="I54" s="52">
        <f>'Temp Relocation Housing Costs'!I54+'Temp Relocation Living Costs'!I54</f>
        <v>1932863.5402918195</v>
      </c>
      <c r="J54" s="52">
        <f>'Temp Relocation Housing Costs'!J54+'Temp Relocation Living Costs'!J54</f>
        <v>1331433.6874384882</v>
      </c>
      <c r="K54" s="52">
        <f>'Temp Relocation Housing Costs'!K54+'Temp Relocation Living Costs'!K54</f>
        <v>1201203.4747380251</v>
      </c>
      <c r="L54" s="52">
        <f>'Temp Relocation Housing Costs'!L54+'Temp Relocation Living Costs'!L54</f>
        <v>989400.53302652074</v>
      </c>
      <c r="M54" s="52">
        <f>'Temp Relocation Housing Costs'!M54+'Temp Relocation Living Costs'!M54</f>
        <v>420211.47858026205</v>
      </c>
      <c r="N54" s="53">
        <f>'Temp Relocation Housing Costs'!N54+'Temp Relocation Living Costs'!N54</f>
        <v>584981045.27411842</v>
      </c>
      <c r="O54" s="53">
        <f>'Temp Relocation Housing Costs'!O54+'Temp Relocation Living Costs'!O54</f>
        <v>1125785058.707087</v>
      </c>
      <c r="P54" s="53">
        <f>'Temp Relocation Housing Costs'!P54+'Temp Relocation Living Costs'!P54</f>
        <v>899320808.00606406</v>
      </c>
      <c r="Q54" s="53">
        <f>'Temp Relocation Housing Costs'!Q54+'Temp Relocation Living Costs'!Q54</f>
        <v>367537526.77890831</v>
      </c>
      <c r="R54" s="53">
        <f>'Temp Relocation Housing Costs'!R54+'Temp Relocation Living Costs'!R54</f>
        <v>236130372.07177159</v>
      </c>
      <c r="S54" s="53">
        <f>'Temp Relocation Housing Costs'!S54+'Temp Relocation Living Costs'!S54</f>
        <v>133716918.44213828</v>
      </c>
      <c r="U54" s="68">
        <v>2073</v>
      </c>
      <c r="V54" s="55">
        <f t="shared" si="0"/>
        <v>0</v>
      </c>
      <c r="W54" s="56">
        <f t="shared" si="1"/>
        <v>7558915.9262101501</v>
      </c>
      <c r="X54" s="57">
        <f t="shared" si="2"/>
        <v>3347471729.2800875</v>
      </c>
      <c r="Y54" s="58">
        <f t="shared" si="3"/>
        <v>3355030645.2062974</v>
      </c>
      <c r="Z54" s="96">
        <f t="shared" si="4"/>
        <v>212435959.42981517</v>
      </c>
      <c r="AC54">
        <v>2073</v>
      </c>
      <c r="AD54" s="51">
        <f>'Temp Relocation Housing Costs'!V54+'Temp Relocation Living Costs'!V54</f>
        <v>0</v>
      </c>
      <c r="AE54" s="51">
        <f>'Temp Relocation Housing Costs'!W54+'Temp Relocation Living Costs'!W54</f>
        <v>0</v>
      </c>
      <c r="AF54" s="51">
        <f>'Temp Relocation Housing Costs'!X54+'Temp Relocation Living Costs'!X54</f>
        <v>0</v>
      </c>
      <c r="AG54" s="51">
        <f>'Temp Relocation Housing Costs'!Y54+'Temp Relocation Living Costs'!Y54</f>
        <v>0</v>
      </c>
      <c r="AH54" s="51">
        <f>'Temp Relocation Housing Costs'!Z54+'Temp Relocation Living Costs'!Z54</f>
        <v>0</v>
      </c>
      <c r="AI54" s="51">
        <f>'Temp Relocation Housing Costs'!AA54+'Temp Relocation Living Costs'!AA54</f>
        <v>0</v>
      </c>
      <c r="AJ54" s="52">
        <f>'Temp Relocation Housing Costs'!AB54+'Temp Relocation Living Costs'!AB54</f>
        <v>1567579.8258260102</v>
      </c>
      <c r="AK54" s="52">
        <f>'Temp Relocation Housing Costs'!AC54+'Temp Relocation Living Costs'!AC54</f>
        <v>1765075.4739051787</v>
      </c>
      <c r="AL54" s="52">
        <f>'Temp Relocation Housing Costs'!AD54+'Temp Relocation Living Costs'!AD54</f>
        <v>1203085.7967171448</v>
      </c>
      <c r="AM54" s="52">
        <f>'Temp Relocation Housing Costs'!AE54+'Temp Relocation Living Costs'!AE54</f>
        <v>1198112.5588130066</v>
      </c>
      <c r="AN54" s="52">
        <f>'Temp Relocation Housing Costs'!AF54+'Temp Relocation Living Costs'!AF54</f>
        <v>969190.06630415679</v>
      </c>
      <c r="AO54" s="52">
        <f>'Temp Relocation Housing Costs'!AG54+'Temp Relocation Living Costs'!AG54</f>
        <v>384339.70913658524</v>
      </c>
      <c r="AP54" s="53">
        <f>'Temp Relocation Housing Costs'!AH54+'Temp Relocation Living Costs'!AH54</f>
        <v>544603121.34668887</v>
      </c>
      <c r="AQ54" s="53">
        <f>'Temp Relocation Housing Costs'!AI54+'Temp Relocation Living Costs'!AI54</f>
        <v>1028057881.2681075</v>
      </c>
      <c r="AR54" s="53">
        <f>'Temp Relocation Housing Costs'!AJ54+'Temp Relocation Living Costs'!AJ54</f>
        <v>812627846.96835911</v>
      </c>
      <c r="AS54" s="53">
        <f>'Temp Relocation Housing Costs'!AK54+'Temp Relocation Living Costs'!AK54</f>
        <v>366591785.59645748</v>
      </c>
      <c r="AT54" s="53">
        <f>'Temp Relocation Housing Costs'!AL54+'Temp Relocation Living Costs'!AL54</f>
        <v>231306941.24917257</v>
      </c>
      <c r="AU54" s="53">
        <f>'Temp Relocation Housing Costs'!AM54+'Temp Relocation Living Costs'!AM54</f>
        <v>122302041.13968699</v>
      </c>
      <c r="AW54" s="68">
        <v>2073</v>
      </c>
      <c r="AX54" s="55">
        <f t="shared" si="5"/>
        <v>0</v>
      </c>
      <c r="AY54" s="56">
        <f t="shared" si="6"/>
        <v>7087383.4307020828</v>
      </c>
      <c r="AZ54" s="57">
        <f t="shared" si="7"/>
        <v>3105489617.5684729</v>
      </c>
      <c r="BA54" s="58">
        <f t="shared" si="8"/>
        <v>3112577000.9991751</v>
      </c>
    </row>
    <row r="55" spans="1:53" x14ac:dyDescent="0.35">
      <c r="A55">
        <v>2074</v>
      </c>
      <c r="B55" s="51">
        <f>'Temp Relocation Housing Costs'!B55+'Temp Relocation Living Costs'!B55</f>
        <v>0</v>
      </c>
      <c r="C55" s="51">
        <f>'Temp Relocation Housing Costs'!C55+'Temp Relocation Living Costs'!C55</f>
        <v>0</v>
      </c>
      <c r="D55" s="51">
        <f>'Temp Relocation Housing Costs'!D55+'Temp Relocation Living Costs'!D55</f>
        <v>0</v>
      </c>
      <c r="E55" s="51">
        <f>'Temp Relocation Housing Costs'!E55+'Temp Relocation Living Costs'!E55</f>
        <v>0</v>
      </c>
      <c r="F55" s="51">
        <f>'Temp Relocation Housing Costs'!F55+'Temp Relocation Living Costs'!F55</f>
        <v>0</v>
      </c>
      <c r="G55" s="51">
        <f>'Temp Relocation Housing Costs'!G55+'Temp Relocation Living Costs'!G55</f>
        <v>0</v>
      </c>
      <c r="H55" s="52">
        <f>'Temp Relocation Housing Costs'!H55+'Temp Relocation Living Costs'!H55</f>
        <v>1693962.186855362</v>
      </c>
      <c r="I55" s="52">
        <f>'Temp Relocation Housing Costs'!I55+'Temp Relocation Living Costs'!I55</f>
        <v>1944525.1832333198</v>
      </c>
      <c r="J55" s="52">
        <f>'Temp Relocation Housing Costs'!J55+'Temp Relocation Living Costs'!J55</f>
        <v>1339466.6933592521</v>
      </c>
      <c r="K55" s="52">
        <f>'Temp Relocation Housing Costs'!K55+'Temp Relocation Living Costs'!K55</f>
        <v>1208450.7561577831</v>
      </c>
      <c r="L55" s="52">
        <f>'Temp Relocation Housing Costs'!L55+'Temp Relocation Living Costs'!L55</f>
        <v>995369.93309112254</v>
      </c>
      <c r="M55" s="52">
        <f>'Temp Relocation Housing Costs'!M55+'Temp Relocation Living Costs'!M55</f>
        <v>422746.76165688474</v>
      </c>
      <c r="N55" s="53">
        <f>'Temp Relocation Housing Costs'!N55+'Temp Relocation Living Costs'!N55</f>
        <v>593107515.46532488</v>
      </c>
      <c r="O55" s="53">
        <f>'Temp Relocation Housing Costs'!O55+'Temp Relocation Living Costs'!O55</f>
        <v>1141424298.294759</v>
      </c>
      <c r="P55" s="53">
        <f>'Temp Relocation Housing Costs'!P55+'Temp Relocation Living Costs'!P55</f>
        <v>911814039.70585036</v>
      </c>
      <c r="Q55" s="53">
        <f>'Temp Relocation Housing Costs'!Q55+'Temp Relocation Living Costs'!Q55</f>
        <v>372643303.76031274</v>
      </c>
      <c r="R55" s="53">
        <f>'Temp Relocation Housing Costs'!R55+'Temp Relocation Living Costs'!R55</f>
        <v>239410660.2885983</v>
      </c>
      <c r="S55" s="53">
        <f>'Temp Relocation Housing Costs'!S55+'Temp Relocation Living Costs'!S55</f>
        <v>135574494.10302284</v>
      </c>
      <c r="U55" s="68">
        <v>2074</v>
      </c>
      <c r="V55" s="55">
        <f t="shared" si="0"/>
        <v>0</v>
      </c>
      <c r="W55" s="56">
        <f t="shared" si="1"/>
        <v>7604521.5143537242</v>
      </c>
      <c r="X55" s="57">
        <f t="shared" si="2"/>
        <v>3393974311.6178679</v>
      </c>
      <c r="Y55" s="58">
        <f t="shared" si="3"/>
        <v>3401578833.1322217</v>
      </c>
      <c r="Z55" s="96">
        <f t="shared" si="4"/>
        <v>204038771.43944287</v>
      </c>
      <c r="AC55">
        <v>2074</v>
      </c>
      <c r="AD55" s="51">
        <f>'Temp Relocation Housing Costs'!V55+'Temp Relocation Living Costs'!V55</f>
        <v>0</v>
      </c>
      <c r="AE55" s="51">
        <f>'Temp Relocation Housing Costs'!W55+'Temp Relocation Living Costs'!W55</f>
        <v>0</v>
      </c>
      <c r="AF55" s="51">
        <f>'Temp Relocation Housing Costs'!X55+'Temp Relocation Living Costs'!X55</f>
        <v>0</v>
      </c>
      <c r="AG55" s="51">
        <f>'Temp Relocation Housing Costs'!Y55+'Temp Relocation Living Costs'!Y55</f>
        <v>0</v>
      </c>
      <c r="AH55" s="51">
        <f>'Temp Relocation Housing Costs'!Z55+'Temp Relocation Living Costs'!Z55</f>
        <v>0</v>
      </c>
      <c r="AI55" s="51">
        <f>'Temp Relocation Housing Costs'!AA55+'Temp Relocation Living Costs'!AA55</f>
        <v>0</v>
      </c>
      <c r="AJ55" s="52">
        <f>'Temp Relocation Housing Costs'!AB55+'Temp Relocation Living Costs'!AB55</f>
        <v>1577037.5841364195</v>
      </c>
      <c r="AK55" s="52">
        <f>'Temp Relocation Housing Costs'!AC55+'Temp Relocation Living Costs'!AC55</f>
        <v>1775724.7926555204</v>
      </c>
      <c r="AL55" s="52">
        <f>'Temp Relocation Housing Costs'!AD55+'Temp Relocation Living Costs'!AD55</f>
        <v>1210344.4348448978</v>
      </c>
      <c r="AM55" s="52">
        <f>'Temp Relocation Housing Costs'!AE55+'Temp Relocation Living Costs'!AE55</f>
        <v>1205341.1916540477</v>
      </c>
      <c r="AN55" s="52">
        <f>'Temp Relocation Housing Costs'!AF55+'Temp Relocation Living Costs'!AF55</f>
        <v>975037.52954203275</v>
      </c>
      <c r="AO55" s="52">
        <f>'Temp Relocation Housing Costs'!AG55+'Temp Relocation Living Costs'!AG55</f>
        <v>386658.56526003103</v>
      </c>
      <c r="AP55" s="53">
        <f>'Temp Relocation Housing Costs'!AH55+'Temp Relocation Living Costs'!AH55</f>
        <v>552168667.38859177</v>
      </c>
      <c r="AQ55" s="53">
        <f>'Temp Relocation Housing Costs'!AI55+'Temp Relocation Living Costs'!AI55</f>
        <v>1042339509.3558095</v>
      </c>
      <c r="AR55" s="53">
        <f>'Temp Relocation Housing Costs'!AJ55+'Temp Relocation Living Costs'!AJ55</f>
        <v>823916752.87100756</v>
      </c>
      <c r="AS55" s="53">
        <f>'Temp Relocation Housing Costs'!AK55+'Temp Relocation Living Costs'!AK55</f>
        <v>371684424.48118359</v>
      </c>
      <c r="AT55" s="53">
        <f>'Temp Relocation Housing Costs'!AL55+'Temp Relocation Living Costs'!AL55</f>
        <v>234520223.0781585</v>
      </c>
      <c r="AU55" s="53">
        <f>'Temp Relocation Housing Costs'!AM55+'Temp Relocation Living Costs'!AM55</f>
        <v>124001043.01278128</v>
      </c>
      <c r="AW55" s="68">
        <v>2074</v>
      </c>
      <c r="AX55" s="55">
        <f t="shared" si="5"/>
        <v>0</v>
      </c>
      <c r="AY55" s="56">
        <f t="shared" si="6"/>
        <v>7130144.0980929499</v>
      </c>
      <c r="AZ55" s="57">
        <f t="shared" si="7"/>
        <v>3148630620.1875319</v>
      </c>
      <c r="BA55" s="58">
        <f t="shared" si="8"/>
        <v>3155760764.285625</v>
      </c>
    </row>
    <row r="56" spans="1:53" x14ac:dyDescent="0.35">
      <c r="A56">
        <v>2075</v>
      </c>
      <c r="B56" s="51">
        <f>'Temp Relocation Housing Costs'!B56+'Temp Relocation Living Costs'!B56</f>
        <v>0</v>
      </c>
      <c r="C56" s="51">
        <f>'Temp Relocation Housing Costs'!C56+'Temp Relocation Living Costs'!C56</f>
        <v>0</v>
      </c>
      <c r="D56" s="51">
        <f>'Temp Relocation Housing Costs'!D56+'Temp Relocation Living Costs'!D56</f>
        <v>0</v>
      </c>
      <c r="E56" s="51">
        <f>'Temp Relocation Housing Costs'!E56+'Temp Relocation Living Costs'!E56</f>
        <v>0</v>
      </c>
      <c r="F56" s="51">
        <f>'Temp Relocation Housing Costs'!F56+'Temp Relocation Living Costs'!F56</f>
        <v>0</v>
      </c>
      <c r="G56" s="51">
        <f>'Temp Relocation Housing Costs'!G56+'Temp Relocation Living Costs'!G56</f>
        <v>0</v>
      </c>
      <c r="H56" s="52">
        <f>'Temp Relocation Housing Costs'!H56+'Temp Relocation Living Costs'!H56</f>
        <v>1704182.454229502</v>
      </c>
      <c r="I56" s="52">
        <f>'Temp Relocation Housing Costs'!I56+'Temp Relocation Living Costs'!I56</f>
        <v>1956257.1849524886</v>
      </c>
      <c r="J56" s="52">
        <f>'Temp Relocation Housing Costs'!J56+'Temp Relocation Living Costs'!J56</f>
        <v>1347548.1652191998</v>
      </c>
      <c r="K56" s="52">
        <f>'Temp Relocation Housing Costs'!K56+'Temp Relocation Living Costs'!K56</f>
        <v>1215741.7629655218</v>
      </c>
      <c r="L56" s="52">
        <f>'Temp Relocation Housing Costs'!L56+'Temp Relocation Living Costs'!L56</f>
        <v>1001375.3486377684</v>
      </c>
      <c r="M56" s="52">
        <f>'Temp Relocation Housing Costs'!M56+'Temp Relocation Living Costs'!M56</f>
        <v>425297.34098457679</v>
      </c>
      <c r="N56" s="53">
        <f>'Temp Relocation Housing Costs'!N56+'Temp Relocation Living Costs'!N56</f>
        <v>601346877.37892473</v>
      </c>
      <c r="O56" s="53">
        <f>'Temp Relocation Housing Costs'!O56+'Temp Relocation Living Costs'!O56</f>
        <v>1157280795.8865135</v>
      </c>
      <c r="P56" s="53">
        <f>'Temp Relocation Housing Costs'!P56+'Temp Relocation Living Costs'!P56</f>
        <v>924480825.53327978</v>
      </c>
      <c r="Q56" s="53">
        <f>'Temp Relocation Housing Costs'!Q56+'Temp Relocation Living Costs'!Q56</f>
        <v>377820009.44065112</v>
      </c>
      <c r="R56" s="53">
        <f>'Temp Relocation Housing Costs'!R56+'Temp Relocation Living Costs'!R56</f>
        <v>242736517.78434104</v>
      </c>
      <c r="S56" s="53">
        <f>'Temp Relocation Housing Costs'!S56+'Temp Relocation Living Costs'!S56</f>
        <v>137457874.93034488</v>
      </c>
      <c r="U56" s="68">
        <v>2075</v>
      </c>
      <c r="V56" s="55">
        <f t="shared" si="0"/>
        <v>0</v>
      </c>
      <c r="W56" s="56">
        <f t="shared" si="1"/>
        <v>7650402.2569890572</v>
      </c>
      <c r="X56" s="57">
        <f t="shared" si="2"/>
        <v>3441122900.9540548</v>
      </c>
      <c r="Y56" s="58">
        <f t="shared" si="3"/>
        <v>3448773303.2110438</v>
      </c>
      <c r="Z56" s="96">
        <f t="shared" si="4"/>
        <v>195973534.72848594</v>
      </c>
      <c r="AC56">
        <v>2075</v>
      </c>
      <c r="AD56" s="51">
        <f>'Temp Relocation Housing Costs'!V56+'Temp Relocation Living Costs'!V56</f>
        <v>0</v>
      </c>
      <c r="AE56" s="51">
        <f>'Temp Relocation Housing Costs'!W56+'Temp Relocation Living Costs'!W56</f>
        <v>0</v>
      </c>
      <c r="AF56" s="51">
        <f>'Temp Relocation Housing Costs'!X56+'Temp Relocation Living Costs'!X56</f>
        <v>0</v>
      </c>
      <c r="AG56" s="51">
        <f>'Temp Relocation Housing Costs'!Y56+'Temp Relocation Living Costs'!Y56</f>
        <v>0</v>
      </c>
      <c r="AH56" s="51">
        <f>'Temp Relocation Housing Costs'!Z56+'Temp Relocation Living Costs'!Z56</f>
        <v>0</v>
      </c>
      <c r="AI56" s="51">
        <f>'Temp Relocation Housing Costs'!AA56+'Temp Relocation Living Costs'!AA56</f>
        <v>0</v>
      </c>
      <c r="AJ56" s="52">
        <f>'Temp Relocation Housing Costs'!AB56+'Temp Relocation Living Costs'!AB56</f>
        <v>1586552.4044163586</v>
      </c>
      <c r="AK56" s="52">
        <f>'Temp Relocation Housing Costs'!AC56+'Temp Relocation Living Costs'!AC56</f>
        <v>1786438.3624770048</v>
      </c>
      <c r="AL56" s="52">
        <f>'Temp Relocation Housing Costs'!AD56+'Temp Relocation Living Costs'!AD56</f>
        <v>1217646.8668796299</v>
      </c>
      <c r="AM56" s="52">
        <f>'Temp Relocation Housing Costs'!AE56+'Temp Relocation Living Costs'!AE56</f>
        <v>1212613.4373696607</v>
      </c>
      <c r="AN56" s="52">
        <f>'Temp Relocation Housing Costs'!AF56+'Temp Relocation Living Costs'!AF56</f>
        <v>980920.27257435513</v>
      </c>
      <c r="AO56" s="52">
        <f>'Temp Relocation Housing Costs'!AG56+'Temp Relocation Living Costs'!AG56</f>
        <v>388991.41185490985</v>
      </c>
      <c r="AP56" s="53">
        <f>'Temp Relocation Housing Costs'!AH56+'Temp Relocation Living Costs'!AH56</f>
        <v>559839312.87753892</v>
      </c>
      <c r="AQ56" s="53">
        <f>'Temp Relocation Housing Costs'!AI56+'Temp Relocation Living Costs'!AI56</f>
        <v>1056819535.7093596</v>
      </c>
      <c r="AR56" s="53">
        <f>'Temp Relocation Housing Costs'!AJ56+'Temp Relocation Living Costs'!AJ56</f>
        <v>835362482.58538568</v>
      </c>
      <c r="AS56" s="53">
        <f>'Temp Relocation Housing Costs'!AK56+'Temp Relocation Living Costs'!AK56</f>
        <v>376847809.55234712</v>
      </c>
      <c r="AT56" s="53">
        <f>'Temp Relocation Housing Costs'!AL56+'Temp Relocation Living Costs'!AL56</f>
        <v>237778143.34322742</v>
      </c>
      <c r="AU56" s="53">
        <f>'Temp Relocation Housing Costs'!AM56+'Temp Relocation Living Costs'!AM56</f>
        <v>125723647.16869824</v>
      </c>
      <c r="AW56" s="68">
        <v>2075</v>
      </c>
      <c r="AX56" s="55">
        <f t="shared" si="5"/>
        <v>0</v>
      </c>
      <c r="AY56" s="56">
        <f t="shared" si="6"/>
        <v>7173162.7555719186</v>
      </c>
      <c r="AZ56" s="57">
        <f t="shared" si="7"/>
        <v>3192370931.236557</v>
      </c>
      <c r="BA56" s="58">
        <f t="shared" si="8"/>
        <v>3199544093.9921288</v>
      </c>
    </row>
    <row r="57" spans="1:53" x14ac:dyDescent="0.35">
      <c r="A57">
        <v>2076</v>
      </c>
      <c r="B57" s="51">
        <f>'Temp Relocation Housing Costs'!B57+'Temp Relocation Living Costs'!B57</f>
        <v>0</v>
      </c>
      <c r="C57" s="51">
        <f>'Temp Relocation Housing Costs'!C57+'Temp Relocation Living Costs'!C57</f>
        <v>0</v>
      </c>
      <c r="D57" s="51">
        <f>'Temp Relocation Housing Costs'!D57+'Temp Relocation Living Costs'!D57</f>
        <v>0</v>
      </c>
      <c r="E57" s="51">
        <f>'Temp Relocation Housing Costs'!E57+'Temp Relocation Living Costs'!E57</f>
        <v>0</v>
      </c>
      <c r="F57" s="51">
        <f>'Temp Relocation Housing Costs'!F57+'Temp Relocation Living Costs'!F57</f>
        <v>0</v>
      </c>
      <c r="G57" s="51">
        <f>'Temp Relocation Housing Costs'!G57+'Temp Relocation Living Costs'!G57</f>
        <v>0</v>
      </c>
      <c r="H57" s="52">
        <f>'Temp Relocation Housing Costs'!H57+'Temp Relocation Living Costs'!H57</f>
        <v>1714464.384057509</v>
      </c>
      <c r="I57" s="52">
        <f>'Temp Relocation Housing Costs'!I57+'Temp Relocation Living Costs'!I57</f>
        <v>1968059.9699484825</v>
      </c>
      <c r="J57" s="52">
        <f>'Temp Relocation Housing Costs'!J57+'Temp Relocation Living Costs'!J57</f>
        <v>1355678.3954303232</v>
      </c>
      <c r="K57" s="52">
        <f>'Temp Relocation Housing Costs'!K57+'Temp Relocation Living Costs'!K57</f>
        <v>1223076.7589718271</v>
      </c>
      <c r="L57" s="52">
        <f>'Temp Relocation Housing Costs'!L57+'Temp Relocation Living Costs'!L57</f>
        <v>1007416.9969604795</v>
      </c>
      <c r="M57" s="52">
        <f>'Temp Relocation Housing Costs'!M57+'Temp Relocation Living Costs'!M57</f>
        <v>427863.30885098025</v>
      </c>
      <c r="N57" s="53">
        <f>'Temp Relocation Housing Costs'!N57+'Temp Relocation Living Costs'!N57</f>
        <v>609700699.29003441</v>
      </c>
      <c r="O57" s="53">
        <f>'Temp Relocation Housing Costs'!O57+'Temp Relocation Living Costs'!O57</f>
        <v>1173357569.5984216</v>
      </c>
      <c r="P57" s="53">
        <f>'Temp Relocation Housing Costs'!P57+'Temp Relocation Living Costs'!P57</f>
        <v>937323576.47663295</v>
      </c>
      <c r="Q57" s="53">
        <f>'Temp Relocation Housing Costs'!Q57+'Temp Relocation Living Costs'!Q57</f>
        <v>383068629.15092224</v>
      </c>
      <c r="R57" s="53">
        <f>'Temp Relocation Housing Costs'!R57+'Temp Relocation Living Costs'!R57</f>
        <v>246108577.60068485</v>
      </c>
      <c r="S57" s="53">
        <f>'Temp Relocation Housing Costs'!S57+'Temp Relocation Living Costs'!S57</f>
        <v>139367419.40566134</v>
      </c>
      <c r="U57" s="68">
        <v>2076</v>
      </c>
      <c r="V57" s="55">
        <f t="shared" si="0"/>
        <v>0</v>
      </c>
      <c r="W57" s="56">
        <f t="shared" si="1"/>
        <v>7696559.8142196024</v>
      </c>
      <c r="X57" s="57">
        <f t="shared" si="2"/>
        <v>3488926471.522357</v>
      </c>
      <c r="Y57" s="58">
        <f t="shared" si="3"/>
        <v>3496623031.3365765</v>
      </c>
      <c r="Z57" s="96">
        <f t="shared" si="4"/>
        <v>188227125.60801694</v>
      </c>
      <c r="AC57">
        <v>2076</v>
      </c>
      <c r="AD57" s="51">
        <f>'Temp Relocation Housing Costs'!V57+'Temp Relocation Living Costs'!V57</f>
        <v>0</v>
      </c>
      <c r="AE57" s="51">
        <f>'Temp Relocation Housing Costs'!W57+'Temp Relocation Living Costs'!W57</f>
        <v>0</v>
      </c>
      <c r="AF57" s="51">
        <f>'Temp Relocation Housing Costs'!X57+'Temp Relocation Living Costs'!X57</f>
        <v>0</v>
      </c>
      <c r="AG57" s="51">
        <f>'Temp Relocation Housing Costs'!Y57+'Temp Relocation Living Costs'!Y57</f>
        <v>0</v>
      </c>
      <c r="AH57" s="51">
        <f>'Temp Relocation Housing Costs'!Z57+'Temp Relocation Living Costs'!Z57</f>
        <v>0</v>
      </c>
      <c r="AI57" s="51">
        <f>'Temp Relocation Housing Costs'!AA57+'Temp Relocation Living Costs'!AA57</f>
        <v>0</v>
      </c>
      <c r="AJ57" s="52">
        <f>'Temp Relocation Housing Costs'!AB57+'Temp Relocation Living Costs'!AB57</f>
        <v>1596124.6309406837</v>
      </c>
      <c r="AK57" s="52">
        <f>'Temp Relocation Housing Costs'!AC57+'Temp Relocation Living Costs'!AC57</f>
        <v>1797216.571018856</v>
      </c>
      <c r="AL57" s="52">
        <f>'Temp Relocation Housing Costs'!AD57+'Temp Relocation Living Costs'!AD57</f>
        <v>1224993.3570453261</v>
      </c>
      <c r="AM57" s="52">
        <f>'Temp Relocation Housing Costs'!AE57+'Temp Relocation Living Costs'!AE57</f>
        <v>1219929.5590915985</v>
      </c>
      <c r="AN57" s="52">
        <f>'Temp Relocation Housing Costs'!AF57+'Temp Relocation Living Costs'!AF57</f>
        <v>986838.50825648406</v>
      </c>
      <c r="AO57" s="52">
        <f>'Temp Relocation Housing Costs'!AG57+'Temp Relocation Living Costs'!AG57</f>
        <v>391338.3333306376</v>
      </c>
      <c r="AP57" s="53">
        <f>'Temp Relocation Housing Costs'!AH57+'Temp Relocation Living Costs'!AH57</f>
        <v>567616517.83950949</v>
      </c>
      <c r="AQ57" s="53">
        <f>'Temp Relocation Housing Costs'!AI57+'Temp Relocation Living Costs'!AI57</f>
        <v>1071500716.4481344</v>
      </c>
      <c r="AR57" s="53">
        <f>'Temp Relocation Housing Costs'!AJ57+'Temp Relocation Living Costs'!AJ57</f>
        <v>846967214.6846987</v>
      </c>
      <c r="AS57" s="53">
        <f>'Temp Relocation Housing Costs'!AK57+'Temp Relocation Living Costs'!AK57</f>
        <v>382082923.60551023</v>
      </c>
      <c r="AT57" s="53">
        <f>'Temp Relocation Housing Costs'!AL57+'Temp Relocation Living Costs'!AL57</f>
        <v>241081322.15493342</v>
      </c>
      <c r="AU57" s="53">
        <f>'Temp Relocation Housing Costs'!AM57+'Temp Relocation Living Costs'!AM57</f>
        <v>127470181.48686139</v>
      </c>
      <c r="AW57" s="68">
        <v>2076</v>
      </c>
      <c r="AX57" s="55">
        <f t="shared" si="5"/>
        <v>0</v>
      </c>
      <c r="AY57" s="56">
        <f t="shared" si="6"/>
        <v>7216440.9596835859</v>
      </c>
      <c r="AZ57" s="57">
        <f t="shared" si="7"/>
        <v>3236718876.2196474</v>
      </c>
      <c r="BA57" s="58">
        <f t="shared" si="8"/>
        <v>3243935317.1793308</v>
      </c>
    </row>
    <row r="58" spans="1:53" x14ac:dyDescent="0.35">
      <c r="A58">
        <v>2077</v>
      </c>
      <c r="B58" s="51">
        <f>'Temp Relocation Housing Costs'!B58+'Temp Relocation Living Costs'!B58</f>
        <v>0</v>
      </c>
      <c r="C58" s="51">
        <f>'Temp Relocation Housing Costs'!C58+'Temp Relocation Living Costs'!C58</f>
        <v>0</v>
      </c>
      <c r="D58" s="51">
        <f>'Temp Relocation Housing Costs'!D58+'Temp Relocation Living Costs'!D58</f>
        <v>0</v>
      </c>
      <c r="E58" s="51">
        <f>'Temp Relocation Housing Costs'!E58+'Temp Relocation Living Costs'!E58</f>
        <v>0</v>
      </c>
      <c r="F58" s="51">
        <f>'Temp Relocation Housing Costs'!F58+'Temp Relocation Living Costs'!F58</f>
        <v>0</v>
      </c>
      <c r="G58" s="51">
        <f>'Temp Relocation Housing Costs'!G58+'Temp Relocation Living Costs'!G58</f>
        <v>0</v>
      </c>
      <c r="H58" s="52">
        <f>'Temp Relocation Housing Costs'!H58+'Temp Relocation Living Costs'!H58</f>
        <v>1724808.3483705716</v>
      </c>
      <c r="I58" s="52">
        <f>'Temp Relocation Housing Costs'!I58+'Temp Relocation Living Costs'!I58</f>
        <v>1979933.9652816099</v>
      </c>
      <c r="J58" s="52">
        <f>'Temp Relocation Housing Costs'!J58+'Temp Relocation Living Costs'!J58</f>
        <v>1363857.6781688388</v>
      </c>
      <c r="K58" s="52">
        <f>'Temp Relocation Housing Costs'!K58+'Temp Relocation Living Costs'!K58</f>
        <v>1230456.0095789463</v>
      </c>
      <c r="L58" s="52">
        <f>'Temp Relocation Housing Costs'!L58+'Temp Relocation Living Costs'!L58</f>
        <v>1013495.0966642889</v>
      </c>
      <c r="M58" s="52">
        <f>'Temp Relocation Housing Costs'!M58+'Temp Relocation Living Costs'!M58</f>
        <v>430444.75810054061</v>
      </c>
      <c r="N58" s="53">
        <f>'Temp Relocation Housing Costs'!N58+'Temp Relocation Living Costs'!N58</f>
        <v>618170571.26001644</v>
      </c>
      <c r="O58" s="53">
        <f>'Temp Relocation Housing Costs'!O58+'Temp Relocation Living Costs'!O58</f>
        <v>1189657679.4737756</v>
      </c>
      <c r="P58" s="53">
        <f>'Temp Relocation Housing Costs'!P58+'Temp Relocation Living Costs'!P58</f>
        <v>950344737.01728439</v>
      </c>
      <c r="Q58" s="53">
        <f>'Temp Relocation Housing Costs'!Q58+'Temp Relocation Living Costs'!Q58</f>
        <v>388390161.91019744</v>
      </c>
      <c r="R58" s="53">
        <f>'Temp Relocation Housing Costs'!R58+'Temp Relocation Living Costs'!R58</f>
        <v>249527481.57343662</v>
      </c>
      <c r="S58" s="53">
        <f>'Temp Relocation Housing Costs'!S58+'Temp Relocation Living Costs'!S58</f>
        <v>141303490.99050173</v>
      </c>
      <c r="U58" s="68">
        <v>2077</v>
      </c>
      <c r="V58" s="55">
        <f t="shared" si="0"/>
        <v>0</v>
      </c>
      <c r="W58" s="56">
        <f t="shared" si="1"/>
        <v>7742995.8561647963</v>
      </c>
      <c r="X58" s="57">
        <f t="shared" si="2"/>
        <v>3537394122.2252126</v>
      </c>
      <c r="Y58" s="58">
        <f t="shared" si="3"/>
        <v>3545137118.0813775</v>
      </c>
      <c r="Z58" s="96">
        <f t="shared" si="4"/>
        <v>180786939.29225656</v>
      </c>
      <c r="AC58">
        <v>2077</v>
      </c>
      <c r="AD58" s="51">
        <f>'Temp Relocation Housing Costs'!V58+'Temp Relocation Living Costs'!V58</f>
        <v>0</v>
      </c>
      <c r="AE58" s="51">
        <f>'Temp Relocation Housing Costs'!W58+'Temp Relocation Living Costs'!W58</f>
        <v>0</v>
      </c>
      <c r="AF58" s="51">
        <f>'Temp Relocation Housing Costs'!X58+'Temp Relocation Living Costs'!X58</f>
        <v>0</v>
      </c>
      <c r="AG58" s="51">
        <f>'Temp Relocation Housing Costs'!Y58+'Temp Relocation Living Costs'!Y58</f>
        <v>0</v>
      </c>
      <c r="AH58" s="51">
        <f>'Temp Relocation Housing Costs'!Z58+'Temp Relocation Living Costs'!Z58</f>
        <v>0</v>
      </c>
      <c r="AI58" s="51">
        <f>'Temp Relocation Housing Costs'!AA58+'Temp Relocation Living Costs'!AA58</f>
        <v>0</v>
      </c>
      <c r="AJ58" s="52">
        <f>'Temp Relocation Housing Costs'!AB58+'Temp Relocation Living Costs'!AB58</f>
        <v>1605754.6100613796</v>
      </c>
      <c r="AK58" s="52">
        <f>'Temp Relocation Housing Costs'!AC58+'Temp Relocation Living Costs'!AC58</f>
        <v>1808059.8082691191</v>
      </c>
      <c r="AL58" s="52">
        <f>'Temp Relocation Housing Costs'!AD58+'Temp Relocation Living Costs'!AD58</f>
        <v>1232384.171160127</v>
      </c>
      <c r="AM58" s="52">
        <f>'Temp Relocation Housing Costs'!AE58+'Temp Relocation Living Costs'!AE58</f>
        <v>1227289.8215391794</v>
      </c>
      <c r="AN58" s="52">
        <f>'Temp Relocation Housing Costs'!AF58+'Temp Relocation Living Costs'!AF58</f>
        <v>992792.45072801108</v>
      </c>
      <c r="AO58" s="52">
        <f>'Temp Relocation Housing Costs'!AG58+'Temp Relocation Living Costs'!AG58</f>
        <v>393699.41460590158</v>
      </c>
      <c r="AP58" s="53">
        <f>'Temp Relocation Housing Costs'!AH58+'Temp Relocation Living Costs'!AH58</f>
        <v>575501762.58294857</v>
      </c>
      <c r="AQ58" s="53">
        <f>'Temp Relocation Housing Costs'!AI58+'Temp Relocation Living Costs'!AI58</f>
        <v>1086385845.9791121</v>
      </c>
      <c r="AR58" s="53">
        <f>'Temp Relocation Housing Costs'!AJ58+'Temp Relocation Living Costs'!AJ58</f>
        <v>858733158.00656986</v>
      </c>
      <c r="AS58" s="53">
        <f>'Temp Relocation Housing Costs'!AK58+'Temp Relocation Living Costs'!AK58</f>
        <v>387390763.08908558</v>
      </c>
      <c r="AT58" s="53">
        <f>'Temp Relocation Housing Costs'!AL58+'Temp Relocation Living Costs'!AL58</f>
        <v>244430388.23831505</v>
      </c>
      <c r="AU58" s="53">
        <f>'Temp Relocation Housing Costs'!AM58+'Temp Relocation Living Costs'!AM58</f>
        <v>129240978.40154639</v>
      </c>
      <c r="AW58" s="68">
        <v>2077</v>
      </c>
      <c r="AX58" s="55">
        <f t="shared" si="5"/>
        <v>0</v>
      </c>
      <c r="AY58" s="56">
        <f t="shared" si="6"/>
        <v>7259980.2763637183</v>
      </c>
      <c r="AZ58" s="57">
        <f t="shared" si="7"/>
        <v>3281682896.2975779</v>
      </c>
      <c r="BA58" s="58">
        <f t="shared" si="8"/>
        <v>3288942876.5739417</v>
      </c>
    </row>
    <row r="59" spans="1:53" x14ac:dyDescent="0.35">
      <c r="A59">
        <v>2078</v>
      </c>
      <c r="B59" s="51">
        <f>'Temp Relocation Housing Costs'!B59+'Temp Relocation Living Costs'!B59</f>
        <v>0</v>
      </c>
      <c r="C59" s="51">
        <f>'Temp Relocation Housing Costs'!C59+'Temp Relocation Living Costs'!C59</f>
        <v>0</v>
      </c>
      <c r="D59" s="51">
        <f>'Temp Relocation Housing Costs'!D59+'Temp Relocation Living Costs'!D59</f>
        <v>0</v>
      </c>
      <c r="E59" s="51">
        <f>'Temp Relocation Housing Costs'!E59+'Temp Relocation Living Costs'!E59</f>
        <v>0</v>
      </c>
      <c r="F59" s="51">
        <f>'Temp Relocation Housing Costs'!F59+'Temp Relocation Living Costs'!F59</f>
        <v>0</v>
      </c>
      <c r="G59" s="51">
        <f>'Temp Relocation Housing Costs'!G59+'Temp Relocation Living Costs'!G59</f>
        <v>0</v>
      </c>
      <c r="H59" s="52">
        <f>'Temp Relocation Housing Costs'!H59+'Temp Relocation Living Costs'!H59</f>
        <v>1735214.7214444717</v>
      </c>
      <c r="I59" s="52">
        <f>'Temp Relocation Housing Costs'!I59+'Temp Relocation Living Costs'!I59</f>
        <v>1991879.6005887862</v>
      </c>
      <c r="J59" s="52">
        <f>'Temp Relocation Housing Costs'!J59+'Temp Relocation Living Costs'!J59</f>
        <v>1372086.3093858291</v>
      </c>
      <c r="K59" s="52">
        <f>'Temp Relocation Housing Costs'!K59+'Temp Relocation Living Costs'!K59</f>
        <v>1237879.7817903906</v>
      </c>
      <c r="L59" s="52">
        <f>'Temp Relocation Housing Costs'!L59+'Temp Relocation Living Costs'!L59</f>
        <v>1019609.8676731496</v>
      </c>
      <c r="M59" s="52">
        <f>'Temp Relocation Housing Costs'!M59+'Temp Relocation Living Costs'!M59</f>
        <v>433041.7821378666</v>
      </c>
      <c r="N59" s="53">
        <f>'Temp Relocation Housing Costs'!N59+'Temp Relocation Living Costs'!N59</f>
        <v>626758105.4391309</v>
      </c>
      <c r="O59" s="53">
        <f>'Temp Relocation Housing Costs'!O59+'Temp Relocation Living Costs'!O59</f>
        <v>1206184228.0655394</v>
      </c>
      <c r="P59" s="53">
        <f>'Temp Relocation Housing Costs'!P59+'Temp Relocation Living Costs'!P59</f>
        <v>963546785.59498131</v>
      </c>
      <c r="Q59" s="53">
        <f>'Temp Relocation Housing Costs'!Q59+'Temp Relocation Living Costs'!Q59</f>
        <v>393785620.61577308</v>
      </c>
      <c r="R59" s="53">
        <f>'Temp Relocation Housing Costs'!R59+'Temp Relocation Living Costs'!R59</f>
        <v>252993880.45469117</v>
      </c>
      <c r="S59" s="53">
        <f>'Temp Relocation Housing Costs'!S59+'Temp Relocation Living Costs'!S59</f>
        <v>143266458.19554958</v>
      </c>
      <c r="U59" s="68">
        <v>2078</v>
      </c>
      <c r="V59" s="55">
        <f t="shared" si="0"/>
        <v>0</v>
      </c>
      <c r="W59" s="56">
        <f t="shared" si="1"/>
        <v>7789712.0630204938</v>
      </c>
      <c r="X59" s="57">
        <f t="shared" si="2"/>
        <v>3586535078.365665</v>
      </c>
      <c r="Y59" s="58">
        <f t="shared" si="3"/>
        <v>3594324790.4286857</v>
      </c>
      <c r="Z59" s="96">
        <f t="shared" si="4"/>
        <v>173640869.37870389</v>
      </c>
      <c r="AC59">
        <v>2078</v>
      </c>
      <c r="AD59" s="51">
        <f>'Temp Relocation Housing Costs'!V59+'Temp Relocation Living Costs'!V59</f>
        <v>0</v>
      </c>
      <c r="AE59" s="51">
        <f>'Temp Relocation Housing Costs'!W59+'Temp Relocation Living Costs'!W59</f>
        <v>0</v>
      </c>
      <c r="AF59" s="51">
        <f>'Temp Relocation Housing Costs'!X59+'Temp Relocation Living Costs'!X59</f>
        <v>0</v>
      </c>
      <c r="AG59" s="51">
        <f>'Temp Relocation Housing Costs'!Y59+'Temp Relocation Living Costs'!Y59</f>
        <v>0</v>
      </c>
      <c r="AH59" s="51">
        <f>'Temp Relocation Housing Costs'!Z59+'Temp Relocation Living Costs'!Z59</f>
        <v>0</v>
      </c>
      <c r="AI59" s="51">
        <f>'Temp Relocation Housing Costs'!AA59+'Temp Relocation Living Costs'!AA59</f>
        <v>0</v>
      </c>
      <c r="AJ59" s="52">
        <f>'Temp Relocation Housing Costs'!AB59+'Temp Relocation Living Costs'!AB59</f>
        <v>1615442.6902200934</v>
      </c>
      <c r="AK59" s="52">
        <f>'Temp Relocation Housing Costs'!AC59+'Temp Relocation Living Costs'!AC59</f>
        <v>1818968.4665687776</v>
      </c>
      <c r="AL59" s="52">
        <f>'Temp Relocation Housing Costs'!AD59+'Temp Relocation Living Costs'!AD59</f>
        <v>1239819.5766459461</v>
      </c>
      <c r="AM59" s="52">
        <f>'Temp Relocation Housing Costs'!AE59+'Temp Relocation Living Costs'!AE59</f>
        <v>1234694.4910288665</v>
      </c>
      <c r="AN59" s="52">
        <f>'Temp Relocation Housing Costs'!AF59+'Temp Relocation Living Costs'!AF59</f>
        <v>998782.31542050757</v>
      </c>
      <c r="AO59" s="52">
        <f>'Temp Relocation Housing Costs'!AG59+'Temp Relocation Living Costs'!AG59</f>
        <v>396074.74111173372</v>
      </c>
      <c r="AP59" s="53">
        <f>'Temp Relocation Housing Costs'!AH59+'Temp Relocation Living Costs'!AH59</f>
        <v>583496547.98052561</v>
      </c>
      <c r="AQ59" s="53">
        <f>'Temp Relocation Housing Costs'!AI59+'Temp Relocation Living Costs'!AI59</f>
        <v>1101477757.5287604</v>
      </c>
      <c r="AR59" s="53">
        <f>'Temp Relocation Housing Costs'!AJ59+'Temp Relocation Living Costs'!AJ59</f>
        <v>870662552.07346797</v>
      </c>
      <c r="AS59" s="53">
        <f>'Temp Relocation Housing Costs'!AK59+'Temp Relocation Living Costs'!AK59</f>
        <v>392772338.29400003</v>
      </c>
      <c r="AT59" s="53">
        <f>'Temp Relocation Housing Costs'!AL59+'Temp Relocation Living Costs'!AL59</f>
        <v>247825979.05256593</v>
      </c>
      <c r="AU59" s="53">
        <f>'Temp Relocation Housing Costs'!AM59+'Temp Relocation Living Costs'!AM59</f>
        <v>131036374.96515706</v>
      </c>
      <c r="AW59" s="68">
        <v>2078</v>
      </c>
      <c r="AX59" s="55">
        <f t="shared" si="5"/>
        <v>0</v>
      </c>
      <c r="AY59" s="56">
        <f t="shared" si="6"/>
        <v>7303782.280995925</v>
      </c>
      <c r="AZ59" s="57">
        <f t="shared" si="7"/>
        <v>3327271549.8944774</v>
      </c>
      <c r="BA59" s="58">
        <f t="shared" si="8"/>
        <v>3334575332.1754732</v>
      </c>
    </row>
    <row r="60" spans="1:53" x14ac:dyDescent="0.35">
      <c r="A60">
        <v>2079</v>
      </c>
      <c r="B60" s="51">
        <f>'Temp Relocation Housing Costs'!B60+'Temp Relocation Living Costs'!B60</f>
        <v>0</v>
      </c>
      <c r="C60" s="51">
        <f>'Temp Relocation Housing Costs'!C60+'Temp Relocation Living Costs'!C60</f>
        <v>0</v>
      </c>
      <c r="D60" s="51">
        <f>'Temp Relocation Housing Costs'!D60+'Temp Relocation Living Costs'!D60</f>
        <v>0</v>
      </c>
      <c r="E60" s="51">
        <f>'Temp Relocation Housing Costs'!E60+'Temp Relocation Living Costs'!E60</f>
        <v>0</v>
      </c>
      <c r="F60" s="51">
        <f>'Temp Relocation Housing Costs'!F60+'Temp Relocation Living Costs'!F60</f>
        <v>0</v>
      </c>
      <c r="G60" s="51">
        <f>'Temp Relocation Housing Costs'!G60+'Temp Relocation Living Costs'!G60</f>
        <v>0</v>
      </c>
      <c r="H60" s="52">
        <f>'Temp Relocation Housing Costs'!H60+'Temp Relocation Living Costs'!H60</f>
        <v>1745683.8798131295</v>
      </c>
      <c r="I60" s="52">
        <f>'Temp Relocation Housing Costs'!I60+'Temp Relocation Living Costs'!I60</f>
        <v>2003897.3080990729</v>
      </c>
      <c r="J60" s="52">
        <f>'Temp Relocation Housing Costs'!J60+'Temp Relocation Living Costs'!J60</f>
        <v>1380364.5868179556</v>
      </c>
      <c r="K60" s="52">
        <f>'Temp Relocation Housing Costs'!K60+'Temp Relocation Living Costs'!K60</f>
        <v>1245348.344220598</v>
      </c>
      <c r="L60" s="52">
        <f>'Temp Relocation Housing Costs'!L60+'Temp Relocation Living Costs'!L60</f>
        <v>1025761.5312378932</v>
      </c>
      <c r="M60" s="52">
        <f>'Temp Relocation Housing Costs'!M60+'Temp Relocation Living Costs'!M60</f>
        <v>435654.47493110964</v>
      </c>
      <c r="N60" s="53">
        <f>'Temp Relocation Housing Costs'!N60+'Temp Relocation Living Costs'!N60</f>
        <v>635464936.3733902</v>
      </c>
      <c r="O60" s="53">
        <f>'Temp Relocation Housing Costs'!O60+'Temp Relocation Living Costs'!O60</f>
        <v>1222940361.0268812</v>
      </c>
      <c r="P60" s="53">
        <f>'Temp Relocation Housing Costs'!P60+'Temp Relocation Living Costs'!P60</f>
        <v>976932235.07958984</v>
      </c>
      <c r="Q60" s="53">
        <f>'Temp Relocation Housing Costs'!Q60+'Temp Relocation Living Costs'!Q60</f>
        <v>399256032.23596549</v>
      </c>
      <c r="R60" s="53">
        <f>'Temp Relocation Housing Costs'!R60+'Temp Relocation Living Costs'!R60</f>
        <v>256508434.0366953</v>
      </c>
      <c r="S60" s="53">
        <f>'Temp Relocation Housing Costs'!S60+'Temp Relocation Living Costs'!S60</f>
        <v>145256694.65078428</v>
      </c>
      <c r="U60" s="68">
        <v>2079</v>
      </c>
      <c r="V60" s="55">
        <f t="shared" si="0"/>
        <v>0</v>
      </c>
      <c r="W60" s="56">
        <f t="shared" si="1"/>
        <v>7836710.1251197588</v>
      </c>
      <c r="X60" s="57">
        <f t="shared" si="2"/>
        <v>3636358693.403307</v>
      </c>
      <c r="Y60" s="58">
        <f t="shared" si="3"/>
        <v>3644195403.5284266</v>
      </c>
      <c r="Z60" s="96">
        <f t="shared" si="4"/>
        <v>166777288.13984808</v>
      </c>
      <c r="AC60">
        <v>2079</v>
      </c>
      <c r="AD60" s="51">
        <f>'Temp Relocation Housing Costs'!V60+'Temp Relocation Living Costs'!V60</f>
        <v>0</v>
      </c>
      <c r="AE60" s="51">
        <f>'Temp Relocation Housing Costs'!W60+'Temp Relocation Living Costs'!W60</f>
        <v>0</v>
      </c>
      <c r="AF60" s="51">
        <f>'Temp Relocation Housing Costs'!X60+'Temp Relocation Living Costs'!X60</f>
        <v>0</v>
      </c>
      <c r="AG60" s="51">
        <f>'Temp Relocation Housing Costs'!Y60+'Temp Relocation Living Costs'!Y60</f>
        <v>0</v>
      </c>
      <c r="AH60" s="51">
        <f>'Temp Relocation Housing Costs'!Z60+'Temp Relocation Living Costs'!Z60</f>
        <v>0</v>
      </c>
      <c r="AI60" s="51">
        <f>'Temp Relocation Housing Costs'!AA60+'Temp Relocation Living Costs'!AA60</f>
        <v>0</v>
      </c>
      <c r="AJ60" s="52">
        <f>'Temp Relocation Housing Costs'!AB60+'Temp Relocation Living Costs'!AB60</f>
        <v>1625189.2219607455</v>
      </c>
      <c r="AK60" s="52">
        <f>'Temp Relocation Housing Costs'!AC60+'Temp Relocation Living Costs'!AC60</f>
        <v>1829942.9406259432</v>
      </c>
      <c r="AL60" s="52">
        <f>'Temp Relocation Housing Costs'!AD60+'Temp Relocation Living Costs'!AD60</f>
        <v>1247299.8425381489</v>
      </c>
      <c r="AM60" s="52">
        <f>'Temp Relocation Housing Costs'!AE60+'Temp Relocation Living Costs'!AE60</f>
        <v>1242143.8354839031</v>
      </c>
      <c r="AN60" s="52">
        <f>'Temp Relocation Housing Costs'!AF60+'Temp Relocation Living Costs'!AF60</f>
        <v>1004808.3190653172</v>
      </c>
      <c r="AO60" s="52">
        <f>'Temp Relocation Housing Costs'!AG60+'Temp Relocation Living Costs'!AG60</f>
        <v>398464.39879460097</v>
      </c>
      <c r="AP60" s="53">
        <f>'Temp Relocation Housing Costs'!AH60+'Temp Relocation Living Costs'!AH60</f>
        <v>591602395.75481319</v>
      </c>
      <c r="AQ60" s="53">
        <f>'Temp Relocation Housing Costs'!AI60+'Temp Relocation Living Costs'!AI60</f>
        <v>1116779323.6823096</v>
      </c>
      <c r="AR60" s="53">
        <f>'Temp Relocation Housing Costs'!AJ60+'Temp Relocation Living Costs'!AJ60</f>
        <v>882757667.51897621</v>
      </c>
      <c r="AS60" s="53">
        <f>'Temp Relocation Housing Costs'!AK60+'Temp Relocation Living Costs'!AK60</f>
        <v>398228673.54599255</v>
      </c>
      <c r="AT60" s="53">
        <f>'Temp Relocation Housing Costs'!AL60+'Temp Relocation Living Costs'!AL60</f>
        <v>251268740.91236857</v>
      </c>
      <c r="AU60" s="53">
        <f>'Temp Relocation Housing Costs'!AM60+'Temp Relocation Living Costs'!AM60</f>
        <v>132856712.91237909</v>
      </c>
      <c r="AW60" s="68">
        <v>2079</v>
      </c>
      <c r="AX60" s="55">
        <f t="shared" si="5"/>
        <v>0</v>
      </c>
      <c r="AY60" s="56">
        <f t="shared" si="6"/>
        <v>7347848.5584686594</v>
      </c>
      <c r="AZ60" s="57">
        <f t="shared" si="7"/>
        <v>3373493514.3268394</v>
      </c>
      <c r="BA60" s="58">
        <f t="shared" si="8"/>
        <v>3380841362.8853083</v>
      </c>
    </row>
    <row r="61" spans="1:53" x14ac:dyDescent="0.35">
      <c r="A61">
        <v>2080</v>
      </c>
      <c r="B61" s="51">
        <f>'Temp Relocation Housing Costs'!B61+'Temp Relocation Living Costs'!B61</f>
        <v>0</v>
      </c>
      <c r="C61" s="51">
        <f>'Temp Relocation Housing Costs'!C61+'Temp Relocation Living Costs'!C61</f>
        <v>0</v>
      </c>
      <c r="D61" s="51">
        <f>'Temp Relocation Housing Costs'!D61+'Temp Relocation Living Costs'!D61</f>
        <v>0</v>
      </c>
      <c r="E61" s="51">
        <f>'Temp Relocation Housing Costs'!E61+'Temp Relocation Living Costs'!E61</f>
        <v>0</v>
      </c>
      <c r="F61" s="51">
        <f>'Temp Relocation Housing Costs'!F61+'Temp Relocation Living Costs'!F61</f>
        <v>0</v>
      </c>
      <c r="G61" s="51">
        <f>'Temp Relocation Housing Costs'!G61+'Temp Relocation Living Costs'!G61</f>
        <v>0</v>
      </c>
      <c r="H61" s="52">
        <f>'Temp Relocation Housing Costs'!H61+'Temp Relocation Living Costs'!H61</f>
        <v>1921882.235762801</v>
      </c>
      <c r="I61" s="52">
        <f>'Temp Relocation Housing Costs'!I61+'Temp Relocation Living Costs'!I61</f>
        <v>2206158.1041469942</v>
      </c>
      <c r="J61" s="52">
        <f>'Temp Relocation Housing Costs'!J61+'Temp Relocation Living Costs'!J61</f>
        <v>1519689.9100457255</v>
      </c>
      <c r="K61" s="52">
        <f>'Temp Relocation Housing Costs'!K61+'Temp Relocation Living Costs'!K61</f>
        <v>1371045.9767494635</v>
      </c>
      <c r="L61" s="52">
        <f>'Temp Relocation Housing Costs'!L61+'Temp Relocation Living Costs'!L61</f>
        <v>1129295.4513769059</v>
      </c>
      <c r="M61" s="52">
        <f>'Temp Relocation Housing Costs'!M61+'Temp Relocation Living Costs'!M61</f>
        <v>479626.69872983987</v>
      </c>
      <c r="N61" s="53">
        <f>'Temp Relocation Housing Costs'!N61+'Temp Relocation Living Costs'!N61</f>
        <v>705069645.82079816</v>
      </c>
      <c r="O61" s="53">
        <f>'Temp Relocation Housing Costs'!O61+'Temp Relocation Living Costs'!O61</f>
        <v>1356893319.9211659</v>
      </c>
      <c r="P61" s="53">
        <f>'Temp Relocation Housing Costs'!P61+'Temp Relocation Living Costs'!P61</f>
        <v>1083939058.7142556</v>
      </c>
      <c r="Q61" s="53">
        <f>'Temp Relocation Housing Costs'!Q61+'Temp Relocation Living Costs'!Q61</f>
        <v>442987949.65301102</v>
      </c>
      <c r="R61" s="53">
        <f>'Temp Relocation Housing Costs'!R61+'Temp Relocation Living Costs'!R61</f>
        <v>284604704.97152919</v>
      </c>
      <c r="S61" s="53">
        <f>'Temp Relocation Housing Costs'!S61+'Temp Relocation Living Costs'!S61</f>
        <v>161167171.29196572</v>
      </c>
      <c r="U61" s="68">
        <v>2080</v>
      </c>
      <c r="V61" s="55">
        <f t="shared" si="0"/>
        <v>0</v>
      </c>
      <c r="W61" s="56">
        <f t="shared" si="1"/>
        <v>8627698.3768117297</v>
      </c>
      <c r="X61" s="57">
        <f t="shared" si="2"/>
        <v>4034661850.3727255</v>
      </c>
      <c r="Y61" s="58">
        <f t="shared" si="3"/>
        <v>4043289548.749537</v>
      </c>
      <c r="Z61" s="96">
        <f t="shared" si="4"/>
        <v>175295478.18127388</v>
      </c>
      <c r="AC61">
        <v>2080</v>
      </c>
      <c r="AD61" s="51">
        <f>'Temp Relocation Housing Costs'!V61+'Temp Relocation Living Costs'!V61</f>
        <v>0</v>
      </c>
      <c r="AE61" s="51">
        <f>'Temp Relocation Housing Costs'!W61+'Temp Relocation Living Costs'!W61</f>
        <v>0</v>
      </c>
      <c r="AF61" s="51">
        <f>'Temp Relocation Housing Costs'!X61+'Temp Relocation Living Costs'!X61</f>
        <v>0</v>
      </c>
      <c r="AG61" s="51">
        <f>'Temp Relocation Housing Costs'!Y61+'Temp Relocation Living Costs'!Y61</f>
        <v>0</v>
      </c>
      <c r="AH61" s="51">
        <f>'Temp Relocation Housing Costs'!Z61+'Temp Relocation Living Costs'!Z61</f>
        <v>0</v>
      </c>
      <c r="AI61" s="51">
        <f>'Temp Relocation Housing Costs'!AA61+'Temp Relocation Living Costs'!AA61</f>
        <v>0</v>
      </c>
      <c r="AJ61" s="52">
        <f>'Temp Relocation Housing Costs'!AB61+'Temp Relocation Living Costs'!AB61</f>
        <v>1789225.6046804292</v>
      </c>
      <c r="AK61" s="52">
        <f>'Temp Relocation Housing Costs'!AC61+'Temp Relocation Living Costs'!AC61</f>
        <v>2014645.8764487293</v>
      </c>
      <c r="AL61" s="52">
        <f>'Temp Relocation Housing Costs'!AD61+'Temp Relocation Living Costs'!AD61</f>
        <v>1373194.4470383818</v>
      </c>
      <c r="AM61" s="52">
        <f>'Temp Relocation Housing Costs'!AE61+'Temp Relocation Living Costs'!AE61</f>
        <v>1367518.0250471996</v>
      </c>
      <c r="AN61" s="52">
        <f>'Temp Relocation Housing Costs'!AF61+'Temp Relocation Living Costs'!AF61</f>
        <v>1106227.3536976436</v>
      </c>
      <c r="AO61" s="52">
        <f>'Temp Relocation Housing Costs'!AG61+'Temp Relocation Living Costs'!AG61</f>
        <v>438682.89011709543</v>
      </c>
      <c r="AP61" s="53">
        <f>'Temp Relocation Housing Costs'!AH61+'Temp Relocation Living Costs'!AH61</f>
        <v>656402686.86121094</v>
      </c>
      <c r="AQ61" s="53">
        <f>'Temp Relocation Housing Costs'!AI61+'Temp Relocation Living Costs'!AI61</f>
        <v>1239104090.7818191</v>
      </c>
      <c r="AR61" s="53">
        <f>'Temp Relocation Housing Costs'!AJ61+'Temp Relocation Living Costs'!AJ61</f>
        <v>979449219.55140209</v>
      </c>
      <c r="AS61" s="53">
        <f>'Temp Relocation Housing Costs'!AK61+'Temp Relocation Living Costs'!AK61</f>
        <v>441848060.75244629</v>
      </c>
      <c r="AT61" s="53">
        <f>'Temp Relocation Housing Costs'!AL61+'Temp Relocation Living Costs'!AL61</f>
        <v>278791089.83099532</v>
      </c>
      <c r="AU61" s="53">
        <f>'Temp Relocation Housing Costs'!AM61+'Temp Relocation Living Costs'!AM61</f>
        <v>147408975.94230995</v>
      </c>
      <c r="AW61" s="68">
        <v>2080</v>
      </c>
      <c r="AX61" s="55">
        <f t="shared" si="5"/>
        <v>0</v>
      </c>
      <c r="AY61" s="56">
        <f t="shared" si="6"/>
        <v>8089494.1970294798</v>
      </c>
      <c r="AZ61" s="57">
        <f t="shared" si="7"/>
        <v>3743004123.7201838</v>
      </c>
      <c r="BA61" s="58">
        <f t="shared" si="8"/>
        <v>3751093617.9172134</v>
      </c>
    </row>
    <row r="62" spans="1:53" x14ac:dyDescent="0.35">
      <c r="A62">
        <v>2081</v>
      </c>
      <c r="B62" s="51">
        <f>'Temp Relocation Housing Costs'!B62+'Temp Relocation Living Costs'!B62</f>
        <v>0</v>
      </c>
      <c r="C62" s="51">
        <f>'Temp Relocation Housing Costs'!C62+'Temp Relocation Living Costs'!C62</f>
        <v>0</v>
      </c>
      <c r="D62" s="51">
        <f>'Temp Relocation Housing Costs'!D62+'Temp Relocation Living Costs'!D62</f>
        <v>0</v>
      </c>
      <c r="E62" s="51">
        <f>'Temp Relocation Housing Costs'!E62+'Temp Relocation Living Costs'!E62</f>
        <v>0</v>
      </c>
      <c r="F62" s="51">
        <f>'Temp Relocation Housing Costs'!F62+'Temp Relocation Living Costs'!F62</f>
        <v>0</v>
      </c>
      <c r="G62" s="51">
        <f>'Temp Relocation Housing Costs'!G62+'Temp Relocation Living Costs'!G62</f>
        <v>0</v>
      </c>
      <c r="H62" s="52">
        <f>'Temp Relocation Housing Costs'!H62+'Temp Relocation Living Costs'!H62</f>
        <v>1933477.6246466397</v>
      </c>
      <c r="I62" s="52">
        <f>'Temp Relocation Housing Costs'!I62+'Temp Relocation Living Costs'!I62</f>
        <v>2219468.6289444026</v>
      </c>
      <c r="J62" s="52">
        <f>'Temp Relocation Housing Costs'!J62+'Temp Relocation Living Costs'!J62</f>
        <v>1528858.7317154009</v>
      </c>
      <c r="K62" s="52">
        <f>'Temp Relocation Housing Costs'!K62+'Temp Relocation Living Costs'!K62</f>
        <v>1379317.9774903012</v>
      </c>
      <c r="L62" s="52">
        <f>'Temp Relocation Housing Costs'!L62+'Temp Relocation Living Costs'!L62</f>
        <v>1136108.8864978505</v>
      </c>
      <c r="M62" s="52">
        <f>'Temp Relocation Housing Costs'!M62+'Temp Relocation Living Costs'!M62</f>
        <v>482520.45464649057</v>
      </c>
      <c r="N62" s="53">
        <f>'Temp Relocation Housing Costs'!N62+'Temp Relocation Living Costs'!N62</f>
        <v>714864369.09563887</v>
      </c>
      <c r="O62" s="53">
        <f>'Temp Relocation Housing Costs'!O62+'Temp Relocation Living Costs'!O62</f>
        <v>1375743081.3041513</v>
      </c>
      <c r="P62" s="53">
        <f>'Temp Relocation Housing Costs'!P62+'Temp Relocation Living Costs'!P62</f>
        <v>1098996979.8569789</v>
      </c>
      <c r="Q62" s="53">
        <f>'Temp Relocation Housing Costs'!Q62+'Temp Relocation Living Costs'!Q62</f>
        <v>449141872.75359952</v>
      </c>
      <c r="R62" s="53">
        <f>'Temp Relocation Housing Costs'!R62+'Temp Relocation Living Costs'!R62</f>
        <v>288558391.45404494</v>
      </c>
      <c r="S62" s="53">
        <f>'Temp Relocation Housing Costs'!S62+'Temp Relocation Living Costs'!S62</f>
        <v>163406081.80690637</v>
      </c>
      <c r="U62" s="68">
        <v>2081</v>
      </c>
      <c r="V62" s="55">
        <f t="shared" si="0"/>
        <v>0</v>
      </c>
      <c r="W62" s="56">
        <f t="shared" si="1"/>
        <v>8679752.3039410859</v>
      </c>
      <c r="X62" s="57">
        <f t="shared" si="2"/>
        <v>4090710776.2713199</v>
      </c>
      <c r="Y62" s="58">
        <f t="shared" si="3"/>
        <v>4099390528.5752611</v>
      </c>
      <c r="Z62" s="96">
        <f t="shared" si="4"/>
        <v>168366538.05055442</v>
      </c>
      <c r="AC62">
        <v>2081</v>
      </c>
      <c r="AD62" s="51">
        <f>'Temp Relocation Housing Costs'!V62+'Temp Relocation Living Costs'!V62</f>
        <v>0</v>
      </c>
      <c r="AE62" s="51">
        <f>'Temp Relocation Housing Costs'!W62+'Temp Relocation Living Costs'!W62</f>
        <v>0</v>
      </c>
      <c r="AF62" s="51">
        <f>'Temp Relocation Housing Costs'!X62+'Temp Relocation Living Costs'!X62</f>
        <v>0</v>
      </c>
      <c r="AG62" s="51">
        <f>'Temp Relocation Housing Costs'!Y62+'Temp Relocation Living Costs'!Y62</f>
        <v>0</v>
      </c>
      <c r="AH62" s="51">
        <f>'Temp Relocation Housing Costs'!Z62+'Temp Relocation Living Costs'!Z62</f>
        <v>0</v>
      </c>
      <c r="AI62" s="51">
        <f>'Temp Relocation Housing Costs'!AA62+'Temp Relocation Living Costs'!AA62</f>
        <v>0</v>
      </c>
      <c r="AJ62" s="52">
        <f>'Temp Relocation Housing Costs'!AB62+'Temp Relocation Living Costs'!AB62</f>
        <v>1800020.6296310385</v>
      </c>
      <c r="AK62" s="52">
        <f>'Temp Relocation Housing Costs'!AC62+'Temp Relocation Living Costs'!AC62</f>
        <v>2026800.9408777291</v>
      </c>
      <c r="AL62" s="52">
        <f>'Temp Relocation Housing Costs'!AD62+'Temp Relocation Living Costs'!AD62</f>
        <v>1381479.410253216</v>
      </c>
      <c r="AM62" s="52">
        <f>'Temp Relocation Housing Costs'!AE62+'Temp Relocation Living Costs'!AE62</f>
        <v>1375768.7404193557</v>
      </c>
      <c r="AN62" s="52">
        <f>'Temp Relocation Housing Costs'!AF62+'Temp Relocation Living Costs'!AF62</f>
        <v>1112901.6109030927</v>
      </c>
      <c r="AO62" s="52">
        <f>'Temp Relocation Housing Costs'!AG62+'Temp Relocation Living Costs'!AG62</f>
        <v>441329.61769120995</v>
      </c>
      <c r="AP62" s="53">
        <f>'Temp Relocation Housing Costs'!AH62+'Temp Relocation Living Costs'!AH62</f>
        <v>665521335.93761945</v>
      </c>
      <c r="AQ62" s="53">
        <f>'Temp Relocation Housing Costs'!AI62+'Temp Relocation Living Costs'!AI62</f>
        <v>1256317541.6087976</v>
      </c>
      <c r="AR62" s="53">
        <f>'Temp Relocation Housing Costs'!AJ62+'Temp Relocation Living Costs'!AJ62</f>
        <v>993055583.29735041</v>
      </c>
      <c r="AS62" s="53">
        <f>'Temp Relocation Housing Costs'!AK62+'Temp Relocation Living Costs'!AK62</f>
        <v>447986148.68496126</v>
      </c>
      <c r="AT62" s="53">
        <f>'Temp Relocation Housing Costs'!AL62+'Temp Relocation Living Costs'!AL62</f>
        <v>282664014.43152469</v>
      </c>
      <c r="AU62" s="53">
        <f>'Temp Relocation Housing Costs'!AM62+'Temp Relocation Living Costs'!AM62</f>
        <v>149456759.64160922</v>
      </c>
      <c r="AW62" s="68">
        <v>2081</v>
      </c>
      <c r="AX62" s="55">
        <f t="shared" si="5"/>
        <v>0</v>
      </c>
      <c r="AY62" s="56">
        <f t="shared" si="6"/>
        <v>8138300.9497756427</v>
      </c>
      <c r="AZ62" s="57">
        <f t="shared" si="7"/>
        <v>3795001383.6018624</v>
      </c>
      <c r="BA62" s="58">
        <f t="shared" si="8"/>
        <v>3803139684.5516381</v>
      </c>
    </row>
    <row r="63" spans="1:53" x14ac:dyDescent="0.35">
      <c r="A63">
        <v>2082</v>
      </c>
      <c r="B63" s="51">
        <f>'Temp Relocation Housing Costs'!B63+'Temp Relocation Living Costs'!B63</f>
        <v>0</v>
      </c>
      <c r="C63" s="51">
        <f>'Temp Relocation Housing Costs'!C63+'Temp Relocation Living Costs'!C63</f>
        <v>0</v>
      </c>
      <c r="D63" s="51">
        <f>'Temp Relocation Housing Costs'!D63+'Temp Relocation Living Costs'!D63</f>
        <v>0</v>
      </c>
      <c r="E63" s="51">
        <f>'Temp Relocation Housing Costs'!E63+'Temp Relocation Living Costs'!E63</f>
        <v>0</v>
      </c>
      <c r="F63" s="51">
        <f>'Temp Relocation Housing Costs'!F63+'Temp Relocation Living Costs'!F63</f>
        <v>0</v>
      </c>
      <c r="G63" s="51">
        <f>'Temp Relocation Housing Costs'!G63+'Temp Relocation Living Costs'!G63</f>
        <v>0</v>
      </c>
      <c r="H63" s="52">
        <f>'Temp Relocation Housing Costs'!H63+'Temp Relocation Living Costs'!H63</f>
        <v>1945142.9725742049</v>
      </c>
      <c r="I63" s="52">
        <f>'Temp Relocation Housing Costs'!I63+'Temp Relocation Living Costs'!I63</f>
        <v>2232859.4608014212</v>
      </c>
      <c r="J63" s="52">
        <f>'Temp Relocation Housing Costs'!J63+'Temp Relocation Living Costs'!J63</f>
        <v>1538082.8720986207</v>
      </c>
      <c r="K63" s="52">
        <f>'Temp Relocation Housing Costs'!K63+'Temp Relocation Living Costs'!K63</f>
        <v>1387639.8861098073</v>
      </c>
      <c r="L63" s="52">
        <f>'Temp Relocation Housing Costs'!L63+'Temp Relocation Living Costs'!L63</f>
        <v>1142963.4294600515</v>
      </c>
      <c r="M63" s="52">
        <f>'Temp Relocation Housing Costs'!M63+'Temp Relocation Living Costs'!M63</f>
        <v>485431.66960644996</v>
      </c>
      <c r="N63" s="53">
        <f>'Temp Relocation Housing Costs'!N63+'Temp Relocation Living Costs'!N63</f>
        <v>724795159.21805918</v>
      </c>
      <c r="O63" s="53">
        <f>'Temp Relocation Housing Costs'!O63+'Temp Relocation Living Costs'!O63</f>
        <v>1394854700.7853224</v>
      </c>
      <c r="P63" s="53">
        <f>'Temp Relocation Housing Costs'!P63+'Temp Relocation Living Costs'!P63</f>
        <v>1114264083.4138963</v>
      </c>
      <c r="Q63" s="53">
        <f>'Temp Relocation Housing Costs'!Q63+'Temp Relocation Living Costs'!Q63</f>
        <v>455381285.24404067</v>
      </c>
      <c r="R63" s="53">
        <f>'Temp Relocation Housing Costs'!R63+'Temp Relocation Living Costs'!R63</f>
        <v>292567001.96462131</v>
      </c>
      <c r="S63" s="53">
        <f>'Temp Relocation Housing Costs'!S63+'Temp Relocation Living Costs'!S63</f>
        <v>165676094.93569657</v>
      </c>
      <c r="U63" s="68">
        <v>2082</v>
      </c>
      <c r="V63" s="55">
        <f t="shared" si="0"/>
        <v>0</v>
      </c>
      <c r="W63" s="56">
        <f t="shared" si="1"/>
        <v>8732120.2906505559</v>
      </c>
      <c r="X63" s="57">
        <f t="shared" si="2"/>
        <v>4147538325.5616369</v>
      </c>
      <c r="Y63" s="58">
        <f t="shared" si="3"/>
        <v>4156270445.8522873</v>
      </c>
      <c r="Z63" s="96">
        <f t="shared" si="4"/>
        <v>161711500.23640865</v>
      </c>
      <c r="AC63">
        <v>2082</v>
      </c>
      <c r="AD63" s="51">
        <f>'Temp Relocation Housing Costs'!V63+'Temp Relocation Living Costs'!V63</f>
        <v>0</v>
      </c>
      <c r="AE63" s="51">
        <f>'Temp Relocation Housing Costs'!W63+'Temp Relocation Living Costs'!W63</f>
        <v>0</v>
      </c>
      <c r="AF63" s="51">
        <f>'Temp Relocation Housing Costs'!X63+'Temp Relocation Living Costs'!X63</f>
        <v>0</v>
      </c>
      <c r="AG63" s="51">
        <f>'Temp Relocation Housing Costs'!Y63+'Temp Relocation Living Costs'!Y63</f>
        <v>0</v>
      </c>
      <c r="AH63" s="51">
        <f>'Temp Relocation Housing Costs'!Z63+'Temp Relocation Living Costs'!Z63</f>
        <v>0</v>
      </c>
      <c r="AI63" s="51">
        <f>'Temp Relocation Housing Costs'!AA63+'Temp Relocation Living Costs'!AA63</f>
        <v>0</v>
      </c>
      <c r="AJ63" s="52">
        <f>'Temp Relocation Housing Costs'!AB63+'Temp Relocation Living Costs'!AB63</f>
        <v>1810880.7847493466</v>
      </c>
      <c r="AK63" s="52">
        <f>'Temp Relocation Housing Costs'!AC63+'Temp Relocation Living Costs'!AC63</f>
        <v>2039029.3410691069</v>
      </c>
      <c r="AL63" s="52">
        <f>'Temp Relocation Housing Costs'!AD63+'Temp Relocation Living Costs'!AD63</f>
        <v>1389814.3595538654</v>
      </c>
      <c r="AM63" s="52">
        <f>'Temp Relocation Housing Costs'!AE63+'Temp Relocation Living Costs'!AE63</f>
        <v>1384069.2352480933</v>
      </c>
      <c r="AN63" s="52">
        <f>'Temp Relocation Housing Costs'!AF63+'Temp Relocation Living Costs'!AF63</f>
        <v>1119616.1362406714</v>
      </c>
      <c r="AO63" s="52">
        <f>'Temp Relocation Housing Costs'!AG63+'Temp Relocation Living Costs'!AG63</f>
        <v>443992.31390009308</v>
      </c>
      <c r="AP63" s="53">
        <f>'Temp Relocation Housing Costs'!AH63+'Temp Relocation Living Costs'!AH63</f>
        <v>674766659.93880093</v>
      </c>
      <c r="AQ63" s="53">
        <f>'Temp Relocation Housing Costs'!AI63+'Temp Relocation Living Costs'!AI63</f>
        <v>1273770119.1496465</v>
      </c>
      <c r="AR63" s="53">
        <f>'Temp Relocation Housing Costs'!AJ63+'Temp Relocation Living Costs'!AJ63</f>
        <v>1006850964.63675</v>
      </c>
      <c r="AS63" s="53">
        <f>'Temp Relocation Housing Costs'!AK63+'Temp Relocation Living Costs'!AK63</f>
        <v>454209506.02751535</v>
      </c>
      <c r="AT63" s="53">
        <f>'Temp Relocation Housing Costs'!AL63+'Temp Relocation Living Costs'!AL63</f>
        <v>286590741.12799066</v>
      </c>
      <c r="AU63" s="53">
        <f>'Temp Relocation Housing Costs'!AM63+'Temp Relocation Living Costs'!AM63</f>
        <v>151532990.84929344</v>
      </c>
      <c r="AW63" s="68">
        <v>2082</v>
      </c>
      <c r="AX63" s="55">
        <f t="shared" si="5"/>
        <v>0</v>
      </c>
      <c r="AY63" s="56">
        <f t="shared" si="6"/>
        <v>8187402.1707611773</v>
      </c>
      <c r="AZ63" s="57">
        <f t="shared" si="7"/>
        <v>3847720981.7299972</v>
      </c>
      <c r="BA63" s="58">
        <f t="shared" si="8"/>
        <v>3855908383.9007583</v>
      </c>
    </row>
    <row r="64" spans="1:53" x14ac:dyDescent="0.35">
      <c r="A64">
        <v>2083</v>
      </c>
      <c r="B64" s="51">
        <f>'Temp Relocation Housing Costs'!B64+'Temp Relocation Living Costs'!B64</f>
        <v>0</v>
      </c>
      <c r="C64" s="51">
        <f>'Temp Relocation Housing Costs'!C64+'Temp Relocation Living Costs'!C64</f>
        <v>0</v>
      </c>
      <c r="D64" s="51">
        <f>'Temp Relocation Housing Costs'!D64+'Temp Relocation Living Costs'!D64</f>
        <v>0</v>
      </c>
      <c r="E64" s="51">
        <f>'Temp Relocation Housing Costs'!E64+'Temp Relocation Living Costs'!E64</f>
        <v>0</v>
      </c>
      <c r="F64" s="51">
        <f>'Temp Relocation Housing Costs'!F64+'Temp Relocation Living Costs'!F64</f>
        <v>0</v>
      </c>
      <c r="G64" s="51">
        <f>'Temp Relocation Housing Costs'!G64+'Temp Relocation Living Costs'!G64</f>
        <v>0</v>
      </c>
      <c r="H64" s="52">
        <f>'Temp Relocation Housing Costs'!H64+'Temp Relocation Living Costs'!H64</f>
        <v>1956878.7016329167</v>
      </c>
      <c r="I64" s="52">
        <f>'Temp Relocation Housing Costs'!I64+'Temp Relocation Living Costs'!I64</f>
        <v>2246331.0842386787</v>
      </c>
      <c r="J64" s="52">
        <f>'Temp Relocation Housing Costs'!J64+'Temp Relocation Living Costs'!J64</f>
        <v>1547362.6649525661</v>
      </c>
      <c r="K64" s="52">
        <f>'Temp Relocation Housing Costs'!K64+'Temp Relocation Living Costs'!K64</f>
        <v>1396012.0037197</v>
      </c>
      <c r="L64" s="52">
        <f>'Temp Relocation Housing Costs'!L64+'Temp Relocation Living Costs'!L64</f>
        <v>1149859.328281519</v>
      </c>
      <c r="M64" s="52">
        <f>'Temp Relocation Housing Costs'!M64+'Temp Relocation Living Costs'!M64</f>
        <v>488360.44894624344</v>
      </c>
      <c r="N64" s="53">
        <f>'Temp Relocation Housing Costs'!N64+'Temp Relocation Living Costs'!N64</f>
        <v>734863906.40858769</v>
      </c>
      <c r="O64" s="53">
        <f>'Temp Relocation Housing Costs'!O64+'Temp Relocation Living Costs'!O64</f>
        <v>1414231816.0586629</v>
      </c>
      <c r="P64" s="53">
        <f>'Temp Relocation Housing Costs'!P64+'Temp Relocation Living Costs'!P64</f>
        <v>1129743275.3161769</v>
      </c>
      <c r="Q64" s="53">
        <f>'Temp Relocation Housing Costs'!Q64+'Temp Relocation Living Costs'!Q64</f>
        <v>461707374.730299</v>
      </c>
      <c r="R64" s="53">
        <f>'Temp Relocation Housing Costs'!R64+'Temp Relocation Living Costs'!R64</f>
        <v>296631299.49973536</v>
      </c>
      <c r="S64" s="53">
        <f>'Temp Relocation Housing Costs'!S64+'Temp Relocation Living Costs'!S64</f>
        <v>167977642.75124931</v>
      </c>
      <c r="U64" s="68">
        <v>2083</v>
      </c>
      <c r="V64" s="55">
        <f t="shared" si="0"/>
        <v>0</v>
      </c>
      <c r="W64" s="56">
        <f t="shared" si="1"/>
        <v>8784804.2317716237</v>
      </c>
      <c r="X64" s="57">
        <f t="shared" si="2"/>
        <v>4205155314.7647114</v>
      </c>
      <c r="Y64" s="58">
        <f t="shared" si="3"/>
        <v>4213940118.9964828</v>
      </c>
      <c r="Z64" s="96">
        <f t="shared" si="4"/>
        <v>155319536.35739517</v>
      </c>
      <c r="AC64">
        <v>2083</v>
      </c>
      <c r="AD64" s="51">
        <f>'Temp Relocation Housing Costs'!V64+'Temp Relocation Living Costs'!V64</f>
        <v>0</v>
      </c>
      <c r="AE64" s="51">
        <f>'Temp Relocation Housing Costs'!W64+'Temp Relocation Living Costs'!W64</f>
        <v>0</v>
      </c>
      <c r="AF64" s="51">
        <f>'Temp Relocation Housing Costs'!X64+'Temp Relocation Living Costs'!X64</f>
        <v>0</v>
      </c>
      <c r="AG64" s="51">
        <f>'Temp Relocation Housing Costs'!Y64+'Temp Relocation Living Costs'!Y64</f>
        <v>0</v>
      </c>
      <c r="AH64" s="51">
        <f>'Temp Relocation Housing Costs'!Z64+'Temp Relocation Living Costs'!Z64</f>
        <v>0</v>
      </c>
      <c r="AI64" s="51">
        <f>'Temp Relocation Housing Costs'!AA64+'Temp Relocation Living Costs'!AA64</f>
        <v>0</v>
      </c>
      <c r="AJ64" s="52">
        <f>'Temp Relocation Housing Costs'!AB64+'Temp Relocation Living Costs'!AB64</f>
        <v>1821806.4629884744</v>
      </c>
      <c r="AK64" s="52">
        <f>'Temp Relocation Housing Costs'!AC64+'Temp Relocation Living Costs'!AC64</f>
        <v>2051331.5194832124</v>
      </c>
      <c r="AL64" s="52">
        <f>'Temp Relocation Housing Costs'!AD64+'Temp Relocation Living Costs'!AD64</f>
        <v>1398199.5965239001</v>
      </c>
      <c r="AM64" s="52">
        <f>'Temp Relocation Housing Costs'!AE64+'Temp Relocation Living Costs'!AE64</f>
        <v>1392419.8098703153</v>
      </c>
      <c r="AN64" s="52">
        <f>'Temp Relocation Housing Costs'!AF64+'Temp Relocation Living Costs'!AF64</f>
        <v>1126371.1726621299</v>
      </c>
      <c r="AO64" s="52">
        <f>'Temp Relocation Housing Costs'!AG64+'Temp Relocation Living Costs'!AG64</f>
        <v>446671.07508811337</v>
      </c>
      <c r="AP64" s="53">
        <f>'Temp Relocation Housing Costs'!AH64+'Temp Relocation Living Costs'!AH64</f>
        <v>684140418.61408055</v>
      </c>
      <c r="AQ64" s="53">
        <f>'Temp Relocation Housing Costs'!AI64+'Temp Relocation Living Costs'!AI64</f>
        <v>1291465145.3173206</v>
      </c>
      <c r="AR64" s="53">
        <f>'Temp Relocation Housing Costs'!AJ64+'Temp Relocation Living Costs'!AJ64</f>
        <v>1020837989.3740622</v>
      </c>
      <c r="AS64" s="53">
        <f>'Temp Relocation Housing Costs'!AK64+'Temp Relocation Living Costs'!AK64</f>
        <v>460519317.33014578</v>
      </c>
      <c r="AT64" s="53">
        <f>'Temp Relocation Housing Costs'!AL64+'Temp Relocation Living Costs'!AL64</f>
        <v>290572017.33115554</v>
      </c>
      <c r="AU64" s="53">
        <f>'Temp Relocation Housing Costs'!AM64+'Temp Relocation Living Costs'!AM64</f>
        <v>153638064.75394291</v>
      </c>
      <c r="AW64" s="68">
        <v>2083</v>
      </c>
      <c r="AX64" s="55">
        <f t="shared" si="5"/>
        <v>0</v>
      </c>
      <c r="AY64" s="56">
        <f t="shared" si="6"/>
        <v>8236799.6366161462</v>
      </c>
      <c r="AZ64" s="57">
        <f t="shared" si="7"/>
        <v>3901172952.7207074</v>
      </c>
      <c r="BA64" s="58">
        <f t="shared" si="8"/>
        <v>3909409752.3573236</v>
      </c>
    </row>
    <row r="65" spans="1:53" x14ac:dyDescent="0.35">
      <c r="A65">
        <v>2084</v>
      </c>
      <c r="B65" s="51">
        <f>'Temp Relocation Housing Costs'!B65+'Temp Relocation Living Costs'!B65</f>
        <v>0</v>
      </c>
      <c r="C65" s="51">
        <f>'Temp Relocation Housing Costs'!C65+'Temp Relocation Living Costs'!C65</f>
        <v>0</v>
      </c>
      <c r="D65" s="51">
        <f>'Temp Relocation Housing Costs'!D65+'Temp Relocation Living Costs'!D65</f>
        <v>0</v>
      </c>
      <c r="E65" s="51">
        <f>'Temp Relocation Housing Costs'!E65+'Temp Relocation Living Costs'!E65</f>
        <v>0</v>
      </c>
      <c r="F65" s="51">
        <f>'Temp Relocation Housing Costs'!F65+'Temp Relocation Living Costs'!F65</f>
        <v>0</v>
      </c>
      <c r="G65" s="51">
        <f>'Temp Relocation Housing Costs'!G65+'Temp Relocation Living Costs'!G65</f>
        <v>0</v>
      </c>
      <c r="H65" s="52">
        <f>'Temp Relocation Housing Costs'!H65+'Temp Relocation Living Costs'!H65</f>
        <v>1968685.2364568003</v>
      </c>
      <c r="I65" s="52">
        <f>'Temp Relocation Housing Costs'!I65+'Temp Relocation Living Costs'!I65</f>
        <v>2259883.9867000855</v>
      </c>
      <c r="J65" s="52">
        <f>'Temp Relocation Housing Costs'!J65+'Temp Relocation Living Costs'!J65</f>
        <v>1556698.4460480905</v>
      </c>
      <c r="K65" s="52">
        <f>'Temp Relocation Housing Costs'!K65+'Temp Relocation Living Costs'!K65</f>
        <v>1404434.633248409</v>
      </c>
      <c r="L65" s="52">
        <f>'Temp Relocation Housing Costs'!L65+'Temp Relocation Living Costs'!L65</f>
        <v>1156796.8324766406</v>
      </c>
      <c r="M65" s="52">
        <f>'Temp Relocation Housing Costs'!M65+'Temp Relocation Living Costs'!M65</f>
        <v>491306.89863792824</v>
      </c>
      <c r="N65" s="53">
        <f>'Temp Relocation Housing Costs'!N65+'Temp Relocation Living Costs'!N65</f>
        <v>745072527.14641762</v>
      </c>
      <c r="O65" s="53">
        <f>'Temp Relocation Housing Costs'!O65+'Temp Relocation Living Costs'!O65</f>
        <v>1433878115.3524649</v>
      </c>
      <c r="P65" s="53">
        <f>'Temp Relocation Housing Costs'!P65+'Temp Relocation Living Costs'!P65</f>
        <v>1145437501.8637581</v>
      </c>
      <c r="Q65" s="53">
        <f>'Temp Relocation Housing Costs'!Q65+'Temp Relocation Living Costs'!Q65</f>
        <v>468121345.31638485</v>
      </c>
      <c r="R65" s="53">
        <f>'Temp Relocation Housing Costs'!R65+'Temp Relocation Living Costs'!R65</f>
        <v>300752057.65529901</v>
      </c>
      <c r="S65" s="53">
        <f>'Temp Relocation Housing Costs'!S65+'Temp Relocation Living Costs'!S65</f>
        <v>170311163.3287707</v>
      </c>
      <c r="U65" s="68">
        <v>2084</v>
      </c>
      <c r="V65" s="55">
        <f t="shared" si="0"/>
        <v>0</v>
      </c>
      <c r="W65" s="56">
        <f t="shared" si="1"/>
        <v>8837806.0335679539</v>
      </c>
      <c r="X65" s="57">
        <f t="shared" si="2"/>
        <v>4263572710.663095</v>
      </c>
      <c r="Y65" s="58">
        <f t="shared" si="3"/>
        <v>4272410516.6966629</v>
      </c>
      <c r="Z65" s="96">
        <f t="shared" si="4"/>
        <v>149180246.16399935</v>
      </c>
      <c r="AC65">
        <v>2084</v>
      </c>
      <c r="AD65" s="51">
        <f>'Temp Relocation Housing Costs'!V65+'Temp Relocation Living Costs'!V65</f>
        <v>0</v>
      </c>
      <c r="AE65" s="51">
        <f>'Temp Relocation Housing Costs'!W65+'Temp Relocation Living Costs'!W65</f>
        <v>0</v>
      </c>
      <c r="AF65" s="51">
        <f>'Temp Relocation Housing Costs'!X65+'Temp Relocation Living Costs'!X65</f>
        <v>0</v>
      </c>
      <c r="AG65" s="51">
        <f>'Temp Relocation Housing Costs'!Y65+'Temp Relocation Living Costs'!Y65</f>
        <v>0</v>
      </c>
      <c r="AH65" s="51">
        <f>'Temp Relocation Housing Costs'!Z65+'Temp Relocation Living Costs'!Z65</f>
        <v>0</v>
      </c>
      <c r="AI65" s="51">
        <f>'Temp Relocation Housing Costs'!AA65+'Temp Relocation Living Costs'!AA65</f>
        <v>0</v>
      </c>
      <c r="AJ65" s="52">
        <f>'Temp Relocation Housing Costs'!AB65+'Temp Relocation Living Costs'!AB65</f>
        <v>1832798.0596723673</v>
      </c>
      <c r="AK65" s="52">
        <f>'Temp Relocation Housing Costs'!AC65+'Temp Relocation Living Costs'!AC65</f>
        <v>2063707.9212499128</v>
      </c>
      <c r="AL65" s="52">
        <f>'Temp Relocation Housing Costs'!AD65+'Temp Relocation Living Costs'!AD65</f>
        <v>1406635.4245664473</v>
      </c>
      <c r="AM65" s="52">
        <f>'Temp Relocation Housing Costs'!AE65+'Temp Relocation Living Costs'!AE65</f>
        <v>1400820.7664349603</v>
      </c>
      <c r="AN65" s="52">
        <f>'Temp Relocation Housing Costs'!AF65+'Temp Relocation Living Costs'!AF65</f>
        <v>1133166.9645850309</v>
      </c>
      <c r="AO65" s="52">
        <f>'Temp Relocation Housing Costs'!AG65+'Temp Relocation Living Costs'!AG65</f>
        <v>449365.99818091857</v>
      </c>
      <c r="AP65" s="53">
        <f>'Temp Relocation Housing Costs'!AH65+'Temp Relocation Living Costs'!AH65</f>
        <v>693644396.15896249</v>
      </c>
      <c r="AQ65" s="53">
        <f>'Temp Relocation Housing Costs'!AI65+'Temp Relocation Living Costs'!AI65</f>
        <v>1309405988.172298</v>
      </c>
      <c r="AR65" s="53">
        <f>'Temp Relocation Housing Costs'!AJ65+'Temp Relocation Living Costs'!AJ65</f>
        <v>1035019319.7910364</v>
      </c>
      <c r="AS65" s="53">
        <f>'Temp Relocation Housing Costs'!AK65+'Temp Relocation Living Costs'!AK65</f>
        <v>466916783.59848338</v>
      </c>
      <c r="AT65" s="53">
        <f>'Temp Relocation Housing Costs'!AL65+'Temp Relocation Living Costs'!AL65</f>
        <v>294608600.83470124</v>
      </c>
      <c r="AU65" s="53">
        <f>'Temp Relocation Housing Costs'!AM65+'Temp Relocation Living Costs'!AM65</f>
        <v>155772382.03403959</v>
      </c>
      <c r="AW65" s="68">
        <v>2084</v>
      </c>
      <c r="AX65" s="55">
        <f t="shared" si="5"/>
        <v>0</v>
      </c>
      <c r="AY65" s="56">
        <f t="shared" si="6"/>
        <v>8286495.1346896365</v>
      </c>
      <c r="AZ65" s="57">
        <f t="shared" si="7"/>
        <v>3955367470.5895209</v>
      </c>
      <c r="BA65" s="58">
        <f t="shared" si="8"/>
        <v>3963653965.7242107</v>
      </c>
    </row>
    <row r="66" spans="1:53" x14ac:dyDescent="0.35">
      <c r="A66">
        <v>2085</v>
      </c>
      <c r="B66" s="51">
        <f>'Temp Relocation Housing Costs'!B66+'Temp Relocation Living Costs'!B66</f>
        <v>0</v>
      </c>
      <c r="C66" s="51">
        <f>'Temp Relocation Housing Costs'!C66+'Temp Relocation Living Costs'!C66</f>
        <v>0</v>
      </c>
      <c r="D66" s="51">
        <f>'Temp Relocation Housing Costs'!D66+'Temp Relocation Living Costs'!D66</f>
        <v>0</v>
      </c>
      <c r="E66" s="51">
        <f>'Temp Relocation Housing Costs'!E66+'Temp Relocation Living Costs'!E66</f>
        <v>0</v>
      </c>
      <c r="F66" s="51">
        <f>'Temp Relocation Housing Costs'!F66+'Temp Relocation Living Costs'!F66</f>
        <v>0</v>
      </c>
      <c r="G66" s="51">
        <f>'Temp Relocation Housing Costs'!G66+'Temp Relocation Living Costs'!G66</f>
        <v>0</v>
      </c>
      <c r="H66" s="52">
        <f>'Temp Relocation Housing Costs'!H66+'Temp Relocation Living Costs'!H66</f>
        <v>1980563.0042418425</v>
      </c>
      <c r="I66" s="52">
        <f>'Temp Relocation Housing Costs'!I66+'Temp Relocation Living Costs'!I66</f>
        <v>2273518.6585704703</v>
      </c>
      <c r="J66" s="52">
        <f>'Temp Relocation Housing Costs'!J66+'Temp Relocation Living Costs'!J66</f>
        <v>1566090.5531818718</v>
      </c>
      <c r="K66" s="52">
        <f>'Temp Relocation Housing Costs'!K66+'Temp Relocation Living Costs'!K66</f>
        <v>1412908.0794520387</v>
      </c>
      <c r="L66" s="52">
        <f>'Temp Relocation Housing Costs'!L66+'Temp Relocation Living Costs'!L66</f>
        <v>1163776.1930652128</v>
      </c>
      <c r="M66" s="52">
        <f>'Temp Relocation Housing Costs'!M66+'Temp Relocation Living Costs'!M66</f>
        <v>494271.12529292854</v>
      </c>
      <c r="N66" s="53">
        <f>'Temp Relocation Housing Costs'!N66+'Temp Relocation Living Costs'!N66</f>
        <v>755422964.53418779</v>
      </c>
      <c r="O66" s="53">
        <f>'Temp Relocation Housing Costs'!O66+'Temp Relocation Living Costs'!O66</f>
        <v>1453797338.131341</v>
      </c>
      <c r="P66" s="53">
        <f>'Temp Relocation Housing Costs'!P66+'Temp Relocation Living Costs'!P66</f>
        <v>1161349750.2861385</v>
      </c>
      <c r="Q66" s="53">
        <f>'Temp Relocation Housing Costs'!Q66+'Temp Relocation Living Costs'!Q66</f>
        <v>474624417.83354372</v>
      </c>
      <c r="R66" s="53">
        <f>'Temp Relocation Housing Costs'!R66+'Temp Relocation Living Costs'!R66</f>
        <v>304930060.77390337</v>
      </c>
      <c r="S66" s="53">
        <f>'Temp Relocation Housing Costs'!S66+'Temp Relocation Living Costs'!S66</f>
        <v>172677100.82914284</v>
      </c>
      <c r="U66" s="68">
        <v>2085</v>
      </c>
      <c r="V66" s="55">
        <f t="shared" si="0"/>
        <v>0</v>
      </c>
      <c r="W66" s="56">
        <f t="shared" si="1"/>
        <v>8891127.6138043646</v>
      </c>
      <c r="X66" s="57">
        <f t="shared" si="2"/>
        <v>4322801632.388257</v>
      </c>
      <c r="Y66" s="58">
        <f t="shared" si="3"/>
        <v>4331692760.0020618</v>
      </c>
      <c r="Z66" s="96">
        <f t="shared" si="4"/>
        <v>143283640.60903841</v>
      </c>
      <c r="AC66">
        <v>2085</v>
      </c>
      <c r="AD66" s="51">
        <f>'Temp Relocation Housing Costs'!V66+'Temp Relocation Living Costs'!V66</f>
        <v>0</v>
      </c>
      <c r="AE66" s="51">
        <f>'Temp Relocation Housing Costs'!W66+'Temp Relocation Living Costs'!W66</f>
        <v>0</v>
      </c>
      <c r="AF66" s="51">
        <f>'Temp Relocation Housing Costs'!X66+'Temp Relocation Living Costs'!X66</f>
        <v>0</v>
      </c>
      <c r="AG66" s="51">
        <f>'Temp Relocation Housing Costs'!Y66+'Temp Relocation Living Costs'!Y66</f>
        <v>0</v>
      </c>
      <c r="AH66" s="51">
        <f>'Temp Relocation Housing Costs'!Z66+'Temp Relocation Living Costs'!Z66</f>
        <v>0</v>
      </c>
      <c r="AI66" s="51">
        <f>'Temp Relocation Housing Costs'!AA66+'Temp Relocation Living Costs'!AA66</f>
        <v>0</v>
      </c>
      <c r="AJ66" s="52">
        <f>'Temp Relocation Housing Costs'!AB66+'Temp Relocation Living Costs'!AB66</f>
        <v>1843855.9725100966</v>
      </c>
      <c r="AK66" s="52">
        <f>'Temp Relocation Housing Costs'!AC66+'Temp Relocation Living Costs'!AC66</f>
        <v>2076158.9941846989</v>
      </c>
      <c r="AL66" s="52">
        <f>'Temp Relocation Housing Costs'!AD66+'Temp Relocation Living Costs'!AD66</f>
        <v>1415122.1489151733</v>
      </c>
      <c r="AM66" s="52">
        <f>'Temp Relocation Housing Costs'!AE66+'Temp Relocation Living Costs'!AE66</f>
        <v>1409272.4089139411</v>
      </c>
      <c r="AN66" s="52">
        <f>'Temp Relocation Housing Costs'!AF66+'Temp Relocation Living Costs'!AF66</f>
        <v>1140003.7579015933</v>
      </c>
      <c r="AO66" s="52">
        <f>'Temp Relocation Housing Costs'!AG66+'Temp Relocation Living Costs'!AG66</f>
        <v>452077.18068894272</v>
      </c>
      <c r="AP66" s="53">
        <f>'Temp Relocation Housing Costs'!AH66+'Temp Relocation Living Costs'!AH66</f>
        <v>703280401.55472994</v>
      </c>
      <c r="AQ66" s="53">
        <f>'Temp Relocation Housing Costs'!AI66+'Temp Relocation Living Costs'!AI66</f>
        <v>1327596062.5636539</v>
      </c>
      <c r="AR66" s="53">
        <f>'Temp Relocation Housing Costs'!AJ66+'Temp Relocation Living Costs'!AJ66</f>
        <v>1049397655.1534467</v>
      </c>
      <c r="AS66" s="53">
        <f>'Temp Relocation Housing Costs'!AK66+'Temp Relocation Living Costs'!AK66</f>
        <v>473403122.5223524</v>
      </c>
      <c r="AT66" s="53">
        <f>'Temp Relocation Housing Costs'!AL66+'Temp Relocation Living Costs'!AL66</f>
        <v>298701259.95946699</v>
      </c>
      <c r="AU66" s="53">
        <f>'Temp Relocation Housing Costs'!AM66+'Temp Relocation Living Costs'!AM66</f>
        <v>157936348.93423146</v>
      </c>
      <c r="AW66" s="68">
        <v>2085</v>
      </c>
      <c r="AX66" s="55">
        <f t="shared" si="5"/>
        <v>0</v>
      </c>
      <c r="AY66" s="56">
        <f t="shared" si="6"/>
        <v>8336490.463114446</v>
      </c>
      <c r="AZ66" s="57">
        <f t="shared" si="7"/>
        <v>4010314850.687881</v>
      </c>
      <c r="BA66" s="58">
        <f t="shared" si="8"/>
        <v>4018651341.1509953</v>
      </c>
    </row>
    <row r="67" spans="1:53" x14ac:dyDescent="0.35">
      <c r="A67">
        <v>2086</v>
      </c>
      <c r="B67" s="51">
        <f>'Temp Relocation Housing Costs'!B67+'Temp Relocation Living Costs'!B67</f>
        <v>0</v>
      </c>
      <c r="C67" s="51">
        <f>'Temp Relocation Housing Costs'!C67+'Temp Relocation Living Costs'!C67</f>
        <v>0</v>
      </c>
      <c r="D67" s="51">
        <f>'Temp Relocation Housing Costs'!D67+'Temp Relocation Living Costs'!D67</f>
        <v>0</v>
      </c>
      <c r="E67" s="51">
        <f>'Temp Relocation Housing Costs'!E67+'Temp Relocation Living Costs'!E67</f>
        <v>0</v>
      </c>
      <c r="F67" s="51">
        <f>'Temp Relocation Housing Costs'!F67+'Temp Relocation Living Costs'!F67</f>
        <v>0</v>
      </c>
      <c r="G67" s="51">
        <f>'Temp Relocation Housing Costs'!G67+'Temp Relocation Living Costs'!G67</f>
        <v>0</v>
      </c>
      <c r="H67" s="52">
        <f>'Temp Relocation Housing Costs'!H67+'Temp Relocation Living Costs'!H67</f>
        <v>1992512.4347614569</v>
      </c>
      <c r="I67" s="52">
        <f>'Temp Relocation Housing Costs'!I67+'Temp Relocation Living Costs'!I67</f>
        <v>2287235.5931933275</v>
      </c>
      <c r="J67" s="52">
        <f>'Temp Relocation Housing Costs'!J67+'Temp Relocation Living Costs'!J67</f>
        <v>1575539.3261886332</v>
      </c>
      <c r="K67" s="52">
        <f>'Temp Relocation Housing Costs'!K67+'Temp Relocation Living Costs'!K67</f>
        <v>1421432.6489253924</v>
      </c>
      <c r="L67" s="52">
        <f>'Temp Relocation Housing Costs'!L67+'Temp Relocation Living Costs'!L67</f>
        <v>1170797.6625815223</v>
      </c>
      <c r="M67" s="52">
        <f>'Temp Relocation Housing Costs'!M67+'Temp Relocation Living Costs'!M67</f>
        <v>497253.23616589222</v>
      </c>
      <c r="N67" s="53">
        <f>'Temp Relocation Housing Costs'!N67+'Temp Relocation Living Costs'!N67</f>
        <v>765917188.66783178</v>
      </c>
      <c r="O67" s="53">
        <f>'Temp Relocation Housing Costs'!O67+'Temp Relocation Living Costs'!O67</f>
        <v>1473993275.8079939</v>
      </c>
      <c r="P67" s="53">
        <f>'Temp Relocation Housing Costs'!P67+'Temp Relocation Living Costs'!P67</f>
        <v>1177483049.3109694</v>
      </c>
      <c r="Q67" s="53">
        <f>'Temp Relocation Housing Costs'!Q67+'Temp Relocation Living Costs'!Q67</f>
        <v>481217830.07262856</v>
      </c>
      <c r="R67" s="53">
        <f>'Temp Relocation Housing Costs'!R67+'Temp Relocation Living Costs'!R67</f>
        <v>309166104.09411162</v>
      </c>
      <c r="S67" s="53">
        <f>'Temp Relocation Housing Costs'!S67+'Temp Relocation Living Costs'!S67</f>
        <v>175075905.58346513</v>
      </c>
      <c r="U67" s="68">
        <v>2086</v>
      </c>
      <c r="V67" s="55">
        <f t="shared" si="0"/>
        <v>0</v>
      </c>
      <c r="W67" s="56">
        <f t="shared" si="1"/>
        <v>8944770.9018162247</v>
      </c>
      <c r="X67" s="57">
        <f t="shared" si="2"/>
        <v>4382853353.5370007</v>
      </c>
      <c r="Y67" s="58">
        <f t="shared" si="3"/>
        <v>4391798124.438817</v>
      </c>
      <c r="Z67" s="96">
        <f t="shared" si="4"/>
        <v>137620125.58761421</v>
      </c>
      <c r="AC67">
        <v>2086</v>
      </c>
      <c r="AD67" s="51">
        <f>'Temp Relocation Housing Costs'!V67+'Temp Relocation Living Costs'!V67</f>
        <v>0</v>
      </c>
      <c r="AE67" s="51">
        <f>'Temp Relocation Housing Costs'!W67+'Temp Relocation Living Costs'!W67</f>
        <v>0</v>
      </c>
      <c r="AF67" s="51">
        <f>'Temp Relocation Housing Costs'!X67+'Temp Relocation Living Costs'!X67</f>
        <v>0</v>
      </c>
      <c r="AG67" s="51">
        <f>'Temp Relocation Housing Costs'!Y67+'Temp Relocation Living Costs'!Y67</f>
        <v>0</v>
      </c>
      <c r="AH67" s="51">
        <f>'Temp Relocation Housing Costs'!Z67+'Temp Relocation Living Costs'!Z67</f>
        <v>0</v>
      </c>
      <c r="AI67" s="51">
        <f>'Temp Relocation Housing Costs'!AA67+'Temp Relocation Living Costs'!AA67</f>
        <v>0</v>
      </c>
      <c r="AJ67" s="52">
        <f>'Temp Relocation Housing Costs'!AB67+'Temp Relocation Living Costs'!AB67</f>
        <v>1854980.6016102552</v>
      </c>
      <c r="AK67" s="52">
        <f>'Temp Relocation Housing Costs'!AC67+'Temp Relocation Living Costs'!AC67</f>
        <v>2088685.1888048893</v>
      </c>
      <c r="AL67" s="52">
        <f>'Temp Relocation Housing Costs'!AD67+'Temp Relocation Living Costs'!AD67</f>
        <v>1423660.0766453245</v>
      </c>
      <c r="AM67" s="52">
        <f>'Temp Relocation Housing Costs'!AE67+'Temp Relocation Living Costs'!AE67</f>
        <v>1417775.0431131357</v>
      </c>
      <c r="AN67" s="52">
        <f>'Temp Relocation Housing Costs'!AF67+'Temp Relocation Living Costs'!AF67</f>
        <v>1146881.7999875906</v>
      </c>
      <c r="AO67" s="52">
        <f>'Temp Relocation Housing Costs'!AG67+'Temp Relocation Living Costs'!AG67</f>
        <v>454804.72071093431</v>
      </c>
      <c r="AP67" s="53">
        <f>'Temp Relocation Housing Costs'!AH67+'Temp Relocation Living Costs'!AH67</f>
        <v>713050268.91276729</v>
      </c>
      <c r="AQ67" s="53">
        <f>'Temp Relocation Housing Costs'!AI67+'Temp Relocation Living Costs'!AI67</f>
        <v>1346038830.7790427</v>
      </c>
      <c r="AR67" s="53">
        <f>'Temp Relocation Housing Costs'!AJ67+'Temp Relocation Living Costs'!AJ67</f>
        <v>1063975732.2248673</v>
      </c>
      <c r="AS67" s="53">
        <f>'Temp Relocation Housing Costs'!AK67+'Temp Relocation Living Costs'!AK67</f>
        <v>479979568.70754313</v>
      </c>
      <c r="AT67" s="53">
        <f>'Temp Relocation Housing Costs'!AL67+'Temp Relocation Living Costs'!AL67</f>
        <v>302850773.69969255</v>
      </c>
      <c r="AU67" s="53">
        <f>'Temp Relocation Housing Costs'!AM67+'Temp Relocation Living Costs'!AM67</f>
        <v>160130377.34265721</v>
      </c>
      <c r="AW67" s="68">
        <v>2086</v>
      </c>
      <c r="AX67" s="55">
        <f t="shared" si="5"/>
        <v>0</v>
      </c>
      <c r="AY67" s="56">
        <f t="shared" si="6"/>
        <v>8386787.4308721302</v>
      </c>
      <c r="AZ67" s="57">
        <f t="shared" si="7"/>
        <v>4066025551.6665707</v>
      </c>
      <c r="BA67" s="58">
        <f t="shared" si="8"/>
        <v>4074412339.0974426</v>
      </c>
    </row>
    <row r="68" spans="1:53" x14ac:dyDescent="0.35">
      <c r="A68">
        <v>2087</v>
      </c>
      <c r="B68" s="51">
        <f>'Temp Relocation Housing Costs'!B68+'Temp Relocation Living Costs'!B68</f>
        <v>0</v>
      </c>
      <c r="C68" s="51">
        <f>'Temp Relocation Housing Costs'!C68+'Temp Relocation Living Costs'!C68</f>
        <v>0</v>
      </c>
      <c r="D68" s="51">
        <f>'Temp Relocation Housing Costs'!D68+'Temp Relocation Living Costs'!D68</f>
        <v>0</v>
      </c>
      <c r="E68" s="51">
        <f>'Temp Relocation Housing Costs'!E68+'Temp Relocation Living Costs'!E68</f>
        <v>0</v>
      </c>
      <c r="F68" s="51">
        <f>'Temp Relocation Housing Costs'!F68+'Temp Relocation Living Costs'!F68</f>
        <v>0</v>
      </c>
      <c r="G68" s="51">
        <f>'Temp Relocation Housing Costs'!G68+'Temp Relocation Living Costs'!G68</f>
        <v>0</v>
      </c>
      <c r="H68" s="52">
        <f>'Temp Relocation Housing Costs'!H68+'Temp Relocation Living Costs'!H68</f>
        <v>2004533.9603820289</v>
      </c>
      <c r="I68" s="52">
        <f>'Temp Relocation Housing Costs'!I68+'Temp Relocation Living Costs'!I68</f>
        <v>2301035.2868886637</v>
      </c>
      <c r="J68" s="52">
        <f>'Temp Relocation Housing Costs'!J68+'Temp Relocation Living Costs'!J68</f>
        <v>1585045.1069534412</v>
      </c>
      <c r="K68" s="52">
        <f>'Temp Relocation Housing Costs'!K68+'Temp Relocation Living Costs'!K68</f>
        <v>1430008.6501130683</v>
      </c>
      <c r="L68" s="52">
        <f>'Temp Relocation Housing Costs'!L68+'Temp Relocation Living Costs'!L68</f>
        <v>1177861.4950834829</v>
      </c>
      <c r="M68" s="52">
        <f>'Temp Relocation Housing Costs'!M68+'Temp Relocation Living Costs'!M68</f>
        <v>500253.33915857261</v>
      </c>
      <c r="N68" s="53">
        <f>'Temp Relocation Housing Costs'!N68+'Temp Relocation Living Costs'!N68</f>
        <v>776557197.0115639</v>
      </c>
      <c r="O68" s="53">
        <f>'Temp Relocation Housing Costs'!O68+'Temp Relocation Living Costs'!O68</f>
        <v>1494469772.4648716</v>
      </c>
      <c r="P68" s="53">
        <f>'Temp Relocation Housing Costs'!P68+'Temp Relocation Living Costs'!P68</f>
        <v>1193840469.7405362</v>
      </c>
      <c r="Q68" s="53">
        <f>'Temp Relocation Housing Costs'!Q68+'Temp Relocation Living Costs'!Q68</f>
        <v>487902837.01969922</v>
      </c>
      <c r="R68" s="53">
        <f>'Temp Relocation Housing Costs'!R68+'Temp Relocation Living Costs'!R68</f>
        <v>313460993.9018231</v>
      </c>
      <c r="S68" s="53">
        <f>'Temp Relocation Housing Costs'!S68+'Temp Relocation Living Costs'!S68</f>
        <v>177508034.17876995</v>
      </c>
      <c r="U68" s="68">
        <v>2087</v>
      </c>
      <c r="V68" s="55">
        <f t="shared" si="0"/>
        <v>0</v>
      </c>
      <c r="W68" s="56">
        <f t="shared" si="1"/>
        <v>8998737.8385792561</v>
      </c>
      <c r="X68" s="57">
        <f t="shared" si="2"/>
        <v>4443739304.3172636</v>
      </c>
      <c r="Y68" s="58">
        <f t="shared" si="3"/>
        <v>4452738042.1558428</v>
      </c>
      <c r="Z68" s="96">
        <f t="shared" si="4"/>
        <v>132180486.32012637</v>
      </c>
      <c r="AC68">
        <v>2087</v>
      </c>
      <c r="AD68" s="51">
        <f>'Temp Relocation Housing Costs'!V68+'Temp Relocation Living Costs'!V68</f>
        <v>0</v>
      </c>
      <c r="AE68" s="51">
        <f>'Temp Relocation Housing Costs'!W68+'Temp Relocation Living Costs'!W68</f>
        <v>0</v>
      </c>
      <c r="AF68" s="51">
        <f>'Temp Relocation Housing Costs'!X68+'Temp Relocation Living Costs'!X68</f>
        <v>0</v>
      </c>
      <c r="AG68" s="51">
        <f>'Temp Relocation Housing Costs'!Y68+'Temp Relocation Living Costs'!Y68</f>
        <v>0</v>
      </c>
      <c r="AH68" s="51">
        <f>'Temp Relocation Housing Costs'!Z68+'Temp Relocation Living Costs'!Z68</f>
        <v>0</v>
      </c>
      <c r="AI68" s="51">
        <f>'Temp Relocation Housing Costs'!AA68+'Temp Relocation Living Costs'!AA68</f>
        <v>0</v>
      </c>
      <c r="AJ68" s="52">
        <f>'Temp Relocation Housing Costs'!AB68+'Temp Relocation Living Costs'!AB68</f>
        <v>1866172.3494954275</v>
      </c>
      <c r="AK68" s="52">
        <f>'Temp Relocation Housing Costs'!AC68+'Temp Relocation Living Costs'!AC68</f>
        <v>2101286.958345932</v>
      </c>
      <c r="AL68" s="52">
        <f>'Temp Relocation Housing Costs'!AD68+'Temp Relocation Living Costs'!AD68</f>
        <v>1432249.5166848428</v>
      </c>
      <c r="AM68" s="52">
        <f>'Temp Relocation Housing Costs'!AE68+'Temp Relocation Living Costs'!AE68</f>
        <v>1426328.9766834583</v>
      </c>
      <c r="AN68" s="52">
        <f>'Temp Relocation Housing Costs'!AF68+'Temp Relocation Living Costs'!AF68</f>
        <v>1153801.3397113003</v>
      </c>
      <c r="AO68" s="52">
        <f>'Temp Relocation Housing Costs'!AG68+'Temp Relocation Living Costs'!AG68</f>
        <v>457548.71693750645</v>
      </c>
      <c r="AP68" s="53">
        <f>'Temp Relocation Housing Costs'!AH68+'Temp Relocation Living Costs'!AH68</f>
        <v>722955857.82366276</v>
      </c>
      <c r="AQ68" s="53">
        <f>'Temp Relocation Housing Costs'!AI68+'Temp Relocation Living Costs'!AI68</f>
        <v>1364737803.2037067</v>
      </c>
      <c r="AR68" s="53">
        <f>'Temp Relocation Housing Costs'!AJ68+'Temp Relocation Living Costs'!AJ68</f>
        <v>1078756325.7875881</v>
      </c>
      <c r="AS68" s="53">
        <f>'Temp Relocation Housing Costs'!AK68+'Temp Relocation Living Costs'!AK68</f>
        <v>486647373.91080773</v>
      </c>
      <c r="AT68" s="53">
        <f>'Temp Relocation Housing Costs'!AL68+'Temp Relocation Living Costs'!AL68</f>
        <v>307057931.87128949</v>
      </c>
      <c r="AU68" s="53">
        <f>'Temp Relocation Housing Costs'!AM68+'Temp Relocation Living Costs'!AM68</f>
        <v>162354884.86934456</v>
      </c>
      <c r="AW68" s="68">
        <v>2087</v>
      </c>
      <c r="AX68" s="55">
        <f t="shared" si="5"/>
        <v>0</v>
      </c>
      <c r="AY68" s="56">
        <f t="shared" si="6"/>
        <v>8437387.857858466</v>
      </c>
      <c r="AZ68" s="57">
        <f t="shared" si="7"/>
        <v>4122510177.4663992</v>
      </c>
      <c r="BA68" s="58">
        <f t="shared" si="8"/>
        <v>4130947565.3242579</v>
      </c>
    </row>
    <row r="69" spans="1:53" x14ac:dyDescent="0.35">
      <c r="A69">
        <v>2088</v>
      </c>
      <c r="B69" s="51">
        <f>'Temp Relocation Housing Costs'!B69+'Temp Relocation Living Costs'!B69</f>
        <v>0</v>
      </c>
      <c r="C69" s="51">
        <f>'Temp Relocation Housing Costs'!C69+'Temp Relocation Living Costs'!C69</f>
        <v>0</v>
      </c>
      <c r="D69" s="51">
        <f>'Temp Relocation Housing Costs'!D69+'Temp Relocation Living Costs'!D69</f>
        <v>0</v>
      </c>
      <c r="E69" s="51">
        <f>'Temp Relocation Housing Costs'!E69+'Temp Relocation Living Costs'!E69</f>
        <v>0</v>
      </c>
      <c r="F69" s="51">
        <f>'Temp Relocation Housing Costs'!F69+'Temp Relocation Living Costs'!F69</f>
        <v>0</v>
      </c>
      <c r="G69" s="51">
        <f>'Temp Relocation Housing Costs'!G69+'Temp Relocation Living Costs'!G69</f>
        <v>0</v>
      </c>
      <c r="H69" s="52">
        <f>'Temp Relocation Housing Costs'!H69+'Temp Relocation Living Costs'!H69</f>
        <v>2016628.0160785611</v>
      </c>
      <c r="I69" s="52">
        <f>'Temp Relocation Housing Costs'!I69+'Temp Relocation Living Costs'!I69</f>
        <v>2314918.23897096</v>
      </c>
      <c r="J69" s="52">
        <f>'Temp Relocation Housing Costs'!J69+'Temp Relocation Living Costs'!J69</f>
        <v>1594608.2394240713</v>
      </c>
      <c r="K69" s="52">
        <f>'Temp Relocation Housing Costs'!K69+'Temp Relocation Living Costs'!K69</f>
        <v>1438636.3933206191</v>
      </c>
      <c r="L69" s="52">
        <f>'Temp Relocation Housing Costs'!L69+'Temp Relocation Living Costs'!L69</f>
        <v>1184967.9461618303</v>
      </c>
      <c r="M69" s="52">
        <f>'Temp Relocation Housing Costs'!M69+'Temp Relocation Living Costs'!M69</f>
        <v>503271.54282373126</v>
      </c>
      <c r="N69" s="53">
        <f>'Temp Relocation Housing Costs'!N69+'Temp Relocation Living Costs'!N69</f>
        <v>787345014.77807629</v>
      </c>
      <c r="O69" s="53">
        <f>'Temp Relocation Housing Costs'!O69+'Temp Relocation Living Costs'!O69</f>
        <v>1515230725.5858462</v>
      </c>
      <c r="P69" s="53">
        <f>'Temp Relocation Housing Costs'!P69+'Temp Relocation Living Costs'!P69</f>
        <v>1210425125.0362577</v>
      </c>
      <c r="Q69" s="53">
        <f>'Temp Relocation Housing Costs'!Q69+'Temp Relocation Living Costs'!Q69</f>
        <v>494680711.09489721</v>
      </c>
      <c r="R69" s="53">
        <f>'Temp Relocation Housing Costs'!R69+'Temp Relocation Living Costs'!R69</f>
        <v>317815547.68374169</v>
      </c>
      <c r="S69" s="53">
        <f>'Temp Relocation Housing Costs'!S69+'Temp Relocation Living Costs'!S69</f>
        <v>179973949.54492927</v>
      </c>
      <c r="U69" s="68">
        <v>2088</v>
      </c>
      <c r="V69" s="55">
        <f t="shared" ref="V69:V131" si="9">SUM(B69:G69)</f>
        <v>0</v>
      </c>
      <c r="W69" s="56">
        <f t="shared" ref="W69:W131" si="10">SUM(H69:M69)</f>
        <v>9053030.3767797742</v>
      </c>
      <c r="X69" s="57">
        <f t="shared" ref="X69:X131" si="11">SUM(N69:S69)</f>
        <v>4505471073.7237492</v>
      </c>
      <c r="Y69" s="58">
        <f t="shared" ref="Y69:Y131" si="12">SUM(V69:X69)</f>
        <v>4514524104.1005287</v>
      </c>
      <c r="Z69" s="96">
        <f t="shared" ref="Z69:Z131" si="13">Y69/1.0556^(U69-2022)</f>
        <v>126955872.35291171</v>
      </c>
      <c r="AC69">
        <v>2088</v>
      </c>
      <c r="AD69" s="51">
        <f>'Temp Relocation Housing Costs'!V69+'Temp Relocation Living Costs'!V69</f>
        <v>0</v>
      </c>
      <c r="AE69" s="51">
        <f>'Temp Relocation Housing Costs'!W69+'Temp Relocation Living Costs'!W69</f>
        <v>0</v>
      </c>
      <c r="AF69" s="51">
        <f>'Temp Relocation Housing Costs'!X69+'Temp Relocation Living Costs'!X69</f>
        <v>0</v>
      </c>
      <c r="AG69" s="51">
        <f>'Temp Relocation Housing Costs'!Y69+'Temp Relocation Living Costs'!Y69</f>
        <v>0</v>
      </c>
      <c r="AH69" s="51">
        <f>'Temp Relocation Housing Costs'!Z69+'Temp Relocation Living Costs'!Z69</f>
        <v>0</v>
      </c>
      <c r="AI69" s="51">
        <f>'Temp Relocation Housing Costs'!AA69+'Temp Relocation Living Costs'!AA69</f>
        <v>0</v>
      </c>
      <c r="AJ69" s="52">
        <f>'Temp Relocation Housing Costs'!AB69+'Temp Relocation Living Costs'!AB69</f>
        <v>1877431.62111676</v>
      </c>
      <c r="AK69" s="52">
        <f>'Temp Relocation Housing Costs'!AC69+'Temp Relocation Living Costs'!AC69</f>
        <v>2113964.7587778037</v>
      </c>
      <c r="AL69" s="52">
        <f>'Temp Relocation Housing Costs'!AD69+'Temp Relocation Living Costs'!AD69</f>
        <v>1440890.7798255365</v>
      </c>
      <c r="AM69" s="52">
        <f>'Temp Relocation Housing Costs'!AE69+'Temp Relocation Living Costs'!AE69</f>
        <v>1434934.5191319888</v>
      </c>
      <c r="AN69" s="52">
        <f>'Temp Relocation Housing Costs'!AF69+'Temp Relocation Living Costs'!AF69</f>
        <v>1160762.627442511</v>
      </c>
      <c r="AO69" s="52">
        <f>'Temp Relocation Housing Costs'!AG69+'Temp Relocation Living Costs'!AG69</f>
        <v>460309.268654707</v>
      </c>
      <c r="AP69" s="53">
        <f>'Temp Relocation Housing Costs'!AH69+'Temp Relocation Living Costs'!AH69</f>
        <v>732999053.71116197</v>
      </c>
      <c r="AQ69" s="53">
        <f>'Temp Relocation Housing Costs'!AI69+'Temp Relocation Living Costs'!AI69</f>
        <v>1383696538.9886425</v>
      </c>
      <c r="AR69" s="53">
        <f>'Temp Relocation Housing Costs'!AJ69+'Temp Relocation Living Costs'!AJ69</f>
        <v>1093742249.170764</v>
      </c>
      <c r="AS69" s="53">
        <f>'Temp Relocation Housing Costs'!AK69+'Temp Relocation Living Costs'!AK69</f>
        <v>493407807.2781176</v>
      </c>
      <c r="AT69" s="53">
        <f>'Temp Relocation Housing Costs'!AL69+'Temp Relocation Living Costs'!AL69</f>
        <v>311323535.2621758</v>
      </c>
      <c r="AU69" s="53">
        <f>'Temp Relocation Housing Costs'!AM69+'Temp Relocation Living Costs'!AM69</f>
        <v>164610294.92569816</v>
      </c>
      <c r="AW69" s="68">
        <v>2088</v>
      </c>
      <c r="AX69" s="55">
        <f t="shared" ref="AX69:AX131" si="14">SUM(AD69:AI69)</f>
        <v>0</v>
      </c>
      <c r="AY69" s="56">
        <f t="shared" ref="AY69:AY131" si="15">SUM(AJ69:AO69)</f>
        <v>8488293.5749493074</v>
      </c>
      <c r="AZ69" s="57">
        <f t="shared" ref="AZ69:AZ131" si="16">SUM(AP69:AU69)</f>
        <v>4179779479.3365602</v>
      </c>
      <c r="BA69" s="58">
        <f t="shared" ref="BA69:BA131" si="17">SUM(AX69:AZ69)</f>
        <v>4188267772.9115095</v>
      </c>
    </row>
    <row r="70" spans="1:53" x14ac:dyDescent="0.35">
      <c r="A70">
        <v>2089</v>
      </c>
      <c r="B70" s="51">
        <f>'Temp Relocation Housing Costs'!B70+'Temp Relocation Living Costs'!B70</f>
        <v>0</v>
      </c>
      <c r="C70" s="51">
        <f>'Temp Relocation Housing Costs'!C70+'Temp Relocation Living Costs'!C70</f>
        <v>0</v>
      </c>
      <c r="D70" s="51">
        <f>'Temp Relocation Housing Costs'!D70+'Temp Relocation Living Costs'!D70</f>
        <v>0</v>
      </c>
      <c r="E70" s="51">
        <f>'Temp Relocation Housing Costs'!E70+'Temp Relocation Living Costs'!E70</f>
        <v>0</v>
      </c>
      <c r="F70" s="51">
        <f>'Temp Relocation Housing Costs'!F70+'Temp Relocation Living Costs'!F70</f>
        <v>0</v>
      </c>
      <c r="G70" s="51">
        <f>'Temp Relocation Housing Costs'!G70+'Temp Relocation Living Costs'!G70</f>
        <v>0</v>
      </c>
      <c r="H70" s="52">
        <f>'Temp Relocation Housing Costs'!H70+'Temp Relocation Living Costs'!H70</f>
        <v>2028795.0394504147</v>
      </c>
      <c r="I70" s="52">
        <f>'Temp Relocation Housing Costs'!I70+'Temp Relocation Living Costs'!I70</f>
        <v>2328884.9517672337</v>
      </c>
      <c r="J70" s="52">
        <f>'Temp Relocation Housing Costs'!J70+'Temp Relocation Living Costs'!J70</f>
        <v>1604229.0696234603</v>
      </c>
      <c r="K70" s="52">
        <f>'Temp Relocation Housing Costs'!K70+'Temp Relocation Living Costs'!K70</f>
        <v>1447316.1907257785</v>
      </c>
      <c r="L70" s="52">
        <f>'Temp Relocation Housing Costs'!L70+'Temp Relocation Living Costs'!L70</f>
        <v>1192117.2729493673</v>
      </c>
      <c r="M70" s="52">
        <f>'Temp Relocation Housing Costs'!M70+'Temp Relocation Living Costs'!M70</f>
        <v>506307.95636906737</v>
      </c>
      <c r="N70" s="53">
        <f>'Temp Relocation Housing Costs'!N70+'Temp Relocation Living Costs'!N70</f>
        <v>798282695.31401706</v>
      </c>
      <c r="O70" s="53">
        <f>'Temp Relocation Housing Costs'!O70+'Temp Relocation Living Costs'!O70</f>
        <v>1536280086.7980604</v>
      </c>
      <c r="P70" s="53">
        <f>'Temp Relocation Housing Costs'!P70+'Temp Relocation Living Costs'!P70</f>
        <v>1227240171.9112983</v>
      </c>
      <c r="Q70" s="53">
        <f>'Temp Relocation Housing Costs'!Q70+'Temp Relocation Living Costs'!Q70</f>
        <v>501552742.3946355</v>
      </c>
      <c r="R70" s="53">
        <f>'Temp Relocation Housing Costs'!R70+'Temp Relocation Living Costs'!R70</f>
        <v>322230594.28297567</v>
      </c>
      <c r="S70" s="53">
        <f>'Temp Relocation Housing Costs'!S70+'Temp Relocation Living Costs'!S70</f>
        <v>182474121.04276851</v>
      </c>
      <c r="U70" s="68">
        <v>2089</v>
      </c>
      <c r="V70" s="55">
        <f t="shared" si="9"/>
        <v>0</v>
      </c>
      <c r="W70" s="56">
        <f t="shared" si="10"/>
        <v>9107650.4808853213</v>
      </c>
      <c r="X70" s="57">
        <f t="shared" si="11"/>
        <v>4568060411.7437553</v>
      </c>
      <c r="Y70" s="58">
        <f t="shared" si="12"/>
        <v>4577168062.2246408</v>
      </c>
      <c r="Z70" s="96">
        <f t="shared" si="13"/>
        <v>121937783.15207729</v>
      </c>
      <c r="AC70">
        <v>2089</v>
      </c>
      <c r="AD70" s="51">
        <f>'Temp Relocation Housing Costs'!V70+'Temp Relocation Living Costs'!V70</f>
        <v>0</v>
      </c>
      <c r="AE70" s="51">
        <f>'Temp Relocation Housing Costs'!W70+'Temp Relocation Living Costs'!W70</f>
        <v>0</v>
      </c>
      <c r="AF70" s="51">
        <f>'Temp Relocation Housing Costs'!X70+'Temp Relocation Living Costs'!X70</f>
        <v>0</v>
      </c>
      <c r="AG70" s="51">
        <f>'Temp Relocation Housing Costs'!Y70+'Temp Relocation Living Costs'!Y70</f>
        <v>0</v>
      </c>
      <c r="AH70" s="51">
        <f>'Temp Relocation Housing Costs'!Z70+'Temp Relocation Living Costs'!Z70</f>
        <v>0</v>
      </c>
      <c r="AI70" s="51">
        <f>'Temp Relocation Housing Costs'!AA70+'Temp Relocation Living Costs'!AA70</f>
        <v>0</v>
      </c>
      <c r="AJ70" s="52">
        <f>'Temp Relocation Housing Costs'!AB70+'Temp Relocation Living Costs'!AB70</f>
        <v>1888758.8238686109</v>
      </c>
      <c r="AK70" s="52">
        <f>'Temp Relocation Housing Costs'!AC70+'Temp Relocation Living Costs'!AC70</f>
        <v>2126719.048821507</v>
      </c>
      <c r="AL70" s="52">
        <f>'Temp Relocation Housing Costs'!AD70+'Temp Relocation Living Costs'!AD70</f>
        <v>1449584.1787343323</v>
      </c>
      <c r="AM70" s="52">
        <f>'Temp Relocation Housing Costs'!AE70+'Temp Relocation Living Costs'!AE70</f>
        <v>1443591.9818331697</v>
      </c>
      <c r="AN70" s="52">
        <f>'Temp Relocation Housing Costs'!AF70+'Temp Relocation Living Costs'!AF70</f>
        <v>1167765.9150615779</v>
      </c>
      <c r="AO70" s="52">
        <f>'Temp Relocation Housing Costs'!AG70+'Temp Relocation Living Costs'!AG70</f>
        <v>463086.47574761102</v>
      </c>
      <c r="AP70" s="53">
        <f>'Temp Relocation Housing Costs'!AH70+'Temp Relocation Living Costs'!AH70</f>
        <v>743181768.19103885</v>
      </c>
      <c r="AQ70" s="53">
        <f>'Temp Relocation Housing Costs'!AI70+'Temp Relocation Living Costs'!AI70</f>
        <v>1402918646.7280438</v>
      </c>
      <c r="AR70" s="53">
        <f>'Temp Relocation Housing Costs'!AJ70+'Temp Relocation Living Costs'!AJ70</f>
        <v>1108936354.7859027</v>
      </c>
      <c r="AS70" s="53">
        <f>'Temp Relocation Housing Costs'!AK70+'Temp Relocation Living Costs'!AK70</f>
        <v>500262155.58623266</v>
      </c>
      <c r="AT70" s="53">
        <f>'Temp Relocation Housing Costs'!AL70+'Temp Relocation Living Costs'!AL70</f>
        <v>315648395.78469664</v>
      </c>
      <c r="AU70" s="53">
        <f>'Temp Relocation Housing Costs'!AM70+'Temp Relocation Living Costs'!AM70</f>
        <v>166897036.80509102</v>
      </c>
      <c r="AW70" s="68">
        <v>2089</v>
      </c>
      <c r="AX70" s="55">
        <f t="shared" si="14"/>
        <v>0</v>
      </c>
      <c r="AY70" s="56">
        <f t="shared" si="15"/>
        <v>8539506.4240668099</v>
      </c>
      <c r="AZ70" s="57">
        <f t="shared" si="16"/>
        <v>4237844357.8810058</v>
      </c>
      <c r="BA70" s="58">
        <f t="shared" si="17"/>
        <v>4246383864.3050728</v>
      </c>
    </row>
    <row r="71" spans="1:53" x14ac:dyDescent="0.35">
      <c r="A71">
        <v>2090</v>
      </c>
      <c r="B71" s="51">
        <f>'Temp Relocation Housing Costs'!B71+'Temp Relocation Living Costs'!B71</f>
        <v>0</v>
      </c>
      <c r="C71" s="51">
        <f>'Temp Relocation Housing Costs'!C71+'Temp Relocation Living Costs'!C71</f>
        <v>0</v>
      </c>
      <c r="D71" s="51">
        <f>'Temp Relocation Housing Costs'!D71+'Temp Relocation Living Costs'!D71</f>
        <v>0</v>
      </c>
      <c r="E71" s="51">
        <f>'Temp Relocation Housing Costs'!E71+'Temp Relocation Living Costs'!E71</f>
        <v>0</v>
      </c>
      <c r="F71" s="51">
        <f>'Temp Relocation Housing Costs'!F71+'Temp Relocation Living Costs'!F71</f>
        <v>0</v>
      </c>
      <c r="G71" s="51">
        <f>'Temp Relocation Housing Costs'!G71+'Temp Relocation Living Costs'!G71</f>
        <v>0</v>
      </c>
      <c r="H71" s="52">
        <f>'Temp Relocation Housing Costs'!H71+'Temp Relocation Living Costs'!H71</f>
        <v>2201872.8459970951</v>
      </c>
      <c r="I71" s="52">
        <f>'Temp Relocation Housing Costs'!I71+'Temp Relocation Living Costs'!I71</f>
        <v>2527563.6212796727</v>
      </c>
      <c r="J71" s="52">
        <f>'Temp Relocation Housing Costs'!J71+'Temp Relocation Living Costs'!J71</f>
        <v>1741086.8808709015</v>
      </c>
      <c r="K71" s="52">
        <f>'Temp Relocation Housing Costs'!K71+'Temp Relocation Living Costs'!K71</f>
        <v>1570787.6635948035</v>
      </c>
      <c r="L71" s="52">
        <f>'Temp Relocation Housing Costs'!L71+'Temp Relocation Living Costs'!L71</f>
        <v>1293817.5624001832</v>
      </c>
      <c r="M71" s="52">
        <f>'Temp Relocation Housing Costs'!M71+'Temp Relocation Living Costs'!M71</f>
        <v>549501.41298813955</v>
      </c>
      <c r="N71" s="53">
        <f>'Temp Relocation Housing Costs'!N71+'Temp Relocation Living Costs'!N71</f>
        <v>873152358.36972666</v>
      </c>
      <c r="O71" s="53">
        <f>'Temp Relocation Housing Costs'!O71+'Temp Relocation Living Costs'!O71</f>
        <v>1680365350.242887</v>
      </c>
      <c r="P71" s="53">
        <f>'Temp Relocation Housing Costs'!P71+'Temp Relocation Living Costs'!P71</f>
        <v>1342341073.7582138</v>
      </c>
      <c r="Q71" s="53">
        <f>'Temp Relocation Housing Costs'!Q71+'Temp Relocation Living Costs'!Q71</f>
        <v>548592575.58678818</v>
      </c>
      <c r="R71" s="53">
        <f>'Temp Relocation Housing Costs'!R71+'Temp Relocation Living Costs'!R71</f>
        <v>352452088.70071113</v>
      </c>
      <c r="S71" s="53">
        <f>'Temp Relocation Housing Costs'!S71+'Temp Relocation Living Costs'!S71</f>
        <v>199588078.34017017</v>
      </c>
      <c r="U71" s="68">
        <v>2090</v>
      </c>
      <c r="V71" s="55">
        <f t="shared" si="9"/>
        <v>0</v>
      </c>
      <c r="W71" s="56">
        <f t="shared" si="10"/>
        <v>9884629.9871307965</v>
      </c>
      <c r="X71" s="57">
        <f t="shared" si="11"/>
        <v>4996491524.998497</v>
      </c>
      <c r="Y71" s="58">
        <f t="shared" si="12"/>
        <v>5006376154.9856281</v>
      </c>
      <c r="Z71" s="96">
        <f t="shared" si="13"/>
        <v>126347173.85559714</v>
      </c>
      <c r="AC71">
        <v>2090</v>
      </c>
      <c r="AD71" s="51">
        <f>'Temp Relocation Housing Costs'!V71+'Temp Relocation Living Costs'!V71</f>
        <v>0</v>
      </c>
      <c r="AE71" s="51">
        <f>'Temp Relocation Housing Costs'!W71+'Temp Relocation Living Costs'!W71</f>
        <v>0</v>
      </c>
      <c r="AF71" s="51">
        <f>'Temp Relocation Housing Costs'!X71+'Temp Relocation Living Costs'!X71</f>
        <v>0</v>
      </c>
      <c r="AG71" s="51">
        <f>'Temp Relocation Housing Costs'!Y71+'Temp Relocation Living Costs'!Y71</f>
        <v>0</v>
      </c>
      <c r="AH71" s="51">
        <f>'Temp Relocation Housing Costs'!Z71+'Temp Relocation Living Costs'!Z71</f>
        <v>0</v>
      </c>
      <c r="AI71" s="51">
        <f>'Temp Relocation Housing Costs'!AA71+'Temp Relocation Living Costs'!AA71</f>
        <v>0</v>
      </c>
      <c r="AJ71" s="52">
        <f>'Temp Relocation Housing Costs'!AB71+'Temp Relocation Living Costs'!AB71</f>
        <v>2049890.0510128869</v>
      </c>
      <c r="AK71" s="52">
        <f>'Temp Relocation Housing Costs'!AC71+'Temp Relocation Living Costs'!AC71</f>
        <v>2308150.8154383958</v>
      </c>
      <c r="AL71" s="52">
        <f>'Temp Relocation Housing Costs'!AD71+'Temp Relocation Living Costs'!AD71</f>
        <v>1573249.1351155711</v>
      </c>
      <c r="AM71" s="52">
        <f>'Temp Relocation Housing Costs'!AE71+'Temp Relocation Living Costs'!AE71</f>
        <v>1566745.7400520106</v>
      </c>
      <c r="AN71" s="52">
        <f>'Temp Relocation Housing Costs'!AF71+'Temp Relocation Living Costs'!AF71</f>
        <v>1267388.7745464803</v>
      </c>
      <c r="AO71" s="52">
        <f>'Temp Relocation Housing Costs'!AG71+'Temp Relocation Living Costs'!AG71</f>
        <v>502592.68012276618</v>
      </c>
      <c r="AP71" s="53">
        <f>'Temp Relocation Housing Costs'!AH71+'Temp Relocation Living Costs'!AH71</f>
        <v>812883603.01751184</v>
      </c>
      <c r="AQ71" s="53">
        <f>'Temp Relocation Housing Costs'!AI71+'Temp Relocation Living Costs'!AI71</f>
        <v>1534496153.0321012</v>
      </c>
      <c r="AR71" s="53">
        <f>'Temp Relocation Housing Costs'!AJ71+'Temp Relocation Living Costs'!AJ71</f>
        <v>1212941729.974936</v>
      </c>
      <c r="AS71" s="53">
        <f>'Temp Relocation Housing Costs'!AK71+'Temp Relocation Living Costs'!AK71</f>
        <v>547180946.69635546</v>
      </c>
      <c r="AT71" s="53">
        <f>'Temp Relocation Housing Costs'!AL71+'Temp Relocation Living Costs'!AL71</f>
        <v>345252556.28473008</v>
      </c>
      <c r="AU71" s="53">
        <f>'Temp Relocation Housing Costs'!AM71+'Temp Relocation Living Costs'!AM71</f>
        <v>182550044.17195901</v>
      </c>
      <c r="AW71" s="68">
        <v>2090</v>
      </c>
      <c r="AX71" s="55">
        <f t="shared" si="14"/>
        <v>0</v>
      </c>
      <c r="AY71" s="56">
        <f t="shared" si="15"/>
        <v>9268017.1962881126</v>
      </c>
      <c r="AZ71" s="57">
        <f t="shared" si="16"/>
        <v>4635305033.1775932</v>
      </c>
      <c r="BA71" s="58">
        <f t="shared" si="17"/>
        <v>4644573050.3738813</v>
      </c>
    </row>
    <row r="72" spans="1:53" x14ac:dyDescent="0.35">
      <c r="A72">
        <v>2091</v>
      </c>
      <c r="B72" s="51">
        <f>'Temp Relocation Housing Costs'!B72+'Temp Relocation Living Costs'!B72</f>
        <v>0</v>
      </c>
      <c r="C72" s="51">
        <f>'Temp Relocation Housing Costs'!C72+'Temp Relocation Living Costs'!C72</f>
        <v>0</v>
      </c>
      <c r="D72" s="51">
        <f>'Temp Relocation Housing Costs'!D72+'Temp Relocation Living Costs'!D72</f>
        <v>0</v>
      </c>
      <c r="E72" s="51">
        <f>'Temp Relocation Housing Costs'!E72+'Temp Relocation Living Costs'!E72</f>
        <v>0</v>
      </c>
      <c r="F72" s="51">
        <f>'Temp Relocation Housing Costs'!F72+'Temp Relocation Living Costs'!F72</f>
        <v>0</v>
      </c>
      <c r="G72" s="51">
        <f>'Temp Relocation Housing Costs'!G72+'Temp Relocation Living Costs'!G72</f>
        <v>0</v>
      </c>
      <c r="H72" s="52">
        <f>'Temp Relocation Housing Costs'!H72+'Temp Relocation Living Costs'!H72</f>
        <v>2215157.5163306906</v>
      </c>
      <c r="I72" s="52">
        <f>'Temp Relocation Housing Costs'!I72+'Temp Relocation Living Costs'!I72</f>
        <v>2542813.298170385</v>
      </c>
      <c r="J72" s="52">
        <f>'Temp Relocation Housing Costs'!J72+'Temp Relocation Living Costs'!J72</f>
        <v>1751591.4680347634</v>
      </c>
      <c r="K72" s="52">
        <f>'Temp Relocation Housing Costs'!K72+'Temp Relocation Living Costs'!K72</f>
        <v>1580264.7759143782</v>
      </c>
      <c r="L72" s="52">
        <f>'Temp Relocation Housing Costs'!L72+'Temp Relocation Living Costs'!L72</f>
        <v>1301623.6170593111</v>
      </c>
      <c r="M72" s="52">
        <f>'Temp Relocation Housing Costs'!M72+'Temp Relocation Living Costs'!M72</f>
        <v>552816.74753739068</v>
      </c>
      <c r="N72" s="53">
        <f>'Temp Relocation Housing Costs'!N72+'Temp Relocation Living Costs'!N72</f>
        <v>885282061.83618355</v>
      </c>
      <c r="O72" s="53">
        <f>'Temp Relocation Housing Costs'!O72+'Temp Relocation Living Costs'!O72</f>
        <v>1703708737.2455997</v>
      </c>
      <c r="P72" s="53">
        <f>'Temp Relocation Housing Costs'!P72+'Temp Relocation Living Costs'!P72</f>
        <v>1360988677.4890602</v>
      </c>
      <c r="Q72" s="53">
        <f>'Temp Relocation Housing Costs'!Q72+'Temp Relocation Living Costs'!Q72</f>
        <v>556213542.53715181</v>
      </c>
      <c r="R72" s="53">
        <f>'Temp Relocation Housing Costs'!R72+'Temp Relocation Living Costs'!R72</f>
        <v>357348301.00672287</v>
      </c>
      <c r="S72" s="53">
        <f>'Temp Relocation Housing Costs'!S72+'Temp Relocation Living Costs'!S72</f>
        <v>202360726.41527411</v>
      </c>
      <c r="U72" s="68">
        <v>2091</v>
      </c>
      <c r="V72" s="55">
        <f t="shared" si="9"/>
        <v>0</v>
      </c>
      <c r="W72" s="56">
        <f t="shared" si="10"/>
        <v>9944267.4230469186</v>
      </c>
      <c r="X72" s="57">
        <f t="shared" si="11"/>
        <v>5065902046.5299921</v>
      </c>
      <c r="Y72" s="58">
        <f t="shared" si="12"/>
        <v>5075846313.9530392</v>
      </c>
      <c r="Z72" s="96">
        <f t="shared" si="13"/>
        <v>121353173.29048593</v>
      </c>
      <c r="AC72">
        <v>2091</v>
      </c>
      <c r="AD72" s="51">
        <f>'Temp Relocation Housing Costs'!V72+'Temp Relocation Living Costs'!V72</f>
        <v>0</v>
      </c>
      <c r="AE72" s="51">
        <f>'Temp Relocation Housing Costs'!W72+'Temp Relocation Living Costs'!W72</f>
        <v>0</v>
      </c>
      <c r="AF72" s="51">
        <f>'Temp Relocation Housing Costs'!X72+'Temp Relocation Living Costs'!X72</f>
        <v>0</v>
      </c>
      <c r="AG72" s="51">
        <f>'Temp Relocation Housing Costs'!Y72+'Temp Relocation Living Costs'!Y72</f>
        <v>0</v>
      </c>
      <c r="AH72" s="51">
        <f>'Temp Relocation Housing Costs'!Z72+'Temp Relocation Living Costs'!Z72</f>
        <v>0</v>
      </c>
      <c r="AI72" s="51">
        <f>'Temp Relocation Housing Costs'!AA72+'Temp Relocation Living Costs'!AA72</f>
        <v>0</v>
      </c>
      <c r="AJ72" s="52">
        <f>'Temp Relocation Housing Costs'!AB72+'Temp Relocation Living Costs'!AB72</f>
        <v>2062257.7558952698</v>
      </c>
      <c r="AK72" s="52">
        <f>'Temp Relocation Housing Costs'!AC72+'Temp Relocation Living Costs'!AC72</f>
        <v>2322076.6979974457</v>
      </c>
      <c r="AL72" s="52">
        <f>'Temp Relocation Housing Costs'!AD72+'Temp Relocation Living Costs'!AD72</f>
        <v>1582741.0983552376</v>
      </c>
      <c r="AM72" s="52">
        <f>'Temp Relocation Housing Costs'!AE72+'Temp Relocation Living Costs'!AE72</f>
        <v>1576198.4660307132</v>
      </c>
      <c r="AN72" s="52">
        <f>'Temp Relocation Housing Costs'!AF72+'Temp Relocation Living Costs'!AF72</f>
        <v>1275035.3750688303</v>
      </c>
      <c r="AO72" s="52">
        <f>'Temp Relocation Housing Costs'!AG72+'Temp Relocation Living Costs'!AG72</f>
        <v>505624.99785157922</v>
      </c>
      <c r="AP72" s="53">
        <f>'Temp Relocation Housing Costs'!AH72+'Temp Relocation Living Costs'!AH72</f>
        <v>824176061.84538174</v>
      </c>
      <c r="AQ72" s="53">
        <f>'Temp Relocation Housing Costs'!AI72+'Temp Relocation Living Costs'!AI72</f>
        <v>1555813146.7139955</v>
      </c>
      <c r="AR72" s="53">
        <f>'Temp Relocation Housing Costs'!AJ72+'Temp Relocation Living Costs'!AJ72</f>
        <v>1229791737.1537032</v>
      </c>
      <c r="AS72" s="53">
        <f>'Temp Relocation Housing Costs'!AK72+'Temp Relocation Living Costs'!AK72</f>
        <v>554782303.50688314</v>
      </c>
      <c r="AT72" s="53">
        <f>'Temp Relocation Housing Costs'!AL72+'Temp Relocation Living Costs'!AL72</f>
        <v>350048753.75087357</v>
      </c>
      <c r="AU72" s="53">
        <f>'Temp Relocation Housing Costs'!AM72+'Temp Relocation Living Costs'!AM72</f>
        <v>185086002.39548004</v>
      </c>
      <c r="AW72" s="68">
        <v>2091</v>
      </c>
      <c r="AX72" s="55">
        <f t="shared" si="14"/>
        <v>0</v>
      </c>
      <c r="AY72" s="56">
        <f t="shared" si="15"/>
        <v>9323934.3911990747</v>
      </c>
      <c r="AZ72" s="57">
        <f t="shared" si="16"/>
        <v>4699698005.3663168</v>
      </c>
      <c r="BA72" s="58">
        <f t="shared" si="17"/>
        <v>4709021939.7575159</v>
      </c>
    </row>
    <row r="73" spans="1:53" x14ac:dyDescent="0.35">
      <c r="A73">
        <v>2092</v>
      </c>
      <c r="B73" s="51">
        <f>'Temp Relocation Housing Costs'!B73+'Temp Relocation Living Costs'!B73</f>
        <v>0</v>
      </c>
      <c r="C73" s="51">
        <f>'Temp Relocation Housing Costs'!C73+'Temp Relocation Living Costs'!C73</f>
        <v>0</v>
      </c>
      <c r="D73" s="51">
        <f>'Temp Relocation Housing Costs'!D73+'Temp Relocation Living Costs'!D73</f>
        <v>0</v>
      </c>
      <c r="E73" s="51">
        <f>'Temp Relocation Housing Costs'!E73+'Temp Relocation Living Costs'!E73</f>
        <v>0</v>
      </c>
      <c r="F73" s="51">
        <f>'Temp Relocation Housing Costs'!F73+'Temp Relocation Living Costs'!F73</f>
        <v>0</v>
      </c>
      <c r="G73" s="51">
        <f>'Temp Relocation Housing Costs'!G73+'Temp Relocation Living Costs'!G73</f>
        <v>0</v>
      </c>
      <c r="H73" s="52">
        <f>'Temp Relocation Housing Costs'!H73+'Temp Relocation Living Costs'!H73</f>
        <v>2228522.3377348585</v>
      </c>
      <c r="I73" s="52">
        <f>'Temp Relocation Housing Costs'!I73+'Temp Relocation Living Costs'!I73</f>
        <v>2558154.9817046942</v>
      </c>
      <c r="J73" s="52">
        <f>'Temp Relocation Housing Costs'!J73+'Temp Relocation Living Costs'!J73</f>
        <v>1762159.4330533992</v>
      </c>
      <c r="K73" s="52">
        <f>'Temp Relocation Housing Costs'!K73+'Temp Relocation Living Costs'!K73</f>
        <v>1589799.0669730012</v>
      </c>
      <c r="L73" s="52">
        <f>'Temp Relocation Housing Costs'!L73+'Temp Relocation Living Costs'!L73</f>
        <v>1309476.768381146</v>
      </c>
      <c r="M73" s="52">
        <f>'Temp Relocation Housing Costs'!M73+'Temp Relocation Living Costs'!M73</f>
        <v>556152.08466154651</v>
      </c>
      <c r="N73" s="53">
        <f>'Temp Relocation Housing Costs'!N73+'Temp Relocation Living Costs'!N73</f>
        <v>897580269.3498137</v>
      </c>
      <c r="O73" s="53">
        <f>'Temp Relocation Housing Costs'!O73+'Temp Relocation Living Costs'!O73</f>
        <v>1727376407.1292214</v>
      </c>
      <c r="P73" s="53">
        <f>'Temp Relocation Housing Costs'!P73+'Temp Relocation Living Costs'!P73</f>
        <v>1379895330.9738779</v>
      </c>
      <c r="Q73" s="53">
        <f>'Temp Relocation Housing Costs'!Q73+'Temp Relocation Living Costs'!Q73</f>
        <v>563940378.83362591</v>
      </c>
      <c r="R73" s="53">
        <f>'Temp Relocation Housing Costs'!R73+'Temp Relocation Living Costs'!R73</f>
        <v>362312530.77018231</v>
      </c>
      <c r="S73" s="53">
        <f>'Temp Relocation Housing Costs'!S73+'Temp Relocation Living Costs'!S73</f>
        <v>205171891.70749992</v>
      </c>
      <c r="U73" s="68">
        <v>2092</v>
      </c>
      <c r="V73" s="55">
        <f t="shared" si="9"/>
        <v>0</v>
      </c>
      <c r="W73" s="56">
        <f t="shared" si="10"/>
        <v>10004264.672508648</v>
      </c>
      <c r="X73" s="57">
        <f t="shared" si="11"/>
        <v>5136276808.7642212</v>
      </c>
      <c r="Y73" s="58">
        <f t="shared" si="12"/>
        <v>5146281073.4367294</v>
      </c>
      <c r="Z73" s="96">
        <f t="shared" si="13"/>
        <v>116556579.47581214</v>
      </c>
      <c r="AC73">
        <v>2092</v>
      </c>
      <c r="AD73" s="51">
        <f>'Temp Relocation Housing Costs'!V73+'Temp Relocation Living Costs'!V73</f>
        <v>0</v>
      </c>
      <c r="AE73" s="51">
        <f>'Temp Relocation Housing Costs'!W73+'Temp Relocation Living Costs'!W73</f>
        <v>0</v>
      </c>
      <c r="AF73" s="51">
        <f>'Temp Relocation Housing Costs'!X73+'Temp Relocation Living Costs'!X73</f>
        <v>0</v>
      </c>
      <c r="AG73" s="51">
        <f>'Temp Relocation Housing Costs'!Y73+'Temp Relocation Living Costs'!Y73</f>
        <v>0</v>
      </c>
      <c r="AH73" s="51">
        <f>'Temp Relocation Housing Costs'!Z73+'Temp Relocation Living Costs'!Z73</f>
        <v>0</v>
      </c>
      <c r="AI73" s="51">
        <f>'Temp Relocation Housing Costs'!AA73+'Temp Relocation Living Costs'!AA73</f>
        <v>0</v>
      </c>
      <c r="AJ73" s="52">
        <f>'Temp Relocation Housing Costs'!AB73+'Temp Relocation Living Costs'!AB73</f>
        <v>2074700.0794743872</v>
      </c>
      <c r="AK73" s="52">
        <f>'Temp Relocation Housing Costs'!AC73+'Temp Relocation Living Costs'!AC73</f>
        <v>2336086.6002850831</v>
      </c>
      <c r="AL73" s="52">
        <f>'Temp Relocation Housing Costs'!AD73+'Temp Relocation Living Costs'!AD73</f>
        <v>1592290.3299347572</v>
      </c>
      <c r="AM73" s="52">
        <f>'Temp Relocation Housing Costs'!AE73+'Temp Relocation Living Costs'!AE73</f>
        <v>1585708.2236171258</v>
      </c>
      <c r="AN73" s="52">
        <f>'Temp Relocation Housing Costs'!AF73+'Temp Relocation Living Costs'!AF73</f>
        <v>1282728.1102112131</v>
      </c>
      <c r="AO73" s="52">
        <f>'Temp Relocation Housing Costs'!AG73+'Temp Relocation Living Costs'!AG73</f>
        <v>508675.61061566067</v>
      </c>
      <c r="AP73" s="53">
        <f>'Temp Relocation Housing Costs'!AH73+'Temp Relocation Living Costs'!AH73</f>
        <v>835625393.84169257</v>
      </c>
      <c r="AQ73" s="53">
        <f>'Temp Relocation Housing Costs'!AI73+'Temp Relocation Living Costs'!AI73</f>
        <v>1577426272.9203899</v>
      </c>
      <c r="AR73" s="53">
        <f>'Temp Relocation Housing Costs'!AJ73+'Temp Relocation Living Costs'!AJ73</f>
        <v>1246875822.1409159</v>
      </c>
      <c r="AS73" s="53">
        <f>'Temp Relocation Housing Costs'!AK73+'Temp Relocation Living Costs'!AK73</f>
        <v>562489257.24235821</v>
      </c>
      <c r="AT73" s="53">
        <f>'Temp Relocation Housing Costs'!AL73+'Temp Relocation Living Costs'!AL73</f>
        <v>354911579.28309637</v>
      </c>
      <c r="AU73" s="53">
        <f>'Temp Relocation Housing Costs'!AM73+'Temp Relocation Living Costs'!AM73</f>
        <v>187657189.7756995</v>
      </c>
      <c r="AW73" s="68">
        <v>2092</v>
      </c>
      <c r="AX73" s="55">
        <f t="shared" si="14"/>
        <v>0</v>
      </c>
      <c r="AY73" s="56">
        <f t="shared" si="15"/>
        <v>9380188.9541382287</v>
      </c>
      <c r="AZ73" s="57">
        <f t="shared" si="16"/>
        <v>4764985515.2041531</v>
      </c>
      <c r="BA73" s="58">
        <f t="shared" si="17"/>
        <v>4774365704.1582909</v>
      </c>
    </row>
    <row r="74" spans="1:53" x14ac:dyDescent="0.35">
      <c r="A74">
        <v>2093</v>
      </c>
      <c r="B74" s="51">
        <f>'Temp Relocation Housing Costs'!B74+'Temp Relocation Living Costs'!B74</f>
        <v>0</v>
      </c>
      <c r="C74" s="51">
        <f>'Temp Relocation Housing Costs'!C74+'Temp Relocation Living Costs'!C74</f>
        <v>0</v>
      </c>
      <c r="D74" s="51">
        <f>'Temp Relocation Housing Costs'!D74+'Temp Relocation Living Costs'!D74</f>
        <v>0</v>
      </c>
      <c r="E74" s="51">
        <f>'Temp Relocation Housing Costs'!E74+'Temp Relocation Living Costs'!E74</f>
        <v>0</v>
      </c>
      <c r="F74" s="51">
        <f>'Temp Relocation Housing Costs'!F74+'Temp Relocation Living Costs'!F74</f>
        <v>0</v>
      </c>
      <c r="G74" s="51">
        <f>'Temp Relocation Housing Costs'!G74+'Temp Relocation Living Costs'!G74</f>
        <v>0</v>
      </c>
      <c r="H74" s="52">
        <f>'Temp Relocation Housing Costs'!H74+'Temp Relocation Living Costs'!H74</f>
        <v>2241967.7937890901</v>
      </c>
      <c r="I74" s="52">
        <f>'Temp Relocation Housing Costs'!I74+'Temp Relocation Living Costs'!I74</f>
        <v>2573589.2269909158</v>
      </c>
      <c r="J74" s="52">
        <f>'Temp Relocation Housing Costs'!J74+'Temp Relocation Living Costs'!J74</f>
        <v>1772791.1583076103</v>
      </c>
      <c r="K74" s="52">
        <f>'Temp Relocation Housing Costs'!K74+'Temp Relocation Living Costs'!K74</f>
        <v>1599390.8817500395</v>
      </c>
      <c r="L74" s="52">
        <f>'Temp Relocation Housing Costs'!L74+'Temp Relocation Living Costs'!L74</f>
        <v>1317377.3005163553</v>
      </c>
      <c r="M74" s="52">
        <f>'Temp Relocation Housing Costs'!M74+'Temp Relocation Living Costs'!M74</f>
        <v>559507.54504314926</v>
      </c>
      <c r="N74" s="53">
        <f>'Temp Relocation Housing Costs'!N74+'Temp Relocation Living Costs'!N74</f>
        <v>910049321.74392736</v>
      </c>
      <c r="O74" s="53">
        <f>'Temp Relocation Housing Costs'!O74+'Temp Relocation Living Costs'!O74</f>
        <v>1751372864.7835903</v>
      </c>
      <c r="P74" s="53">
        <f>'Temp Relocation Housing Costs'!P74+'Temp Relocation Living Costs'!P74</f>
        <v>1399064632.8935485</v>
      </c>
      <c r="Q74" s="53">
        <f>'Temp Relocation Housing Costs'!Q74+'Temp Relocation Living Costs'!Q74</f>
        <v>571774555.19751418</v>
      </c>
      <c r="R74" s="53">
        <f>'Temp Relocation Housing Costs'!R74+'Temp Relocation Living Costs'!R74</f>
        <v>367345722.87955177</v>
      </c>
      <c r="S74" s="53">
        <f>'Temp Relocation Housing Costs'!S74+'Temp Relocation Living Costs'!S74</f>
        <v>208022109.29233316</v>
      </c>
      <c r="U74" s="68">
        <v>2093</v>
      </c>
      <c r="V74" s="55">
        <f t="shared" si="9"/>
        <v>0</v>
      </c>
      <c r="W74" s="56">
        <f t="shared" si="10"/>
        <v>10064623.906397162</v>
      </c>
      <c r="X74" s="57">
        <f t="shared" si="11"/>
        <v>5207629206.7904663</v>
      </c>
      <c r="Y74" s="58">
        <f t="shared" si="12"/>
        <v>5217693830.6968632</v>
      </c>
      <c r="Z74" s="96">
        <f t="shared" si="13"/>
        <v>111949588.51586692</v>
      </c>
      <c r="AC74">
        <v>2093</v>
      </c>
      <c r="AD74" s="51">
        <f>'Temp Relocation Housing Costs'!V74+'Temp Relocation Living Costs'!V74</f>
        <v>0</v>
      </c>
      <c r="AE74" s="51">
        <f>'Temp Relocation Housing Costs'!W74+'Temp Relocation Living Costs'!W74</f>
        <v>0</v>
      </c>
      <c r="AF74" s="51">
        <f>'Temp Relocation Housing Costs'!X74+'Temp Relocation Living Costs'!X74</f>
        <v>0</v>
      </c>
      <c r="AG74" s="51">
        <f>'Temp Relocation Housing Costs'!Y74+'Temp Relocation Living Costs'!Y74</f>
        <v>0</v>
      </c>
      <c r="AH74" s="51">
        <f>'Temp Relocation Housing Costs'!Z74+'Temp Relocation Living Costs'!Z74</f>
        <v>0</v>
      </c>
      <c r="AI74" s="51">
        <f>'Temp Relocation Housing Costs'!AA74+'Temp Relocation Living Costs'!AA74</f>
        <v>0</v>
      </c>
      <c r="AJ74" s="52">
        <f>'Temp Relocation Housing Costs'!AB74+'Temp Relocation Living Costs'!AB74</f>
        <v>2087217.4719509808</v>
      </c>
      <c r="AK74" s="52">
        <f>'Temp Relocation Housing Costs'!AC74+'Temp Relocation Living Costs'!AC74</f>
        <v>2350181.0292217648</v>
      </c>
      <c r="AL74" s="52">
        <f>'Temp Relocation Housing Costs'!AD74+'Temp Relocation Living Costs'!AD74</f>
        <v>1601897.1753740888</v>
      </c>
      <c r="AM74" s="52">
        <f>'Temp Relocation Housing Costs'!AE74+'Temp Relocation Living Costs'!AE74</f>
        <v>1595275.3569029195</v>
      </c>
      <c r="AN74" s="52">
        <f>'Temp Relocation Housing Costs'!AF74+'Temp Relocation Living Costs'!AF74</f>
        <v>1290467.2583199565</v>
      </c>
      <c r="AO74" s="52">
        <f>'Temp Relocation Housing Costs'!AG74+'Temp Relocation Living Costs'!AG74</f>
        <v>511744.62879536801</v>
      </c>
      <c r="AP74" s="53">
        <f>'Temp Relocation Housing Costs'!AH74+'Temp Relocation Living Costs'!AH74</f>
        <v>847233778.26530671</v>
      </c>
      <c r="AQ74" s="53">
        <f>'Temp Relocation Housing Costs'!AI74+'Temp Relocation Living Costs'!AI74</f>
        <v>1599339645.4805329</v>
      </c>
      <c r="AR74" s="53">
        <f>'Temp Relocation Housing Costs'!AJ74+'Temp Relocation Living Costs'!AJ74</f>
        <v>1264197236.7108803</v>
      </c>
      <c r="AS74" s="53">
        <f>'Temp Relocation Housing Costs'!AK74+'Temp Relocation Living Costs'!AK74</f>
        <v>570303274.83964968</v>
      </c>
      <c r="AT74" s="53">
        <f>'Temp Relocation Housing Costs'!AL74+'Temp Relocation Living Costs'!AL74</f>
        <v>359841958.46864176</v>
      </c>
      <c r="AU74" s="53">
        <f>'Temp Relocation Housing Costs'!AM74+'Temp Relocation Living Costs'!AM74</f>
        <v>190264095.71085367</v>
      </c>
      <c r="AW74" s="68">
        <v>2093</v>
      </c>
      <c r="AX74" s="55">
        <f t="shared" si="14"/>
        <v>0</v>
      </c>
      <c r="AY74" s="56">
        <f t="shared" si="15"/>
        <v>9436782.9205650799</v>
      </c>
      <c r="AZ74" s="57">
        <f t="shared" si="16"/>
        <v>4831179989.4758644</v>
      </c>
      <c r="BA74" s="58">
        <f t="shared" si="17"/>
        <v>4840616772.3964291</v>
      </c>
    </row>
    <row r="75" spans="1:53" x14ac:dyDescent="0.35">
      <c r="A75">
        <v>2094</v>
      </c>
      <c r="B75" s="51">
        <f>'Temp Relocation Housing Costs'!B75+'Temp Relocation Living Costs'!B75</f>
        <v>0</v>
      </c>
      <c r="C75" s="51">
        <f>'Temp Relocation Housing Costs'!C75+'Temp Relocation Living Costs'!C75</f>
        <v>0</v>
      </c>
      <c r="D75" s="51">
        <f>'Temp Relocation Housing Costs'!D75+'Temp Relocation Living Costs'!D75</f>
        <v>0</v>
      </c>
      <c r="E75" s="51">
        <f>'Temp Relocation Housing Costs'!E75+'Temp Relocation Living Costs'!E75</f>
        <v>0</v>
      </c>
      <c r="F75" s="51">
        <f>'Temp Relocation Housing Costs'!F75+'Temp Relocation Living Costs'!F75</f>
        <v>0</v>
      </c>
      <c r="G75" s="51">
        <f>'Temp Relocation Housing Costs'!G75+'Temp Relocation Living Costs'!G75</f>
        <v>0</v>
      </c>
      <c r="H75" s="52">
        <f>'Temp Relocation Housing Costs'!H75+'Temp Relocation Living Costs'!H75</f>
        <v>2255494.3709904803</v>
      </c>
      <c r="I75" s="52">
        <f>'Temp Relocation Housing Costs'!I75+'Temp Relocation Living Costs'!I75</f>
        <v>2589116.592486531</v>
      </c>
      <c r="J75" s="52">
        <f>'Temp Relocation Housing Costs'!J75+'Temp Relocation Living Costs'!J75</f>
        <v>1783487.0284852383</v>
      </c>
      <c r="K75" s="52">
        <f>'Temp Relocation Housing Costs'!K75+'Temp Relocation Living Costs'!K75</f>
        <v>1609040.5673062394</v>
      </c>
      <c r="L75" s="52">
        <f>'Temp Relocation Housing Costs'!L75+'Temp Relocation Living Costs'!L75</f>
        <v>1325325.499329987</v>
      </c>
      <c r="M75" s="52">
        <f>'Temp Relocation Housing Costs'!M75+'Temp Relocation Living Costs'!M75</f>
        <v>562883.25009286194</v>
      </c>
      <c r="N75" s="53">
        <f>'Temp Relocation Housing Costs'!N75+'Temp Relocation Living Costs'!N75</f>
        <v>922691592.3703438</v>
      </c>
      <c r="O75" s="53">
        <f>'Temp Relocation Housing Costs'!O75+'Temp Relocation Living Costs'!O75</f>
        <v>1775702677.6798053</v>
      </c>
      <c r="P75" s="53">
        <f>'Temp Relocation Housing Costs'!P75+'Temp Relocation Living Costs'!P75</f>
        <v>1418500231.9212961</v>
      </c>
      <c r="Q75" s="53">
        <f>'Temp Relocation Housing Costs'!Q75+'Temp Relocation Living Costs'!Q75</f>
        <v>579717562.7811625</v>
      </c>
      <c r="R75" s="53">
        <f>'Temp Relocation Housing Costs'!R75+'Temp Relocation Living Costs'!R75</f>
        <v>372448835.34954464</v>
      </c>
      <c r="S75" s="53">
        <f>'Temp Relocation Housing Costs'!S75+'Temp Relocation Living Costs'!S75</f>
        <v>210911921.67844877</v>
      </c>
      <c r="U75" s="68">
        <v>2094</v>
      </c>
      <c r="V75" s="55">
        <f t="shared" si="9"/>
        <v>0</v>
      </c>
      <c r="W75" s="56">
        <f t="shared" si="10"/>
        <v>10125347.30869134</v>
      </c>
      <c r="X75" s="57">
        <f t="shared" si="11"/>
        <v>5279972821.7806005</v>
      </c>
      <c r="Y75" s="58">
        <f t="shared" si="12"/>
        <v>5290098169.0892916</v>
      </c>
      <c r="Z75" s="96">
        <f t="shared" si="13"/>
        <v>107524705.04942109</v>
      </c>
      <c r="AC75">
        <v>2094</v>
      </c>
      <c r="AD75" s="51">
        <f>'Temp Relocation Housing Costs'!V75+'Temp Relocation Living Costs'!V75</f>
        <v>0</v>
      </c>
      <c r="AE75" s="51">
        <f>'Temp Relocation Housing Costs'!W75+'Temp Relocation Living Costs'!W75</f>
        <v>0</v>
      </c>
      <c r="AF75" s="51">
        <f>'Temp Relocation Housing Costs'!X75+'Temp Relocation Living Costs'!X75</f>
        <v>0</v>
      </c>
      <c r="AG75" s="51">
        <f>'Temp Relocation Housing Costs'!Y75+'Temp Relocation Living Costs'!Y75</f>
        <v>0</v>
      </c>
      <c r="AH75" s="51">
        <f>'Temp Relocation Housing Costs'!Z75+'Temp Relocation Living Costs'!Z75</f>
        <v>0</v>
      </c>
      <c r="AI75" s="51">
        <f>'Temp Relocation Housing Costs'!AA75+'Temp Relocation Living Costs'!AA75</f>
        <v>0</v>
      </c>
      <c r="AJ75" s="52">
        <f>'Temp Relocation Housing Costs'!AB75+'Temp Relocation Living Costs'!AB75</f>
        <v>2099810.3862420116</v>
      </c>
      <c r="AK75" s="52">
        <f>'Temp Relocation Housing Costs'!AC75+'Temp Relocation Living Costs'!AC75</f>
        <v>2364360.4947863817</v>
      </c>
      <c r="AL75" s="52">
        <f>'Temp Relocation Housing Costs'!AD75+'Temp Relocation Living Costs'!AD75</f>
        <v>1611561.9822778343</v>
      </c>
      <c r="AM75" s="52">
        <f>'Temp Relocation Housing Costs'!AE75+'Temp Relocation Living Costs'!AE75</f>
        <v>1604900.2120557912</v>
      </c>
      <c r="AN75" s="52">
        <f>'Temp Relocation Housing Costs'!AF75+'Temp Relocation Living Costs'!AF75</f>
        <v>1298253.0994207473</v>
      </c>
      <c r="AO75" s="52">
        <f>'Temp Relocation Housing Costs'!AG75+'Temp Relocation Living Costs'!AG75</f>
        <v>514832.16343702259</v>
      </c>
      <c r="AP75" s="53">
        <f>'Temp Relocation Housing Costs'!AH75+'Temp Relocation Living Costs'!AH75</f>
        <v>859003424.64902806</v>
      </c>
      <c r="AQ75" s="53">
        <f>'Temp Relocation Housing Costs'!AI75+'Temp Relocation Living Costs'!AI75</f>
        <v>1621557435.3723772</v>
      </c>
      <c r="AR75" s="53">
        <f>'Temp Relocation Housing Costs'!AJ75+'Temp Relocation Living Costs'!AJ75</f>
        <v>1281759277.8110707</v>
      </c>
      <c r="AS75" s="53">
        <f>'Temp Relocation Housing Costs'!AK75+'Temp Relocation Living Costs'!AK75</f>
        <v>578225843.61409616</v>
      </c>
      <c r="AT75" s="53">
        <f>'Temp Relocation Housing Costs'!AL75+'Temp Relocation Living Costs'!AL75</f>
        <v>364840829.75287354</v>
      </c>
      <c r="AU75" s="53">
        <f>'Temp Relocation Housing Costs'!AM75+'Temp Relocation Living Costs'!AM75</f>
        <v>192907216.39782655</v>
      </c>
      <c r="AW75" s="68">
        <v>2094</v>
      </c>
      <c r="AX75" s="55">
        <f t="shared" si="14"/>
        <v>0</v>
      </c>
      <c r="AY75" s="56">
        <f t="shared" si="15"/>
        <v>9493718.3382197879</v>
      </c>
      <c r="AZ75" s="57">
        <f t="shared" si="16"/>
        <v>4898294027.597271</v>
      </c>
      <c r="BA75" s="58">
        <f t="shared" si="17"/>
        <v>4907787745.9354906</v>
      </c>
    </row>
    <row r="76" spans="1:53" x14ac:dyDescent="0.35">
      <c r="A76">
        <v>2095</v>
      </c>
      <c r="B76" s="51">
        <f>'Temp Relocation Housing Costs'!B76+'Temp Relocation Living Costs'!B76</f>
        <v>0</v>
      </c>
      <c r="C76" s="51">
        <f>'Temp Relocation Housing Costs'!C76+'Temp Relocation Living Costs'!C76</f>
        <v>0</v>
      </c>
      <c r="D76" s="51">
        <f>'Temp Relocation Housing Costs'!D76+'Temp Relocation Living Costs'!D76</f>
        <v>0</v>
      </c>
      <c r="E76" s="51">
        <f>'Temp Relocation Housing Costs'!E76+'Temp Relocation Living Costs'!E76</f>
        <v>0</v>
      </c>
      <c r="F76" s="51">
        <f>'Temp Relocation Housing Costs'!F76+'Temp Relocation Living Costs'!F76</f>
        <v>0</v>
      </c>
      <c r="G76" s="51">
        <f>'Temp Relocation Housing Costs'!G76+'Temp Relocation Living Costs'!G76</f>
        <v>0</v>
      </c>
      <c r="H76" s="52">
        <f>'Temp Relocation Housing Costs'!H76+'Temp Relocation Living Costs'!H76</f>
        <v>2269102.5587713327</v>
      </c>
      <c r="I76" s="52">
        <f>'Temp Relocation Housing Costs'!I76+'Temp Relocation Living Costs'!I76</f>
        <v>2604737.6400183877</v>
      </c>
      <c r="J76" s="52">
        <f>'Temp Relocation Housing Costs'!J76+'Temp Relocation Living Costs'!J76</f>
        <v>1794247.4305950799</v>
      </c>
      <c r="K76" s="52">
        <f>'Temp Relocation Housing Costs'!K76+'Temp Relocation Living Costs'!K76</f>
        <v>1618748.4727962886</v>
      </c>
      <c r="L76" s="52">
        <f>'Temp Relocation Housing Costs'!L76+'Temp Relocation Living Costs'!L76</f>
        <v>1333321.6524118122</v>
      </c>
      <c r="M76" s="52">
        <f>'Temp Relocation Housing Costs'!M76+'Temp Relocation Living Costs'!M76</f>
        <v>566279.32195386</v>
      </c>
      <c r="N76" s="53">
        <f>'Temp Relocation Housing Costs'!N76+'Temp Relocation Living Costs'!N76</f>
        <v>935509487.55113673</v>
      </c>
      <c r="O76" s="53">
        <f>'Temp Relocation Housing Costs'!O76+'Temp Relocation Living Costs'!O76</f>
        <v>1800370476.7395999</v>
      </c>
      <c r="P76" s="53">
        <f>'Temp Relocation Housing Costs'!P76+'Temp Relocation Living Costs'!P76</f>
        <v>1438205827.4171739</v>
      </c>
      <c r="Q76" s="53">
        <f>'Temp Relocation Housing Costs'!Q76+'Temp Relocation Living Costs'!Q76</f>
        <v>587770913.45178533</v>
      </c>
      <c r="R76" s="53">
        <f>'Temp Relocation Housing Costs'!R76+'Temp Relocation Living Costs'!R76</f>
        <v>377622839.50347298</v>
      </c>
      <c r="S76" s="53">
        <f>'Temp Relocation Housing Costs'!S76+'Temp Relocation Living Costs'!S76</f>
        <v>213841878.91097212</v>
      </c>
      <c r="U76" s="68">
        <v>2095</v>
      </c>
      <c r="V76" s="55">
        <f t="shared" si="9"/>
        <v>0</v>
      </c>
      <c r="W76" s="56">
        <f t="shared" si="10"/>
        <v>10186437.07654676</v>
      </c>
      <c r="X76" s="57">
        <f t="shared" si="11"/>
        <v>5353321423.5741405</v>
      </c>
      <c r="Y76" s="58">
        <f t="shared" si="12"/>
        <v>5363507860.6506872</v>
      </c>
      <c r="Z76" s="96">
        <f t="shared" si="13"/>
        <v>103274730.05009349</v>
      </c>
      <c r="AC76">
        <v>2095</v>
      </c>
      <c r="AD76" s="51">
        <f>'Temp Relocation Housing Costs'!V76+'Temp Relocation Living Costs'!V76</f>
        <v>0</v>
      </c>
      <c r="AE76" s="51">
        <f>'Temp Relocation Housing Costs'!W76+'Temp Relocation Living Costs'!W76</f>
        <v>0</v>
      </c>
      <c r="AF76" s="51">
        <f>'Temp Relocation Housing Costs'!X76+'Temp Relocation Living Costs'!X76</f>
        <v>0</v>
      </c>
      <c r="AG76" s="51">
        <f>'Temp Relocation Housing Costs'!Y76+'Temp Relocation Living Costs'!Y76</f>
        <v>0</v>
      </c>
      <c r="AH76" s="51">
        <f>'Temp Relocation Housing Costs'!Z76+'Temp Relocation Living Costs'!Z76</f>
        <v>0</v>
      </c>
      <c r="AI76" s="51">
        <f>'Temp Relocation Housing Costs'!AA76+'Temp Relocation Living Costs'!AA76</f>
        <v>0</v>
      </c>
      <c r="AJ76" s="52">
        <f>'Temp Relocation Housing Costs'!AB76+'Temp Relocation Living Costs'!AB76</f>
        <v>2112479.2779970453</v>
      </c>
      <c r="AK76" s="52">
        <f>'Temp Relocation Housing Costs'!AC76+'Temp Relocation Living Costs'!AC76</f>
        <v>2378625.5100347032</v>
      </c>
      <c r="AL76" s="52">
        <f>'Temp Relocation Housing Costs'!AD76+'Temp Relocation Living Costs'!AD76</f>
        <v>1621285.1003478158</v>
      </c>
      <c r="AM76" s="52">
        <f>'Temp Relocation Housing Costs'!AE76+'Temp Relocation Living Costs'!AE76</f>
        <v>1614583.1373319887</v>
      </c>
      <c r="AN76" s="52">
        <f>'Temp Relocation Housing Costs'!AF76+'Temp Relocation Living Costs'!AF76</f>
        <v>1306085.9152287662</v>
      </c>
      <c r="AO76" s="52">
        <f>'Temp Relocation Housing Costs'!AG76+'Temp Relocation Living Costs'!AG76</f>
        <v>517938.32625692664</v>
      </c>
      <c r="AP76" s="53">
        <f>'Temp Relocation Housing Costs'!AH76+'Temp Relocation Living Costs'!AH76</f>
        <v>870936573.22016394</v>
      </c>
      <c r="AQ76" s="53">
        <f>'Temp Relocation Housing Costs'!AI76+'Temp Relocation Living Costs'!AI76</f>
        <v>1644083871.5164886</v>
      </c>
      <c r="AR76" s="53">
        <f>'Temp Relocation Housing Costs'!AJ76+'Temp Relocation Living Costs'!AJ76</f>
        <v>1299565288.1896682</v>
      </c>
      <c r="AS76" s="53">
        <f>'Temp Relocation Housing Costs'!AK76+'Temp Relocation Living Costs'!AK76</f>
        <v>586258471.54260135</v>
      </c>
      <c r="AT76" s="53">
        <f>'Temp Relocation Housing Costs'!AL76+'Temp Relocation Living Costs'!AL76</f>
        <v>369909144.61790037</v>
      </c>
      <c r="AU76" s="53">
        <f>'Temp Relocation Housing Costs'!AM76+'Temp Relocation Living Costs'!AM76</f>
        <v>195587054.92659631</v>
      </c>
      <c r="AW76" s="68">
        <v>2095</v>
      </c>
      <c r="AX76" s="55">
        <f t="shared" si="14"/>
        <v>0</v>
      </c>
      <c r="AY76" s="56">
        <f t="shared" si="15"/>
        <v>9550997.2671972457</v>
      </c>
      <c r="AZ76" s="57">
        <f t="shared" si="16"/>
        <v>4966340404.0134192</v>
      </c>
      <c r="BA76" s="58">
        <f t="shared" si="17"/>
        <v>4975891401.2806168</v>
      </c>
    </row>
    <row r="77" spans="1:53" x14ac:dyDescent="0.35">
      <c r="A77">
        <v>2096</v>
      </c>
      <c r="B77" s="51">
        <f>'Temp Relocation Housing Costs'!B77+'Temp Relocation Living Costs'!B77</f>
        <v>0</v>
      </c>
      <c r="C77" s="51">
        <f>'Temp Relocation Housing Costs'!C77+'Temp Relocation Living Costs'!C77</f>
        <v>0</v>
      </c>
      <c r="D77" s="51">
        <f>'Temp Relocation Housing Costs'!D77+'Temp Relocation Living Costs'!D77</f>
        <v>0</v>
      </c>
      <c r="E77" s="51">
        <f>'Temp Relocation Housing Costs'!E77+'Temp Relocation Living Costs'!E77</f>
        <v>0</v>
      </c>
      <c r="F77" s="51">
        <f>'Temp Relocation Housing Costs'!F77+'Temp Relocation Living Costs'!F77</f>
        <v>0</v>
      </c>
      <c r="G77" s="51">
        <f>'Temp Relocation Housing Costs'!G77+'Temp Relocation Living Costs'!G77</f>
        <v>0</v>
      </c>
      <c r="H77" s="52">
        <f>'Temp Relocation Housing Costs'!H77+'Temp Relocation Living Costs'!H77</f>
        <v>2282792.8495168658</v>
      </c>
      <c r="I77" s="52">
        <f>'Temp Relocation Housing Costs'!I77+'Temp Relocation Living Costs'!I77</f>
        <v>2620452.9348030337</v>
      </c>
      <c r="J77" s="52">
        <f>'Temp Relocation Housing Costs'!J77+'Temp Relocation Living Costs'!J77</f>
        <v>1805072.7539808913</v>
      </c>
      <c r="K77" s="52">
        <f>'Temp Relocation Housing Costs'!K77+'Temp Relocation Living Costs'!K77</f>
        <v>1628514.9494814444</v>
      </c>
      <c r="L77" s="52">
        <f>'Temp Relocation Housing Costs'!L77+'Temp Relocation Living Costs'!L77</f>
        <v>1341366.0490867321</v>
      </c>
      <c r="M77" s="52">
        <f>'Temp Relocation Housing Costs'!M77+'Temp Relocation Living Costs'!M77</f>
        <v>569695.88350625162</v>
      </c>
      <c r="N77" s="53">
        <f>'Temp Relocation Housing Costs'!N77+'Temp Relocation Living Costs'!N77</f>
        <v>948505447.03664875</v>
      </c>
      <c r="O77" s="53">
        <f>'Temp Relocation Housing Costs'!O77+'Temp Relocation Living Costs'!O77</f>
        <v>1825380957.2167857</v>
      </c>
      <c r="P77" s="53">
        <f>'Temp Relocation Housing Costs'!P77+'Temp Relocation Living Costs'!P77</f>
        <v>1458185170.1321986</v>
      </c>
      <c r="Q77" s="53">
        <f>'Temp Relocation Housing Costs'!Q77+'Temp Relocation Living Costs'!Q77</f>
        <v>595936140.07923234</v>
      </c>
      <c r="R77" s="53">
        <f>'Temp Relocation Housing Costs'!R77+'Temp Relocation Living Costs'!R77</f>
        <v>382868720.15812856</v>
      </c>
      <c r="S77" s="53">
        <f>'Temp Relocation Housing Costs'!S77+'Temp Relocation Living Costs'!S77</f>
        <v>216812538.67617404</v>
      </c>
      <c r="U77" s="68">
        <v>2096</v>
      </c>
      <c r="V77" s="55">
        <f t="shared" si="9"/>
        <v>0</v>
      </c>
      <c r="W77" s="56">
        <f t="shared" si="10"/>
        <v>10247895.42037522</v>
      </c>
      <c r="X77" s="57">
        <f t="shared" si="11"/>
        <v>5427688973.2991676</v>
      </c>
      <c r="Y77" s="58">
        <f t="shared" si="12"/>
        <v>5437936868.7195425</v>
      </c>
      <c r="Z77" s="96">
        <f t="shared" si="13"/>
        <v>99192749.109165505</v>
      </c>
      <c r="AC77">
        <v>2096</v>
      </c>
      <c r="AD77" s="51">
        <f>'Temp Relocation Housing Costs'!V77+'Temp Relocation Living Costs'!V77</f>
        <v>0</v>
      </c>
      <c r="AE77" s="51">
        <f>'Temp Relocation Housing Costs'!W77+'Temp Relocation Living Costs'!W77</f>
        <v>0</v>
      </c>
      <c r="AF77" s="51">
        <f>'Temp Relocation Housing Costs'!X77+'Temp Relocation Living Costs'!X77</f>
        <v>0</v>
      </c>
      <c r="AG77" s="51">
        <f>'Temp Relocation Housing Costs'!Y77+'Temp Relocation Living Costs'!Y77</f>
        <v>0</v>
      </c>
      <c r="AH77" s="51">
        <f>'Temp Relocation Housing Costs'!Z77+'Temp Relocation Living Costs'!Z77</f>
        <v>0</v>
      </c>
      <c r="AI77" s="51">
        <f>'Temp Relocation Housing Costs'!AA77+'Temp Relocation Living Costs'!AA77</f>
        <v>0</v>
      </c>
      <c r="AJ77" s="52">
        <f>'Temp Relocation Housing Costs'!AB77+'Temp Relocation Living Costs'!AB77</f>
        <v>2125224.6056147413</v>
      </c>
      <c r="AK77" s="52">
        <f>'Temp Relocation Housing Costs'!AC77+'Temp Relocation Living Costs'!AC77</f>
        <v>2392976.5911179446</v>
      </c>
      <c r="AL77" s="52">
        <f>'Temp Relocation Housing Costs'!AD77+'Temp Relocation Living Costs'!AD77</f>
        <v>1631066.8813957297</v>
      </c>
      <c r="AM77" s="52">
        <f>'Temp Relocation Housing Costs'!AE77+'Temp Relocation Living Costs'!AE77</f>
        <v>1624324.4830889115</v>
      </c>
      <c r="AN77" s="52">
        <f>'Temp Relocation Housing Costs'!AF77+'Temp Relocation Living Costs'!AF77</f>
        <v>1313965.9891588793</v>
      </c>
      <c r="AO77" s="52">
        <f>'Temp Relocation Housing Costs'!AG77+'Temp Relocation Living Costs'!AG77</f>
        <v>521063.22964540619</v>
      </c>
      <c r="AP77" s="53">
        <f>'Temp Relocation Housing Costs'!AH77+'Temp Relocation Living Costs'!AH77</f>
        <v>883035495.32692826</v>
      </c>
      <c r="AQ77" s="53">
        <f>'Temp Relocation Housing Costs'!AI77+'Temp Relocation Living Costs'!AI77</f>
        <v>1666923241.5809681</v>
      </c>
      <c r="AR77" s="53">
        <f>'Temp Relocation Housing Costs'!AJ77+'Temp Relocation Living Costs'!AJ77</f>
        <v>1317618657.0318179</v>
      </c>
      <c r="AS77" s="53">
        <f>'Temp Relocation Housing Costs'!AK77+'Temp Relocation Living Costs'!AK77</f>
        <v>594402687.55066121</v>
      </c>
      <c r="AT77" s="53">
        <f>'Temp Relocation Housing Costs'!AL77+'Temp Relocation Living Costs'!AL77</f>
        <v>375047867.76367921</v>
      </c>
      <c r="AU77" s="53">
        <f>'Temp Relocation Housing Costs'!AM77+'Temp Relocation Living Costs'!AM77</f>
        <v>198304121.37599212</v>
      </c>
      <c r="AW77" s="68">
        <v>2096</v>
      </c>
      <c r="AX77" s="55">
        <f t="shared" si="14"/>
        <v>0</v>
      </c>
      <c r="AY77" s="56">
        <f t="shared" si="15"/>
        <v>9608621.7800216135</v>
      </c>
      <c r="AZ77" s="57">
        <f t="shared" si="16"/>
        <v>5035332070.6300468</v>
      </c>
      <c r="BA77" s="58">
        <f t="shared" si="17"/>
        <v>5044940692.4100685</v>
      </c>
    </row>
    <row r="78" spans="1:53" x14ac:dyDescent="0.35">
      <c r="A78">
        <v>2097</v>
      </c>
      <c r="B78" s="51">
        <f>'Temp Relocation Housing Costs'!B78+'Temp Relocation Living Costs'!B78</f>
        <v>0</v>
      </c>
      <c r="C78" s="51">
        <f>'Temp Relocation Housing Costs'!C78+'Temp Relocation Living Costs'!C78</f>
        <v>0</v>
      </c>
      <c r="D78" s="51">
        <f>'Temp Relocation Housing Costs'!D78+'Temp Relocation Living Costs'!D78</f>
        <v>0</v>
      </c>
      <c r="E78" s="51">
        <f>'Temp Relocation Housing Costs'!E78+'Temp Relocation Living Costs'!E78</f>
        <v>0</v>
      </c>
      <c r="F78" s="51">
        <f>'Temp Relocation Housing Costs'!F78+'Temp Relocation Living Costs'!F78</f>
        <v>0</v>
      </c>
      <c r="G78" s="51">
        <f>'Temp Relocation Housing Costs'!G78+'Temp Relocation Living Costs'!G78</f>
        <v>0</v>
      </c>
      <c r="H78" s="52">
        <f>'Temp Relocation Housing Costs'!H78+'Temp Relocation Living Costs'!H78</f>
        <v>2296565.738583032</v>
      </c>
      <c r="I78" s="52">
        <f>'Temp Relocation Housing Costs'!I78+'Temp Relocation Living Costs'!I78</f>
        <v>2636263.0454671648</v>
      </c>
      <c r="J78" s="52">
        <f>'Temp Relocation Housing Costs'!J78+'Temp Relocation Living Costs'!J78</f>
        <v>1815963.390335477</v>
      </c>
      <c r="K78" s="52">
        <f>'Temp Relocation Housing Costs'!K78+'Temp Relocation Living Costs'!K78</f>
        <v>1638340.35074225</v>
      </c>
      <c r="L78" s="52">
        <f>'Temp Relocation Housing Costs'!L78+'Temp Relocation Living Costs'!L78</f>
        <v>1349458.9804252465</v>
      </c>
      <c r="M78" s="52">
        <f>'Temp Relocation Housing Costs'!M78+'Temp Relocation Living Costs'!M78</f>
        <v>573133.05837152386</v>
      </c>
      <c r="N78" s="53">
        <f>'Temp Relocation Housing Costs'!N78+'Temp Relocation Living Costs'!N78</f>
        <v>961681944.46987462</v>
      </c>
      <c r="O78" s="53">
        <f>'Temp Relocation Housing Costs'!O78+'Temp Relocation Living Costs'!O78</f>
        <v>1850738879.5909486</v>
      </c>
      <c r="P78" s="53">
        <f>'Temp Relocation Housing Costs'!P78+'Temp Relocation Living Costs'!P78</f>
        <v>1478442062.9222646</v>
      </c>
      <c r="Q78" s="53">
        <f>'Temp Relocation Housing Costs'!Q78+'Temp Relocation Living Costs'!Q78</f>
        <v>604214796.82775486</v>
      </c>
      <c r="R78" s="53">
        <f>'Temp Relocation Housing Costs'!R78+'Temp Relocation Living Costs'!R78</f>
        <v>388187475.81123239</v>
      </c>
      <c r="S78" s="53">
        <f>'Temp Relocation Housing Costs'!S78+'Temp Relocation Living Costs'!S78</f>
        <v>219824466.40762052</v>
      </c>
      <c r="U78" s="68">
        <v>2097</v>
      </c>
      <c r="V78" s="55">
        <f t="shared" si="9"/>
        <v>0</v>
      </c>
      <c r="W78" s="56">
        <f t="shared" si="10"/>
        <v>10309724.563924693</v>
      </c>
      <c r="X78" s="57">
        <f t="shared" si="11"/>
        <v>5503089626.0296955</v>
      </c>
      <c r="Y78" s="58">
        <f t="shared" si="12"/>
        <v>5513399350.5936203</v>
      </c>
      <c r="Z78" s="96">
        <f t="shared" si="13"/>
        <v>95272121.181761995</v>
      </c>
      <c r="AC78">
        <v>2097</v>
      </c>
      <c r="AD78" s="51">
        <f>'Temp Relocation Housing Costs'!V78+'Temp Relocation Living Costs'!V78</f>
        <v>0</v>
      </c>
      <c r="AE78" s="51">
        <f>'Temp Relocation Housing Costs'!W78+'Temp Relocation Living Costs'!W78</f>
        <v>0</v>
      </c>
      <c r="AF78" s="51">
        <f>'Temp Relocation Housing Costs'!X78+'Temp Relocation Living Costs'!X78</f>
        <v>0</v>
      </c>
      <c r="AG78" s="51">
        <f>'Temp Relocation Housing Costs'!Y78+'Temp Relocation Living Costs'!Y78</f>
        <v>0</v>
      </c>
      <c r="AH78" s="51">
        <f>'Temp Relocation Housing Costs'!Z78+'Temp Relocation Living Costs'!Z78</f>
        <v>0</v>
      </c>
      <c r="AI78" s="51">
        <f>'Temp Relocation Housing Costs'!AA78+'Temp Relocation Living Costs'!AA78</f>
        <v>0</v>
      </c>
      <c r="AJ78" s="52">
        <f>'Temp Relocation Housing Costs'!AB78+'Temp Relocation Living Costs'!AB78</f>
        <v>2138046.83025944</v>
      </c>
      <c r="AK78" s="52">
        <f>'Temp Relocation Housing Costs'!AC78+'Temp Relocation Living Costs'!AC78</f>
        <v>2407414.2573014405</v>
      </c>
      <c r="AL78" s="52">
        <f>'Temp Relocation Housing Costs'!AD78+'Temp Relocation Living Costs'!AD78</f>
        <v>1640907.6793558751</v>
      </c>
      <c r="AM78" s="52">
        <f>'Temp Relocation Housing Costs'!AE78+'Temp Relocation Living Costs'!AE78</f>
        <v>1634124.6017977879</v>
      </c>
      <c r="AN78" s="52">
        <f>'Temp Relocation Housing Costs'!AF78+'Temp Relocation Living Costs'!AF78</f>
        <v>1321893.6063358951</v>
      </c>
      <c r="AO78" s="52">
        <f>'Temp Relocation Housing Costs'!AG78+'Temp Relocation Living Costs'!AG78</f>
        <v>524206.98667087749</v>
      </c>
      <c r="AP78" s="53">
        <f>'Temp Relocation Housing Costs'!AH78+'Temp Relocation Living Costs'!AH78</f>
        <v>895302493.87076795</v>
      </c>
      <c r="AQ78" s="53">
        <f>'Temp Relocation Housing Costs'!AI78+'Temp Relocation Living Costs'!AI78</f>
        <v>1690079892.7975709</v>
      </c>
      <c r="AR78" s="53">
        <f>'Temp Relocation Housing Costs'!AJ78+'Temp Relocation Living Costs'!AJ78</f>
        <v>1335922820.604723</v>
      </c>
      <c r="AS78" s="53">
        <f>'Temp Relocation Housing Costs'!AK78+'Temp Relocation Living Costs'!AK78</f>
        <v>602660041.8033787</v>
      </c>
      <c r="AT78" s="53">
        <f>'Temp Relocation Housing Costs'!AL78+'Temp Relocation Living Costs'!AL78</f>
        <v>380257977.29163629</v>
      </c>
      <c r="AU78" s="53">
        <f>'Temp Relocation Housing Costs'!AM78+'Temp Relocation Living Costs'!AM78</f>
        <v>201058932.91078332</v>
      </c>
      <c r="AW78" s="68">
        <v>2097</v>
      </c>
      <c r="AX78" s="55">
        <f t="shared" si="14"/>
        <v>0</v>
      </c>
      <c r="AY78" s="56">
        <f t="shared" si="15"/>
        <v>9666593.961721316</v>
      </c>
      <c r="AZ78" s="57">
        <f t="shared" si="16"/>
        <v>5105282159.278861</v>
      </c>
      <c r="BA78" s="58">
        <f t="shared" si="17"/>
        <v>5114948753.2405825</v>
      </c>
    </row>
    <row r="79" spans="1:53" x14ac:dyDescent="0.35">
      <c r="A79">
        <v>2098</v>
      </c>
      <c r="B79" s="51">
        <f>'Temp Relocation Housing Costs'!B79+'Temp Relocation Living Costs'!B79</f>
        <v>0</v>
      </c>
      <c r="C79" s="51">
        <f>'Temp Relocation Housing Costs'!C79+'Temp Relocation Living Costs'!C79</f>
        <v>0</v>
      </c>
      <c r="D79" s="51">
        <f>'Temp Relocation Housing Costs'!D79+'Temp Relocation Living Costs'!D79</f>
        <v>0</v>
      </c>
      <c r="E79" s="51">
        <f>'Temp Relocation Housing Costs'!E79+'Temp Relocation Living Costs'!E79</f>
        <v>0</v>
      </c>
      <c r="F79" s="51">
        <f>'Temp Relocation Housing Costs'!F79+'Temp Relocation Living Costs'!F79</f>
        <v>0</v>
      </c>
      <c r="G79" s="51">
        <f>'Temp Relocation Housing Costs'!G79+'Temp Relocation Living Costs'!G79</f>
        <v>0</v>
      </c>
      <c r="H79" s="52">
        <f>'Temp Relocation Housing Costs'!H79+'Temp Relocation Living Costs'!H79</f>
        <v>2310421.7243144372</v>
      </c>
      <c r="I79" s="52">
        <f>'Temp Relocation Housing Costs'!I79+'Temp Relocation Living Costs'!I79</f>
        <v>2652168.5440682028</v>
      </c>
      <c r="J79" s="52">
        <f>'Temp Relocation Housing Costs'!J79+'Temp Relocation Living Costs'!J79</f>
        <v>1826919.7337148609</v>
      </c>
      <c r="K79" s="52">
        <f>'Temp Relocation Housing Costs'!K79+'Temp Relocation Living Costs'!K79</f>
        <v>1648225.0320913137</v>
      </c>
      <c r="L79" s="52">
        <f>'Temp Relocation Housing Costs'!L79+'Temp Relocation Living Costs'!L79</f>
        <v>1357600.7392539864</v>
      </c>
      <c r="M79" s="52">
        <f>'Temp Relocation Housing Costs'!M79+'Temp Relocation Living Costs'!M79</f>
        <v>576590.97091701557</v>
      </c>
      <c r="N79" s="53">
        <f>'Temp Relocation Housing Costs'!N79+'Temp Relocation Living Costs'!N79</f>
        <v>975041487.8572911</v>
      </c>
      <c r="O79" s="53">
        <f>'Temp Relocation Housing Costs'!O79+'Temp Relocation Living Costs'!O79</f>
        <v>1876449070.473552</v>
      </c>
      <c r="P79" s="53">
        <f>'Temp Relocation Housing Costs'!P79+'Temp Relocation Living Costs'!P79</f>
        <v>1498980361.4719779</v>
      </c>
      <c r="Q79" s="53">
        <f>'Temp Relocation Housing Costs'!Q79+'Temp Relocation Living Costs'!Q79</f>
        <v>612608459.45182455</v>
      </c>
      <c r="R79" s="53">
        <f>'Temp Relocation Housing Costs'!R79+'Temp Relocation Living Costs'!R79</f>
        <v>393580118.83148849</v>
      </c>
      <c r="S79" s="53">
        <f>'Temp Relocation Housing Costs'!S79+'Temp Relocation Living Costs'!S79</f>
        <v>222878235.39379725</v>
      </c>
      <c r="U79" s="68">
        <v>2098</v>
      </c>
      <c r="V79" s="55">
        <f t="shared" si="9"/>
        <v>0</v>
      </c>
      <c r="W79" s="56">
        <f t="shared" si="10"/>
        <v>10371926.744359817</v>
      </c>
      <c r="X79" s="57">
        <f t="shared" si="11"/>
        <v>5579537733.4799309</v>
      </c>
      <c r="Y79" s="58">
        <f t="shared" si="12"/>
        <v>5589909660.2242908</v>
      </c>
      <c r="Z79" s="96">
        <f t="shared" si="13"/>
        <v>91506467.778069958</v>
      </c>
      <c r="AC79">
        <v>2098</v>
      </c>
      <c r="AD79" s="51">
        <f>'Temp Relocation Housing Costs'!V79+'Temp Relocation Living Costs'!V79</f>
        <v>0</v>
      </c>
      <c r="AE79" s="51">
        <f>'Temp Relocation Housing Costs'!W79+'Temp Relocation Living Costs'!W79</f>
        <v>0</v>
      </c>
      <c r="AF79" s="51">
        <f>'Temp Relocation Housing Costs'!X79+'Temp Relocation Living Costs'!X79</f>
        <v>0</v>
      </c>
      <c r="AG79" s="51">
        <f>'Temp Relocation Housing Costs'!Y79+'Temp Relocation Living Costs'!Y79</f>
        <v>0</v>
      </c>
      <c r="AH79" s="51">
        <f>'Temp Relocation Housing Costs'!Z79+'Temp Relocation Living Costs'!Z79</f>
        <v>0</v>
      </c>
      <c r="AI79" s="51">
        <f>'Temp Relocation Housing Costs'!AA79+'Temp Relocation Living Costs'!AA79</f>
        <v>0</v>
      </c>
      <c r="AJ79" s="52">
        <f>'Temp Relocation Housing Costs'!AB79+'Temp Relocation Living Costs'!AB79</f>
        <v>2150946.415877847</v>
      </c>
      <c r="AK79" s="52">
        <f>'Temp Relocation Housing Costs'!AC79+'Temp Relocation Living Costs'!AC79</f>
        <v>2421939.0309834392</v>
      </c>
      <c r="AL79" s="52">
        <f>'Temp Relocation Housing Costs'!AD79+'Temp Relocation Living Costs'!AD79</f>
        <v>1650807.8502979609</v>
      </c>
      <c r="AM79" s="52">
        <f>'Temp Relocation Housing Costs'!AE79+'Temp Relocation Living Costs'!AE79</f>
        <v>1643983.8480564295</v>
      </c>
      <c r="AN79" s="52">
        <f>'Temp Relocation Housing Costs'!AF79+'Temp Relocation Living Costs'!AF79</f>
        <v>1329869.0536048803</v>
      </c>
      <c r="AO79" s="52">
        <f>'Temp Relocation Housing Costs'!AG79+'Temp Relocation Living Costs'!AG79</f>
        <v>527369.7110839379</v>
      </c>
      <c r="AP79" s="53">
        <f>'Temp Relocation Housing Costs'!AH79+'Temp Relocation Living Costs'!AH79</f>
        <v>907739903.74469697</v>
      </c>
      <c r="AQ79" s="53">
        <f>'Temp Relocation Housing Costs'!AI79+'Temp Relocation Living Costs'!AI79</f>
        <v>1713558232.7891531</v>
      </c>
      <c r="AR79" s="53">
        <f>'Temp Relocation Housing Costs'!AJ79+'Temp Relocation Living Costs'!AJ79</f>
        <v>1354481262.9117026</v>
      </c>
      <c r="AS79" s="53">
        <f>'Temp Relocation Housing Costs'!AK79+'Temp Relocation Living Costs'!AK79</f>
        <v>611032106.00052106</v>
      </c>
      <c r="AT79" s="53">
        <f>'Temp Relocation Housing Costs'!AL79+'Temp Relocation Living Costs'!AL79</f>
        <v>385540464.89083862</v>
      </c>
      <c r="AU79" s="53">
        <f>'Temp Relocation Housing Costs'!AM79+'Temp Relocation Living Costs'!AM79</f>
        <v>203852013.88011557</v>
      </c>
      <c r="AW79" s="68">
        <v>2098</v>
      </c>
      <c r="AX79" s="55">
        <f t="shared" si="14"/>
        <v>0</v>
      </c>
      <c r="AY79" s="56">
        <f t="shared" si="15"/>
        <v>9724915.9099044949</v>
      </c>
      <c r="AZ79" s="57">
        <f t="shared" si="16"/>
        <v>5176203984.2170277</v>
      </c>
      <c r="BA79" s="58">
        <f t="shared" si="17"/>
        <v>5185928900.1269321</v>
      </c>
    </row>
    <row r="80" spans="1:53" x14ac:dyDescent="0.35">
      <c r="A80">
        <v>2099</v>
      </c>
      <c r="B80" s="51">
        <f>'Temp Relocation Housing Costs'!B80+'Temp Relocation Living Costs'!B80</f>
        <v>0</v>
      </c>
      <c r="C80" s="51">
        <f>'Temp Relocation Housing Costs'!C80+'Temp Relocation Living Costs'!C80</f>
        <v>0</v>
      </c>
      <c r="D80" s="51">
        <f>'Temp Relocation Housing Costs'!D80+'Temp Relocation Living Costs'!D80</f>
        <v>0</v>
      </c>
      <c r="E80" s="51">
        <f>'Temp Relocation Housing Costs'!E80+'Temp Relocation Living Costs'!E80</f>
        <v>0</v>
      </c>
      <c r="F80" s="51">
        <f>'Temp Relocation Housing Costs'!F80+'Temp Relocation Living Costs'!F80</f>
        <v>0</v>
      </c>
      <c r="G80" s="51">
        <f>'Temp Relocation Housing Costs'!G80+'Temp Relocation Living Costs'!G80</f>
        <v>0</v>
      </c>
      <c r="H80" s="52">
        <f>'Temp Relocation Housing Costs'!H80+'Temp Relocation Living Costs'!H80</f>
        <v>2324361.3080623783</v>
      </c>
      <c r="I80" s="52">
        <f>'Temp Relocation Housing Costs'!I80+'Temp Relocation Living Costs'!I80</f>
        <v>2668170.0061149914</v>
      </c>
      <c r="J80" s="52">
        <f>'Temp Relocation Housing Costs'!J80+'Temp Relocation Living Costs'!J80</f>
        <v>1837942.1805525441</v>
      </c>
      <c r="K80" s="52">
        <f>'Temp Relocation Housing Costs'!K80+'Temp Relocation Living Costs'!K80</f>
        <v>1658169.3511861782</v>
      </c>
      <c r="L80" s="52">
        <f>'Temp Relocation Housing Costs'!L80+'Temp Relocation Living Costs'!L80</f>
        <v>1365791.6201663066</v>
      </c>
      <c r="M80" s="52">
        <f>'Temp Relocation Housing Costs'!M80+'Temp Relocation Living Costs'!M80</f>
        <v>580069.74626041716</v>
      </c>
      <c r="N80" s="53">
        <f>'Temp Relocation Housing Costs'!N80+'Temp Relocation Living Costs'!N80</f>
        <v>988586620.04623032</v>
      </c>
      <c r="O80" s="53">
        <f>'Temp Relocation Housing Costs'!O80+'Temp Relocation Living Costs'!O80</f>
        <v>1902516423.5266321</v>
      </c>
      <c r="P80" s="53">
        <f>'Temp Relocation Housing Costs'!P80+'Temp Relocation Living Costs'!P80</f>
        <v>1519803975.0285466</v>
      </c>
      <c r="Q80" s="53">
        <f>'Temp Relocation Housing Costs'!Q80+'Temp Relocation Living Costs'!Q80</f>
        <v>621118725.59606051</v>
      </c>
      <c r="R80" s="53">
        <f>'Temp Relocation Housing Costs'!R80+'Temp Relocation Living Costs'!R80</f>
        <v>399047675.65127701</v>
      </c>
      <c r="S80" s="53">
        <f>'Temp Relocation Housing Costs'!S80+'Temp Relocation Living Costs'!S80</f>
        <v>225974426.88722873</v>
      </c>
      <c r="U80" s="68">
        <v>2099</v>
      </c>
      <c r="V80" s="55">
        <f t="shared" si="9"/>
        <v>0</v>
      </c>
      <c r="W80" s="56">
        <f t="shared" si="10"/>
        <v>10434504.212342817</v>
      </c>
      <c r="X80" s="57">
        <f t="shared" si="11"/>
        <v>5657047846.7359753</v>
      </c>
      <c r="Y80" s="58">
        <f t="shared" si="12"/>
        <v>5667482350.9483185</v>
      </c>
      <c r="Z80" s="96">
        <f t="shared" si="13"/>
        <v>87889662.581993729</v>
      </c>
      <c r="AC80">
        <v>2099</v>
      </c>
      <c r="AD80" s="51">
        <f>'Temp Relocation Housing Costs'!V80+'Temp Relocation Living Costs'!V80</f>
        <v>0</v>
      </c>
      <c r="AE80" s="51">
        <f>'Temp Relocation Housing Costs'!W80+'Temp Relocation Living Costs'!W80</f>
        <v>0</v>
      </c>
      <c r="AF80" s="51">
        <f>'Temp Relocation Housing Costs'!X80+'Temp Relocation Living Costs'!X80</f>
        <v>0</v>
      </c>
      <c r="AG80" s="51">
        <f>'Temp Relocation Housing Costs'!Y80+'Temp Relocation Living Costs'!Y80</f>
        <v>0</v>
      </c>
      <c r="AH80" s="51">
        <f>'Temp Relocation Housing Costs'!Z80+'Temp Relocation Living Costs'!Z80</f>
        <v>0</v>
      </c>
      <c r="AI80" s="51">
        <f>'Temp Relocation Housing Costs'!AA80+'Temp Relocation Living Costs'!AA80</f>
        <v>0</v>
      </c>
      <c r="AJ80" s="52">
        <f>'Temp Relocation Housing Costs'!AB80+'Temp Relocation Living Costs'!AB80</f>
        <v>2163923.8292158209</v>
      </c>
      <c r="AK80" s="52">
        <f>'Temp Relocation Housing Costs'!AC80+'Temp Relocation Living Costs'!AC80</f>
        <v>2436551.4377139984</v>
      </c>
      <c r="AL80" s="52">
        <f>'Temp Relocation Housing Costs'!AD80+'Temp Relocation Living Costs'!AD80</f>
        <v>1660767.7524399885</v>
      </c>
      <c r="AM80" s="52">
        <f>'Temp Relocation Housing Costs'!AE80+'Temp Relocation Living Costs'!AE80</f>
        <v>1653902.5786020593</v>
      </c>
      <c r="AN80" s="52">
        <f>'Temp Relocation Housing Costs'!AF80+'Temp Relocation Living Costs'!AF80</f>
        <v>1337892.6195415368</v>
      </c>
      <c r="AO80" s="52">
        <f>'Temp Relocation Housing Costs'!AG80+'Temp Relocation Living Costs'!AG80</f>
        <v>530551.51732148242</v>
      </c>
      <c r="AP80" s="53">
        <f>'Temp Relocation Housing Costs'!AH80+'Temp Relocation Living Costs'!AH80</f>
        <v>920350092.27771676</v>
      </c>
      <c r="AQ80" s="53">
        <f>'Temp Relocation Housing Costs'!AI80+'Temp Relocation Living Costs'!AI80</f>
        <v>1737362730.4086132</v>
      </c>
      <c r="AR80" s="53">
        <f>'Temp Relocation Housing Costs'!AJ80+'Temp Relocation Living Costs'!AJ80</f>
        <v>1373297516.3553362</v>
      </c>
      <c r="AS80" s="53">
        <f>'Temp Relocation Housing Costs'!AK80+'Temp Relocation Living Costs'!AK80</f>
        <v>619520473.67567599</v>
      </c>
      <c r="AT80" s="53">
        <f>'Temp Relocation Housing Costs'!AL80+'Temp Relocation Living Costs'!AL80</f>
        <v>390896336.02675045</v>
      </c>
      <c r="AU80" s="53">
        <f>'Temp Relocation Housing Costs'!AM80+'Temp Relocation Living Costs'!AM80</f>
        <v>206683895.9173153</v>
      </c>
      <c r="AW80" s="68">
        <v>2099</v>
      </c>
      <c r="AX80" s="55">
        <f t="shared" si="14"/>
        <v>0</v>
      </c>
      <c r="AY80" s="56">
        <f t="shared" si="15"/>
        <v>9783589.7348348871</v>
      </c>
      <c r="AZ80" s="57">
        <f t="shared" si="16"/>
        <v>5248111044.6614084</v>
      </c>
      <c r="BA80" s="58">
        <f t="shared" si="17"/>
        <v>5257894634.3962431</v>
      </c>
    </row>
    <row r="81" spans="1:53" x14ac:dyDescent="0.35">
      <c r="A81">
        <v>2100</v>
      </c>
      <c r="B81" s="51">
        <f>'Temp Relocation Housing Costs'!B81+'Temp Relocation Living Costs'!B81</f>
        <v>0</v>
      </c>
      <c r="C81" s="51">
        <f>'Temp Relocation Housing Costs'!C81+'Temp Relocation Living Costs'!C81</f>
        <v>0</v>
      </c>
      <c r="D81" s="51">
        <f>'Temp Relocation Housing Costs'!D81+'Temp Relocation Living Costs'!D81</f>
        <v>0</v>
      </c>
      <c r="E81" s="51">
        <f>'Temp Relocation Housing Costs'!E81+'Temp Relocation Living Costs'!E81</f>
        <v>0</v>
      </c>
      <c r="F81" s="51">
        <f>'Temp Relocation Housing Costs'!F81+'Temp Relocation Living Costs'!F81</f>
        <v>0</v>
      </c>
      <c r="G81" s="51">
        <f>'Temp Relocation Housing Costs'!G81+'Temp Relocation Living Costs'!G81</f>
        <v>0</v>
      </c>
      <c r="H81" s="52">
        <f>'Temp Relocation Housing Costs'!H81+'Temp Relocation Living Costs'!H81</f>
        <v>2505872.2051199614</v>
      </c>
      <c r="I81" s="52">
        <f>'Temp Relocation Housing Costs'!I81+'Temp Relocation Living Costs'!I81</f>
        <v>2876529.1496062381</v>
      </c>
      <c r="J81" s="52">
        <f>'Temp Relocation Housing Costs'!J81+'Temp Relocation Living Costs'!J81</f>
        <v>1981468.2893269856</v>
      </c>
      <c r="K81" s="52">
        <f>'Temp Relocation Housing Costs'!K81+'Temp Relocation Living Costs'!K81</f>
        <v>1787656.8819599939</v>
      </c>
      <c r="L81" s="52">
        <f>'Temp Relocation Housing Costs'!L81+'Temp Relocation Living Costs'!L81</f>
        <v>1472447.1824105317</v>
      </c>
      <c r="M81" s="52">
        <f>'Temp Relocation Housing Costs'!M81+'Temp Relocation Living Costs'!M81</f>
        <v>625367.77270513691</v>
      </c>
      <c r="N81" s="53">
        <f>'Temp Relocation Housing Costs'!N81+'Temp Relocation Living Costs'!N81</f>
        <v>1074111248.7508569</v>
      </c>
      <c r="O81" s="53">
        <f>'Temp Relocation Housing Costs'!O81+'Temp Relocation Living Costs'!O81</f>
        <v>2067106968.6818559</v>
      </c>
      <c r="P81" s="53">
        <f>'Temp Relocation Housing Costs'!P81+'Temp Relocation Living Costs'!P81</f>
        <v>1651285291.9232199</v>
      </c>
      <c r="Q81" s="53">
        <f>'Temp Relocation Housing Costs'!Q81+'Temp Relocation Living Costs'!Q81</f>
        <v>674852963.25508308</v>
      </c>
      <c r="R81" s="53">
        <f>'Temp Relocation Housing Costs'!R81+'Temp Relocation Living Costs'!R81</f>
        <v>433570097.4638682</v>
      </c>
      <c r="S81" s="53">
        <f>'Temp Relocation Housing Costs'!S81+'Temp Relocation Living Costs'!S81</f>
        <v>245523931.77064225</v>
      </c>
      <c r="U81" s="68">
        <v>2100</v>
      </c>
      <c r="V81" s="55">
        <f t="shared" si="9"/>
        <v>0</v>
      </c>
      <c r="W81" s="56">
        <f t="shared" si="10"/>
        <v>11249341.481128849</v>
      </c>
      <c r="X81" s="57">
        <f t="shared" si="11"/>
        <v>6146450501.8455257</v>
      </c>
      <c r="Y81" s="58">
        <f t="shared" si="12"/>
        <v>6157699843.3266544</v>
      </c>
      <c r="Z81" s="96">
        <f t="shared" si="13"/>
        <v>90462118.617919609</v>
      </c>
      <c r="AC81">
        <v>2100</v>
      </c>
      <c r="AD81" s="51">
        <f>'Temp Relocation Housing Costs'!V81+'Temp Relocation Living Costs'!V81</f>
        <v>0</v>
      </c>
      <c r="AE81" s="51">
        <f>'Temp Relocation Housing Costs'!W81+'Temp Relocation Living Costs'!W81</f>
        <v>0</v>
      </c>
      <c r="AF81" s="51">
        <f>'Temp Relocation Housing Costs'!X81+'Temp Relocation Living Costs'!X81</f>
        <v>0</v>
      </c>
      <c r="AG81" s="51">
        <f>'Temp Relocation Housing Costs'!Y81+'Temp Relocation Living Costs'!Y81</f>
        <v>0</v>
      </c>
      <c r="AH81" s="51">
        <f>'Temp Relocation Housing Costs'!Z81+'Temp Relocation Living Costs'!Z81</f>
        <v>0</v>
      </c>
      <c r="AI81" s="51">
        <f>'Temp Relocation Housing Costs'!AA81+'Temp Relocation Living Costs'!AA81</f>
        <v>0</v>
      </c>
      <c r="AJ81" s="52">
        <f>'Temp Relocation Housing Costs'!AB81+'Temp Relocation Living Costs'!AB81</f>
        <v>2332906.0584599772</v>
      </c>
      <c r="AK81" s="52">
        <f>'Temp Relocation Housing Costs'!AC81+'Temp Relocation Living Costs'!AC81</f>
        <v>2626823.3354832348</v>
      </c>
      <c r="AL81" s="52">
        <f>'Temp Relocation Housing Costs'!AD81+'Temp Relocation Living Costs'!AD81</f>
        <v>1790458.1940697287</v>
      </c>
      <c r="AM81" s="52">
        <f>'Temp Relocation Housing Costs'!AE81+'Temp Relocation Living Costs'!AE81</f>
        <v>1783056.9143099457</v>
      </c>
      <c r="AN81" s="52">
        <f>'Temp Relocation Housing Costs'!AF81+'Temp Relocation Living Costs'!AF81</f>
        <v>1442369.5305524762</v>
      </c>
      <c r="AO81" s="52">
        <f>'Temp Relocation Housing Costs'!AG81+'Temp Relocation Living Costs'!AG81</f>
        <v>571982.63283276337</v>
      </c>
      <c r="AP81" s="53">
        <f>'Temp Relocation Housing Costs'!AH81+'Temp Relocation Living Costs'!AH81</f>
        <v>999971440.90232158</v>
      </c>
      <c r="AQ81" s="53">
        <f>'Temp Relocation Housing Costs'!AI81+'Temp Relocation Living Costs'!AI81</f>
        <v>1887665495.4172118</v>
      </c>
      <c r="AR81" s="53">
        <f>'Temp Relocation Housing Costs'!AJ81+'Temp Relocation Living Costs'!AJ81</f>
        <v>1492104263.0840991</v>
      </c>
      <c r="AS81" s="53">
        <f>'Temp Relocation Housing Costs'!AK81+'Temp Relocation Living Costs'!AK81</f>
        <v>673116443.32732785</v>
      </c>
      <c r="AT81" s="53">
        <f>'Temp Relocation Housing Costs'!AL81+'Temp Relocation Living Costs'!AL81</f>
        <v>424713568.95584214</v>
      </c>
      <c r="AU81" s="53">
        <f>'Temp Relocation Housing Costs'!AM81+'Temp Relocation Living Costs'!AM81</f>
        <v>224564537.9360466</v>
      </c>
      <c r="AW81" s="68">
        <v>2100</v>
      </c>
      <c r="AX81" s="55">
        <f t="shared" si="14"/>
        <v>0</v>
      </c>
      <c r="AY81" s="56">
        <f t="shared" si="15"/>
        <v>10547596.665708127</v>
      </c>
      <c r="AZ81" s="57">
        <f t="shared" si="16"/>
        <v>5702135749.6228485</v>
      </c>
      <c r="BA81" s="58">
        <f t="shared" si="17"/>
        <v>5712683346.2885571</v>
      </c>
    </row>
    <row r="82" spans="1:53" x14ac:dyDescent="0.35">
      <c r="A82">
        <v>2101</v>
      </c>
      <c r="B82" s="51">
        <f>'Temp Relocation Housing Costs'!B82+'Temp Relocation Living Costs'!B82</f>
        <v>0</v>
      </c>
      <c r="C82" s="51">
        <f>'Temp Relocation Housing Costs'!C82+'Temp Relocation Living Costs'!C82</f>
        <v>0</v>
      </c>
      <c r="D82" s="51">
        <f>'Temp Relocation Housing Costs'!D82+'Temp Relocation Living Costs'!D82</f>
        <v>0</v>
      </c>
      <c r="E82" s="51">
        <f>'Temp Relocation Housing Costs'!E82+'Temp Relocation Living Costs'!E82</f>
        <v>0</v>
      </c>
      <c r="F82" s="51">
        <f>'Temp Relocation Housing Costs'!F82+'Temp Relocation Living Costs'!F82</f>
        <v>0</v>
      </c>
      <c r="G82" s="51">
        <f>'Temp Relocation Housing Costs'!G82+'Temp Relocation Living Costs'!G82</f>
        <v>0</v>
      </c>
      <c r="H82" s="52">
        <f>'Temp Relocation Housing Costs'!H82+'Temp Relocation Living Costs'!H82</f>
        <v>2520991.0100971237</v>
      </c>
      <c r="I82" s="52">
        <f>'Temp Relocation Housing Costs'!I82+'Temp Relocation Living Costs'!I82</f>
        <v>2893884.2577937823</v>
      </c>
      <c r="J82" s="52">
        <f>'Temp Relocation Housing Costs'!J82+'Temp Relocation Living Costs'!J82</f>
        <v>1993423.1817486961</v>
      </c>
      <c r="K82" s="52">
        <f>'Temp Relocation Housing Costs'!K82+'Temp Relocation Living Costs'!K82</f>
        <v>1798442.4422568087</v>
      </c>
      <c r="L82" s="52">
        <f>'Temp Relocation Housing Costs'!L82+'Temp Relocation Living Costs'!L82</f>
        <v>1481330.9721523037</v>
      </c>
      <c r="M82" s="52">
        <f>'Temp Relocation Housing Costs'!M82+'Temp Relocation Living Costs'!M82</f>
        <v>629140.83558328869</v>
      </c>
      <c r="N82" s="53">
        <f>'Temp Relocation Housing Costs'!N82+'Temp Relocation Living Costs'!N82</f>
        <v>1089032643.4106157</v>
      </c>
      <c r="O82" s="53">
        <f>'Temp Relocation Housing Costs'!O82+'Temp Relocation Living Costs'!O82</f>
        <v>2095822913.0679796</v>
      </c>
      <c r="P82" s="53">
        <f>'Temp Relocation Housing Costs'!P82+'Temp Relocation Living Costs'!P82</f>
        <v>1674224703.0552566</v>
      </c>
      <c r="Q82" s="53">
        <f>'Temp Relocation Housing Costs'!Q82+'Temp Relocation Living Costs'!Q82</f>
        <v>684227920.84327257</v>
      </c>
      <c r="R82" s="53">
        <f>'Temp Relocation Housing Costs'!R82+'Temp Relocation Living Costs'!R82</f>
        <v>439593189.15427929</v>
      </c>
      <c r="S82" s="53">
        <f>'Temp Relocation Housing Costs'!S82+'Temp Relocation Living Costs'!S82</f>
        <v>248934713.92996323</v>
      </c>
      <c r="U82" s="68">
        <v>2101</v>
      </c>
      <c r="V82" s="55">
        <f t="shared" si="9"/>
        <v>0</v>
      </c>
      <c r="W82" s="56">
        <f t="shared" si="10"/>
        <v>11317212.699632002</v>
      </c>
      <c r="X82" s="57">
        <f t="shared" si="11"/>
        <v>6231836083.4613667</v>
      </c>
      <c r="Y82" s="58">
        <f t="shared" si="12"/>
        <v>6243153296.1609983</v>
      </c>
      <c r="Z82" s="96">
        <f t="shared" si="13"/>
        <v>86886610.720144346</v>
      </c>
      <c r="AC82">
        <v>2101</v>
      </c>
      <c r="AD82" s="51">
        <f>'Temp Relocation Housing Costs'!V82+'Temp Relocation Living Costs'!V82</f>
        <v>0</v>
      </c>
      <c r="AE82" s="51">
        <f>'Temp Relocation Housing Costs'!W82+'Temp Relocation Living Costs'!W82</f>
        <v>0</v>
      </c>
      <c r="AF82" s="51">
        <f>'Temp Relocation Housing Costs'!X82+'Temp Relocation Living Costs'!X82</f>
        <v>0</v>
      </c>
      <c r="AG82" s="51">
        <f>'Temp Relocation Housing Costs'!Y82+'Temp Relocation Living Costs'!Y82</f>
        <v>0</v>
      </c>
      <c r="AH82" s="51">
        <f>'Temp Relocation Housing Costs'!Z82+'Temp Relocation Living Costs'!Z82</f>
        <v>0</v>
      </c>
      <c r="AI82" s="51">
        <f>'Temp Relocation Housing Costs'!AA82+'Temp Relocation Living Costs'!AA82</f>
        <v>0</v>
      </c>
      <c r="AJ82" s="52">
        <f>'Temp Relocation Housing Costs'!AB82+'Temp Relocation Living Costs'!AB82</f>
        <v>2346981.2980734864</v>
      </c>
      <c r="AK82" s="52">
        <f>'Temp Relocation Housing Costs'!AC82+'Temp Relocation Living Costs'!AC82</f>
        <v>2642671.8810066185</v>
      </c>
      <c r="AL82" s="52">
        <f>'Temp Relocation Housing Costs'!AD82+'Temp Relocation Living Costs'!AD82</f>
        <v>1801260.6556639762</v>
      </c>
      <c r="AM82" s="52">
        <f>'Temp Relocation Housing Costs'!AE82+'Temp Relocation Living Costs'!AE82</f>
        <v>1793814.7213902716</v>
      </c>
      <c r="AN82" s="52">
        <f>'Temp Relocation Housing Costs'!AF82+'Temp Relocation Living Costs'!AF82</f>
        <v>1451071.8512825069</v>
      </c>
      <c r="AO82" s="52">
        <f>'Temp Relocation Housing Costs'!AG82+'Temp Relocation Living Costs'!AG82</f>
        <v>575433.60445791355</v>
      </c>
      <c r="AP82" s="53">
        <f>'Temp Relocation Housing Costs'!AH82+'Temp Relocation Living Costs'!AH82</f>
        <v>1013862896.3130562</v>
      </c>
      <c r="AQ82" s="53">
        <f>'Temp Relocation Housing Costs'!AI82+'Temp Relocation Living Costs'!AI82</f>
        <v>1913888665.387255</v>
      </c>
      <c r="AR82" s="53">
        <f>'Temp Relocation Housing Costs'!AJ82+'Temp Relocation Living Costs'!AJ82</f>
        <v>1512832354.8984985</v>
      </c>
      <c r="AS82" s="53">
        <f>'Temp Relocation Housing Costs'!AK82+'Temp Relocation Living Costs'!AK82</f>
        <v>682467277.43742633</v>
      </c>
      <c r="AT82" s="53">
        <f>'Temp Relocation Housing Costs'!AL82+'Temp Relocation Living Costs'!AL82</f>
        <v>430613627.06166196</v>
      </c>
      <c r="AU82" s="53">
        <f>'Temp Relocation Housing Costs'!AM82+'Temp Relocation Living Costs'!AM82</f>
        <v>227684155.29507428</v>
      </c>
      <c r="AW82" s="68">
        <v>2101</v>
      </c>
      <c r="AX82" s="55">
        <f t="shared" si="14"/>
        <v>0</v>
      </c>
      <c r="AY82" s="56">
        <f t="shared" si="15"/>
        <v>10611234.011874773</v>
      </c>
      <c r="AZ82" s="57">
        <f t="shared" si="16"/>
        <v>5781348976.3929729</v>
      </c>
      <c r="BA82" s="58">
        <f t="shared" si="17"/>
        <v>5791960210.4048481</v>
      </c>
    </row>
    <row r="83" spans="1:53" x14ac:dyDescent="0.35">
      <c r="A83">
        <v>2102</v>
      </c>
      <c r="B83" s="51">
        <f>'Temp Relocation Housing Costs'!B83+'Temp Relocation Living Costs'!B83</f>
        <v>0</v>
      </c>
      <c r="C83" s="51">
        <f>'Temp Relocation Housing Costs'!C83+'Temp Relocation Living Costs'!C83</f>
        <v>0</v>
      </c>
      <c r="D83" s="51">
        <f>'Temp Relocation Housing Costs'!D83+'Temp Relocation Living Costs'!D83</f>
        <v>0</v>
      </c>
      <c r="E83" s="51">
        <f>'Temp Relocation Housing Costs'!E83+'Temp Relocation Living Costs'!E83</f>
        <v>0</v>
      </c>
      <c r="F83" s="51">
        <f>'Temp Relocation Housing Costs'!F83+'Temp Relocation Living Costs'!F83</f>
        <v>0</v>
      </c>
      <c r="G83" s="51">
        <f>'Temp Relocation Housing Costs'!G83+'Temp Relocation Living Costs'!G83</f>
        <v>0</v>
      </c>
      <c r="H83" s="52">
        <f>'Temp Relocation Housing Costs'!H83+'Temp Relocation Living Costs'!H83</f>
        <v>2536201.0321217747</v>
      </c>
      <c r="I83" s="52">
        <f>'Temp Relocation Housing Costs'!I83+'Temp Relocation Living Costs'!I83</f>
        <v>2911344.0754296016</v>
      </c>
      <c r="J83" s="52">
        <f>'Temp Relocation Housing Costs'!J83+'Temp Relocation Living Costs'!J83</f>
        <v>2005450.2022249333</v>
      </c>
      <c r="K83" s="52">
        <f>'Temp Relocation Housing Costs'!K83+'Temp Relocation Living Costs'!K83</f>
        <v>1809293.0756177504</v>
      </c>
      <c r="L83" s="52">
        <f>'Temp Relocation Housing Costs'!L83+'Temp Relocation Living Costs'!L83</f>
        <v>1490268.3609101344</v>
      </c>
      <c r="M83" s="52">
        <f>'Temp Relocation Housing Costs'!M83+'Temp Relocation Living Costs'!M83</f>
        <v>632936.66267172445</v>
      </c>
      <c r="N83" s="53">
        <f>'Temp Relocation Housing Costs'!N83+'Temp Relocation Living Costs'!N83</f>
        <v>1104161323.8788519</v>
      </c>
      <c r="O83" s="53">
        <f>'Temp Relocation Housing Costs'!O83+'Temp Relocation Living Costs'!O83</f>
        <v>2124937775.1078486</v>
      </c>
      <c r="P83" s="53">
        <f>'Temp Relocation Housing Costs'!P83+'Temp Relocation Living Costs'!P83</f>
        <v>1697482785.0951357</v>
      </c>
      <c r="Q83" s="53">
        <f>'Temp Relocation Housing Costs'!Q83+'Temp Relocation Living Costs'!Q83</f>
        <v>693733113.95618534</v>
      </c>
      <c r="R83" s="53">
        <f>'Temp Relocation Housing Costs'!R83+'Temp Relocation Living Costs'!R83</f>
        <v>445699952.74393654</v>
      </c>
      <c r="S83" s="53">
        <f>'Temp Relocation Housing Costs'!S83+'Temp Relocation Living Costs'!S83</f>
        <v>252392878.17075565</v>
      </c>
      <c r="U83" s="68">
        <v>2102</v>
      </c>
      <c r="V83" s="55">
        <f t="shared" si="9"/>
        <v>0</v>
      </c>
      <c r="W83" s="56">
        <f t="shared" si="10"/>
        <v>11385493.40897592</v>
      </c>
      <c r="X83" s="57">
        <f t="shared" si="11"/>
        <v>6318407828.952714</v>
      </c>
      <c r="Y83" s="58">
        <f t="shared" si="12"/>
        <v>6329793322.3616896</v>
      </c>
      <c r="Z83" s="96">
        <f t="shared" si="13"/>
        <v>83452433.624328807</v>
      </c>
      <c r="AC83">
        <v>2102</v>
      </c>
      <c r="AD83" s="51">
        <f>'Temp Relocation Housing Costs'!V83+'Temp Relocation Living Costs'!V83</f>
        <v>0</v>
      </c>
      <c r="AE83" s="51">
        <f>'Temp Relocation Housing Costs'!W83+'Temp Relocation Living Costs'!W83</f>
        <v>0</v>
      </c>
      <c r="AF83" s="51">
        <f>'Temp Relocation Housing Costs'!X83+'Temp Relocation Living Costs'!X83</f>
        <v>0</v>
      </c>
      <c r="AG83" s="51">
        <f>'Temp Relocation Housing Costs'!Y83+'Temp Relocation Living Costs'!Y83</f>
        <v>0</v>
      </c>
      <c r="AH83" s="51">
        <f>'Temp Relocation Housing Costs'!Z83+'Temp Relocation Living Costs'!Z83</f>
        <v>0</v>
      </c>
      <c r="AI83" s="51">
        <f>'Temp Relocation Housing Costs'!AA83+'Temp Relocation Living Costs'!AA83</f>
        <v>0</v>
      </c>
      <c r="AJ83" s="52">
        <f>'Temp Relocation Housing Costs'!AB83+'Temp Relocation Living Costs'!AB83</f>
        <v>2361141.4585390203</v>
      </c>
      <c r="AK83" s="52">
        <f>'Temp Relocation Housing Costs'!AC83+'Temp Relocation Living Costs'!AC83</f>
        <v>2658616.0463578817</v>
      </c>
      <c r="AL83" s="52">
        <f>'Temp Relocation Housing Costs'!AD83+'Temp Relocation Living Costs'!AD83</f>
        <v>1812128.2922937996</v>
      </c>
      <c r="AM83" s="52">
        <f>'Temp Relocation Housing Costs'!AE83+'Temp Relocation Living Costs'!AE83</f>
        <v>1804637.4340898455</v>
      </c>
      <c r="AN83" s="52">
        <f>'Temp Relocation Housing Costs'!AF83+'Temp Relocation Living Costs'!AF83</f>
        <v>1459826.6761624687</v>
      </c>
      <c r="AO83" s="52">
        <f>'Temp Relocation Housing Costs'!AG83+'Temp Relocation Living Costs'!AG83</f>
        <v>578905.39700396964</v>
      </c>
      <c r="AP83" s="53">
        <f>'Temp Relocation Housing Costs'!AH83+'Temp Relocation Living Costs'!AH83</f>
        <v>1027947329.7684983</v>
      </c>
      <c r="AQ83" s="53">
        <f>'Temp Relocation Housing Costs'!AI83+'Temp Relocation Living Costs'!AI83</f>
        <v>1940476123.7574129</v>
      </c>
      <c r="AR83" s="53">
        <f>'Temp Relocation Housing Costs'!AJ83+'Temp Relocation Living Costs'!AJ83</f>
        <v>1533848398.2997236</v>
      </c>
      <c r="AS83" s="53">
        <f>'Temp Relocation Housing Costs'!AK83+'Temp Relocation Living Costs'!AK83</f>
        <v>691948011.95245695</v>
      </c>
      <c r="AT83" s="53">
        <f>'Temp Relocation Housing Costs'!AL83+'Temp Relocation Living Costs'!AL83</f>
        <v>436595647.90236151</v>
      </c>
      <c r="AU83" s="53">
        <f>'Temp Relocation Housing Costs'!AM83+'Temp Relocation Living Costs'!AM83</f>
        <v>230847109.91721663</v>
      </c>
      <c r="AW83" s="68">
        <v>2102</v>
      </c>
      <c r="AX83" s="55">
        <f t="shared" si="14"/>
        <v>0</v>
      </c>
      <c r="AY83" s="56">
        <f t="shared" si="15"/>
        <v>10675255.304446984</v>
      </c>
      <c r="AZ83" s="57">
        <f t="shared" si="16"/>
        <v>5861662621.5976696</v>
      </c>
      <c r="BA83" s="58">
        <f t="shared" si="17"/>
        <v>5872337876.9021168</v>
      </c>
    </row>
    <row r="84" spans="1:53" x14ac:dyDescent="0.35">
      <c r="A84">
        <v>2103</v>
      </c>
      <c r="B84" s="51">
        <f>'Temp Relocation Housing Costs'!B84+'Temp Relocation Living Costs'!B84</f>
        <v>0</v>
      </c>
      <c r="C84" s="51">
        <f>'Temp Relocation Housing Costs'!C84+'Temp Relocation Living Costs'!C84</f>
        <v>0</v>
      </c>
      <c r="D84" s="51">
        <f>'Temp Relocation Housing Costs'!D84+'Temp Relocation Living Costs'!D84</f>
        <v>0</v>
      </c>
      <c r="E84" s="51">
        <f>'Temp Relocation Housing Costs'!E84+'Temp Relocation Living Costs'!E84</f>
        <v>0</v>
      </c>
      <c r="F84" s="51">
        <f>'Temp Relocation Housing Costs'!F84+'Temp Relocation Living Costs'!F84</f>
        <v>0</v>
      </c>
      <c r="G84" s="51">
        <f>'Temp Relocation Housing Costs'!G84+'Temp Relocation Living Costs'!G84</f>
        <v>0</v>
      </c>
      <c r="H84" s="52">
        <f>'Temp Relocation Housing Costs'!H84+'Temp Relocation Living Costs'!H84</f>
        <v>2551502.8215383226</v>
      </c>
      <c r="I84" s="52">
        <f>'Temp Relocation Housing Costs'!I84+'Temp Relocation Living Costs'!I84</f>
        <v>2928909.2342624841</v>
      </c>
      <c r="J84" s="52">
        <f>'Temp Relocation Housing Costs'!J84+'Temp Relocation Living Costs'!J84</f>
        <v>2017549.7859295211</v>
      </c>
      <c r="K84" s="52">
        <f>'Temp Relocation Housing Costs'!K84+'Temp Relocation Living Costs'!K84</f>
        <v>1820209.1746514137</v>
      </c>
      <c r="L84" s="52">
        <f>'Temp Relocation Housing Costs'!L84+'Temp Relocation Living Costs'!L84</f>
        <v>1499259.6720656673</v>
      </c>
      <c r="M84" s="52">
        <f>'Temp Relocation Housing Costs'!M84+'Temp Relocation Living Costs'!M84</f>
        <v>636755.39131490013</v>
      </c>
      <c r="N84" s="53">
        <f>'Temp Relocation Housing Costs'!N84+'Temp Relocation Living Costs'!N84</f>
        <v>1119500169.7393701</v>
      </c>
      <c r="O84" s="53">
        <f>'Temp Relocation Housing Costs'!O84+'Temp Relocation Living Costs'!O84</f>
        <v>2154457096.5065284</v>
      </c>
      <c r="P84" s="53">
        <f>'Temp Relocation Housing Costs'!P84+'Temp Relocation Living Costs'!P84</f>
        <v>1721063964.9719944</v>
      </c>
      <c r="Q84" s="53">
        <f>'Temp Relocation Housing Costs'!Q84+'Temp Relocation Living Costs'!Q84</f>
        <v>703370351.8064748</v>
      </c>
      <c r="R84" s="53">
        <f>'Temp Relocation Housing Costs'!R84+'Temp Relocation Living Costs'!R84</f>
        <v>451891550.59049308</v>
      </c>
      <c r="S84" s="53">
        <f>'Temp Relocation Housing Costs'!S84+'Temp Relocation Living Costs'!S84</f>
        <v>255899082.71788988</v>
      </c>
      <c r="U84" s="68">
        <v>2103</v>
      </c>
      <c r="V84" s="55">
        <f t="shared" si="9"/>
        <v>0</v>
      </c>
      <c r="W84" s="56">
        <f t="shared" si="10"/>
        <v>11454186.07976231</v>
      </c>
      <c r="X84" s="57">
        <f t="shared" si="11"/>
        <v>6406182216.3327503</v>
      </c>
      <c r="Y84" s="58">
        <f t="shared" si="12"/>
        <v>6417636402.4125128</v>
      </c>
      <c r="Z84" s="96">
        <f t="shared" si="13"/>
        <v>80154000.451472834</v>
      </c>
      <c r="AC84">
        <v>2103</v>
      </c>
      <c r="AD84" s="51">
        <f>'Temp Relocation Housing Costs'!V84+'Temp Relocation Living Costs'!V84</f>
        <v>0</v>
      </c>
      <c r="AE84" s="51">
        <f>'Temp Relocation Housing Costs'!W84+'Temp Relocation Living Costs'!W84</f>
        <v>0</v>
      </c>
      <c r="AF84" s="51">
        <f>'Temp Relocation Housing Costs'!X84+'Temp Relocation Living Costs'!X84</f>
        <v>0</v>
      </c>
      <c r="AG84" s="51">
        <f>'Temp Relocation Housing Costs'!Y84+'Temp Relocation Living Costs'!Y84</f>
        <v>0</v>
      </c>
      <c r="AH84" s="51">
        <f>'Temp Relocation Housing Costs'!Z84+'Temp Relocation Living Costs'!Z84</f>
        <v>0</v>
      </c>
      <c r="AI84" s="51">
        <f>'Temp Relocation Housing Costs'!AA84+'Temp Relocation Living Costs'!AA84</f>
        <v>0</v>
      </c>
      <c r="AJ84" s="52">
        <f>'Temp Relocation Housing Costs'!AB84+'Temp Relocation Living Costs'!AB84</f>
        <v>2375387.0522138318</v>
      </c>
      <c r="AK84" s="52">
        <f>'Temp Relocation Housing Costs'!AC84+'Temp Relocation Living Costs'!AC84</f>
        <v>2674656.4084449476</v>
      </c>
      <c r="AL84" s="52">
        <f>'Temp Relocation Housing Costs'!AD84+'Temp Relocation Living Costs'!AD84</f>
        <v>1823061.4971830233</v>
      </c>
      <c r="AM84" s="52">
        <f>'Temp Relocation Housing Costs'!AE84+'Temp Relocation Living Costs'!AE84</f>
        <v>1815525.4440070086</v>
      </c>
      <c r="AN84" s="52">
        <f>'Temp Relocation Housing Costs'!AF84+'Temp Relocation Living Costs'!AF84</f>
        <v>1468634.3219682937</v>
      </c>
      <c r="AO84" s="52">
        <f>'Temp Relocation Housing Costs'!AG84+'Temp Relocation Living Costs'!AG84</f>
        <v>582398.13609084196</v>
      </c>
      <c r="AP84" s="53">
        <f>'Temp Relocation Housing Costs'!AH84+'Temp Relocation Living Costs'!AH84</f>
        <v>1042227422.0911127</v>
      </c>
      <c r="AQ84" s="53">
        <f>'Temp Relocation Housing Costs'!AI84+'Temp Relocation Living Costs'!AI84</f>
        <v>1967432931.1682801</v>
      </c>
      <c r="AR84" s="53">
        <f>'Temp Relocation Housing Costs'!AJ84+'Temp Relocation Living Costs'!AJ84</f>
        <v>1555156393.4686465</v>
      </c>
      <c r="AS84" s="53">
        <f>'Temp Relocation Housing Costs'!AK84+'Temp Relocation Living Costs'!AK84</f>
        <v>701560451.42963874</v>
      </c>
      <c r="AT84" s="53">
        <f>'Temp Relocation Housing Costs'!AL84+'Temp Relocation Living Costs'!AL84</f>
        <v>442660770.09213483</v>
      </c>
      <c r="AU84" s="53">
        <f>'Temp Relocation Housing Costs'!AM84+'Temp Relocation Living Costs'!AM84</f>
        <v>234054003.83732533</v>
      </c>
      <c r="AW84" s="68">
        <v>2103</v>
      </c>
      <c r="AX84" s="55">
        <f t="shared" si="14"/>
        <v>0</v>
      </c>
      <c r="AY84" s="56">
        <f t="shared" si="15"/>
        <v>10739662.859907947</v>
      </c>
      <c r="AZ84" s="57">
        <f t="shared" si="16"/>
        <v>5943091972.0871372</v>
      </c>
      <c r="BA84" s="58">
        <f t="shared" si="17"/>
        <v>5953831634.9470453</v>
      </c>
    </row>
    <row r="85" spans="1:53" x14ac:dyDescent="0.35">
      <c r="A85">
        <v>2104</v>
      </c>
      <c r="B85" s="51">
        <f>'Temp Relocation Housing Costs'!B85+'Temp Relocation Living Costs'!B85</f>
        <v>0</v>
      </c>
      <c r="C85" s="51">
        <f>'Temp Relocation Housing Costs'!C85+'Temp Relocation Living Costs'!C85</f>
        <v>0</v>
      </c>
      <c r="D85" s="51">
        <f>'Temp Relocation Housing Costs'!D85+'Temp Relocation Living Costs'!D85</f>
        <v>0</v>
      </c>
      <c r="E85" s="51">
        <f>'Temp Relocation Housing Costs'!E85+'Temp Relocation Living Costs'!E85</f>
        <v>0</v>
      </c>
      <c r="F85" s="51">
        <f>'Temp Relocation Housing Costs'!F85+'Temp Relocation Living Costs'!F85</f>
        <v>0</v>
      </c>
      <c r="G85" s="51">
        <f>'Temp Relocation Housing Costs'!G85+'Temp Relocation Living Costs'!G85</f>
        <v>0</v>
      </c>
      <c r="H85" s="52">
        <f>'Temp Relocation Housing Costs'!H85+'Temp Relocation Living Costs'!H85</f>
        <v>2566896.9320115931</v>
      </c>
      <c r="I85" s="52">
        <f>'Temp Relocation Housing Costs'!I85+'Temp Relocation Living Costs'!I85</f>
        <v>2946580.3698527766</v>
      </c>
      <c r="J85" s="52">
        <f>'Temp Relocation Housing Costs'!J85+'Temp Relocation Living Costs'!J85</f>
        <v>2029722.3706618387</v>
      </c>
      <c r="K85" s="52">
        <f>'Temp Relocation Housing Costs'!K85+'Temp Relocation Living Costs'!K85</f>
        <v>1831191.1343351386</v>
      </c>
      <c r="L85" s="52">
        <f>'Temp Relocation Housing Costs'!L85+'Temp Relocation Living Costs'!L85</f>
        <v>1508305.2309516198</v>
      </c>
      <c r="M85" s="52">
        <f>'Temp Relocation Housing Costs'!M85+'Temp Relocation Living Costs'!M85</f>
        <v>640597.15968591941</v>
      </c>
      <c r="N85" s="53">
        <f>'Temp Relocation Housing Costs'!N85+'Temp Relocation Living Costs'!N85</f>
        <v>1135052100.5787263</v>
      </c>
      <c r="O85" s="53">
        <f>'Temp Relocation Housing Costs'!O85+'Temp Relocation Living Costs'!O85</f>
        <v>2184386495.9536314</v>
      </c>
      <c r="P85" s="53">
        <f>'Temp Relocation Housing Costs'!P85+'Temp Relocation Living Costs'!P85</f>
        <v>1744972731.1132123</v>
      </c>
      <c r="Q85" s="53">
        <f>'Temp Relocation Housing Costs'!Q85+'Temp Relocation Living Costs'!Q85</f>
        <v>713141468.74011016</v>
      </c>
      <c r="R85" s="53">
        <f>'Temp Relocation Housing Costs'!R85+'Temp Relocation Living Costs'!R85</f>
        <v>458169161.19890326</v>
      </c>
      <c r="S85" s="53">
        <f>'Temp Relocation Housing Costs'!S85+'Temp Relocation Living Costs'!S85</f>
        <v>259453994.94019869</v>
      </c>
      <c r="U85" s="68">
        <v>2104</v>
      </c>
      <c r="V85" s="55">
        <f t="shared" si="9"/>
        <v>0</v>
      </c>
      <c r="W85" s="56">
        <f t="shared" si="10"/>
        <v>11523293.197498886</v>
      </c>
      <c r="X85" s="57">
        <f t="shared" si="11"/>
        <v>6495175952.5247822</v>
      </c>
      <c r="Y85" s="58">
        <f t="shared" si="12"/>
        <v>6506699245.7222815</v>
      </c>
      <c r="Z85" s="96">
        <f t="shared" si="13"/>
        <v>76985945.194907635</v>
      </c>
      <c r="AC85">
        <v>2104</v>
      </c>
      <c r="AD85" s="51">
        <f>'Temp Relocation Housing Costs'!V85+'Temp Relocation Living Costs'!V85</f>
        <v>0</v>
      </c>
      <c r="AE85" s="51">
        <f>'Temp Relocation Housing Costs'!W85+'Temp Relocation Living Costs'!W85</f>
        <v>0</v>
      </c>
      <c r="AF85" s="51">
        <f>'Temp Relocation Housing Costs'!X85+'Temp Relocation Living Costs'!X85</f>
        <v>0</v>
      </c>
      <c r="AG85" s="51">
        <f>'Temp Relocation Housing Costs'!Y85+'Temp Relocation Living Costs'!Y85</f>
        <v>0</v>
      </c>
      <c r="AH85" s="51">
        <f>'Temp Relocation Housing Costs'!Z85+'Temp Relocation Living Costs'!Z85</f>
        <v>0</v>
      </c>
      <c r="AI85" s="51">
        <f>'Temp Relocation Housing Costs'!AA85+'Temp Relocation Living Costs'!AA85</f>
        <v>0</v>
      </c>
      <c r="AJ85" s="52">
        <f>'Temp Relocation Housing Costs'!AB85+'Temp Relocation Living Costs'!AB85</f>
        <v>2389718.5945464051</v>
      </c>
      <c r="AK85" s="52">
        <f>'Temp Relocation Housing Costs'!AC85+'Temp Relocation Living Costs'!AC85</f>
        <v>2690793.5476564257</v>
      </c>
      <c r="AL85" s="52">
        <f>'Temp Relocation Housing Costs'!AD85+'Temp Relocation Living Costs'!AD85</f>
        <v>1834060.6659279286</v>
      </c>
      <c r="AM85" s="52">
        <f>'Temp Relocation Housing Costs'!AE85+'Temp Relocation Living Costs'!AE85</f>
        <v>1826479.1451027524</v>
      </c>
      <c r="AN85" s="52">
        <f>'Temp Relocation Housing Costs'!AF85+'Temp Relocation Living Costs'!AF85</f>
        <v>1477495.1073871341</v>
      </c>
      <c r="AO85" s="52">
        <f>'Temp Relocation Housing Costs'!AG85+'Temp Relocation Living Costs'!AG85</f>
        <v>585911.94809635018</v>
      </c>
      <c r="AP85" s="53">
        <f>'Temp Relocation Housing Costs'!AH85+'Temp Relocation Living Costs'!AH85</f>
        <v>1056705891.3449539</v>
      </c>
      <c r="AQ85" s="53">
        <f>'Temp Relocation Housing Costs'!AI85+'Temp Relocation Living Costs'!AI85</f>
        <v>1994764218.5621216</v>
      </c>
      <c r="AR85" s="53">
        <f>'Temp Relocation Housing Costs'!AJ85+'Temp Relocation Living Costs'!AJ85</f>
        <v>1576760396.1560581</v>
      </c>
      <c r="AS85" s="53">
        <f>'Temp Relocation Housing Costs'!AK85+'Temp Relocation Living Costs'!AK85</f>
        <v>711306425.49483371</v>
      </c>
      <c r="AT85" s="53">
        <f>'Temp Relocation Housing Costs'!AL85+'Temp Relocation Living Costs'!AL85</f>
        <v>448810148.06263727</v>
      </c>
      <c r="AU85" s="53">
        <f>'Temp Relocation Housing Costs'!AM85+'Temp Relocation Living Costs'!AM85</f>
        <v>237305447.45363122</v>
      </c>
      <c r="AW85" s="68">
        <v>2104</v>
      </c>
      <c r="AX85" s="55">
        <f t="shared" si="14"/>
        <v>0</v>
      </c>
      <c r="AY85" s="56">
        <f t="shared" si="15"/>
        <v>10804459.008716997</v>
      </c>
      <c r="AZ85" s="57">
        <f t="shared" si="16"/>
        <v>6025652527.0742359</v>
      </c>
      <c r="BA85" s="58">
        <f t="shared" si="17"/>
        <v>6036456986.0829525</v>
      </c>
    </row>
    <row r="86" spans="1:53" x14ac:dyDescent="0.35">
      <c r="A86">
        <v>2105</v>
      </c>
      <c r="B86" s="51">
        <f>'Temp Relocation Housing Costs'!B86+'Temp Relocation Living Costs'!B86</f>
        <v>0</v>
      </c>
      <c r="C86" s="51">
        <f>'Temp Relocation Housing Costs'!C86+'Temp Relocation Living Costs'!C86</f>
        <v>0</v>
      </c>
      <c r="D86" s="51">
        <f>'Temp Relocation Housing Costs'!D86+'Temp Relocation Living Costs'!D86</f>
        <v>0</v>
      </c>
      <c r="E86" s="51">
        <f>'Temp Relocation Housing Costs'!E86+'Temp Relocation Living Costs'!E86</f>
        <v>0</v>
      </c>
      <c r="F86" s="51">
        <f>'Temp Relocation Housing Costs'!F86+'Temp Relocation Living Costs'!F86</f>
        <v>0</v>
      </c>
      <c r="G86" s="51">
        <f>'Temp Relocation Housing Costs'!G86+'Temp Relocation Living Costs'!G86</f>
        <v>0</v>
      </c>
      <c r="H86" s="52">
        <f>'Temp Relocation Housing Costs'!H86+'Temp Relocation Living Costs'!H86</f>
        <v>2582383.9205468688</v>
      </c>
      <c r="I86" s="52">
        <f>'Temp Relocation Housing Costs'!I86+'Temp Relocation Living Costs'!I86</f>
        <v>2964358.1215953892</v>
      </c>
      <c r="J86" s="52">
        <f>'Temp Relocation Housing Costs'!J86+'Temp Relocation Living Costs'!J86</f>
        <v>2041968.396862664</v>
      </c>
      <c r="K86" s="52">
        <f>'Temp Relocation Housing Costs'!K86+'Temp Relocation Living Costs'!K86</f>
        <v>1842239.3520293029</v>
      </c>
      <c r="L86" s="52">
        <f>'Temp Relocation Housing Costs'!L86+'Temp Relocation Living Costs'!L86</f>
        <v>1517405.3648635561</v>
      </c>
      <c r="M86" s="52">
        <f>'Temp Relocation Housing Costs'!M86+'Temp Relocation Living Costs'!M86</f>
        <v>644462.1067915326</v>
      </c>
      <c r="N86" s="53">
        <f>'Temp Relocation Housing Costs'!N86+'Temp Relocation Living Costs'!N86</f>
        <v>1150820076.5419419</v>
      </c>
      <c r="O86" s="53">
        <f>'Temp Relocation Housing Costs'!O86+'Temp Relocation Living Costs'!O86</f>
        <v>2214731670.1927776</v>
      </c>
      <c r="P86" s="53">
        <f>'Temp Relocation Housing Costs'!P86+'Temp Relocation Living Costs'!P86</f>
        <v>1769213634.2987416</v>
      </c>
      <c r="Q86" s="53">
        <f>'Temp Relocation Housing Costs'!Q86+'Temp Relocation Living Costs'!Q86</f>
        <v>723048324.58552301</v>
      </c>
      <c r="R86" s="53">
        <f>'Temp Relocation Housing Costs'!R86+'Temp Relocation Living Costs'!R86</f>
        <v>464533979.4457376</v>
      </c>
      <c r="S86" s="53">
        <f>'Temp Relocation Housing Costs'!S86+'Temp Relocation Living Costs'!S86</f>
        <v>263058291.47750425</v>
      </c>
      <c r="U86" s="68">
        <v>2105</v>
      </c>
      <c r="V86" s="55">
        <f t="shared" si="9"/>
        <v>0</v>
      </c>
      <c r="W86" s="56">
        <f t="shared" si="10"/>
        <v>11592817.262689315</v>
      </c>
      <c r="X86" s="57">
        <f t="shared" si="11"/>
        <v>6585405976.5422249</v>
      </c>
      <c r="Y86" s="58">
        <f t="shared" si="12"/>
        <v>6596998793.8049145</v>
      </c>
      <c r="Z86" s="96">
        <f t="shared" si="13"/>
        <v>73943113.98735781</v>
      </c>
      <c r="AC86">
        <v>2105</v>
      </c>
      <c r="AD86" s="51">
        <f>'Temp Relocation Housing Costs'!V86+'Temp Relocation Living Costs'!V86</f>
        <v>0</v>
      </c>
      <c r="AE86" s="51">
        <f>'Temp Relocation Housing Costs'!W86+'Temp Relocation Living Costs'!W86</f>
        <v>0</v>
      </c>
      <c r="AF86" s="51">
        <f>'Temp Relocation Housing Costs'!X86+'Temp Relocation Living Costs'!X86</f>
        <v>0</v>
      </c>
      <c r="AG86" s="51">
        <f>'Temp Relocation Housing Costs'!Y86+'Temp Relocation Living Costs'!Y86</f>
        <v>0</v>
      </c>
      <c r="AH86" s="51">
        <f>'Temp Relocation Housing Costs'!Z86+'Temp Relocation Living Costs'!Z86</f>
        <v>0</v>
      </c>
      <c r="AI86" s="51">
        <f>'Temp Relocation Housing Costs'!AA86+'Temp Relocation Living Costs'!AA86</f>
        <v>0</v>
      </c>
      <c r="AJ86" s="52">
        <f>'Temp Relocation Housing Costs'!AB86+'Temp Relocation Living Costs'!AB86</f>
        <v>2404136.6040951055</v>
      </c>
      <c r="AK86" s="52">
        <f>'Temp Relocation Housing Costs'!AC86+'Temp Relocation Living Costs'!AC86</f>
        <v>2707028.0478826151</v>
      </c>
      <c r="AL86" s="52">
        <f>'Temp Relocation Housing Costs'!AD86+'Temp Relocation Living Costs'!AD86</f>
        <v>1845126.1965115683</v>
      </c>
      <c r="AM86" s="52">
        <f>'Temp Relocation Housing Costs'!AE86+'Temp Relocation Living Costs'!AE86</f>
        <v>1837498.933714973</v>
      </c>
      <c r="AN86" s="52">
        <f>'Temp Relocation Housing Costs'!AF86+'Temp Relocation Living Costs'!AF86</f>
        <v>1486409.3530288935</v>
      </c>
      <c r="AO86" s="52">
        <f>'Temp Relocation Housing Costs'!AG86+'Temp Relocation Living Costs'!AG86</f>
        <v>589446.96016079572</v>
      </c>
      <c r="AP86" s="53">
        <f>'Temp Relocation Housing Costs'!AH86+'Temp Relocation Living Costs'!AH86</f>
        <v>1071385493.3530204</v>
      </c>
      <c r="AQ86" s="53">
        <f>'Temp Relocation Housing Costs'!AI86+'Temp Relocation Living Costs'!AI86</f>
        <v>2022475188.1594937</v>
      </c>
      <c r="AR86" s="53">
        <f>'Temp Relocation Housing Costs'!AJ86+'Temp Relocation Living Costs'!AJ86</f>
        <v>1598664518.4546411</v>
      </c>
      <c r="AS86" s="53">
        <f>'Temp Relocation Housing Costs'!AK86+'Temp Relocation Living Costs'!AK86</f>
        <v>721187789.19079518</v>
      </c>
      <c r="AT86" s="53">
        <f>'Temp Relocation Housing Costs'!AL86+'Temp Relocation Living Costs'!AL86</f>
        <v>455044952.28271741</v>
      </c>
      <c r="AU86" s="53">
        <f>'Temp Relocation Housing Costs'!AM86+'Temp Relocation Living Costs'!AM86</f>
        <v>240602059.6439274</v>
      </c>
      <c r="AW86" s="68">
        <v>2105</v>
      </c>
      <c r="AX86" s="55">
        <f t="shared" si="14"/>
        <v>0</v>
      </c>
      <c r="AY86" s="56">
        <f t="shared" si="15"/>
        <v>10869646.095393952</v>
      </c>
      <c r="AZ86" s="57">
        <f t="shared" si="16"/>
        <v>6109360001.0845957</v>
      </c>
      <c r="BA86" s="58">
        <f t="shared" si="17"/>
        <v>6120229647.1799898</v>
      </c>
    </row>
    <row r="87" spans="1:53" x14ac:dyDescent="0.35">
      <c r="A87">
        <v>2106</v>
      </c>
      <c r="B87" s="51">
        <f>'Temp Relocation Housing Costs'!B87+'Temp Relocation Living Costs'!B87</f>
        <v>0</v>
      </c>
      <c r="C87" s="51">
        <f>'Temp Relocation Housing Costs'!C87+'Temp Relocation Living Costs'!C87</f>
        <v>0</v>
      </c>
      <c r="D87" s="51">
        <f>'Temp Relocation Housing Costs'!D87+'Temp Relocation Living Costs'!D87</f>
        <v>0</v>
      </c>
      <c r="E87" s="51">
        <f>'Temp Relocation Housing Costs'!E87+'Temp Relocation Living Costs'!E87</f>
        <v>0</v>
      </c>
      <c r="F87" s="51">
        <f>'Temp Relocation Housing Costs'!F87+'Temp Relocation Living Costs'!F87</f>
        <v>0</v>
      </c>
      <c r="G87" s="51">
        <f>'Temp Relocation Housing Costs'!G87+'Temp Relocation Living Costs'!G87</f>
        <v>0</v>
      </c>
      <c r="H87" s="52">
        <f>'Temp Relocation Housing Costs'!H87+'Temp Relocation Living Costs'!H87</f>
        <v>2597964.3475100379</v>
      </c>
      <c r="I87" s="52">
        <f>'Temp Relocation Housing Costs'!I87+'Temp Relocation Living Costs'!I87</f>
        <v>2982243.1327429237</v>
      </c>
      <c r="J87" s="52">
        <f>'Temp Relocation Housing Costs'!J87+'Temp Relocation Living Costs'!J87</f>
        <v>2054288.307630107</v>
      </c>
      <c r="K87" s="52">
        <f>'Temp Relocation Housing Costs'!K87+'Temp Relocation Living Costs'!K87</f>
        <v>1853354.2274916971</v>
      </c>
      <c r="L87" s="52">
        <f>'Temp Relocation Housing Costs'!L87+'Temp Relocation Living Costs'!L87</f>
        <v>1526560.4030717285</v>
      </c>
      <c r="M87" s="52">
        <f>'Temp Relocation Housing Costs'!M87+'Temp Relocation Living Costs'!M87</f>
        <v>648350.37247716659</v>
      </c>
      <c r="N87" s="53">
        <f>'Temp Relocation Housing Costs'!N87+'Temp Relocation Living Costs'!N87</f>
        <v>1166807098.8959355</v>
      </c>
      <c r="O87" s="53">
        <f>'Temp Relocation Housing Costs'!O87+'Temp Relocation Living Costs'!O87</f>
        <v>2245498395.1059046</v>
      </c>
      <c r="P87" s="53">
        <f>'Temp Relocation Housing Costs'!P87+'Temp Relocation Living Costs'!P87</f>
        <v>1793791288.5272942</v>
      </c>
      <c r="Q87" s="53">
        <f>'Temp Relocation Housing Costs'!Q87+'Temp Relocation Living Costs'!Q87</f>
        <v>733092805.00760674</v>
      </c>
      <c r="R87" s="53">
        <f>'Temp Relocation Housing Costs'!R87+'Temp Relocation Living Costs'!R87</f>
        <v>470987216.80661523</v>
      </c>
      <c r="S87" s="53">
        <f>'Temp Relocation Housing Costs'!S87+'Temp Relocation Living Costs'!S87</f>
        <v>266712658.36940911</v>
      </c>
      <c r="U87" s="68">
        <v>2106</v>
      </c>
      <c r="V87" s="55">
        <f t="shared" si="9"/>
        <v>0</v>
      </c>
      <c r="W87" s="56">
        <f t="shared" si="10"/>
        <v>11662760.790923659</v>
      </c>
      <c r="X87" s="57">
        <f t="shared" si="11"/>
        <v>6676889462.7127657</v>
      </c>
      <c r="Y87" s="58">
        <f t="shared" si="12"/>
        <v>6688552223.5036898</v>
      </c>
      <c r="Z87" s="96">
        <f t="shared" si="13"/>
        <v>71020556.713333994</v>
      </c>
      <c r="AC87">
        <v>2106</v>
      </c>
      <c r="AD87" s="51">
        <f>'Temp Relocation Housing Costs'!V87+'Temp Relocation Living Costs'!V87</f>
        <v>0</v>
      </c>
      <c r="AE87" s="51">
        <f>'Temp Relocation Housing Costs'!W87+'Temp Relocation Living Costs'!W87</f>
        <v>0</v>
      </c>
      <c r="AF87" s="51">
        <f>'Temp Relocation Housing Costs'!X87+'Temp Relocation Living Costs'!X87</f>
        <v>0</v>
      </c>
      <c r="AG87" s="51">
        <f>'Temp Relocation Housing Costs'!Y87+'Temp Relocation Living Costs'!Y87</f>
        <v>0</v>
      </c>
      <c r="AH87" s="51">
        <f>'Temp Relocation Housing Costs'!Z87+'Temp Relocation Living Costs'!Z87</f>
        <v>0</v>
      </c>
      <c r="AI87" s="51">
        <f>'Temp Relocation Housing Costs'!AA87+'Temp Relocation Living Costs'!AA87</f>
        <v>0</v>
      </c>
      <c r="AJ87" s="52">
        <f>'Temp Relocation Housing Costs'!AB87+'Temp Relocation Living Costs'!AB87</f>
        <v>2418641.6025469443</v>
      </c>
      <c r="AK87" s="52">
        <f>'Temp Relocation Housing Costs'!AC87+'Temp Relocation Living Costs'!AC87</f>
        <v>2723360.4965366297</v>
      </c>
      <c r="AL87" s="52">
        <f>'Temp Relocation Housing Costs'!AD87+'Temp Relocation Living Costs'!AD87</f>
        <v>1856258.4893181659</v>
      </c>
      <c r="AM87" s="52">
        <f>'Temp Relocation Housing Costs'!AE87+'Temp Relocation Living Costs'!AE87</f>
        <v>1848585.2085728121</v>
      </c>
      <c r="AN87" s="52">
        <f>'Temp Relocation Housing Costs'!AF87+'Temp Relocation Living Costs'!AF87</f>
        <v>1495377.3814378274</v>
      </c>
      <c r="AO87" s="52">
        <f>'Temp Relocation Housing Costs'!AG87+'Temp Relocation Living Costs'!AG87</f>
        <v>593003.30019156158</v>
      </c>
      <c r="AP87" s="53">
        <f>'Temp Relocation Housing Costs'!AH87+'Temp Relocation Living Costs'!AH87</f>
        <v>1086269022.2217968</v>
      </c>
      <c r="AQ87" s="53">
        <f>'Temp Relocation Housing Costs'!AI87+'Temp Relocation Living Costs'!AI87</f>
        <v>2050571114.4494321</v>
      </c>
      <c r="AR87" s="53">
        <f>'Temp Relocation Housing Costs'!AJ87+'Temp Relocation Living Costs'!AJ87</f>
        <v>1620872929.5816598</v>
      </c>
      <c r="AS87" s="53">
        <f>'Temp Relocation Housing Costs'!AK87+'Temp Relocation Living Costs'!AK87</f>
        <v>731206423.33025634</v>
      </c>
      <c r="AT87" s="53">
        <f>'Temp Relocation Housing Costs'!AL87+'Temp Relocation Living Costs'!AL87</f>
        <v>461366369.48120391</v>
      </c>
      <c r="AU87" s="53">
        <f>'Temp Relocation Housing Costs'!AM87+'Temp Relocation Living Costs'!AM87</f>
        <v>243944467.88336533</v>
      </c>
      <c r="AW87" s="68">
        <v>2106</v>
      </c>
      <c r="AX87" s="55">
        <f t="shared" si="14"/>
        <v>0</v>
      </c>
      <c r="AY87" s="56">
        <f t="shared" si="15"/>
        <v>10935226.47860394</v>
      </c>
      <c r="AZ87" s="57">
        <f t="shared" si="16"/>
        <v>6194230326.9477148</v>
      </c>
      <c r="BA87" s="58">
        <f t="shared" si="17"/>
        <v>6205165553.4263191</v>
      </c>
    </row>
    <row r="88" spans="1:53" x14ac:dyDescent="0.35">
      <c r="A88">
        <v>2107</v>
      </c>
      <c r="B88" s="51">
        <f>'Temp Relocation Housing Costs'!B88+'Temp Relocation Living Costs'!B88</f>
        <v>0</v>
      </c>
      <c r="C88" s="51">
        <f>'Temp Relocation Housing Costs'!C88+'Temp Relocation Living Costs'!C88</f>
        <v>0</v>
      </c>
      <c r="D88" s="51">
        <f>'Temp Relocation Housing Costs'!D88+'Temp Relocation Living Costs'!D88</f>
        <v>0</v>
      </c>
      <c r="E88" s="51">
        <f>'Temp Relocation Housing Costs'!E88+'Temp Relocation Living Costs'!E88</f>
        <v>0</v>
      </c>
      <c r="F88" s="51">
        <f>'Temp Relocation Housing Costs'!F88+'Temp Relocation Living Costs'!F88</f>
        <v>0</v>
      </c>
      <c r="G88" s="51">
        <f>'Temp Relocation Housing Costs'!G88+'Temp Relocation Living Costs'!G88</f>
        <v>0</v>
      </c>
      <c r="H88" s="52">
        <f>'Temp Relocation Housing Costs'!H88+'Temp Relocation Living Costs'!H88</f>
        <v>2613638.7766478728</v>
      </c>
      <c r="I88" s="52">
        <f>'Temp Relocation Housing Costs'!I88+'Temp Relocation Living Costs'!I88</f>
        <v>3000236.0504289484</v>
      </c>
      <c r="J88" s="52">
        <f>'Temp Relocation Housing Costs'!J88+'Temp Relocation Living Costs'!J88</f>
        <v>2066682.5487356456</v>
      </c>
      <c r="K88" s="52">
        <f>'Temp Relocation Housing Costs'!K88+'Temp Relocation Living Costs'!K88</f>
        <v>1864536.1628919917</v>
      </c>
      <c r="L88" s="52">
        <f>'Temp Relocation Housing Costs'!L88+'Temp Relocation Living Costs'!L88</f>
        <v>1535770.676832993</v>
      </c>
      <c r="M88" s="52">
        <f>'Temp Relocation Housing Costs'!M88+'Temp Relocation Living Costs'!M88</f>
        <v>652262.0974319845</v>
      </c>
      <c r="N88" s="53">
        <f>'Temp Relocation Housing Costs'!N88+'Temp Relocation Living Costs'!N88</f>
        <v>1183016210.6007819</v>
      </c>
      <c r="O88" s="53">
        <f>'Temp Relocation Housing Costs'!O88+'Temp Relocation Living Costs'!O88</f>
        <v>2276692526.8126493</v>
      </c>
      <c r="P88" s="53">
        <f>'Temp Relocation Housing Costs'!P88+'Temp Relocation Living Costs'!P88</f>
        <v>1818710371.8945713</v>
      </c>
      <c r="Q88" s="53">
        <f>'Temp Relocation Housing Costs'!Q88+'Temp Relocation Living Costs'!Q88</f>
        <v>743276821.86663246</v>
      </c>
      <c r="R88" s="53">
        <f>'Temp Relocation Housing Costs'!R88+'Temp Relocation Living Costs'!R88</f>
        <v>477530101.58679587</v>
      </c>
      <c r="S88" s="53">
        <f>'Temp Relocation Housing Costs'!S88+'Temp Relocation Living Costs'!S88</f>
        <v>270417791.18587625</v>
      </c>
      <c r="U88" s="68">
        <v>2107</v>
      </c>
      <c r="V88" s="55">
        <f t="shared" si="9"/>
        <v>0</v>
      </c>
      <c r="W88" s="56">
        <f t="shared" si="10"/>
        <v>11733126.312969435</v>
      </c>
      <c r="X88" s="57">
        <f t="shared" si="11"/>
        <v>6769643823.9473066</v>
      </c>
      <c r="Y88" s="58">
        <f t="shared" si="12"/>
        <v>6781376950.2602758</v>
      </c>
      <c r="Z88" s="96">
        <f t="shared" si="13"/>
        <v>68213518.953198493</v>
      </c>
      <c r="AC88">
        <v>2107</v>
      </c>
      <c r="AD88" s="51">
        <f>'Temp Relocation Housing Costs'!V88+'Temp Relocation Living Costs'!V88</f>
        <v>0</v>
      </c>
      <c r="AE88" s="51">
        <f>'Temp Relocation Housing Costs'!W88+'Temp Relocation Living Costs'!W88</f>
        <v>0</v>
      </c>
      <c r="AF88" s="51">
        <f>'Temp Relocation Housing Costs'!X88+'Temp Relocation Living Costs'!X88</f>
        <v>0</v>
      </c>
      <c r="AG88" s="51">
        <f>'Temp Relocation Housing Costs'!Y88+'Temp Relocation Living Costs'!Y88</f>
        <v>0</v>
      </c>
      <c r="AH88" s="51">
        <f>'Temp Relocation Housing Costs'!Z88+'Temp Relocation Living Costs'!Z88</f>
        <v>0</v>
      </c>
      <c r="AI88" s="51">
        <f>'Temp Relocation Housing Costs'!AA88+'Temp Relocation Living Costs'!AA88</f>
        <v>0</v>
      </c>
      <c r="AJ88" s="52">
        <f>'Temp Relocation Housing Costs'!AB88+'Temp Relocation Living Costs'!AB88</f>
        <v>2433234.114736449</v>
      </c>
      <c r="AK88" s="52">
        <f>'Temp Relocation Housing Costs'!AC88+'Temp Relocation Living Costs'!AC88</f>
        <v>2739791.4845756525</v>
      </c>
      <c r="AL88" s="52">
        <f>'Temp Relocation Housing Costs'!AD88+'Temp Relocation Living Costs'!AD88</f>
        <v>1867457.9471476045</v>
      </c>
      <c r="AM88" s="52">
        <f>'Temp Relocation Housing Costs'!AE88+'Temp Relocation Living Costs'!AE88</f>
        <v>1859738.3708110836</v>
      </c>
      <c r="AN88" s="52">
        <f>'Temp Relocation Housing Costs'!AF88+'Temp Relocation Living Costs'!AF88</f>
        <v>1504399.5171042129</v>
      </c>
      <c r="AO88" s="52">
        <f>'Temp Relocation Housing Costs'!AG88+'Temp Relocation Living Costs'!AG88</f>
        <v>596581.09686774155</v>
      </c>
      <c r="AP88" s="53">
        <f>'Temp Relocation Housing Costs'!AH88+'Temp Relocation Living Costs'!AH88</f>
        <v>1101359310.8730807</v>
      </c>
      <c r="AQ88" s="53">
        <f>'Temp Relocation Housing Costs'!AI88+'Temp Relocation Living Costs'!AI88</f>
        <v>2079057345.1933932</v>
      </c>
      <c r="AR88" s="53">
        <f>'Temp Relocation Housing Costs'!AJ88+'Temp Relocation Living Costs'!AJ88</f>
        <v>1643389856.6725302</v>
      </c>
      <c r="AS88" s="53">
        <f>'Temp Relocation Housing Costs'!AK88+'Temp Relocation Living Costs'!AK88</f>
        <v>741364234.85392284</v>
      </c>
      <c r="AT88" s="53">
        <f>'Temp Relocation Housing Costs'!AL88+'Temp Relocation Living Costs'!AL88</f>
        <v>467775602.87278694</v>
      </c>
      <c r="AU88" s="53">
        <f>'Temp Relocation Housing Costs'!AM88+'Temp Relocation Living Costs'!AM88</f>
        <v>247333308.36388889</v>
      </c>
      <c r="AW88" s="68">
        <v>2107</v>
      </c>
      <c r="AX88" s="55">
        <f t="shared" si="14"/>
        <v>0</v>
      </c>
      <c r="AY88" s="56">
        <f t="shared" si="15"/>
        <v>11001202.531242745</v>
      </c>
      <c r="AZ88" s="57">
        <f t="shared" si="16"/>
        <v>6280279658.8296022</v>
      </c>
      <c r="BA88" s="58">
        <f t="shared" si="17"/>
        <v>6291280861.3608446</v>
      </c>
    </row>
    <row r="89" spans="1:53" x14ac:dyDescent="0.35">
      <c r="A89">
        <v>2108</v>
      </c>
      <c r="B89" s="51">
        <f>'Temp Relocation Housing Costs'!B89+'Temp Relocation Living Costs'!B89</f>
        <v>0</v>
      </c>
      <c r="C89" s="51">
        <f>'Temp Relocation Housing Costs'!C89+'Temp Relocation Living Costs'!C89</f>
        <v>0</v>
      </c>
      <c r="D89" s="51">
        <f>'Temp Relocation Housing Costs'!D89+'Temp Relocation Living Costs'!D89</f>
        <v>0</v>
      </c>
      <c r="E89" s="51">
        <f>'Temp Relocation Housing Costs'!E89+'Temp Relocation Living Costs'!E89</f>
        <v>0</v>
      </c>
      <c r="F89" s="51">
        <f>'Temp Relocation Housing Costs'!F89+'Temp Relocation Living Costs'!F89</f>
        <v>0</v>
      </c>
      <c r="G89" s="51">
        <f>'Temp Relocation Housing Costs'!G89+'Temp Relocation Living Costs'!G89</f>
        <v>0</v>
      </c>
      <c r="H89" s="52">
        <f>'Temp Relocation Housing Costs'!H89+'Temp Relocation Living Costs'!H89</f>
        <v>2629407.7751084296</v>
      </c>
      <c r="I89" s="52">
        <f>'Temp Relocation Housing Costs'!I89+'Temp Relocation Living Costs'!I89</f>
        <v>3018337.525691417</v>
      </c>
      <c r="J89" s="52">
        <f>'Temp Relocation Housing Costs'!J89+'Temp Relocation Living Costs'!J89</f>
        <v>2079151.5686402509</v>
      </c>
      <c r="K89" s="52">
        <f>'Temp Relocation Housing Costs'!K89+'Temp Relocation Living Costs'!K89</f>
        <v>1875785.5628262872</v>
      </c>
      <c r="L89" s="52">
        <f>'Temp Relocation Housing Costs'!L89+'Temp Relocation Living Costs'!L89</f>
        <v>1545036.5194027938</v>
      </c>
      <c r="M89" s="52">
        <f>'Temp Relocation Housing Costs'!M89+'Temp Relocation Living Costs'!M89</f>
        <v>656197.42319397663</v>
      </c>
      <c r="N89" s="53">
        <f>'Temp Relocation Housing Costs'!N89+'Temp Relocation Living Costs'!N89</f>
        <v>1199450496.8889067</v>
      </c>
      <c r="O89" s="53">
        <f>'Temp Relocation Housing Costs'!O89+'Temp Relocation Living Costs'!O89</f>
        <v>2308320002.784996</v>
      </c>
      <c r="P89" s="53">
        <f>'Temp Relocation Housing Costs'!P89+'Temp Relocation Living Costs'!P89</f>
        <v>1843975627.4836881</v>
      </c>
      <c r="Q89" s="53">
        <f>'Temp Relocation Housing Costs'!Q89+'Temp Relocation Living Costs'!Q89</f>
        <v>753602313.58215201</v>
      </c>
      <c r="R89" s="53">
        <f>'Temp Relocation Housing Costs'!R89+'Temp Relocation Living Costs'!R89</f>
        <v>484163879.15497398</v>
      </c>
      <c r="S89" s="53">
        <f>'Temp Relocation Housing Costs'!S89+'Temp Relocation Living Costs'!S89</f>
        <v>274174395.15962404</v>
      </c>
      <c r="U89" s="68">
        <v>2108</v>
      </c>
      <c r="V89" s="55">
        <f t="shared" si="9"/>
        <v>0</v>
      </c>
      <c r="W89" s="56">
        <f t="shared" si="10"/>
        <v>11803916.374863155</v>
      </c>
      <c r="X89" s="57">
        <f t="shared" si="11"/>
        <v>6863686715.0543413</v>
      </c>
      <c r="Y89" s="58">
        <f t="shared" si="12"/>
        <v>6875490631.4292049</v>
      </c>
      <c r="Z89" s="96">
        <f t="shared" si="13"/>
        <v>65517434.245786905</v>
      </c>
      <c r="AC89">
        <v>2108</v>
      </c>
      <c r="AD89" s="51">
        <f>'Temp Relocation Housing Costs'!V89+'Temp Relocation Living Costs'!V89</f>
        <v>0</v>
      </c>
      <c r="AE89" s="51">
        <f>'Temp Relocation Housing Costs'!W89+'Temp Relocation Living Costs'!W89</f>
        <v>0</v>
      </c>
      <c r="AF89" s="51">
        <f>'Temp Relocation Housing Costs'!X89+'Temp Relocation Living Costs'!X89</f>
        <v>0</v>
      </c>
      <c r="AG89" s="51">
        <f>'Temp Relocation Housing Costs'!Y89+'Temp Relocation Living Costs'!Y89</f>
        <v>0</v>
      </c>
      <c r="AH89" s="51">
        <f>'Temp Relocation Housing Costs'!Z89+'Temp Relocation Living Costs'!Z89</f>
        <v>0</v>
      </c>
      <c r="AI89" s="51">
        <f>'Temp Relocation Housing Costs'!AA89+'Temp Relocation Living Costs'!AA89</f>
        <v>0</v>
      </c>
      <c r="AJ89" s="52">
        <f>'Temp Relocation Housing Costs'!AB89+'Temp Relocation Living Costs'!AB89</f>
        <v>2447914.6686646645</v>
      </c>
      <c r="AK89" s="52">
        <f>'Temp Relocation Housing Costs'!AC89+'Temp Relocation Living Costs'!AC89</f>
        <v>2756321.6065223161</v>
      </c>
      <c r="AL89" s="52">
        <f>'Temp Relocation Housing Costs'!AD89+'Temp Relocation Living Costs'!AD89</f>
        <v>1878724.9752299981</v>
      </c>
      <c r="AM89" s="52">
        <f>'Temp Relocation Housing Costs'!AE89+'Temp Relocation Living Costs'!AE89</f>
        <v>1870958.823984789</v>
      </c>
      <c r="AN89" s="52">
        <f>'Temp Relocation Housing Costs'!AF89+'Temp Relocation Living Costs'!AF89</f>
        <v>1513476.0864760915</v>
      </c>
      <c r="AO89" s="52">
        <f>'Temp Relocation Housing Costs'!AG89+'Temp Relocation Living Costs'!AG89</f>
        <v>600180.47964479437</v>
      </c>
      <c r="AP89" s="53">
        <f>'Temp Relocation Housing Costs'!AH89+'Temp Relocation Living Costs'!AH89</f>
        <v>1116659231.5832019</v>
      </c>
      <c r="AQ89" s="53">
        <f>'Temp Relocation Housing Costs'!AI89+'Temp Relocation Living Costs'!AI89</f>
        <v>2107939302.443146</v>
      </c>
      <c r="AR89" s="53">
        <f>'Temp Relocation Housing Costs'!AJ89+'Temp Relocation Living Costs'!AJ89</f>
        <v>1666219585.5854087</v>
      </c>
      <c r="AS89" s="53">
        <f>'Temp Relocation Housing Costs'!AK89+'Temp Relocation Living Costs'!AK89</f>
        <v>751663157.19343889</v>
      </c>
      <c r="AT89" s="53">
        <f>'Temp Relocation Housing Costs'!AL89+'Temp Relocation Living Costs'!AL89</f>
        <v>474273872.38703763</v>
      </c>
      <c r="AU89" s="53">
        <f>'Temp Relocation Housing Costs'!AM89+'Temp Relocation Living Costs'!AM89</f>
        <v>250769226.11532593</v>
      </c>
      <c r="AW89" s="68">
        <v>2108</v>
      </c>
      <c r="AX89" s="55">
        <f t="shared" si="14"/>
        <v>0</v>
      </c>
      <c r="AY89" s="56">
        <f t="shared" si="15"/>
        <v>11067576.640522653</v>
      </c>
      <c r="AZ89" s="57">
        <f t="shared" si="16"/>
        <v>6367524375.307559</v>
      </c>
      <c r="BA89" s="58">
        <f t="shared" si="17"/>
        <v>6378591951.948082</v>
      </c>
    </row>
    <row r="90" spans="1:53" x14ac:dyDescent="0.35">
      <c r="A90">
        <v>2109</v>
      </c>
      <c r="B90" s="51">
        <f>'Temp Relocation Housing Costs'!B90+'Temp Relocation Living Costs'!B90</f>
        <v>0</v>
      </c>
      <c r="C90" s="51">
        <f>'Temp Relocation Housing Costs'!C90+'Temp Relocation Living Costs'!C90</f>
        <v>0</v>
      </c>
      <c r="D90" s="51">
        <f>'Temp Relocation Housing Costs'!D90+'Temp Relocation Living Costs'!D90</f>
        <v>0</v>
      </c>
      <c r="E90" s="51">
        <f>'Temp Relocation Housing Costs'!E90+'Temp Relocation Living Costs'!E90</f>
        <v>0</v>
      </c>
      <c r="F90" s="51">
        <f>'Temp Relocation Housing Costs'!F90+'Temp Relocation Living Costs'!F90</f>
        <v>0</v>
      </c>
      <c r="G90" s="51">
        <f>'Temp Relocation Housing Costs'!G90+'Temp Relocation Living Costs'!G90</f>
        <v>0</v>
      </c>
      <c r="H90" s="52">
        <f>'Temp Relocation Housing Costs'!H90+'Temp Relocation Living Costs'!H90</f>
        <v>2645271.9134615632</v>
      </c>
      <c r="I90" s="52">
        <f>'Temp Relocation Housing Costs'!I90+'Temp Relocation Living Costs'!I90</f>
        <v>3036548.2134962217</v>
      </c>
      <c r="J90" s="52">
        <f>'Temp Relocation Housing Costs'!J90+'Temp Relocation Living Costs'!J90</f>
        <v>2091695.8185106167</v>
      </c>
      <c r="K90" s="52">
        <f>'Temp Relocation Housing Costs'!K90+'Temp Relocation Living Costs'!K90</f>
        <v>1887102.8343317541</v>
      </c>
      <c r="L90" s="52">
        <f>'Temp Relocation Housing Costs'!L90+'Temp Relocation Living Costs'!L90</f>
        <v>1554358.2660472225</v>
      </c>
      <c r="M90" s="52">
        <f>'Temp Relocation Housing Costs'!M90+'Temp Relocation Living Costs'!M90</f>
        <v>660156.49215508136</v>
      </c>
      <c r="N90" s="53">
        <f>'Temp Relocation Housing Costs'!N90+'Temp Relocation Living Costs'!N90</f>
        <v>1216113085.8523283</v>
      </c>
      <c r="O90" s="53">
        <f>'Temp Relocation Housing Costs'!O90+'Temp Relocation Living Costs'!O90</f>
        <v>2340386842.9774122</v>
      </c>
      <c r="P90" s="53">
        <f>'Temp Relocation Housing Costs'!P90+'Temp Relocation Living Costs'!P90</f>
        <v>1869591864.2679675</v>
      </c>
      <c r="Q90" s="53">
        <f>'Temp Relocation Housing Costs'!Q90+'Temp Relocation Living Costs'!Q90</f>
        <v>764071245.5019542</v>
      </c>
      <c r="R90" s="53">
        <f>'Temp Relocation Housing Costs'!R90+'Temp Relocation Living Costs'!R90</f>
        <v>490889812.18032211</v>
      </c>
      <c r="S90" s="53">
        <f>'Temp Relocation Housing Costs'!S90+'Temp Relocation Living Costs'!S90</f>
        <v>277983185.32035935</v>
      </c>
      <c r="U90" s="68">
        <v>2109</v>
      </c>
      <c r="V90" s="55">
        <f t="shared" si="9"/>
        <v>0</v>
      </c>
      <c r="W90" s="56">
        <f t="shared" si="10"/>
        <v>11875133.538002459</v>
      </c>
      <c r="X90" s="57">
        <f t="shared" si="11"/>
        <v>6959036036.1003428</v>
      </c>
      <c r="Y90" s="58">
        <f t="shared" si="12"/>
        <v>6970911169.6383448</v>
      </c>
      <c r="Z90" s="96">
        <f t="shared" si="13"/>
        <v>62927916.656986386</v>
      </c>
      <c r="AC90">
        <v>2109</v>
      </c>
      <c r="AD90" s="51">
        <f>'Temp Relocation Housing Costs'!V90+'Temp Relocation Living Costs'!V90</f>
        <v>0</v>
      </c>
      <c r="AE90" s="51">
        <f>'Temp Relocation Housing Costs'!W90+'Temp Relocation Living Costs'!W90</f>
        <v>0</v>
      </c>
      <c r="AF90" s="51">
        <f>'Temp Relocation Housing Costs'!X90+'Temp Relocation Living Costs'!X90</f>
        <v>0</v>
      </c>
      <c r="AG90" s="51">
        <f>'Temp Relocation Housing Costs'!Y90+'Temp Relocation Living Costs'!Y90</f>
        <v>0</v>
      </c>
      <c r="AH90" s="51">
        <f>'Temp Relocation Housing Costs'!Z90+'Temp Relocation Living Costs'!Z90</f>
        <v>0</v>
      </c>
      <c r="AI90" s="51">
        <f>'Temp Relocation Housing Costs'!AA90+'Temp Relocation Living Costs'!AA90</f>
        <v>0</v>
      </c>
      <c r="AJ90" s="52">
        <f>'Temp Relocation Housing Costs'!AB90+'Temp Relocation Living Costs'!AB90</f>
        <v>2462683.7955182437</v>
      </c>
      <c r="AK90" s="52">
        <f>'Temp Relocation Housing Costs'!AC90+'Temp Relocation Living Costs'!AC90</f>
        <v>2772951.4604862193</v>
      </c>
      <c r="AL90" s="52">
        <f>'Temp Relocation Housing Costs'!AD90+'Temp Relocation Living Costs'!AD90</f>
        <v>1890059.9812403556</v>
      </c>
      <c r="AM90" s="52">
        <f>'Temp Relocation Housing Costs'!AE90+'Temp Relocation Living Costs'!AE90</f>
        <v>1882246.9740837165</v>
      </c>
      <c r="AN90" s="52">
        <f>'Temp Relocation Housing Costs'!AF90+'Temp Relocation Living Costs'!AF90</f>
        <v>1522607.4179710809</v>
      </c>
      <c r="AO90" s="52">
        <f>'Temp Relocation Housing Costs'!AG90+'Temp Relocation Living Costs'!AG90</f>
        <v>603801.57875923021</v>
      </c>
      <c r="AP90" s="53">
        <f>'Temp Relocation Housing Costs'!AH90+'Temp Relocation Living Costs'!AH90</f>
        <v>1132171696.5297267</v>
      </c>
      <c r="AQ90" s="53">
        <f>'Temp Relocation Housing Costs'!AI90+'Temp Relocation Living Costs'!AI90</f>
        <v>2137222483.5728011</v>
      </c>
      <c r="AR90" s="53">
        <f>'Temp Relocation Housing Costs'!AJ90+'Temp Relocation Living Costs'!AJ90</f>
        <v>1689366461.7169576</v>
      </c>
      <c r="AS90" s="53">
        <f>'Temp Relocation Housing Costs'!AK90+'Temp Relocation Living Costs'!AK90</f>
        <v>762105150.6393944</v>
      </c>
      <c r="AT90" s="53">
        <f>'Temp Relocation Housing Costs'!AL90+'Temp Relocation Living Costs'!AL90</f>
        <v>480862414.90060794</v>
      </c>
      <c r="AU90" s="53">
        <f>'Temp Relocation Housing Costs'!AM90+'Temp Relocation Living Costs'!AM90</f>
        <v>254252875.1281639</v>
      </c>
      <c r="AW90" s="68">
        <v>2109</v>
      </c>
      <c r="AX90" s="55">
        <f t="shared" si="14"/>
        <v>0</v>
      </c>
      <c r="AY90" s="56">
        <f t="shared" si="15"/>
        <v>11134351.208058845</v>
      </c>
      <c r="AZ90" s="57">
        <f t="shared" si="16"/>
        <v>6455981082.4876518</v>
      </c>
      <c r="BA90" s="58">
        <f t="shared" si="17"/>
        <v>6467115433.6957111</v>
      </c>
    </row>
    <row r="91" spans="1:53" x14ac:dyDescent="0.35">
      <c r="A91">
        <v>2110</v>
      </c>
      <c r="B91" s="51">
        <f>'Temp Relocation Housing Costs'!B91+'Temp Relocation Living Costs'!B91</f>
        <v>0</v>
      </c>
      <c r="C91" s="51">
        <f>'Temp Relocation Housing Costs'!C91+'Temp Relocation Living Costs'!C91</f>
        <v>0</v>
      </c>
      <c r="D91" s="51">
        <f>'Temp Relocation Housing Costs'!D91+'Temp Relocation Living Costs'!D91</f>
        <v>0</v>
      </c>
      <c r="E91" s="51">
        <f>'Temp Relocation Housing Costs'!E91+'Temp Relocation Living Costs'!E91</f>
        <v>0</v>
      </c>
      <c r="F91" s="51">
        <f>'Temp Relocation Housing Costs'!F91+'Temp Relocation Living Costs'!F91</f>
        <v>0</v>
      </c>
      <c r="G91" s="51">
        <f>'Temp Relocation Housing Costs'!G91+'Temp Relocation Living Costs'!G91</f>
        <v>0</v>
      </c>
      <c r="H91" s="52">
        <f>'Temp Relocation Housing Costs'!H91+'Temp Relocation Living Costs'!H91</f>
        <v>2845254.5051666889</v>
      </c>
      <c r="I91" s="52">
        <f>'Temp Relocation Housing Costs'!I91+'Temp Relocation Living Costs'!I91</f>
        <v>3266111.2986680195</v>
      </c>
      <c r="J91" s="52">
        <f>'Temp Relocation Housing Costs'!J91+'Temp Relocation Living Costs'!J91</f>
        <v>2249828.0501030749</v>
      </c>
      <c r="K91" s="52">
        <f>'Temp Relocation Housing Costs'!K91+'Temp Relocation Living Costs'!K91</f>
        <v>2029767.8336096201</v>
      </c>
      <c r="L91" s="52">
        <f>'Temp Relocation Housing Costs'!L91+'Temp Relocation Living Costs'!L91</f>
        <v>1671867.771554217</v>
      </c>
      <c r="M91" s="52">
        <f>'Temp Relocation Housing Costs'!M91+'Temp Relocation Living Costs'!M91</f>
        <v>710064.33170847467</v>
      </c>
      <c r="N91" s="53">
        <f>'Temp Relocation Housing Costs'!N91+'Temp Relocation Living Costs'!N91</f>
        <v>1318268927.5297546</v>
      </c>
      <c r="O91" s="53">
        <f>'Temp Relocation Housing Costs'!O91+'Temp Relocation Living Costs'!O91</f>
        <v>2536983845.8191061</v>
      </c>
      <c r="P91" s="53">
        <f>'Temp Relocation Housing Costs'!P91+'Temp Relocation Living Costs'!P91</f>
        <v>2026641182.0571148</v>
      </c>
      <c r="Q91" s="53">
        <f>'Temp Relocation Housing Costs'!Q91+'Temp Relocation Living Costs'!Q91</f>
        <v>828254701.87111771</v>
      </c>
      <c r="R91" s="53">
        <f>'Temp Relocation Housing Costs'!R91+'Temp Relocation Living Costs'!R91</f>
        <v>532125501.95090628</v>
      </c>
      <c r="S91" s="53">
        <f>'Temp Relocation Housing Costs'!S91+'Temp Relocation Living Costs'!S91</f>
        <v>301334308.33592206</v>
      </c>
      <c r="U91" s="68">
        <v>2110</v>
      </c>
      <c r="V91" s="55">
        <f t="shared" si="9"/>
        <v>0</v>
      </c>
      <c r="W91" s="56">
        <f t="shared" si="10"/>
        <v>12772893.790810095</v>
      </c>
      <c r="X91" s="57">
        <f t="shared" si="11"/>
        <v>7543608467.563921</v>
      </c>
      <c r="Y91" s="58">
        <f t="shared" si="12"/>
        <v>7556381361.3547306</v>
      </c>
      <c r="Z91" s="96">
        <f t="shared" si="13"/>
        <v>64620199.116539165</v>
      </c>
      <c r="AC91">
        <v>2110</v>
      </c>
      <c r="AD91" s="51">
        <f>'Temp Relocation Housing Costs'!V91+'Temp Relocation Living Costs'!V91</f>
        <v>0</v>
      </c>
      <c r="AE91" s="51">
        <f>'Temp Relocation Housing Costs'!W91+'Temp Relocation Living Costs'!W91</f>
        <v>0</v>
      </c>
      <c r="AF91" s="51">
        <f>'Temp Relocation Housing Costs'!X91+'Temp Relocation Living Costs'!X91</f>
        <v>0</v>
      </c>
      <c r="AG91" s="51">
        <f>'Temp Relocation Housing Costs'!Y91+'Temp Relocation Living Costs'!Y91</f>
        <v>0</v>
      </c>
      <c r="AH91" s="51">
        <f>'Temp Relocation Housing Costs'!Z91+'Temp Relocation Living Costs'!Z91</f>
        <v>0</v>
      </c>
      <c r="AI91" s="51">
        <f>'Temp Relocation Housing Costs'!AA91+'Temp Relocation Living Costs'!AA91</f>
        <v>0</v>
      </c>
      <c r="AJ91" s="52">
        <f>'Temp Relocation Housing Costs'!AB91+'Temp Relocation Living Costs'!AB91</f>
        <v>2648862.723087728</v>
      </c>
      <c r="AK91" s="52">
        <f>'Temp Relocation Housing Costs'!AC91+'Temp Relocation Living Costs'!AC91</f>
        <v>2982586.6276380443</v>
      </c>
      <c r="AL91" s="52">
        <f>'Temp Relocation Housing Costs'!AD91+'Temp Relocation Living Costs'!AD91</f>
        <v>2032948.5408636916</v>
      </c>
      <c r="AM91" s="52">
        <f>'Temp Relocation Housing Costs'!AE91+'Temp Relocation Living Costs'!AE91</f>
        <v>2024544.8702624948</v>
      </c>
      <c r="AN91" s="52">
        <f>'Temp Relocation Housing Costs'!AF91+'Temp Relocation Living Costs'!AF91</f>
        <v>1637716.5589428493</v>
      </c>
      <c r="AO91" s="52">
        <f>'Temp Relocation Housing Costs'!AG91+'Temp Relocation Living Costs'!AG91</f>
        <v>649448.98611324595</v>
      </c>
      <c r="AP91" s="53">
        <f>'Temp Relocation Housing Costs'!AH91+'Temp Relocation Living Costs'!AH91</f>
        <v>1227276299.8169231</v>
      </c>
      <c r="AQ91" s="53">
        <f>'Temp Relocation Housing Costs'!AI91+'Temp Relocation Living Costs'!AI91</f>
        <v>2316753288.8911886</v>
      </c>
      <c r="AR91" s="53">
        <f>'Temp Relocation Housing Costs'!AJ91+'Temp Relocation Living Costs'!AJ91</f>
        <v>1831276498.5433085</v>
      </c>
      <c r="AS91" s="53">
        <f>'Temp Relocation Housing Costs'!AK91+'Temp Relocation Living Costs'!AK91</f>
        <v>826123451.25302911</v>
      </c>
      <c r="AT91" s="53">
        <f>'Temp Relocation Housing Costs'!AL91+'Temp Relocation Living Costs'!AL91</f>
        <v>521255783.98501581</v>
      </c>
      <c r="AU91" s="53">
        <f>'Temp Relocation Housing Costs'!AM91+'Temp Relocation Living Costs'!AM91</f>
        <v>275610606.3784771</v>
      </c>
      <c r="AW91" s="68">
        <v>2110</v>
      </c>
      <c r="AX91" s="55">
        <f t="shared" si="14"/>
        <v>0</v>
      </c>
      <c r="AY91" s="56">
        <f t="shared" si="15"/>
        <v>11976108.306908054</v>
      </c>
      <c r="AZ91" s="57">
        <f t="shared" si="16"/>
        <v>6998295928.8679419</v>
      </c>
      <c r="BA91" s="58">
        <f t="shared" si="17"/>
        <v>7010272037.1748495</v>
      </c>
    </row>
    <row r="92" spans="1:53" x14ac:dyDescent="0.35">
      <c r="A92">
        <v>2111</v>
      </c>
      <c r="B92" s="51">
        <f>'Temp Relocation Housing Costs'!B92+'Temp Relocation Living Costs'!B92</f>
        <v>0</v>
      </c>
      <c r="C92" s="51">
        <f>'Temp Relocation Housing Costs'!C92+'Temp Relocation Living Costs'!C92</f>
        <v>0</v>
      </c>
      <c r="D92" s="51">
        <f>'Temp Relocation Housing Costs'!D92+'Temp Relocation Living Costs'!D92</f>
        <v>0</v>
      </c>
      <c r="E92" s="51">
        <f>'Temp Relocation Housing Costs'!E92+'Temp Relocation Living Costs'!E92</f>
        <v>0</v>
      </c>
      <c r="F92" s="51">
        <f>'Temp Relocation Housing Costs'!F92+'Temp Relocation Living Costs'!F92</f>
        <v>0</v>
      </c>
      <c r="G92" s="51">
        <f>'Temp Relocation Housing Costs'!G92+'Temp Relocation Living Costs'!G92</f>
        <v>0</v>
      </c>
      <c r="H92" s="52">
        <f>'Temp Relocation Housing Costs'!H92+'Temp Relocation Living Costs'!H92</f>
        <v>2862420.9224668662</v>
      </c>
      <c r="I92" s="52">
        <f>'Temp Relocation Housing Costs'!I92+'Temp Relocation Living Costs'!I92</f>
        <v>3285816.8924558321</v>
      </c>
      <c r="J92" s="52">
        <f>'Temp Relocation Housing Costs'!J92+'Temp Relocation Living Costs'!J92</f>
        <v>2263402.0509847468</v>
      </c>
      <c r="K92" s="52">
        <f>'Temp Relocation Housing Costs'!K92+'Temp Relocation Living Costs'!K92</f>
        <v>2042014.1341043375</v>
      </c>
      <c r="L92" s="52">
        <f>'Temp Relocation Housing Costs'!L92+'Temp Relocation Living Costs'!L92</f>
        <v>1681954.7355797903</v>
      </c>
      <c r="M92" s="52">
        <f>'Temp Relocation Housing Costs'!M92+'Temp Relocation Living Costs'!M92</f>
        <v>714348.39860159263</v>
      </c>
      <c r="N92" s="53">
        <f>'Temp Relocation Housing Costs'!N92+'Temp Relocation Living Costs'!N92</f>
        <v>1336582124.5642738</v>
      </c>
      <c r="O92" s="53">
        <f>'Temp Relocation Housing Costs'!O92+'Temp Relocation Living Costs'!O92</f>
        <v>2572227250.3108883</v>
      </c>
      <c r="P92" s="53">
        <f>'Temp Relocation Housing Costs'!P92+'Temp Relocation Living Costs'!P92</f>
        <v>2054794981.7183342</v>
      </c>
      <c r="Q92" s="53">
        <f>'Temp Relocation Housing Costs'!Q92+'Temp Relocation Living Costs'!Q92</f>
        <v>839760693.73163724</v>
      </c>
      <c r="R92" s="53">
        <f>'Temp Relocation Housing Costs'!R92+'Temp Relocation Living Costs'!R92</f>
        <v>539517710.74898529</v>
      </c>
      <c r="S92" s="53">
        <f>'Temp Relocation Housing Costs'!S92+'Temp Relocation Living Costs'!S92</f>
        <v>305520399.9948957</v>
      </c>
      <c r="U92" s="68">
        <v>2111</v>
      </c>
      <c r="V92" s="55">
        <f t="shared" si="9"/>
        <v>0</v>
      </c>
      <c r="W92" s="56">
        <f t="shared" si="10"/>
        <v>12849957.134193167</v>
      </c>
      <c r="X92" s="57">
        <f t="shared" si="11"/>
        <v>7648403161.0690145</v>
      </c>
      <c r="Y92" s="58">
        <f t="shared" si="12"/>
        <v>7661253118.203208</v>
      </c>
      <c r="Z92" s="96">
        <f t="shared" si="13"/>
        <v>62066156.669995226</v>
      </c>
      <c r="AC92">
        <v>2111</v>
      </c>
      <c r="AD92" s="51">
        <f>'Temp Relocation Housing Costs'!V92+'Temp Relocation Living Costs'!V92</f>
        <v>0</v>
      </c>
      <c r="AE92" s="51">
        <f>'Temp Relocation Housing Costs'!W92+'Temp Relocation Living Costs'!W92</f>
        <v>0</v>
      </c>
      <c r="AF92" s="51">
        <f>'Temp Relocation Housing Costs'!X92+'Temp Relocation Living Costs'!X92</f>
        <v>0</v>
      </c>
      <c r="AG92" s="51">
        <f>'Temp Relocation Housing Costs'!Y92+'Temp Relocation Living Costs'!Y92</f>
        <v>0</v>
      </c>
      <c r="AH92" s="51">
        <f>'Temp Relocation Housing Costs'!Z92+'Temp Relocation Living Costs'!Z92</f>
        <v>0</v>
      </c>
      <c r="AI92" s="51">
        <f>'Temp Relocation Housing Costs'!AA92+'Temp Relocation Living Costs'!AA92</f>
        <v>0</v>
      </c>
      <c r="AJ92" s="52">
        <f>'Temp Relocation Housing Costs'!AB92+'Temp Relocation Living Costs'!AB92</f>
        <v>2664844.2399583068</v>
      </c>
      <c r="AK92" s="52">
        <f>'Temp Relocation Housing Costs'!AC92+'Temp Relocation Living Costs'!AC92</f>
        <v>3000581.6177491187</v>
      </c>
      <c r="AL92" s="52">
        <f>'Temp Relocation Housing Costs'!AD92+'Temp Relocation Living Costs'!AD92</f>
        <v>2045214.0316796731</v>
      </c>
      <c r="AM92" s="52">
        <f>'Temp Relocation Housing Costs'!AE92+'Temp Relocation Living Costs'!AE92</f>
        <v>2036759.6587894082</v>
      </c>
      <c r="AN92" s="52">
        <f>'Temp Relocation Housing Costs'!AF92+'Temp Relocation Living Costs'!AF92</f>
        <v>1647597.476737434</v>
      </c>
      <c r="AO92" s="52">
        <f>'Temp Relocation Housing Costs'!AG92+'Temp Relocation Living Costs'!AG92</f>
        <v>653367.33938904339</v>
      </c>
      <c r="AP92" s="53">
        <f>'Temp Relocation Housing Costs'!AH92+'Temp Relocation Living Costs'!AH92</f>
        <v>1244325440.720562</v>
      </c>
      <c r="AQ92" s="53">
        <f>'Temp Relocation Housing Costs'!AI92+'Temp Relocation Living Costs'!AI92</f>
        <v>2348937283.0473266</v>
      </c>
      <c r="AR92" s="53">
        <f>'Temp Relocation Housing Costs'!AJ92+'Temp Relocation Living Costs'!AJ92</f>
        <v>1856716320.905921</v>
      </c>
      <c r="AS92" s="53">
        <f>'Temp Relocation Housing Costs'!AK92+'Temp Relocation Living Costs'!AK92</f>
        <v>837599836.09506822</v>
      </c>
      <c r="AT92" s="53">
        <f>'Temp Relocation Housing Costs'!AL92+'Temp Relocation Living Costs'!AL92</f>
        <v>528496992.26820594</v>
      </c>
      <c r="AU92" s="53">
        <f>'Temp Relocation Housing Costs'!AM92+'Temp Relocation Living Costs'!AM92</f>
        <v>279439348.1731202</v>
      </c>
      <c r="AW92" s="68">
        <v>2111</v>
      </c>
      <c r="AX92" s="55">
        <f t="shared" si="14"/>
        <v>0</v>
      </c>
      <c r="AY92" s="56">
        <f t="shared" si="15"/>
        <v>12048364.364302984</v>
      </c>
      <c r="AZ92" s="57">
        <f t="shared" si="16"/>
        <v>7095515221.2102032</v>
      </c>
      <c r="BA92" s="58">
        <f t="shared" si="17"/>
        <v>7107563585.5745058</v>
      </c>
    </row>
    <row r="93" spans="1:53" x14ac:dyDescent="0.35">
      <c r="A93">
        <v>2112</v>
      </c>
      <c r="B93" s="51">
        <f>'Temp Relocation Housing Costs'!B93+'Temp Relocation Living Costs'!B93</f>
        <v>0</v>
      </c>
      <c r="C93" s="51">
        <f>'Temp Relocation Housing Costs'!C93+'Temp Relocation Living Costs'!C93</f>
        <v>0</v>
      </c>
      <c r="D93" s="51">
        <f>'Temp Relocation Housing Costs'!D93+'Temp Relocation Living Costs'!D93</f>
        <v>0</v>
      </c>
      <c r="E93" s="51">
        <f>'Temp Relocation Housing Costs'!E93+'Temp Relocation Living Costs'!E93</f>
        <v>0</v>
      </c>
      <c r="F93" s="51">
        <f>'Temp Relocation Housing Costs'!F93+'Temp Relocation Living Costs'!F93</f>
        <v>0</v>
      </c>
      <c r="G93" s="51">
        <f>'Temp Relocation Housing Costs'!G93+'Temp Relocation Living Costs'!G93</f>
        <v>0</v>
      </c>
      <c r="H93" s="52">
        <f>'Temp Relocation Housing Costs'!H93+'Temp Relocation Living Costs'!H93</f>
        <v>2879690.9107770855</v>
      </c>
      <c r="I93" s="52">
        <f>'Temp Relocation Housing Costs'!I93+'Temp Relocation Living Costs'!I93</f>
        <v>3305641.3769950699</v>
      </c>
      <c r="J93" s="52">
        <f>'Temp Relocation Housing Costs'!J93+'Temp Relocation Living Costs'!J93</f>
        <v>2277057.9485695595</v>
      </c>
      <c r="K93" s="52">
        <f>'Temp Relocation Housing Costs'!K93+'Temp Relocation Living Costs'!K93</f>
        <v>2054334.3208205844</v>
      </c>
      <c r="L93" s="52">
        <f>'Temp Relocation Housing Costs'!L93+'Temp Relocation Living Costs'!L93</f>
        <v>1692102.5577934249</v>
      </c>
      <c r="M93" s="52">
        <f>'Temp Relocation Housing Costs'!M93+'Temp Relocation Living Costs'!M93</f>
        <v>718658.31277125329</v>
      </c>
      <c r="N93" s="53">
        <f>'Temp Relocation Housing Costs'!N93+'Temp Relocation Living Costs'!N93</f>
        <v>1355149725.8243816</v>
      </c>
      <c r="O93" s="53">
        <f>'Temp Relocation Housing Costs'!O93+'Temp Relocation Living Costs'!O93</f>
        <v>2607960250.9671144</v>
      </c>
      <c r="P93" s="53">
        <f>'Temp Relocation Housing Costs'!P93+'Temp Relocation Living Costs'!P93</f>
        <v>2083339889.8018937</v>
      </c>
      <c r="Q93" s="53">
        <f>'Temp Relocation Housing Costs'!Q93+'Temp Relocation Living Costs'!Q93</f>
        <v>851426525.12991607</v>
      </c>
      <c r="R93" s="53">
        <f>'Temp Relocation Housing Costs'!R93+'Temp Relocation Living Costs'!R93</f>
        <v>547012611.01874542</v>
      </c>
      <c r="S93" s="53">
        <f>'Temp Relocation Housing Costs'!S93+'Temp Relocation Living Costs'!S93</f>
        <v>309764644.22027999</v>
      </c>
      <c r="U93" s="68">
        <v>2112</v>
      </c>
      <c r="V93" s="55">
        <f t="shared" si="9"/>
        <v>0</v>
      </c>
      <c r="W93" s="56">
        <f t="shared" si="10"/>
        <v>12927485.427726978</v>
      </c>
      <c r="X93" s="57">
        <f t="shared" si="11"/>
        <v>7754653646.9623308</v>
      </c>
      <c r="Y93" s="58">
        <f t="shared" si="12"/>
        <v>7767581132.3900576</v>
      </c>
      <c r="Z93" s="96">
        <f t="shared" si="13"/>
        <v>59613065.991492912</v>
      </c>
      <c r="AC93">
        <v>2112</v>
      </c>
      <c r="AD93" s="51">
        <f>'Temp Relocation Housing Costs'!V93+'Temp Relocation Living Costs'!V93</f>
        <v>0</v>
      </c>
      <c r="AE93" s="51">
        <f>'Temp Relocation Housing Costs'!W93+'Temp Relocation Living Costs'!W93</f>
        <v>0</v>
      </c>
      <c r="AF93" s="51">
        <f>'Temp Relocation Housing Costs'!X93+'Temp Relocation Living Costs'!X93</f>
        <v>0</v>
      </c>
      <c r="AG93" s="51">
        <f>'Temp Relocation Housing Costs'!Y93+'Temp Relocation Living Costs'!Y93</f>
        <v>0</v>
      </c>
      <c r="AH93" s="51">
        <f>'Temp Relocation Housing Costs'!Z93+'Temp Relocation Living Costs'!Z93</f>
        <v>0</v>
      </c>
      <c r="AI93" s="51">
        <f>'Temp Relocation Housing Costs'!AA93+'Temp Relocation Living Costs'!AA93</f>
        <v>0</v>
      </c>
      <c r="AJ93" s="52">
        <f>'Temp Relocation Housing Costs'!AB93+'Temp Relocation Living Costs'!AB93</f>
        <v>2680922.1789194886</v>
      </c>
      <c r="AK93" s="52">
        <f>'Temp Relocation Housing Costs'!AC93+'Temp Relocation Living Costs'!AC93</f>
        <v>3018685.1779403035</v>
      </c>
      <c r="AL93" s="52">
        <f>'Temp Relocation Housing Costs'!AD93+'Temp Relocation Living Costs'!AD93</f>
        <v>2057553.5244991172</v>
      </c>
      <c r="AM93" s="52">
        <f>'Temp Relocation Housing Costs'!AE93+'Temp Relocation Living Costs'!AE93</f>
        <v>2049048.1434151095</v>
      </c>
      <c r="AN93" s="52">
        <f>'Temp Relocation Housing Costs'!AF93+'Temp Relocation Living Costs'!AF93</f>
        <v>1657538.0095709772</v>
      </c>
      <c r="AO93" s="52">
        <f>'Temp Relocation Housing Costs'!AG93+'Temp Relocation Living Costs'!AG93</f>
        <v>657309.33346299815</v>
      </c>
      <c r="AP93" s="53">
        <f>'Temp Relocation Housing Costs'!AH93+'Temp Relocation Living Costs'!AH93</f>
        <v>1261611425.7689099</v>
      </c>
      <c r="AQ93" s="53">
        <f>'Temp Relocation Housing Costs'!AI93+'Temp Relocation Living Costs'!AI93</f>
        <v>2381568372.4918613</v>
      </c>
      <c r="AR93" s="53">
        <f>'Temp Relocation Housing Costs'!AJ93+'Temp Relocation Living Costs'!AJ93</f>
        <v>1882509549.5195045</v>
      </c>
      <c r="AS93" s="53">
        <f>'Temp Relocation Housing Costs'!AK93+'Temp Relocation Living Costs'!AK93</f>
        <v>849235649.17854416</v>
      </c>
      <c r="AT93" s="53">
        <f>'Temp Relocation Housing Costs'!AL93+'Temp Relocation Living Costs'!AL93</f>
        <v>535838794.34624988</v>
      </c>
      <c r="AU93" s="53">
        <f>'Temp Relocation Housing Costs'!AM93+'Temp Relocation Living Costs'!AM93</f>
        <v>283321278.28269315</v>
      </c>
      <c r="AW93" s="68">
        <v>2112</v>
      </c>
      <c r="AX93" s="55">
        <f t="shared" si="14"/>
        <v>0</v>
      </c>
      <c r="AY93" s="56">
        <f t="shared" si="15"/>
        <v>12121056.367807994</v>
      </c>
      <c r="AZ93" s="57">
        <f t="shared" si="16"/>
        <v>7194085069.5877619</v>
      </c>
      <c r="BA93" s="58">
        <f t="shared" si="17"/>
        <v>7206206125.9555702</v>
      </c>
    </row>
    <row r="94" spans="1:53" x14ac:dyDescent="0.35">
      <c r="A94">
        <v>2113</v>
      </c>
      <c r="B94" s="51">
        <f>'Temp Relocation Housing Costs'!B94+'Temp Relocation Living Costs'!B94</f>
        <v>0</v>
      </c>
      <c r="C94" s="51">
        <f>'Temp Relocation Housing Costs'!C94+'Temp Relocation Living Costs'!C94</f>
        <v>0</v>
      </c>
      <c r="D94" s="51">
        <f>'Temp Relocation Housing Costs'!D94+'Temp Relocation Living Costs'!D94</f>
        <v>0</v>
      </c>
      <c r="E94" s="51">
        <f>'Temp Relocation Housing Costs'!E94+'Temp Relocation Living Costs'!E94</f>
        <v>0</v>
      </c>
      <c r="F94" s="51">
        <f>'Temp Relocation Housing Costs'!F94+'Temp Relocation Living Costs'!F94</f>
        <v>0</v>
      </c>
      <c r="G94" s="51">
        <f>'Temp Relocation Housing Costs'!G94+'Temp Relocation Living Costs'!G94</f>
        <v>0</v>
      </c>
      <c r="H94" s="52">
        <f>'Temp Relocation Housing Costs'!H94+'Temp Relocation Living Costs'!H94</f>
        <v>2897065.0949775353</v>
      </c>
      <c r="I94" s="52">
        <f>'Temp Relocation Housing Costs'!I94+'Temp Relocation Living Costs'!I94</f>
        <v>3325585.4695952861</v>
      </c>
      <c r="J94" s="52">
        <f>'Temp Relocation Housing Costs'!J94+'Temp Relocation Living Costs'!J94</f>
        <v>2290796.2369690156</v>
      </c>
      <c r="K94" s="52">
        <f>'Temp Relocation Housing Costs'!K94+'Temp Relocation Living Costs'!K94</f>
        <v>2066728.8395398217</v>
      </c>
      <c r="L94" s="52">
        <f>'Temp Relocation Housing Costs'!L94+'Temp Relocation Living Costs'!L94</f>
        <v>1702311.6053738897</v>
      </c>
      <c r="M94" s="52">
        <f>'Temp Relocation Housing Costs'!M94+'Temp Relocation Living Costs'!M94</f>
        <v>722994.23016313172</v>
      </c>
      <c r="N94" s="53">
        <f>'Temp Relocation Housing Costs'!N94+'Temp Relocation Living Costs'!N94</f>
        <v>1373975265.4559655</v>
      </c>
      <c r="O94" s="53">
        <f>'Temp Relocation Housing Costs'!O94+'Temp Relocation Living Costs'!O94</f>
        <v>2644189649.1853151</v>
      </c>
      <c r="P94" s="53">
        <f>'Temp Relocation Housing Costs'!P94+'Temp Relocation Living Costs'!P94</f>
        <v>2112281339.5281718</v>
      </c>
      <c r="Q94" s="53">
        <f>'Temp Relocation Housing Costs'!Q94+'Temp Relocation Living Costs'!Q94</f>
        <v>863254416.53318119</v>
      </c>
      <c r="R94" s="53">
        <f>'Temp Relocation Housing Costs'!R94+'Temp Relocation Living Costs'!R94</f>
        <v>554611629.33492815</v>
      </c>
      <c r="S94" s="53">
        <f>'Temp Relocation Housing Costs'!S94+'Temp Relocation Living Costs'!S94</f>
        <v>314067848.85892963</v>
      </c>
      <c r="U94" s="68">
        <v>2113</v>
      </c>
      <c r="V94" s="55">
        <f t="shared" si="9"/>
        <v>0</v>
      </c>
      <c r="W94" s="56">
        <f t="shared" si="10"/>
        <v>13005481.476618679</v>
      </c>
      <c r="X94" s="57">
        <f t="shared" si="11"/>
        <v>7862380148.896492</v>
      </c>
      <c r="Y94" s="58">
        <f t="shared" si="12"/>
        <v>7875385630.3731108</v>
      </c>
      <c r="Z94" s="96">
        <f t="shared" si="13"/>
        <v>57256936.550633341</v>
      </c>
      <c r="AC94">
        <v>2113</v>
      </c>
      <c r="AD94" s="51">
        <f>'Temp Relocation Housing Costs'!V94+'Temp Relocation Living Costs'!V94</f>
        <v>0</v>
      </c>
      <c r="AE94" s="51">
        <f>'Temp Relocation Housing Costs'!W94+'Temp Relocation Living Costs'!W94</f>
        <v>0</v>
      </c>
      <c r="AF94" s="51">
        <f>'Temp Relocation Housing Costs'!X94+'Temp Relocation Living Costs'!X94</f>
        <v>0</v>
      </c>
      <c r="AG94" s="51">
        <f>'Temp Relocation Housing Costs'!Y94+'Temp Relocation Living Costs'!Y94</f>
        <v>0</v>
      </c>
      <c r="AH94" s="51">
        <f>'Temp Relocation Housing Costs'!Z94+'Temp Relocation Living Costs'!Z94</f>
        <v>0</v>
      </c>
      <c r="AI94" s="51">
        <f>'Temp Relocation Housing Costs'!AA94+'Temp Relocation Living Costs'!AA94</f>
        <v>0</v>
      </c>
      <c r="AJ94" s="52">
        <f>'Temp Relocation Housing Costs'!AB94+'Temp Relocation Living Costs'!AB94</f>
        <v>2697097.1217195303</v>
      </c>
      <c r="AK94" s="52">
        <f>'Temp Relocation Housing Costs'!AC94+'Temp Relocation Living Costs'!AC94</f>
        <v>3036897.96325293</v>
      </c>
      <c r="AL94" s="52">
        <f>'Temp Relocation Housing Costs'!AD94+'Temp Relocation Living Costs'!AD94</f>
        <v>2069967.4658020346</v>
      </c>
      <c r="AM94" s="52">
        <f>'Temp Relocation Housing Costs'!AE94+'Temp Relocation Living Costs'!AE94</f>
        <v>2061410.7687739809</v>
      </c>
      <c r="AN94" s="52">
        <f>'Temp Relocation Housing Costs'!AF94+'Temp Relocation Living Costs'!AF94</f>
        <v>1667538.5171218941</v>
      </c>
      <c r="AO94" s="52">
        <f>'Temp Relocation Housing Costs'!AG94+'Temp Relocation Living Costs'!AG94</f>
        <v>661275.11096832738</v>
      </c>
      <c r="AP94" s="53">
        <f>'Temp Relocation Housing Costs'!AH94+'Temp Relocation Living Costs'!AH94</f>
        <v>1279137545.1658077</v>
      </c>
      <c r="AQ94" s="53">
        <f>'Temp Relocation Housing Costs'!AI94+'Temp Relocation Living Costs'!AI94</f>
        <v>2414652768.2064366</v>
      </c>
      <c r="AR94" s="53">
        <f>'Temp Relocation Housing Costs'!AJ94+'Temp Relocation Living Costs'!AJ94</f>
        <v>1908661093.8514459</v>
      </c>
      <c r="AS94" s="53">
        <f>'Temp Relocation Housing Costs'!AK94+'Temp Relocation Living Costs'!AK94</f>
        <v>861033105.25701463</v>
      </c>
      <c r="AT94" s="53">
        <f>'Temp Relocation Housing Costs'!AL94+'Temp Relocation Living Costs'!AL94</f>
        <v>543282587.65327275</v>
      </c>
      <c r="AU94" s="53">
        <f>'Temp Relocation Housing Costs'!AM94+'Temp Relocation Living Costs'!AM94</f>
        <v>287257135.59140277</v>
      </c>
      <c r="AW94" s="68">
        <v>2113</v>
      </c>
      <c r="AX94" s="55">
        <f t="shared" si="14"/>
        <v>0</v>
      </c>
      <c r="AY94" s="56">
        <f t="shared" si="15"/>
        <v>12194186.947638696</v>
      </c>
      <c r="AZ94" s="57">
        <f t="shared" si="16"/>
        <v>7294024235.7253799</v>
      </c>
      <c r="BA94" s="58">
        <f t="shared" si="17"/>
        <v>7306218422.6730185</v>
      </c>
    </row>
    <row r="95" spans="1:53" x14ac:dyDescent="0.35">
      <c r="A95">
        <v>2114</v>
      </c>
      <c r="B95" s="51">
        <f>'Temp Relocation Housing Costs'!B95+'Temp Relocation Living Costs'!B95</f>
        <v>0</v>
      </c>
      <c r="C95" s="51">
        <f>'Temp Relocation Housing Costs'!C95+'Temp Relocation Living Costs'!C95</f>
        <v>0</v>
      </c>
      <c r="D95" s="51">
        <f>'Temp Relocation Housing Costs'!D95+'Temp Relocation Living Costs'!D95</f>
        <v>0</v>
      </c>
      <c r="E95" s="51">
        <f>'Temp Relocation Housing Costs'!E95+'Temp Relocation Living Costs'!E95</f>
        <v>0</v>
      </c>
      <c r="F95" s="51">
        <f>'Temp Relocation Housing Costs'!F95+'Temp Relocation Living Costs'!F95</f>
        <v>0</v>
      </c>
      <c r="G95" s="51">
        <f>'Temp Relocation Housing Costs'!G95+'Temp Relocation Living Costs'!G95</f>
        <v>0</v>
      </c>
      <c r="H95" s="52">
        <f>'Temp Relocation Housing Costs'!H95+'Temp Relocation Living Costs'!H95</f>
        <v>2914544.1037185309</v>
      </c>
      <c r="I95" s="52">
        <f>'Temp Relocation Housing Costs'!I95+'Temp Relocation Living Costs'!I95</f>
        <v>3345649.891893825</v>
      </c>
      <c r="J95" s="52">
        <f>'Temp Relocation Housing Costs'!J95+'Temp Relocation Living Costs'!J95</f>
        <v>2304617.4132757662</v>
      </c>
      <c r="K95" s="52">
        <f>'Temp Relocation Housing Costs'!K95+'Temp Relocation Living Costs'!K95</f>
        <v>2079198.1387330678</v>
      </c>
      <c r="L95" s="52">
        <f>'Temp Relocation Housing Costs'!L95+'Temp Relocation Living Costs'!L95</f>
        <v>1712582.2477152757</v>
      </c>
      <c r="M95" s="52">
        <f>'Temp Relocation Housing Costs'!M95+'Temp Relocation Living Costs'!M95</f>
        <v>727356.30766377854</v>
      </c>
      <c r="N95" s="53">
        <f>'Temp Relocation Housing Costs'!N95+'Temp Relocation Living Costs'!N95</f>
        <v>1393062326.7007461</v>
      </c>
      <c r="O95" s="53">
        <f>'Temp Relocation Housing Costs'!O95+'Temp Relocation Living Costs'!O95</f>
        <v>2680922340.8470283</v>
      </c>
      <c r="P95" s="53">
        <f>'Temp Relocation Housing Costs'!P95+'Temp Relocation Living Costs'!P95</f>
        <v>2141624839.5950387</v>
      </c>
      <c r="Q95" s="53">
        <f>'Temp Relocation Housing Costs'!Q95+'Temp Relocation Living Costs'!Q95</f>
        <v>875246619.25506043</v>
      </c>
      <c r="R95" s="53">
        <f>'Temp Relocation Housing Costs'!R95+'Temp Relocation Living Costs'!R95</f>
        <v>562316212.0900408</v>
      </c>
      <c r="S95" s="53">
        <f>'Temp Relocation Housing Costs'!S95+'Temp Relocation Living Costs'!S95</f>
        <v>318430832.98018855</v>
      </c>
      <c r="U95" s="68">
        <v>2114</v>
      </c>
      <c r="V95" s="55">
        <f t="shared" si="9"/>
        <v>0</v>
      </c>
      <c r="W95" s="56">
        <f t="shared" si="10"/>
        <v>13083948.103000244</v>
      </c>
      <c r="X95" s="57">
        <f t="shared" si="11"/>
        <v>7971603171.4681025</v>
      </c>
      <c r="Y95" s="58">
        <f t="shared" si="12"/>
        <v>7984687119.5711031</v>
      </c>
      <c r="Z95" s="96">
        <f t="shared" si="13"/>
        <v>54993935.572324179</v>
      </c>
      <c r="AC95">
        <v>2114</v>
      </c>
      <c r="AD95" s="51">
        <f>'Temp Relocation Housing Costs'!V95+'Temp Relocation Living Costs'!V95</f>
        <v>0</v>
      </c>
      <c r="AE95" s="51">
        <f>'Temp Relocation Housing Costs'!W95+'Temp Relocation Living Costs'!W95</f>
        <v>0</v>
      </c>
      <c r="AF95" s="51">
        <f>'Temp Relocation Housing Costs'!X95+'Temp Relocation Living Costs'!X95</f>
        <v>0</v>
      </c>
      <c r="AG95" s="51">
        <f>'Temp Relocation Housing Costs'!Y95+'Temp Relocation Living Costs'!Y95</f>
        <v>0</v>
      </c>
      <c r="AH95" s="51">
        <f>'Temp Relocation Housing Costs'!Z95+'Temp Relocation Living Costs'!Z95</f>
        <v>0</v>
      </c>
      <c r="AI95" s="51">
        <f>'Temp Relocation Housing Costs'!AA95+'Temp Relocation Living Costs'!AA95</f>
        <v>0</v>
      </c>
      <c r="AJ95" s="52">
        <f>'Temp Relocation Housing Costs'!AB95+'Temp Relocation Living Costs'!AB95</f>
        <v>2713369.6536165792</v>
      </c>
      <c r="AK95" s="52">
        <f>'Temp Relocation Housing Costs'!AC95+'Temp Relocation Living Costs'!AC95</f>
        <v>3055220.6326804254</v>
      </c>
      <c r="AL95" s="52">
        <f>'Temp Relocation Housing Costs'!AD95+'Temp Relocation Living Costs'!AD95</f>
        <v>2082456.304762213</v>
      </c>
      <c r="AM95" s="52">
        <f>'Temp Relocation Housing Costs'!AE95+'Temp Relocation Living Costs'!AE95</f>
        <v>2073847.9821830436</v>
      </c>
      <c r="AN95" s="52">
        <f>'Temp Relocation Housing Costs'!AF95+'Temp Relocation Living Costs'!AF95</f>
        <v>1677599.3612386694</v>
      </c>
      <c r="AO95" s="52">
        <f>'Temp Relocation Housing Costs'!AG95+'Temp Relocation Living Costs'!AG95</f>
        <v>665264.81539880647</v>
      </c>
      <c r="AP95" s="53">
        <f>'Temp Relocation Housing Costs'!AH95+'Temp Relocation Living Costs'!AH95</f>
        <v>1296907134.8221221</v>
      </c>
      <c r="AQ95" s="53">
        <f>'Temp Relocation Housing Costs'!AI95+'Temp Relocation Living Costs'!AI95</f>
        <v>2448196767.4547353</v>
      </c>
      <c r="AR95" s="53">
        <f>'Temp Relocation Housing Costs'!AJ95+'Temp Relocation Living Costs'!AJ95</f>
        <v>1935175931.5707283</v>
      </c>
      <c r="AS95" s="53">
        <f>'Temp Relocation Housing Costs'!AK95+'Temp Relocation Living Costs'!AK95</f>
        <v>872994449.85106742</v>
      </c>
      <c r="AT95" s="53">
        <f>'Temp Relocation Housing Costs'!AL95+'Temp Relocation Living Costs'!AL95</f>
        <v>550829789.03634834</v>
      </c>
      <c r="AU95" s="53">
        <f>'Temp Relocation Housing Costs'!AM95+'Temp Relocation Living Costs'!AM95</f>
        <v>291247669.24792659</v>
      </c>
      <c r="AW95" s="68">
        <v>2114</v>
      </c>
      <c r="AX95" s="55">
        <f t="shared" si="14"/>
        <v>0</v>
      </c>
      <c r="AY95" s="56">
        <f t="shared" si="15"/>
        <v>12267758.749879736</v>
      </c>
      <c r="AZ95" s="57">
        <f t="shared" si="16"/>
        <v>7395351741.9829283</v>
      </c>
      <c r="BA95" s="58">
        <f t="shared" si="17"/>
        <v>7407619500.7328081</v>
      </c>
    </row>
    <row r="96" spans="1:53" x14ac:dyDescent="0.35">
      <c r="A96">
        <v>2115</v>
      </c>
      <c r="B96" s="51">
        <f>'Temp Relocation Housing Costs'!B96+'Temp Relocation Living Costs'!B96</f>
        <v>0</v>
      </c>
      <c r="C96" s="51">
        <f>'Temp Relocation Housing Costs'!C96+'Temp Relocation Living Costs'!C96</f>
        <v>0</v>
      </c>
      <c r="D96" s="51">
        <f>'Temp Relocation Housing Costs'!D96+'Temp Relocation Living Costs'!D96</f>
        <v>0</v>
      </c>
      <c r="E96" s="51">
        <f>'Temp Relocation Housing Costs'!E96+'Temp Relocation Living Costs'!E96</f>
        <v>0</v>
      </c>
      <c r="F96" s="51">
        <f>'Temp Relocation Housing Costs'!F96+'Temp Relocation Living Costs'!F96</f>
        <v>0</v>
      </c>
      <c r="G96" s="51">
        <f>'Temp Relocation Housing Costs'!G96+'Temp Relocation Living Costs'!G96</f>
        <v>0</v>
      </c>
      <c r="H96" s="52">
        <f>'Temp Relocation Housing Costs'!H96+'Temp Relocation Living Costs'!H96</f>
        <v>2932128.5694432491</v>
      </c>
      <c r="I96" s="52">
        <f>'Temp Relocation Housing Costs'!I96+'Temp Relocation Living Costs'!I96</f>
        <v>3365835.3698819098</v>
      </c>
      <c r="J96" s="52">
        <f>'Temp Relocation Housing Costs'!J96+'Temp Relocation Living Costs'!J96</f>
        <v>2318521.9775815979</v>
      </c>
      <c r="K96" s="52">
        <f>'Temp Relocation Housing Costs'!K96+'Temp Relocation Living Costs'!K96</f>
        <v>2091742.6695771213</v>
      </c>
      <c r="L96" s="52">
        <f>'Temp Relocation Housing Costs'!L96+'Temp Relocation Living Costs'!L96</f>
        <v>1722914.8564403551</v>
      </c>
      <c r="M96" s="52">
        <f>'Temp Relocation Housing Costs'!M96+'Temp Relocation Living Costs'!M96</f>
        <v>731744.70310629508</v>
      </c>
      <c r="N96" s="53">
        <f>'Temp Relocation Housing Costs'!N96+'Temp Relocation Living Costs'!N96</f>
        <v>1412414542.5783072</v>
      </c>
      <c r="O96" s="53">
        <f>'Temp Relocation Housing Costs'!O96+'Temp Relocation Living Costs'!O96</f>
        <v>2718165317.6303587</v>
      </c>
      <c r="P96" s="53">
        <f>'Temp Relocation Housing Costs'!P96+'Temp Relocation Living Costs'!P96</f>
        <v>2171375975.2263837</v>
      </c>
      <c r="Q96" s="53">
        <f>'Temp Relocation Housing Costs'!Q96+'Temp Relocation Living Costs'!Q96</f>
        <v>887405415.88409913</v>
      </c>
      <c r="R96" s="53">
        <f>'Temp Relocation Housing Costs'!R96+'Temp Relocation Living Costs'!R96</f>
        <v>570127825.76966095</v>
      </c>
      <c r="S96" s="53">
        <f>'Temp Relocation Housing Costs'!S96+'Temp Relocation Living Costs'!S96</f>
        <v>322854427.03179061</v>
      </c>
      <c r="U96" s="68">
        <v>2115</v>
      </c>
      <c r="V96" s="55">
        <f t="shared" si="9"/>
        <v>0</v>
      </c>
      <c r="W96" s="56">
        <f t="shared" si="10"/>
        <v>13162888.14603053</v>
      </c>
      <c r="X96" s="57">
        <f t="shared" si="11"/>
        <v>8082343504.1205997</v>
      </c>
      <c r="Y96" s="58">
        <f t="shared" si="12"/>
        <v>8095506392.2666302</v>
      </c>
      <c r="Z96" s="96">
        <f t="shared" si="13"/>
        <v>52820381.799706377</v>
      </c>
      <c r="AC96">
        <v>2115</v>
      </c>
      <c r="AD96" s="51">
        <f>'Temp Relocation Housing Costs'!V96+'Temp Relocation Living Costs'!V96</f>
        <v>0</v>
      </c>
      <c r="AE96" s="51">
        <f>'Temp Relocation Housing Costs'!W96+'Temp Relocation Living Costs'!W96</f>
        <v>0</v>
      </c>
      <c r="AF96" s="51">
        <f>'Temp Relocation Housing Costs'!X96+'Temp Relocation Living Costs'!X96</f>
        <v>0</v>
      </c>
      <c r="AG96" s="51">
        <f>'Temp Relocation Housing Costs'!Y96+'Temp Relocation Living Costs'!Y96</f>
        <v>0</v>
      </c>
      <c r="AH96" s="51">
        <f>'Temp Relocation Housing Costs'!Z96+'Temp Relocation Living Costs'!Z96</f>
        <v>0</v>
      </c>
      <c r="AI96" s="51">
        <f>'Temp Relocation Housing Costs'!AA96+'Temp Relocation Living Costs'!AA96</f>
        <v>0</v>
      </c>
      <c r="AJ96" s="52">
        <f>'Temp Relocation Housing Costs'!AB96+'Temp Relocation Living Costs'!AB96</f>
        <v>2729740.3633998479</v>
      </c>
      <c r="AK96" s="52">
        <f>'Temp Relocation Housing Costs'!AC96+'Temp Relocation Living Costs'!AC96</f>
        <v>3073653.8491921523</v>
      </c>
      <c r="AL96" s="52">
        <f>'Temp Relocation Housing Costs'!AD96+'Temp Relocation Living Costs'!AD96</f>
        <v>2095020.4932634598</v>
      </c>
      <c r="AM96" s="52">
        <f>'Temp Relocation Housing Costs'!AE96+'Temp Relocation Living Costs'!AE96</f>
        <v>2086360.2336581368</v>
      </c>
      <c r="AN96" s="52">
        <f>'Temp Relocation Housing Costs'!AF96+'Temp Relocation Living Costs'!AF96</f>
        <v>1687720.905952944</v>
      </c>
      <c r="AO96" s="52">
        <f>'Temp Relocation Housing Costs'!AG96+'Temp Relocation Living Costs'!AG96</f>
        <v>669278.59111395734</v>
      </c>
      <c r="AP96" s="53">
        <f>'Temp Relocation Housing Costs'!AH96+'Temp Relocation Living Costs'!AH96</f>
        <v>1314923576.9906991</v>
      </c>
      <c r="AQ96" s="53">
        <f>'Temp Relocation Housing Costs'!AI96+'Temp Relocation Living Costs'!AI96</f>
        <v>2482206754.9810925</v>
      </c>
      <c r="AR96" s="53">
        <f>'Temp Relocation Housing Costs'!AJ96+'Temp Relocation Living Costs'!AJ96</f>
        <v>1962059109.4953742</v>
      </c>
      <c r="AS96" s="53">
        <f>'Temp Relocation Housing Costs'!AK96+'Temp Relocation Living Costs'!AK96</f>
        <v>885121959.67573035</v>
      </c>
      <c r="AT96" s="53">
        <f>'Temp Relocation Housing Costs'!AL96+'Temp Relocation Living Costs'!AL96</f>
        <v>558481835.02517998</v>
      </c>
      <c r="AU96" s="53">
        <f>'Temp Relocation Housing Costs'!AM96+'Temp Relocation Living Costs'!AM96</f>
        <v>295293638.80800444</v>
      </c>
      <c r="AW96" s="68">
        <v>2115</v>
      </c>
      <c r="AX96" s="55">
        <f t="shared" si="14"/>
        <v>0</v>
      </c>
      <c r="AY96" s="56">
        <f t="shared" si="15"/>
        <v>12341774.436580498</v>
      </c>
      <c r="AZ96" s="57">
        <f t="shared" si="16"/>
        <v>7498086874.9760799</v>
      </c>
      <c r="BA96" s="58">
        <f t="shared" si="17"/>
        <v>7510428649.4126606</v>
      </c>
    </row>
    <row r="97" spans="1:53" x14ac:dyDescent="0.35">
      <c r="A97">
        <v>2116</v>
      </c>
      <c r="B97" s="51">
        <f>'Temp Relocation Housing Costs'!B97+'Temp Relocation Living Costs'!B97</f>
        <v>0</v>
      </c>
      <c r="C97" s="51">
        <f>'Temp Relocation Housing Costs'!C97+'Temp Relocation Living Costs'!C97</f>
        <v>0</v>
      </c>
      <c r="D97" s="51">
        <f>'Temp Relocation Housing Costs'!D97+'Temp Relocation Living Costs'!D97</f>
        <v>0</v>
      </c>
      <c r="E97" s="51">
        <f>'Temp Relocation Housing Costs'!E97+'Temp Relocation Living Costs'!E97</f>
        <v>0</v>
      </c>
      <c r="F97" s="51">
        <f>'Temp Relocation Housing Costs'!F97+'Temp Relocation Living Costs'!F97</f>
        <v>0</v>
      </c>
      <c r="G97" s="51">
        <f>'Temp Relocation Housing Costs'!G97+'Temp Relocation Living Costs'!G97</f>
        <v>0</v>
      </c>
      <c r="H97" s="52">
        <f>'Temp Relocation Housing Costs'!H97+'Temp Relocation Living Costs'!H97</f>
        <v>2949819.1284106225</v>
      </c>
      <c r="I97" s="52">
        <f>'Temp Relocation Housing Costs'!I97+'Temp Relocation Living Costs'!I97</f>
        <v>3386142.6339309323</v>
      </c>
      <c r="J97" s="52">
        <f>'Temp Relocation Housing Costs'!J97+'Temp Relocation Living Costs'!J97</f>
        <v>2332510.4329955252</v>
      </c>
      <c r="K97" s="52">
        <f>'Temp Relocation Housing Costs'!K97+'Temp Relocation Living Costs'!K97</f>
        <v>2104362.8859708896</v>
      </c>
      <c r="L97" s="52">
        <f>'Temp Relocation Housing Costs'!L97+'Temp Relocation Living Costs'!L97</f>
        <v>1733309.8054140315</v>
      </c>
      <c r="M97" s="52">
        <f>'Temp Relocation Housing Costs'!M97+'Temp Relocation Living Costs'!M97</f>
        <v>736159.57527604536</v>
      </c>
      <c r="N97" s="53">
        <f>'Temp Relocation Housing Costs'!N97+'Temp Relocation Living Costs'!N97</f>
        <v>1432035596.5776045</v>
      </c>
      <c r="O97" s="53">
        <f>'Temp Relocation Housing Costs'!O97+'Temp Relocation Living Costs'!O97</f>
        <v>2755925668.3407712</v>
      </c>
      <c r="P97" s="53">
        <f>'Temp Relocation Housing Costs'!P97+'Temp Relocation Living Costs'!P97</f>
        <v>2201540409.2351985</v>
      </c>
      <c r="Q97" s="53">
        <f>'Temp Relocation Housing Costs'!Q97+'Temp Relocation Living Costs'!Q97</f>
        <v>899733120.71822405</v>
      </c>
      <c r="R97" s="53">
        <f>'Temp Relocation Housing Costs'!R97+'Temp Relocation Living Costs'!R97</f>
        <v>578047957.23156726</v>
      </c>
      <c r="S97" s="53">
        <f>'Temp Relocation Housing Costs'!S97+'Temp Relocation Living Costs'!S97</f>
        <v>327339472.99792689</v>
      </c>
      <c r="U97" s="68">
        <v>2116</v>
      </c>
      <c r="V97" s="55">
        <f t="shared" si="9"/>
        <v>0</v>
      </c>
      <c r="W97" s="56">
        <f t="shared" si="10"/>
        <v>13242304.461998047</v>
      </c>
      <c r="X97" s="57">
        <f t="shared" si="11"/>
        <v>8194622225.1012917</v>
      </c>
      <c r="Y97" s="58">
        <f t="shared" si="12"/>
        <v>8207864529.5632896</v>
      </c>
      <c r="Z97" s="96">
        <f t="shared" si="13"/>
        <v>50732739.503701471</v>
      </c>
      <c r="AC97">
        <v>2116</v>
      </c>
      <c r="AD97" s="51">
        <f>'Temp Relocation Housing Costs'!V97+'Temp Relocation Living Costs'!V97</f>
        <v>0</v>
      </c>
      <c r="AE97" s="51">
        <f>'Temp Relocation Housing Costs'!W97+'Temp Relocation Living Costs'!W97</f>
        <v>0</v>
      </c>
      <c r="AF97" s="51">
        <f>'Temp Relocation Housing Costs'!X97+'Temp Relocation Living Costs'!X97</f>
        <v>0</v>
      </c>
      <c r="AG97" s="51">
        <f>'Temp Relocation Housing Costs'!Y97+'Temp Relocation Living Costs'!Y97</f>
        <v>0</v>
      </c>
      <c r="AH97" s="51">
        <f>'Temp Relocation Housing Costs'!Z97+'Temp Relocation Living Costs'!Z97</f>
        <v>0</v>
      </c>
      <c r="AI97" s="51">
        <f>'Temp Relocation Housing Costs'!AA97+'Temp Relocation Living Costs'!AA97</f>
        <v>0</v>
      </c>
      <c r="AJ97" s="52">
        <f>'Temp Relocation Housing Costs'!AB97+'Temp Relocation Living Costs'!AB97</f>
        <v>2746209.8434109222</v>
      </c>
      <c r="AK97" s="52">
        <f>'Temp Relocation Housing Costs'!AC97+'Temp Relocation Living Costs'!AC97</f>
        <v>3092198.2797574028</v>
      </c>
      <c r="AL97" s="52">
        <f>'Temp Relocation Housing Costs'!AD97+'Temp Relocation Living Costs'!AD97</f>
        <v>2107660.4859159542</v>
      </c>
      <c r="AM97" s="52">
        <f>'Temp Relocation Housing Costs'!AE97+'Temp Relocation Living Costs'!AE97</f>
        <v>2098947.9759302028</v>
      </c>
      <c r="AN97" s="52">
        <f>'Temp Relocation Housing Costs'!AF97+'Temp Relocation Living Costs'!AF97</f>
        <v>1697903.5174926887</v>
      </c>
      <c r="AO97" s="52">
        <f>'Temp Relocation Housing Costs'!AG97+'Temp Relocation Living Costs'!AG97</f>
        <v>673316.5833442742</v>
      </c>
      <c r="AP97" s="53">
        <f>'Temp Relocation Housing Costs'!AH97+'Temp Relocation Living Costs'!AH97</f>
        <v>1333190300.9101415</v>
      </c>
      <c r="AQ97" s="53">
        <f>'Temp Relocation Housing Costs'!AI97+'Temp Relocation Living Costs'!AI97</f>
        <v>2516689204.2257733</v>
      </c>
      <c r="AR97" s="53">
        <f>'Temp Relocation Housing Costs'!AJ97+'Temp Relocation Living Costs'!AJ97</f>
        <v>1989315744.5530579</v>
      </c>
      <c r="AS97" s="53">
        <f>'Temp Relocation Housing Costs'!AK97+'Temp Relocation Living Costs'!AK97</f>
        <v>897417943.07381868</v>
      </c>
      <c r="AT97" s="53">
        <f>'Temp Relocation Housing Costs'!AL97+'Temp Relocation Living Costs'!AL97</f>
        <v>566240182.10552955</v>
      </c>
      <c r="AU97" s="53">
        <f>'Temp Relocation Housing Costs'!AM97+'Temp Relocation Living Costs'!AM97</f>
        <v>299395814.37901235</v>
      </c>
      <c r="AW97" s="68">
        <v>2116</v>
      </c>
      <c r="AX97" s="55">
        <f t="shared" si="14"/>
        <v>0</v>
      </c>
      <c r="AY97" s="56">
        <f t="shared" si="15"/>
        <v>12416236.685851444</v>
      </c>
      <c r="AZ97" s="57">
        <f t="shared" si="16"/>
        <v>7602249189.2473326</v>
      </c>
      <c r="BA97" s="58">
        <f t="shared" si="17"/>
        <v>7614665425.9331837</v>
      </c>
    </row>
    <row r="98" spans="1:53" x14ac:dyDescent="0.35">
      <c r="A98">
        <v>2117</v>
      </c>
      <c r="B98" s="51">
        <f>'Temp Relocation Housing Costs'!B98+'Temp Relocation Living Costs'!B98</f>
        <v>0</v>
      </c>
      <c r="C98" s="51">
        <f>'Temp Relocation Housing Costs'!C98+'Temp Relocation Living Costs'!C98</f>
        <v>0</v>
      </c>
      <c r="D98" s="51">
        <f>'Temp Relocation Housing Costs'!D98+'Temp Relocation Living Costs'!D98</f>
        <v>0</v>
      </c>
      <c r="E98" s="51">
        <f>'Temp Relocation Housing Costs'!E98+'Temp Relocation Living Costs'!E98</f>
        <v>0</v>
      </c>
      <c r="F98" s="51">
        <f>'Temp Relocation Housing Costs'!F98+'Temp Relocation Living Costs'!F98</f>
        <v>0</v>
      </c>
      <c r="G98" s="51">
        <f>'Temp Relocation Housing Costs'!G98+'Temp Relocation Living Costs'!G98</f>
        <v>0</v>
      </c>
      <c r="H98" s="52">
        <f>'Temp Relocation Housing Costs'!H98+'Temp Relocation Living Costs'!H98</f>
        <v>2967616.4207183556</v>
      </c>
      <c r="I98" s="52">
        <f>'Temp Relocation Housing Costs'!I98+'Temp Relocation Living Costs'!I98</f>
        <v>3406572.4188188664</v>
      </c>
      <c r="J98" s="52">
        <f>'Temp Relocation Housing Costs'!J98+'Temp Relocation Living Costs'!J98</f>
        <v>2346583.2856619945</v>
      </c>
      <c r="K98" s="52">
        <f>'Temp Relocation Housing Costs'!K98+'Temp Relocation Living Costs'!K98</f>
        <v>2117059.2445518123</v>
      </c>
      <c r="L98" s="52">
        <f>'Temp Relocation Housing Costs'!L98+'Temp Relocation Living Costs'!L98</f>
        <v>1743767.4707568665</v>
      </c>
      <c r="M98" s="52">
        <f>'Temp Relocation Housing Costs'!M98+'Temp Relocation Living Costs'!M98</f>
        <v>740601.08391640149</v>
      </c>
      <c r="N98" s="53">
        <f>'Temp Relocation Housing Costs'!N98+'Temp Relocation Living Costs'!N98</f>
        <v>1451929223.358078</v>
      </c>
      <c r="O98" s="53">
        <f>'Temp Relocation Housing Costs'!O98+'Temp Relocation Living Costs'!O98</f>
        <v>2794210580.2603645</v>
      </c>
      <c r="P98" s="53">
        <f>'Temp Relocation Housing Costs'!P98+'Temp Relocation Living Costs'!P98</f>
        <v>2232123883.101438</v>
      </c>
      <c r="Q98" s="53">
        <f>'Temp Relocation Housing Costs'!Q98+'Temp Relocation Living Costs'!Q98</f>
        <v>912232080.20524728</v>
      </c>
      <c r="R98" s="53">
        <f>'Temp Relocation Housing Costs'!R98+'Temp Relocation Living Costs'!R98</f>
        <v>586078113.98874712</v>
      </c>
      <c r="S98" s="53">
        <f>'Temp Relocation Housing Costs'!S98+'Temp Relocation Living Costs'!S98</f>
        <v>331886824.55950838</v>
      </c>
      <c r="U98" s="68">
        <v>2117</v>
      </c>
      <c r="V98" s="55">
        <f t="shared" si="9"/>
        <v>0</v>
      </c>
      <c r="W98" s="56">
        <f t="shared" si="10"/>
        <v>13322199.924424296</v>
      </c>
      <c r="X98" s="57">
        <f t="shared" si="11"/>
        <v>8308460705.4733839</v>
      </c>
      <c r="Y98" s="58">
        <f t="shared" si="12"/>
        <v>8321782905.3978081</v>
      </c>
      <c r="Z98" s="96">
        <f t="shared" si="13"/>
        <v>48727612.729426339</v>
      </c>
      <c r="AC98">
        <v>2117</v>
      </c>
      <c r="AD98" s="51">
        <f>'Temp Relocation Housing Costs'!V98+'Temp Relocation Living Costs'!V98</f>
        <v>0</v>
      </c>
      <c r="AE98" s="51">
        <f>'Temp Relocation Housing Costs'!W98+'Temp Relocation Living Costs'!W98</f>
        <v>0</v>
      </c>
      <c r="AF98" s="51">
        <f>'Temp Relocation Housing Costs'!X98+'Temp Relocation Living Costs'!X98</f>
        <v>0</v>
      </c>
      <c r="AG98" s="51">
        <f>'Temp Relocation Housing Costs'!Y98+'Temp Relocation Living Costs'!Y98</f>
        <v>0</v>
      </c>
      <c r="AH98" s="51">
        <f>'Temp Relocation Housing Costs'!Z98+'Temp Relocation Living Costs'!Z98</f>
        <v>0</v>
      </c>
      <c r="AI98" s="51">
        <f>'Temp Relocation Housing Costs'!AA98+'Temp Relocation Living Costs'!AA98</f>
        <v>0</v>
      </c>
      <c r="AJ98" s="52">
        <f>'Temp Relocation Housing Costs'!AB98+'Temp Relocation Living Costs'!AB98</f>
        <v>2762778.689565191</v>
      </c>
      <c r="AK98" s="52">
        <f>'Temp Relocation Housing Costs'!AC98+'Temp Relocation Living Costs'!AC98</f>
        <v>3110854.5953695262</v>
      </c>
      <c r="AL98" s="52">
        <f>'Temp Relocation Housing Costs'!AD98+'Temp Relocation Living Costs'!AD98</f>
        <v>2120376.7400727007</v>
      </c>
      <c r="AM98" s="52">
        <f>'Temp Relocation Housing Costs'!AE98+'Temp Relocation Living Costs'!AE98</f>
        <v>2111611.6644616676</v>
      </c>
      <c r="AN98" s="52">
        <f>'Temp Relocation Housing Costs'!AF98+'Temp Relocation Living Costs'!AF98</f>
        <v>1708147.5642954586</v>
      </c>
      <c r="AO98" s="52">
        <f>'Temp Relocation Housing Costs'!AG98+'Temp Relocation Living Costs'!AG98</f>
        <v>677378.9381964776</v>
      </c>
      <c r="AP98" s="53">
        <f>'Temp Relocation Housing Costs'!AH98+'Temp Relocation Living Costs'!AH98</f>
        <v>1351710783.4575291</v>
      </c>
      <c r="AQ98" s="53">
        <f>'Temp Relocation Housing Costs'!AI98+'Temp Relocation Living Costs'!AI98</f>
        <v>2551650678.5571132</v>
      </c>
      <c r="AR98" s="53">
        <f>'Temp Relocation Housing Costs'!AJ98+'Temp Relocation Living Costs'!AJ98</f>
        <v>2016951024.7550557</v>
      </c>
      <c r="AS98" s="53">
        <f>'Temp Relocation Housing Costs'!AK98+'Temp Relocation Living Costs'!AK98</f>
        <v>909884740.45530617</v>
      </c>
      <c r="AT98" s="53">
        <f>'Temp Relocation Housing Costs'!AL98+'Temp Relocation Living Costs'!AL98</f>
        <v>574106306.99644411</v>
      </c>
      <c r="AU98" s="53">
        <f>'Temp Relocation Housing Costs'!AM98+'Temp Relocation Living Costs'!AM98</f>
        <v>303554976.76654381</v>
      </c>
      <c r="AW98" s="68">
        <v>2117</v>
      </c>
      <c r="AX98" s="55">
        <f t="shared" si="14"/>
        <v>0</v>
      </c>
      <c r="AY98" s="56">
        <f t="shared" si="15"/>
        <v>12491148.191961022</v>
      </c>
      <c r="AZ98" s="57">
        <f t="shared" si="16"/>
        <v>7707858510.9879913</v>
      </c>
      <c r="BA98" s="58">
        <f t="shared" si="17"/>
        <v>7720349659.1799526</v>
      </c>
    </row>
    <row r="99" spans="1:53" x14ac:dyDescent="0.35">
      <c r="A99">
        <v>2118</v>
      </c>
      <c r="B99" s="51">
        <f>'Temp Relocation Housing Costs'!B99+'Temp Relocation Living Costs'!B99</f>
        <v>0</v>
      </c>
      <c r="C99" s="51">
        <f>'Temp Relocation Housing Costs'!C99+'Temp Relocation Living Costs'!C99</f>
        <v>0</v>
      </c>
      <c r="D99" s="51">
        <f>'Temp Relocation Housing Costs'!D99+'Temp Relocation Living Costs'!D99</f>
        <v>0</v>
      </c>
      <c r="E99" s="51">
        <f>'Temp Relocation Housing Costs'!E99+'Temp Relocation Living Costs'!E99</f>
        <v>0</v>
      </c>
      <c r="F99" s="51">
        <f>'Temp Relocation Housing Costs'!F99+'Temp Relocation Living Costs'!F99</f>
        <v>0</v>
      </c>
      <c r="G99" s="51">
        <f>'Temp Relocation Housing Costs'!G99+'Temp Relocation Living Costs'!G99</f>
        <v>0</v>
      </c>
      <c r="H99" s="52">
        <f>'Temp Relocation Housing Costs'!H99+'Temp Relocation Living Costs'!H99</f>
        <v>2985521.0903260834</v>
      </c>
      <c r="I99" s="52">
        <f>'Temp Relocation Housing Costs'!I99+'Temp Relocation Living Costs'!I99</f>
        <v>3427125.4637568598</v>
      </c>
      <c r="J99" s="52">
        <f>'Temp Relocation Housing Costs'!J99+'Temp Relocation Living Costs'!J99</f>
        <v>2360741.0447792006</v>
      </c>
      <c r="K99" s="52">
        <f>'Temp Relocation Housing Costs'!K99+'Temp Relocation Living Costs'!K99</f>
        <v>2129832.2047123816</v>
      </c>
      <c r="L99" s="52">
        <f>'Temp Relocation Housing Costs'!L99+'Temp Relocation Living Costs'!L99</f>
        <v>1754288.2308586892</v>
      </c>
      <c r="M99" s="52">
        <f>'Temp Relocation Housing Costs'!M99+'Temp Relocation Living Costs'!M99</f>
        <v>745069.38973452291</v>
      </c>
      <c r="N99" s="53">
        <f>'Temp Relocation Housing Costs'!N99+'Temp Relocation Living Costs'!N99</f>
        <v>1472099209.4605024</v>
      </c>
      <c r="O99" s="53">
        <f>'Temp Relocation Housing Costs'!O99+'Temp Relocation Living Costs'!O99</f>
        <v>2833027340.515902</v>
      </c>
      <c r="P99" s="53">
        <f>'Temp Relocation Housing Costs'!P99+'Temp Relocation Living Costs'!P99</f>
        <v>2263132218.0648441</v>
      </c>
      <c r="Q99" s="53">
        <f>'Temp Relocation Housing Costs'!Q99+'Temp Relocation Living Costs'!Q99</f>
        <v>924904673.38948691</v>
      </c>
      <c r="R99" s="53">
        <f>'Temp Relocation Housing Costs'!R99+'Temp Relocation Living Costs'!R99</f>
        <v>594219824.49633491</v>
      </c>
      <c r="S99" s="53">
        <f>'Temp Relocation Housing Costs'!S99+'Temp Relocation Living Costs'!S99</f>
        <v>336497347.25665516</v>
      </c>
      <c r="U99" s="68">
        <v>2118</v>
      </c>
      <c r="V99" s="55">
        <f t="shared" si="9"/>
        <v>0</v>
      </c>
      <c r="W99" s="56">
        <f t="shared" si="10"/>
        <v>13402577.424167737</v>
      </c>
      <c r="X99" s="57">
        <f t="shared" si="11"/>
        <v>8423880613.1837254</v>
      </c>
      <c r="Y99" s="58">
        <f t="shared" si="12"/>
        <v>8437283190.607893</v>
      </c>
      <c r="Z99" s="96">
        <f t="shared" si="13"/>
        <v>46801739.770108521</v>
      </c>
      <c r="AC99">
        <v>2118</v>
      </c>
      <c r="AD99" s="51">
        <f>'Temp Relocation Housing Costs'!V99+'Temp Relocation Living Costs'!V99</f>
        <v>0</v>
      </c>
      <c r="AE99" s="51">
        <f>'Temp Relocation Housing Costs'!W99+'Temp Relocation Living Costs'!W99</f>
        <v>0</v>
      </c>
      <c r="AF99" s="51">
        <f>'Temp Relocation Housing Costs'!X99+'Temp Relocation Living Costs'!X99</f>
        <v>0</v>
      </c>
      <c r="AG99" s="51">
        <f>'Temp Relocation Housing Costs'!Y99+'Temp Relocation Living Costs'!Y99</f>
        <v>0</v>
      </c>
      <c r="AH99" s="51">
        <f>'Temp Relocation Housing Costs'!Z99+'Temp Relocation Living Costs'!Z99</f>
        <v>0</v>
      </c>
      <c r="AI99" s="51">
        <f>'Temp Relocation Housing Costs'!AA99+'Temp Relocation Living Costs'!AA99</f>
        <v>0</v>
      </c>
      <c r="AJ99" s="52">
        <f>'Temp Relocation Housing Costs'!AB99+'Temp Relocation Living Costs'!AB99</f>
        <v>2779447.5013734112</v>
      </c>
      <c r="AK99" s="52">
        <f>'Temp Relocation Housing Costs'!AC99+'Temp Relocation Living Costs'!AC99</f>
        <v>3129623.4710702114</v>
      </c>
      <c r="AL99" s="52">
        <f>'Temp Relocation Housing Costs'!AD99+'Temp Relocation Living Costs'!AD99</f>
        <v>2133169.7158460738</v>
      </c>
      <c r="AM99" s="52">
        <f>'Temp Relocation Housing Costs'!AE99+'Temp Relocation Living Costs'!AE99</f>
        <v>2124351.7574629253</v>
      </c>
      <c r="AN99" s="52">
        <f>'Temp Relocation Housing Costs'!AF99+'Temp Relocation Living Costs'!AF99</f>
        <v>1718453.4170217195</v>
      </c>
      <c r="AO99" s="52">
        <f>'Temp Relocation Housing Costs'!AG99+'Temp Relocation Living Costs'!AG99</f>
        <v>681465.8026588012</v>
      </c>
      <c r="AP99" s="53">
        <f>'Temp Relocation Housing Costs'!AH99+'Temp Relocation Living Costs'!AH99</f>
        <v>1370488549.8102021</v>
      </c>
      <c r="AQ99" s="53">
        <f>'Temp Relocation Housing Costs'!AI99+'Temp Relocation Living Costs'!AI99</f>
        <v>2587097832.520793</v>
      </c>
      <c r="AR99" s="53">
        <f>'Temp Relocation Housing Costs'!AJ99+'Temp Relocation Living Costs'!AJ99</f>
        <v>2044970210.1837294</v>
      </c>
      <c r="AS99" s="53">
        <f>'Temp Relocation Housing Costs'!AK99+'Temp Relocation Living Costs'!AK99</f>
        <v>922524724.74279475</v>
      </c>
      <c r="AT99" s="53">
        <f>'Temp Relocation Housing Costs'!AL99+'Temp Relocation Living Costs'!AL99</f>
        <v>582081706.93133247</v>
      </c>
      <c r="AU99" s="53">
        <f>'Temp Relocation Housing Costs'!AM99+'Temp Relocation Living Costs'!AM99</f>
        <v>307771917.6230287</v>
      </c>
      <c r="AW99" s="68">
        <v>2118</v>
      </c>
      <c r="AX99" s="55">
        <f t="shared" si="14"/>
        <v>0</v>
      </c>
      <c r="AY99" s="56">
        <f t="shared" si="15"/>
        <v>12566511.665433142</v>
      </c>
      <c r="AZ99" s="57">
        <f t="shared" si="16"/>
        <v>7814934941.8118811</v>
      </c>
      <c r="BA99" s="58">
        <f t="shared" si="17"/>
        <v>7827501453.477314</v>
      </c>
    </row>
    <row r="100" spans="1:53" x14ac:dyDescent="0.35">
      <c r="A100">
        <v>2119</v>
      </c>
      <c r="B100" s="51">
        <f>'Temp Relocation Housing Costs'!B100+'Temp Relocation Living Costs'!B100</f>
        <v>0</v>
      </c>
      <c r="C100" s="51">
        <f>'Temp Relocation Housing Costs'!C100+'Temp Relocation Living Costs'!C100</f>
        <v>0</v>
      </c>
      <c r="D100" s="51">
        <f>'Temp Relocation Housing Costs'!D100+'Temp Relocation Living Costs'!D100</f>
        <v>0</v>
      </c>
      <c r="E100" s="51">
        <f>'Temp Relocation Housing Costs'!E100+'Temp Relocation Living Costs'!E100</f>
        <v>0</v>
      </c>
      <c r="F100" s="51">
        <f>'Temp Relocation Housing Costs'!F100+'Temp Relocation Living Costs'!F100</f>
        <v>0</v>
      </c>
      <c r="G100" s="51">
        <f>'Temp Relocation Housing Costs'!G100+'Temp Relocation Living Costs'!G100</f>
        <v>0</v>
      </c>
      <c r="H100" s="52">
        <f>'Temp Relocation Housing Costs'!H100+'Temp Relocation Living Costs'!H100</f>
        <v>3003533.7850786806</v>
      </c>
      <c r="I100" s="52">
        <f>'Temp Relocation Housing Costs'!I100+'Temp Relocation Living Costs'!I100</f>
        <v>3447802.5124159809</v>
      </c>
      <c r="J100" s="52">
        <f>'Temp Relocation Housing Costs'!J100+'Temp Relocation Living Costs'!J100</f>
        <v>2374984.2226175088</v>
      </c>
      <c r="K100" s="52">
        <f>'Temp Relocation Housing Costs'!K100+'Temp Relocation Living Costs'!K100</f>
        <v>2142682.2286167662</v>
      </c>
      <c r="L100" s="52">
        <f>'Temp Relocation Housing Costs'!L100+'Temp Relocation Living Costs'!L100</f>
        <v>1764872.4663922854</v>
      </c>
      <c r="M100" s="52">
        <f>'Temp Relocation Housing Costs'!M100+'Temp Relocation Living Costs'!M100</f>
        <v>749564.65440717223</v>
      </c>
      <c r="N100" s="53">
        <f>'Temp Relocation Housing Costs'!N100+'Temp Relocation Living Costs'!N100</f>
        <v>1492549394.02772</v>
      </c>
      <c r="O100" s="53">
        <f>'Temp Relocation Housing Costs'!O100+'Temp Relocation Living Costs'!O100</f>
        <v>2872383337.4658327</v>
      </c>
      <c r="P100" s="53">
        <f>'Temp Relocation Housing Costs'!P100+'Temp Relocation Living Costs'!P100</f>
        <v>2294571316.232965</v>
      </c>
      <c r="Q100" s="53">
        <f>'Temp Relocation Housing Costs'!Q100+'Temp Relocation Living Costs'!Q100</f>
        <v>937753312.36459255</v>
      </c>
      <c r="R100" s="53">
        <f>'Temp Relocation Housing Costs'!R100+'Temp Relocation Living Costs'!R100</f>
        <v>602474638.44253814</v>
      </c>
      <c r="S100" s="53">
        <f>'Temp Relocation Housing Costs'!S100+'Temp Relocation Living Costs'!S100</f>
        <v>341171918.65344268</v>
      </c>
      <c r="U100" s="68">
        <v>2119</v>
      </c>
      <c r="V100" s="55">
        <f t="shared" si="9"/>
        <v>0</v>
      </c>
      <c r="W100" s="56">
        <f t="shared" si="10"/>
        <v>13483439.869528394</v>
      </c>
      <c r="X100" s="57">
        <f t="shared" si="11"/>
        <v>8540903917.1870918</v>
      </c>
      <c r="Y100" s="58">
        <f t="shared" si="12"/>
        <v>8554387357.0566206</v>
      </c>
      <c r="Z100" s="96">
        <f t="shared" si="13"/>
        <v>44951987.85950502</v>
      </c>
      <c r="AC100">
        <v>2119</v>
      </c>
      <c r="AD100" s="51">
        <f>'Temp Relocation Housing Costs'!V100+'Temp Relocation Living Costs'!V100</f>
        <v>0</v>
      </c>
      <c r="AE100" s="51">
        <f>'Temp Relocation Housing Costs'!W100+'Temp Relocation Living Costs'!W100</f>
        <v>0</v>
      </c>
      <c r="AF100" s="51">
        <f>'Temp Relocation Housing Costs'!X100+'Temp Relocation Living Costs'!X100</f>
        <v>0</v>
      </c>
      <c r="AG100" s="51">
        <f>'Temp Relocation Housing Costs'!Y100+'Temp Relocation Living Costs'!Y100</f>
        <v>0</v>
      </c>
      <c r="AH100" s="51">
        <f>'Temp Relocation Housing Costs'!Z100+'Temp Relocation Living Costs'!Z100</f>
        <v>0</v>
      </c>
      <c r="AI100" s="51">
        <f>'Temp Relocation Housing Costs'!AA100+'Temp Relocation Living Costs'!AA100</f>
        <v>0</v>
      </c>
      <c r="AJ100" s="52">
        <f>'Temp Relocation Housing Costs'!AB100+'Temp Relocation Living Costs'!AB100</f>
        <v>2796216.8819633974</v>
      </c>
      <c r="AK100" s="52">
        <f>'Temp Relocation Housing Costs'!AC100+'Temp Relocation Living Costs'!AC100</f>
        <v>3148505.5859739101</v>
      </c>
      <c r="AL100" s="52">
        <f>'Temp Relocation Housing Costs'!AD100+'Temp Relocation Living Costs'!AD100</f>
        <v>2146039.8761244672</v>
      </c>
      <c r="AM100" s="52">
        <f>'Temp Relocation Housing Costs'!AE100+'Temp Relocation Living Costs'!AE100</f>
        <v>2137168.7159089106</v>
      </c>
      <c r="AN100" s="52">
        <f>'Temp Relocation Housing Costs'!AF100+'Temp Relocation Living Costs'!AF100</f>
        <v>1728821.4485682622</v>
      </c>
      <c r="AO100" s="52">
        <f>'Temp Relocation Housing Costs'!AG100+'Temp Relocation Living Costs'!AG100</f>
        <v>685577.32460631023</v>
      </c>
      <c r="AP100" s="53">
        <f>'Temp Relocation Housing Costs'!AH100+'Temp Relocation Living Costs'!AH100</f>
        <v>1389527174.1167448</v>
      </c>
      <c r="AQ100" s="53">
        <f>'Temp Relocation Housing Costs'!AI100+'Temp Relocation Living Costs'!AI100</f>
        <v>2623037413.1064572</v>
      </c>
      <c r="AR100" s="53">
        <f>'Temp Relocation Housing Costs'!AJ100+'Temp Relocation Living Costs'!AJ100</f>
        <v>2073378633.9937277</v>
      </c>
      <c r="AS100" s="53">
        <f>'Temp Relocation Housing Costs'!AK100+'Temp Relocation Living Costs'!AK100</f>
        <v>935340301.8231771</v>
      </c>
      <c r="AT100" s="53">
        <f>'Temp Relocation Housing Costs'!AL100+'Temp Relocation Living Costs'!AL100</f>
        <v>590167899.94294953</v>
      </c>
      <c r="AU100" s="53">
        <f>'Temp Relocation Housing Costs'!AM100+'Temp Relocation Living Costs'!AM100</f>
        <v>312047439.59841502</v>
      </c>
      <c r="AW100" s="68">
        <v>2119</v>
      </c>
      <c r="AX100" s="55">
        <f t="shared" si="14"/>
        <v>0</v>
      </c>
      <c r="AY100" s="56">
        <f t="shared" si="15"/>
        <v>12642329.833145259</v>
      </c>
      <c r="AZ100" s="57">
        <f t="shared" si="16"/>
        <v>7923498862.5814714</v>
      </c>
      <c r="BA100" s="58">
        <f t="shared" si="17"/>
        <v>7936141192.4146166</v>
      </c>
    </row>
    <row r="101" spans="1:53" x14ac:dyDescent="0.35">
      <c r="A101">
        <v>2120</v>
      </c>
      <c r="B101" s="51">
        <f>'Temp Relocation Housing Costs'!B101+'Temp Relocation Living Costs'!B101</f>
        <v>0</v>
      </c>
      <c r="C101" s="51">
        <f>'Temp Relocation Housing Costs'!C101+'Temp Relocation Living Costs'!C101</f>
        <v>0</v>
      </c>
      <c r="D101" s="51">
        <f>'Temp Relocation Housing Costs'!D101+'Temp Relocation Living Costs'!D101</f>
        <v>0</v>
      </c>
      <c r="E101" s="51">
        <f>'Temp Relocation Housing Costs'!E101+'Temp Relocation Living Costs'!E101</f>
        <v>0</v>
      </c>
      <c r="F101" s="51">
        <f>'Temp Relocation Housing Costs'!F101+'Temp Relocation Living Costs'!F101</f>
        <v>0</v>
      </c>
      <c r="G101" s="51">
        <f>'Temp Relocation Housing Costs'!G101+'Temp Relocation Living Costs'!G101</f>
        <v>0</v>
      </c>
      <c r="H101" s="52">
        <f>'Temp Relocation Housing Costs'!H101+'Temp Relocation Living Costs'!H101</f>
        <v>3223619.9872333533</v>
      </c>
      <c r="I101" s="52">
        <f>'Temp Relocation Housing Costs'!I101+'Temp Relocation Living Costs'!I101</f>
        <v>3700442.8404544732</v>
      </c>
      <c r="J101" s="52">
        <f>'Temp Relocation Housing Costs'!J101+'Temp Relocation Living Costs'!J101</f>
        <v>2549012.9817844261</v>
      </c>
      <c r="K101" s="52">
        <f>'Temp Relocation Housing Costs'!K101+'Temp Relocation Living Costs'!K101</f>
        <v>2299688.8840648662</v>
      </c>
      <c r="L101" s="52">
        <f>'Temp Relocation Housing Costs'!L101+'Temp Relocation Living Costs'!L101</f>
        <v>1894194.8267217379</v>
      </c>
      <c r="M101" s="52">
        <f>'Temp Relocation Housing Costs'!M101+'Temp Relocation Living Costs'!M101</f>
        <v>804489.5694780153</v>
      </c>
      <c r="N101" s="53">
        <f>'Temp Relocation Housing Costs'!N101+'Temp Relocation Living Costs'!N101</f>
        <v>1614430247.8075454</v>
      </c>
      <c r="O101" s="53">
        <f>'Temp Relocation Housing Costs'!O101+'Temp Relocation Living Costs'!O101</f>
        <v>3106940756.4391155</v>
      </c>
      <c r="P101" s="53">
        <f>'Temp Relocation Housing Costs'!P101+'Temp Relocation Living Costs'!P101</f>
        <v>2481944888.0559273</v>
      </c>
      <c r="Q101" s="53">
        <f>'Temp Relocation Housing Costs'!Q101+'Temp Relocation Living Costs'!Q101</f>
        <v>1014329789.3664204</v>
      </c>
      <c r="R101" s="53">
        <f>'Temp Relocation Housing Costs'!R101+'Temp Relocation Living Costs'!R101</f>
        <v>651672422.85616708</v>
      </c>
      <c r="S101" s="53">
        <f>'Temp Relocation Housing Costs'!S101+'Temp Relocation Living Costs'!S101</f>
        <v>369031850.72508472</v>
      </c>
      <c r="U101" s="68">
        <v>2120</v>
      </c>
      <c r="V101" s="55">
        <f t="shared" si="9"/>
        <v>0</v>
      </c>
      <c r="W101" s="56">
        <f t="shared" si="10"/>
        <v>14471449.08973687</v>
      </c>
      <c r="X101" s="57">
        <f t="shared" si="11"/>
        <v>9238349955.2502613</v>
      </c>
      <c r="Y101" s="58">
        <f t="shared" si="12"/>
        <v>9252821404.3399982</v>
      </c>
      <c r="Z101" s="96">
        <f t="shared" si="13"/>
        <v>46061151.186533675</v>
      </c>
      <c r="AC101">
        <v>2120</v>
      </c>
      <c r="AD101" s="51">
        <f>'Temp Relocation Housing Costs'!V101+'Temp Relocation Living Costs'!V101</f>
        <v>0</v>
      </c>
      <c r="AE101" s="51">
        <f>'Temp Relocation Housing Costs'!W101+'Temp Relocation Living Costs'!W101</f>
        <v>0</v>
      </c>
      <c r="AF101" s="51">
        <f>'Temp Relocation Housing Costs'!X101+'Temp Relocation Living Costs'!X101</f>
        <v>0</v>
      </c>
      <c r="AG101" s="51">
        <f>'Temp Relocation Housing Costs'!Y101+'Temp Relocation Living Costs'!Y101</f>
        <v>0</v>
      </c>
      <c r="AH101" s="51">
        <f>'Temp Relocation Housing Costs'!Z101+'Temp Relocation Living Costs'!Z101</f>
        <v>0</v>
      </c>
      <c r="AI101" s="51">
        <f>'Temp Relocation Housing Costs'!AA101+'Temp Relocation Living Costs'!AA101</f>
        <v>0</v>
      </c>
      <c r="AJ101" s="52">
        <f>'Temp Relocation Housing Costs'!AB101+'Temp Relocation Living Costs'!AB101</f>
        <v>3001111.7817675574</v>
      </c>
      <c r="AK101" s="52">
        <f>'Temp Relocation Housing Costs'!AC101+'Temp Relocation Living Costs'!AC101</f>
        <v>3379214.7061184063</v>
      </c>
      <c r="AL101" s="52">
        <f>'Temp Relocation Housing Costs'!AD101+'Temp Relocation Living Costs'!AD101</f>
        <v>2303292.565724676</v>
      </c>
      <c r="AM101" s="52">
        <f>'Temp Relocation Housing Costs'!AE101+'Temp Relocation Living Costs'!AE101</f>
        <v>2293771.3645572769</v>
      </c>
      <c r="AN101" s="52">
        <f>'Temp Relocation Housing Costs'!AF101+'Temp Relocation Living Costs'!AF101</f>
        <v>1855502.1433915314</v>
      </c>
      <c r="AO101" s="52">
        <f>'Temp Relocation Housing Costs'!AG101+'Temp Relocation Living Costs'!AG101</f>
        <v>735813.51985257468</v>
      </c>
      <c r="AP101" s="53">
        <f>'Temp Relocation Housing Costs'!AH101+'Temp Relocation Living Costs'!AH101</f>
        <v>1502995283.7882106</v>
      </c>
      <c r="AQ101" s="53">
        <f>'Temp Relocation Housing Costs'!AI101+'Temp Relocation Living Costs'!AI101</f>
        <v>2837233365.8066339</v>
      </c>
      <c r="AR101" s="53">
        <f>'Temp Relocation Housing Costs'!AJ101+'Temp Relocation Living Costs'!AJ101</f>
        <v>2242689719.5304456</v>
      </c>
      <c r="AS101" s="53">
        <f>'Temp Relocation Housing Costs'!AK101+'Temp Relocation Living Costs'!AK101</f>
        <v>1011719733.5639608</v>
      </c>
      <c r="AT101" s="53">
        <f>'Temp Relocation Housing Costs'!AL101+'Temp Relocation Living Costs'!AL101</f>
        <v>638360722.10770631</v>
      </c>
      <c r="AU101" s="53">
        <f>'Temp Relocation Housing Costs'!AM101+'Temp Relocation Living Costs'!AM101</f>
        <v>337529080.94994891</v>
      </c>
      <c r="AW101" s="68">
        <v>2120</v>
      </c>
      <c r="AX101" s="55">
        <f t="shared" si="14"/>
        <v>0</v>
      </c>
      <c r="AY101" s="56">
        <f t="shared" si="15"/>
        <v>13568706.081412023</v>
      </c>
      <c r="AZ101" s="57">
        <f t="shared" si="16"/>
        <v>8570527905.7469063</v>
      </c>
      <c r="BA101" s="58">
        <f t="shared" si="17"/>
        <v>8584096611.8283186</v>
      </c>
    </row>
    <row r="102" spans="1:53" x14ac:dyDescent="0.35">
      <c r="A102">
        <v>2121</v>
      </c>
      <c r="B102" s="51">
        <f>'Temp Relocation Housing Costs'!B102+'Temp Relocation Living Costs'!B102</f>
        <v>0</v>
      </c>
      <c r="C102" s="51">
        <f>'Temp Relocation Housing Costs'!C102+'Temp Relocation Living Costs'!C102</f>
        <v>0</v>
      </c>
      <c r="D102" s="51">
        <f>'Temp Relocation Housing Costs'!D102+'Temp Relocation Living Costs'!D102</f>
        <v>0</v>
      </c>
      <c r="E102" s="51">
        <f>'Temp Relocation Housing Costs'!E102+'Temp Relocation Living Costs'!E102</f>
        <v>0</v>
      </c>
      <c r="F102" s="51">
        <f>'Temp Relocation Housing Costs'!F102+'Temp Relocation Living Costs'!F102</f>
        <v>0</v>
      </c>
      <c r="G102" s="51">
        <f>'Temp Relocation Housing Costs'!G102+'Temp Relocation Living Costs'!G102</f>
        <v>0</v>
      </c>
      <c r="H102" s="52">
        <f>'Temp Relocation Housing Costs'!H102+'Temp Relocation Living Costs'!H102</f>
        <v>3243069.2160519199</v>
      </c>
      <c r="I102" s="52">
        <f>'Temp Relocation Housing Costs'!I102+'Temp Relocation Living Costs'!I102</f>
        <v>3722768.9086073735</v>
      </c>
      <c r="J102" s="52">
        <f>'Temp Relocation Housing Costs'!J102+'Temp Relocation Living Costs'!J102</f>
        <v>2564392.0701821153</v>
      </c>
      <c r="K102" s="52">
        <f>'Temp Relocation Housing Costs'!K102+'Temp Relocation Living Costs'!K102</f>
        <v>2313563.7128271968</v>
      </c>
      <c r="L102" s="52">
        <f>'Temp Relocation Housing Costs'!L102+'Temp Relocation Living Costs'!L102</f>
        <v>1905623.1677662027</v>
      </c>
      <c r="M102" s="52">
        <f>'Temp Relocation Housing Costs'!M102+'Temp Relocation Living Costs'!M102</f>
        <v>809343.33691366017</v>
      </c>
      <c r="N102" s="53">
        <f>'Temp Relocation Housing Costs'!N102+'Temp Relocation Living Costs'!N102</f>
        <v>1636857674.1157639</v>
      </c>
      <c r="O102" s="53">
        <f>'Temp Relocation Housing Costs'!O102+'Temp Relocation Living Costs'!O102</f>
        <v>3150101918.0648155</v>
      </c>
      <c r="P102" s="53">
        <f>'Temp Relocation Housing Costs'!P102+'Temp Relocation Living Costs'!P102</f>
        <v>2516423699.4840007</v>
      </c>
      <c r="Q102" s="53">
        <f>'Temp Relocation Housing Costs'!Q102+'Temp Relocation Living Costs'!Q102</f>
        <v>1028420708.8311294</v>
      </c>
      <c r="R102" s="53">
        <f>'Temp Relocation Housing Costs'!R102+'Temp Relocation Living Costs'!R102</f>
        <v>660725359.8043896</v>
      </c>
      <c r="S102" s="53">
        <f>'Temp Relocation Housing Costs'!S102+'Temp Relocation Living Costs'!S102</f>
        <v>374158386.6338129</v>
      </c>
      <c r="U102" s="68">
        <v>2121</v>
      </c>
      <c r="V102" s="55">
        <f t="shared" si="9"/>
        <v>0</v>
      </c>
      <c r="W102" s="56">
        <f t="shared" si="10"/>
        <v>14558760.412348468</v>
      </c>
      <c r="X102" s="57">
        <f t="shared" si="11"/>
        <v>9366687746.9339104</v>
      </c>
      <c r="Y102" s="58">
        <f t="shared" si="12"/>
        <v>9381246507.3462582</v>
      </c>
      <c r="Z102" s="96">
        <f t="shared" si="13"/>
        <v>44240678.063267216</v>
      </c>
      <c r="AC102">
        <v>2121</v>
      </c>
      <c r="AD102" s="51">
        <f>'Temp Relocation Housing Costs'!V102+'Temp Relocation Living Costs'!V102</f>
        <v>0</v>
      </c>
      <c r="AE102" s="51">
        <f>'Temp Relocation Housing Costs'!W102+'Temp Relocation Living Costs'!W102</f>
        <v>0</v>
      </c>
      <c r="AF102" s="51">
        <f>'Temp Relocation Housing Costs'!X102+'Temp Relocation Living Costs'!X102</f>
        <v>0</v>
      </c>
      <c r="AG102" s="51">
        <f>'Temp Relocation Housing Costs'!Y102+'Temp Relocation Living Costs'!Y102</f>
        <v>0</v>
      </c>
      <c r="AH102" s="51">
        <f>'Temp Relocation Housing Costs'!Z102+'Temp Relocation Living Costs'!Z102</f>
        <v>0</v>
      </c>
      <c r="AI102" s="51">
        <f>'Temp Relocation Housing Costs'!AA102+'Temp Relocation Living Costs'!AA102</f>
        <v>0</v>
      </c>
      <c r="AJ102" s="52">
        <f>'Temp Relocation Housing Costs'!AB102+'Temp Relocation Living Costs'!AB102</f>
        <v>3019218.540624015</v>
      </c>
      <c r="AK102" s="52">
        <f>'Temp Relocation Housing Costs'!AC102+'Temp Relocation Living Costs'!AC102</f>
        <v>3399602.6923905616</v>
      </c>
      <c r="AL102" s="52">
        <f>'Temp Relocation Housing Costs'!AD102+'Temp Relocation Living Costs'!AD102</f>
        <v>2317189.1367610553</v>
      </c>
      <c r="AM102" s="52">
        <f>'Temp Relocation Housing Costs'!AE102+'Temp Relocation Living Costs'!AE102</f>
        <v>2307610.490851141</v>
      </c>
      <c r="AN102" s="52">
        <f>'Temp Relocation Housing Costs'!AF102+'Temp Relocation Living Costs'!AF102</f>
        <v>1866697.0379209989</v>
      </c>
      <c r="AO102" s="52">
        <f>'Temp Relocation Housing Costs'!AG102+'Temp Relocation Living Costs'!AG102</f>
        <v>740252.94061931618</v>
      </c>
      <c r="AP102" s="53">
        <f>'Temp Relocation Housing Costs'!AH102+'Temp Relocation Living Costs'!AH102</f>
        <v>1523874672.0519879</v>
      </c>
      <c r="AQ102" s="53">
        <f>'Temp Relocation Housing Costs'!AI102+'Temp Relocation Living Costs'!AI102</f>
        <v>2876647792.23804</v>
      </c>
      <c r="AR102" s="53">
        <f>'Temp Relocation Housing Costs'!AJ102+'Temp Relocation Living Costs'!AJ102</f>
        <v>2273844833.5313597</v>
      </c>
      <c r="AS102" s="53">
        <f>'Temp Relocation Housing Costs'!AK102+'Temp Relocation Living Costs'!AK102</f>
        <v>1025774394.5193603</v>
      </c>
      <c r="AT102" s="53">
        <f>'Temp Relocation Housing Costs'!AL102+'Temp Relocation Living Costs'!AL102</f>
        <v>647228734.87727273</v>
      </c>
      <c r="AU102" s="53">
        <f>'Temp Relocation Housing Costs'!AM102+'Temp Relocation Living Costs'!AM102</f>
        <v>342217985.03866124</v>
      </c>
      <c r="AW102" s="68">
        <v>2121</v>
      </c>
      <c r="AX102" s="55">
        <f t="shared" si="14"/>
        <v>0</v>
      </c>
      <c r="AY102" s="56">
        <f t="shared" si="15"/>
        <v>13650570.839167086</v>
      </c>
      <c r="AZ102" s="57">
        <f t="shared" si="16"/>
        <v>8689588412.2566814</v>
      </c>
      <c r="BA102" s="58">
        <f t="shared" si="17"/>
        <v>8703238983.0958481</v>
      </c>
    </row>
    <row r="103" spans="1:53" x14ac:dyDescent="0.35">
      <c r="A103">
        <v>2122</v>
      </c>
      <c r="B103" s="51">
        <f>'Temp Relocation Housing Costs'!B103+'Temp Relocation Living Costs'!B103</f>
        <v>0</v>
      </c>
      <c r="C103" s="51">
        <f>'Temp Relocation Housing Costs'!C103+'Temp Relocation Living Costs'!C103</f>
        <v>0</v>
      </c>
      <c r="D103" s="51">
        <f>'Temp Relocation Housing Costs'!D103+'Temp Relocation Living Costs'!D103</f>
        <v>0</v>
      </c>
      <c r="E103" s="51">
        <f>'Temp Relocation Housing Costs'!E103+'Temp Relocation Living Costs'!E103</f>
        <v>0</v>
      </c>
      <c r="F103" s="51">
        <f>'Temp Relocation Housing Costs'!F103+'Temp Relocation Living Costs'!F103</f>
        <v>0</v>
      </c>
      <c r="G103" s="51">
        <f>'Temp Relocation Housing Costs'!G103+'Temp Relocation Living Costs'!G103</f>
        <v>0</v>
      </c>
      <c r="H103" s="52">
        <f>'Temp Relocation Housing Costs'!H103+'Temp Relocation Living Costs'!H103</f>
        <v>3262635.7888822281</v>
      </c>
      <c r="I103" s="52">
        <f>'Temp Relocation Housing Costs'!I103+'Temp Relocation Living Costs'!I103</f>
        <v>3745229.6777516566</v>
      </c>
      <c r="J103" s="52">
        <f>'Temp Relocation Housing Costs'!J103+'Temp Relocation Living Costs'!J103</f>
        <v>2579863.9460083628</v>
      </c>
      <c r="K103" s="52">
        <f>'Temp Relocation Housing Costs'!K103+'Temp Relocation Living Costs'!K103</f>
        <v>2327522.2532926705</v>
      </c>
      <c r="L103" s="52">
        <f>'Temp Relocation Housing Costs'!L103+'Temp Relocation Living Costs'!L103</f>
        <v>1917120.4599962502</v>
      </c>
      <c r="M103" s="52">
        <f>'Temp Relocation Housing Costs'!M103+'Temp Relocation Living Costs'!M103</f>
        <v>814226.38882882241</v>
      </c>
      <c r="N103" s="53">
        <f>'Temp Relocation Housing Costs'!N103+'Temp Relocation Living Costs'!N103</f>
        <v>1659596658.9143498</v>
      </c>
      <c r="O103" s="53">
        <f>'Temp Relocation Housing Costs'!O103+'Temp Relocation Living Costs'!O103</f>
        <v>3193862668.16642</v>
      </c>
      <c r="P103" s="53">
        <f>'Temp Relocation Housing Costs'!P103+'Temp Relocation Living Costs'!P103</f>
        <v>2551381485.4627228</v>
      </c>
      <c r="Q103" s="53">
        <f>'Temp Relocation Housing Costs'!Q103+'Temp Relocation Living Costs'!Q103</f>
        <v>1042707377.2656927</v>
      </c>
      <c r="R103" s="53">
        <f>'Temp Relocation Housing Costs'!R103+'Temp Relocation Living Costs'!R103</f>
        <v>669904058.81421554</v>
      </c>
      <c r="S103" s="53">
        <f>'Temp Relocation Housing Costs'!S103+'Temp Relocation Living Costs'!S103</f>
        <v>379356139.6214242</v>
      </c>
      <c r="U103" s="68">
        <v>2122</v>
      </c>
      <c r="V103" s="55">
        <f t="shared" si="9"/>
        <v>0</v>
      </c>
      <c r="W103" s="56">
        <f t="shared" si="10"/>
        <v>14646598.514759991</v>
      </c>
      <c r="X103" s="57">
        <f t="shared" si="11"/>
        <v>9496808388.2448235</v>
      </c>
      <c r="Y103" s="58">
        <f t="shared" si="12"/>
        <v>9511454986.7595825</v>
      </c>
      <c r="Z103" s="96">
        <f t="shared" si="13"/>
        <v>42492159.416219018</v>
      </c>
      <c r="AC103">
        <v>2122</v>
      </c>
      <c r="AD103" s="51">
        <f>'Temp Relocation Housing Costs'!V103+'Temp Relocation Living Costs'!V103</f>
        <v>0</v>
      </c>
      <c r="AE103" s="51">
        <f>'Temp Relocation Housing Costs'!W103+'Temp Relocation Living Costs'!W103</f>
        <v>0</v>
      </c>
      <c r="AF103" s="51">
        <f>'Temp Relocation Housing Costs'!X103+'Temp Relocation Living Costs'!X103</f>
        <v>0</v>
      </c>
      <c r="AG103" s="51">
        <f>'Temp Relocation Housing Costs'!Y103+'Temp Relocation Living Costs'!Y103</f>
        <v>0</v>
      </c>
      <c r="AH103" s="51">
        <f>'Temp Relocation Housing Costs'!Z103+'Temp Relocation Living Costs'!Z103</f>
        <v>0</v>
      </c>
      <c r="AI103" s="51">
        <f>'Temp Relocation Housing Costs'!AA103+'Temp Relocation Living Costs'!AA103</f>
        <v>0</v>
      </c>
      <c r="AJ103" s="52">
        <f>'Temp Relocation Housing Costs'!AB103+'Temp Relocation Living Costs'!AB103</f>
        <v>3037434.5439005829</v>
      </c>
      <c r="AK103" s="52">
        <f>'Temp Relocation Housing Costs'!AC103+'Temp Relocation Living Costs'!AC103</f>
        <v>3420113.6865270818</v>
      </c>
      <c r="AL103" s="52">
        <f>'Temp Relocation Housing Costs'!AD103+'Temp Relocation Living Costs'!AD103</f>
        <v>2331169.5506793335</v>
      </c>
      <c r="AM103" s="52">
        <f>'Temp Relocation Housing Costs'!AE103+'Temp Relocation Living Costs'!AE103</f>
        <v>2321533.1134426473</v>
      </c>
      <c r="AN103" s="52">
        <f>'Temp Relocation Housing Costs'!AF103+'Temp Relocation Living Costs'!AF103</f>
        <v>1877959.4751714338</v>
      </c>
      <c r="AO103" s="52">
        <f>'Temp Relocation Housing Costs'!AG103+'Temp Relocation Living Costs'!AG103</f>
        <v>744719.14596695022</v>
      </c>
      <c r="AP103" s="53">
        <f>'Temp Relocation Housing Costs'!AH103+'Temp Relocation Living Costs'!AH103</f>
        <v>1545044113.6904974</v>
      </c>
      <c r="AQ103" s="53">
        <f>'Temp Relocation Housing Costs'!AI103+'Temp Relocation Living Costs'!AI103</f>
        <v>2916609758.0539885</v>
      </c>
      <c r="AR103" s="53">
        <f>'Temp Relocation Housing Costs'!AJ103+'Temp Relocation Living Costs'!AJ103</f>
        <v>2305432749.7696757</v>
      </c>
      <c r="AS103" s="53">
        <f>'Temp Relocation Housing Costs'!AK103+'Temp Relocation Living Costs'!AK103</f>
        <v>1040024300.7467631</v>
      </c>
      <c r="AT103" s="53">
        <f>'Temp Relocation Housing Costs'!AL103+'Temp Relocation Living Costs'!AL103</f>
        <v>656219940.76909387</v>
      </c>
      <c r="AU103" s="53">
        <f>'Temp Relocation Housing Costs'!AM103+'Temp Relocation Living Costs'!AM103</f>
        <v>346972026.68971711</v>
      </c>
      <c r="AW103" s="68">
        <v>2122</v>
      </c>
      <c r="AX103" s="55">
        <f t="shared" si="14"/>
        <v>0</v>
      </c>
      <c r="AY103" s="56">
        <f t="shared" si="15"/>
        <v>13732929.51568803</v>
      </c>
      <c r="AZ103" s="57">
        <f t="shared" si="16"/>
        <v>8810302889.7197361</v>
      </c>
      <c r="BA103" s="58">
        <f t="shared" si="17"/>
        <v>8824035819.235424</v>
      </c>
    </row>
    <row r="104" spans="1:53" x14ac:dyDescent="0.35">
      <c r="A104">
        <v>2123</v>
      </c>
      <c r="B104" s="51">
        <f>'Temp Relocation Housing Costs'!B104+'Temp Relocation Living Costs'!B104</f>
        <v>0</v>
      </c>
      <c r="C104" s="51">
        <f>'Temp Relocation Housing Costs'!C104+'Temp Relocation Living Costs'!C104</f>
        <v>0</v>
      </c>
      <c r="D104" s="51">
        <f>'Temp Relocation Housing Costs'!D104+'Temp Relocation Living Costs'!D104</f>
        <v>0</v>
      </c>
      <c r="E104" s="51">
        <f>'Temp Relocation Housing Costs'!E104+'Temp Relocation Living Costs'!E104</f>
        <v>0</v>
      </c>
      <c r="F104" s="51">
        <f>'Temp Relocation Housing Costs'!F104+'Temp Relocation Living Costs'!F104</f>
        <v>0</v>
      </c>
      <c r="G104" s="51">
        <f>'Temp Relocation Housing Costs'!G104+'Temp Relocation Living Costs'!G104</f>
        <v>0</v>
      </c>
      <c r="H104" s="52">
        <f>'Temp Relocation Housing Costs'!H104+'Temp Relocation Living Costs'!H104</f>
        <v>3282320.4137018155</v>
      </c>
      <c r="I104" s="52">
        <f>'Temp Relocation Housing Costs'!I104+'Temp Relocation Living Costs'!I104</f>
        <v>3767825.9605855993</v>
      </c>
      <c r="J104" s="52">
        <f>'Temp Relocation Housing Costs'!J104+'Temp Relocation Living Costs'!J104</f>
        <v>2595429.1690822365</v>
      </c>
      <c r="K104" s="52">
        <f>'Temp Relocation Housing Costs'!K104+'Temp Relocation Living Costs'!K104</f>
        <v>2341565.0105233216</v>
      </c>
      <c r="L104" s="52">
        <f>'Temp Relocation Housing Costs'!L104+'Temp Relocation Living Costs'!L104</f>
        <v>1928687.1194185421</v>
      </c>
      <c r="M104" s="52">
        <f>'Temp Relocation Housing Costs'!M104+'Temp Relocation Living Costs'!M104</f>
        <v>819138.90190702712</v>
      </c>
      <c r="N104" s="53">
        <f>'Temp Relocation Housing Costs'!N104+'Temp Relocation Living Costs'!N104</f>
        <v>1682651530.3277876</v>
      </c>
      <c r="O104" s="53">
        <f>'Temp Relocation Housing Costs'!O104+'Temp Relocation Living Costs'!O104</f>
        <v>3238231336.1383853</v>
      </c>
      <c r="P104" s="53">
        <f>'Temp Relocation Housing Costs'!P104+'Temp Relocation Living Costs'!P104</f>
        <v>2586824899.8357353</v>
      </c>
      <c r="Q104" s="53">
        <f>'Temp Relocation Housing Costs'!Q104+'Temp Relocation Living Costs'!Q104</f>
        <v>1057192513.9858577</v>
      </c>
      <c r="R104" s="53">
        <f>'Temp Relocation Housing Costs'!R104+'Temp Relocation Living Costs'!R104</f>
        <v>679210266.95361066</v>
      </c>
      <c r="S104" s="53">
        <f>'Temp Relocation Housing Costs'!S104+'Temp Relocation Living Costs'!S104</f>
        <v>384626099.02504915</v>
      </c>
      <c r="U104" s="68">
        <v>2123</v>
      </c>
      <c r="V104" s="55">
        <f t="shared" si="9"/>
        <v>0</v>
      </c>
      <c r="W104" s="56">
        <f t="shared" si="10"/>
        <v>14734966.575218542</v>
      </c>
      <c r="X104" s="57">
        <f t="shared" si="11"/>
        <v>9628736646.2664261</v>
      </c>
      <c r="Y104" s="58">
        <f t="shared" si="12"/>
        <v>9643471612.8416443</v>
      </c>
      <c r="Z104" s="96">
        <f t="shared" si="13"/>
        <v>40812751.046680048</v>
      </c>
      <c r="AC104">
        <v>2123</v>
      </c>
      <c r="AD104" s="51">
        <f>'Temp Relocation Housing Costs'!V104+'Temp Relocation Living Costs'!V104</f>
        <v>0</v>
      </c>
      <c r="AE104" s="51">
        <f>'Temp Relocation Housing Costs'!W104+'Temp Relocation Living Costs'!W104</f>
        <v>0</v>
      </c>
      <c r="AF104" s="51">
        <f>'Temp Relocation Housing Costs'!X104+'Temp Relocation Living Costs'!X104</f>
        <v>0</v>
      </c>
      <c r="AG104" s="51">
        <f>'Temp Relocation Housing Costs'!Y104+'Temp Relocation Living Costs'!Y104</f>
        <v>0</v>
      </c>
      <c r="AH104" s="51">
        <f>'Temp Relocation Housing Costs'!Z104+'Temp Relocation Living Costs'!Z104</f>
        <v>0</v>
      </c>
      <c r="AI104" s="51">
        <f>'Temp Relocation Housing Costs'!AA104+'Temp Relocation Living Costs'!AA104</f>
        <v>0</v>
      </c>
      <c r="AJ104" s="52">
        <f>'Temp Relocation Housing Costs'!AB104+'Temp Relocation Living Costs'!AB104</f>
        <v>3055760.4507071227</v>
      </c>
      <c r="AK104" s="52">
        <f>'Temp Relocation Housing Costs'!AC104+'Temp Relocation Living Costs'!AC104</f>
        <v>3440748.4306775122</v>
      </c>
      <c r="AL104" s="52">
        <f>'Temp Relocation Housing Costs'!AD104+'Temp Relocation Living Costs'!AD104</f>
        <v>2345234.3133329945</v>
      </c>
      <c r="AM104" s="52">
        <f>'Temp Relocation Housing Costs'!AE104+'Temp Relocation Living Costs'!AE104</f>
        <v>2335539.7360942126</v>
      </c>
      <c r="AN104" s="52">
        <f>'Temp Relocation Housing Costs'!AF104+'Temp Relocation Living Costs'!AF104</f>
        <v>1889289.8626517362</v>
      </c>
      <c r="AO104" s="52">
        <f>'Temp Relocation Housing Costs'!AG104+'Temp Relocation Living Costs'!AG104</f>
        <v>749212.29749623733</v>
      </c>
      <c r="AP104" s="53">
        <f>'Temp Relocation Housing Costs'!AH104+'Temp Relocation Living Costs'!AH104</f>
        <v>1566507638.0823367</v>
      </c>
      <c r="AQ104" s="53">
        <f>'Temp Relocation Housing Costs'!AI104+'Temp Relocation Living Costs'!AI104</f>
        <v>2957126869.5906549</v>
      </c>
      <c r="AR104" s="53">
        <f>'Temp Relocation Housing Costs'!AJ104+'Temp Relocation Living Costs'!AJ104</f>
        <v>2337459480.6700845</v>
      </c>
      <c r="AS104" s="53">
        <f>'Temp Relocation Housing Costs'!AK104+'Temp Relocation Living Costs'!AK104</f>
        <v>1054472164.5646214</v>
      </c>
      <c r="AT104" s="53">
        <f>'Temp Relocation Housing Costs'!AL104+'Temp Relocation Living Costs'!AL104</f>
        <v>665336051.16381013</v>
      </c>
      <c r="AU104" s="53">
        <f>'Temp Relocation Housing Costs'!AM104+'Temp Relocation Living Costs'!AM104</f>
        <v>351792110.78450215</v>
      </c>
      <c r="AW104" s="68">
        <v>2123</v>
      </c>
      <c r="AX104" s="55">
        <f t="shared" si="14"/>
        <v>0</v>
      </c>
      <c r="AY104" s="56">
        <f t="shared" si="15"/>
        <v>13815785.090959815</v>
      </c>
      <c r="AZ104" s="57">
        <f t="shared" si="16"/>
        <v>8932694314.8560104</v>
      </c>
      <c r="BA104" s="58">
        <f t="shared" si="17"/>
        <v>8946510099.94697</v>
      </c>
    </row>
    <row r="105" spans="1:53" x14ac:dyDescent="0.35">
      <c r="A105">
        <v>2124</v>
      </c>
      <c r="B105" s="51">
        <f>'Temp Relocation Housing Costs'!B105+'Temp Relocation Living Costs'!B105</f>
        <v>0</v>
      </c>
      <c r="C105" s="51">
        <f>'Temp Relocation Housing Costs'!C105+'Temp Relocation Living Costs'!C105</f>
        <v>0</v>
      </c>
      <c r="D105" s="51">
        <f>'Temp Relocation Housing Costs'!D105+'Temp Relocation Living Costs'!D105</f>
        <v>0</v>
      </c>
      <c r="E105" s="51">
        <f>'Temp Relocation Housing Costs'!E105+'Temp Relocation Living Costs'!E105</f>
        <v>0</v>
      </c>
      <c r="F105" s="51">
        <f>'Temp Relocation Housing Costs'!F105+'Temp Relocation Living Costs'!F105</f>
        <v>0</v>
      </c>
      <c r="G105" s="51">
        <f>'Temp Relocation Housing Costs'!G105+'Temp Relocation Living Costs'!G105</f>
        <v>0</v>
      </c>
      <c r="H105" s="52">
        <f>'Temp Relocation Housing Costs'!H105+'Temp Relocation Living Costs'!H105</f>
        <v>3302123.8027596939</v>
      </c>
      <c r="I105" s="52">
        <f>'Temp Relocation Housing Costs'!I105+'Temp Relocation Living Costs'!I105</f>
        <v>3790558.5747107682</v>
      </c>
      <c r="J105" s="52">
        <f>'Temp Relocation Housing Costs'!J105+'Temp Relocation Living Costs'!J105</f>
        <v>2611088.3026003852</v>
      </c>
      <c r="K105" s="52">
        <f>'Temp Relocation Housing Costs'!K105+'Temp Relocation Living Costs'!K105</f>
        <v>2355692.4926284007</v>
      </c>
      <c r="L105" s="52">
        <f>'Temp Relocation Housing Costs'!L105+'Temp Relocation Living Costs'!L105</f>
        <v>1940323.5645496522</v>
      </c>
      <c r="M105" s="52">
        <f>'Temp Relocation Housing Costs'!M105+'Temp Relocation Living Costs'!M105</f>
        <v>824081.05389779294</v>
      </c>
      <c r="N105" s="53">
        <f>'Temp Relocation Housing Costs'!N105+'Temp Relocation Living Costs'!N105</f>
        <v>1706026676.606226</v>
      </c>
      <c r="O105" s="53">
        <f>'Temp Relocation Housing Costs'!O105+'Temp Relocation Living Costs'!O105</f>
        <v>3283216367.0858889</v>
      </c>
      <c r="P105" s="53">
        <f>'Temp Relocation Housing Costs'!P105+'Temp Relocation Living Costs'!P105</f>
        <v>2622760688.8808908</v>
      </c>
      <c r="Q105" s="53">
        <f>'Temp Relocation Housing Costs'!Q105+'Temp Relocation Living Costs'!Q105</f>
        <v>1071878876.0837041</v>
      </c>
      <c r="R105" s="53">
        <f>'Temp Relocation Housing Costs'!R105+'Temp Relocation Living Costs'!R105</f>
        <v>688645755.56055093</v>
      </c>
      <c r="S105" s="53">
        <f>'Temp Relocation Housing Costs'!S105+'Temp Relocation Living Costs'!S105</f>
        <v>389969267.92554283</v>
      </c>
      <c r="U105" s="68">
        <v>2124</v>
      </c>
      <c r="V105" s="55">
        <f t="shared" si="9"/>
        <v>0</v>
      </c>
      <c r="W105" s="56">
        <f t="shared" si="10"/>
        <v>14823867.791146694</v>
      </c>
      <c r="X105" s="57">
        <f t="shared" si="11"/>
        <v>9762497632.1428032</v>
      </c>
      <c r="Y105" s="58">
        <f t="shared" si="12"/>
        <v>9777321499.9339504</v>
      </c>
      <c r="Z105" s="96">
        <f t="shared" si="13"/>
        <v>39199721.189506799</v>
      </c>
      <c r="AC105">
        <v>2124</v>
      </c>
      <c r="AD105" s="51">
        <f>'Temp Relocation Housing Costs'!V105+'Temp Relocation Living Costs'!V105</f>
        <v>0</v>
      </c>
      <c r="AE105" s="51">
        <f>'Temp Relocation Housing Costs'!W105+'Temp Relocation Living Costs'!W105</f>
        <v>0</v>
      </c>
      <c r="AF105" s="51">
        <f>'Temp Relocation Housing Costs'!X105+'Temp Relocation Living Costs'!X105</f>
        <v>0</v>
      </c>
      <c r="AG105" s="51">
        <f>'Temp Relocation Housing Costs'!Y105+'Temp Relocation Living Costs'!Y105</f>
        <v>0</v>
      </c>
      <c r="AH105" s="51">
        <f>'Temp Relocation Housing Costs'!Z105+'Temp Relocation Living Costs'!Z105</f>
        <v>0</v>
      </c>
      <c r="AI105" s="51">
        <f>'Temp Relocation Housing Costs'!AA105+'Temp Relocation Living Costs'!AA105</f>
        <v>0</v>
      </c>
      <c r="AJ105" s="52">
        <f>'Temp Relocation Housing Costs'!AB105+'Temp Relocation Living Costs'!AB105</f>
        <v>3074196.9241301361</v>
      </c>
      <c r="AK105" s="52">
        <f>'Temp Relocation Housing Costs'!AC105+'Temp Relocation Living Costs'!AC105</f>
        <v>3461507.671469043</v>
      </c>
      <c r="AL105" s="52">
        <f>'Temp Relocation Housing Costs'!AD105+'Temp Relocation Living Costs'!AD105</f>
        <v>2359383.9336275109</v>
      </c>
      <c r="AM105" s="52">
        <f>'Temp Relocation Housing Costs'!AE105+'Temp Relocation Living Costs'!AE105</f>
        <v>2349630.8656076319</v>
      </c>
      <c r="AN105" s="52">
        <f>'Temp Relocation Housing Costs'!AF105+'Temp Relocation Living Costs'!AF105</f>
        <v>1900688.6103294506</v>
      </c>
      <c r="AO105" s="52">
        <f>'Temp Relocation Housing Costs'!AG105+'Temp Relocation Living Costs'!AG105</f>
        <v>753732.55778293218</v>
      </c>
      <c r="AP105" s="53">
        <f>'Temp Relocation Housing Costs'!AH105+'Temp Relocation Living Costs'!AH105</f>
        <v>1588269330.581634</v>
      </c>
      <c r="AQ105" s="53">
        <f>'Temp Relocation Housing Costs'!AI105+'Temp Relocation Living Costs'!AI105</f>
        <v>2998206838.8503141</v>
      </c>
      <c r="AR105" s="53">
        <f>'Temp Relocation Housing Costs'!AJ105+'Temp Relocation Living Costs'!AJ105</f>
        <v>2369931122.1809936</v>
      </c>
      <c r="AS105" s="53">
        <f>'Temp Relocation Housing Costs'!AK105+'Temp Relocation Living Costs'!AK105</f>
        <v>1069120735.9705136</v>
      </c>
      <c r="AT105" s="53">
        <f>'Temp Relocation Housing Costs'!AL105+'Temp Relocation Living Costs'!AL105</f>
        <v>674578801.216308</v>
      </c>
      <c r="AU105" s="53">
        <f>'Temp Relocation Housing Costs'!AM105+'Temp Relocation Living Costs'!AM105</f>
        <v>356679154.77487987</v>
      </c>
      <c r="AW105" s="68">
        <v>2124</v>
      </c>
      <c r="AX105" s="55">
        <f t="shared" si="14"/>
        <v>0</v>
      </c>
      <c r="AY105" s="56">
        <f t="shared" si="15"/>
        <v>13899140.562946707</v>
      </c>
      <c r="AZ105" s="57">
        <f t="shared" si="16"/>
        <v>9056785983.5746422</v>
      </c>
      <c r="BA105" s="58">
        <f t="shared" si="17"/>
        <v>9070685124.1375885</v>
      </c>
    </row>
    <row r="106" spans="1:53" x14ac:dyDescent="0.35">
      <c r="A106">
        <v>2125</v>
      </c>
      <c r="B106" s="51">
        <f>'Temp Relocation Housing Costs'!B106+'Temp Relocation Living Costs'!B106</f>
        <v>0</v>
      </c>
      <c r="C106" s="51">
        <f>'Temp Relocation Housing Costs'!C106+'Temp Relocation Living Costs'!C106</f>
        <v>0</v>
      </c>
      <c r="D106" s="51">
        <f>'Temp Relocation Housing Costs'!D106+'Temp Relocation Living Costs'!D106</f>
        <v>0</v>
      </c>
      <c r="E106" s="51">
        <f>'Temp Relocation Housing Costs'!E106+'Temp Relocation Living Costs'!E106</f>
        <v>0</v>
      </c>
      <c r="F106" s="51">
        <f>'Temp Relocation Housing Costs'!F106+'Temp Relocation Living Costs'!F106</f>
        <v>0</v>
      </c>
      <c r="G106" s="51">
        <f>'Temp Relocation Housing Costs'!G106+'Temp Relocation Living Costs'!G106</f>
        <v>0</v>
      </c>
      <c r="H106" s="52">
        <f>'Temp Relocation Housing Costs'!H106+'Temp Relocation Living Costs'!H106</f>
        <v>3322046.672602124</v>
      </c>
      <c r="I106" s="52">
        <f>'Temp Relocation Housing Costs'!I106+'Temp Relocation Living Costs'!I106</f>
        <v>3813428.3426616113</v>
      </c>
      <c r="J106" s="52">
        <f>'Temp Relocation Housing Costs'!J106+'Temp Relocation Living Costs'!J106</f>
        <v>2626841.913157423</v>
      </c>
      <c r="K106" s="52">
        <f>'Temp Relocation Housing Costs'!K106+'Temp Relocation Living Costs'!K106</f>
        <v>2369905.2107827594</v>
      </c>
      <c r="L106" s="52">
        <f>'Temp Relocation Housing Costs'!L106+'Temp Relocation Living Costs'!L106</f>
        <v>1952030.2164312128</v>
      </c>
      <c r="M106" s="52">
        <f>'Temp Relocation Housing Costs'!M106+'Temp Relocation Living Costs'!M106</f>
        <v>829053.02362306404</v>
      </c>
      <c r="N106" s="53">
        <f>'Temp Relocation Housing Costs'!N106+'Temp Relocation Living Costs'!N106</f>
        <v>1729726546.9607377</v>
      </c>
      <c r="O106" s="53">
        <f>'Temp Relocation Housing Costs'!O106+'Temp Relocation Living Costs'!O106</f>
        <v>3328826323.4322553</v>
      </c>
      <c r="P106" s="53">
        <f>'Temp Relocation Housing Costs'!P106+'Temp Relocation Living Costs'!P106</f>
        <v>2659195692.5943379</v>
      </c>
      <c r="Q106" s="53">
        <f>'Temp Relocation Housing Costs'!Q106+'Temp Relocation Living Costs'!Q106</f>
        <v>1086769258.9524281</v>
      </c>
      <c r="R106" s="53">
        <f>'Temp Relocation Housing Costs'!R106+'Temp Relocation Living Costs'!R106</f>
        <v>698212320.58017683</v>
      </c>
      <c r="S106" s="53">
        <f>'Temp Relocation Housing Costs'!S106+'Temp Relocation Living Costs'!S106</f>
        <v>395386663.33841211</v>
      </c>
      <c r="U106" s="68">
        <v>2125</v>
      </c>
      <c r="V106" s="55">
        <f t="shared" si="9"/>
        <v>0</v>
      </c>
      <c r="W106" s="56">
        <f t="shared" si="10"/>
        <v>14913305.379258195</v>
      </c>
      <c r="X106" s="57">
        <f t="shared" si="11"/>
        <v>9898116805.8583488</v>
      </c>
      <c r="Y106" s="58">
        <f t="shared" si="12"/>
        <v>9913030111.237608</v>
      </c>
      <c r="Z106" s="96">
        <f t="shared" si="13"/>
        <v>37650446.068115711</v>
      </c>
      <c r="AC106">
        <v>2125</v>
      </c>
      <c r="AD106" s="51">
        <f>'Temp Relocation Housing Costs'!V106+'Temp Relocation Living Costs'!V106</f>
        <v>0</v>
      </c>
      <c r="AE106" s="51">
        <f>'Temp Relocation Housing Costs'!W106+'Temp Relocation Living Costs'!W106</f>
        <v>0</v>
      </c>
      <c r="AF106" s="51">
        <f>'Temp Relocation Housing Costs'!X106+'Temp Relocation Living Costs'!X106</f>
        <v>0</v>
      </c>
      <c r="AG106" s="51">
        <f>'Temp Relocation Housing Costs'!Y106+'Temp Relocation Living Costs'!Y106</f>
        <v>0</v>
      </c>
      <c r="AH106" s="51">
        <f>'Temp Relocation Housing Costs'!Z106+'Temp Relocation Living Costs'!Z106</f>
        <v>0</v>
      </c>
      <c r="AI106" s="51">
        <f>'Temp Relocation Housing Costs'!AA106+'Temp Relocation Living Costs'!AA106</f>
        <v>0</v>
      </c>
      <c r="AJ106" s="52">
        <f>'Temp Relocation Housing Costs'!AB106+'Temp Relocation Living Costs'!AB106</f>
        <v>3092744.631256761</v>
      </c>
      <c r="AK106" s="52">
        <f>'Temp Relocation Housing Costs'!AC106+'Temp Relocation Living Costs'!AC106</f>
        <v>3482392.1600335282</v>
      </c>
      <c r="AL106" s="52">
        <f>'Temp Relocation Housing Costs'!AD106+'Temp Relocation Living Costs'!AD106</f>
        <v>2373618.9235387607</v>
      </c>
      <c r="AM106" s="52">
        <f>'Temp Relocation Housing Costs'!AE106+'Temp Relocation Living Costs'!AE106</f>
        <v>2363807.0118424078</v>
      </c>
      <c r="AN106" s="52">
        <f>'Temp Relocation Housing Costs'!AF106+'Temp Relocation Living Costs'!AF106</f>
        <v>1912156.130645599</v>
      </c>
      <c r="AO106" s="52">
        <f>'Temp Relocation Housing Costs'!AG106+'Temp Relocation Living Costs'!AG106</f>
        <v>758280.09038366692</v>
      </c>
      <c r="AP106" s="53">
        <f>'Temp Relocation Housing Costs'!AH106+'Temp Relocation Living Costs'!AH106</f>
        <v>1610333333.2956555</v>
      </c>
      <c r="AQ106" s="53">
        <f>'Temp Relocation Housing Costs'!AI106+'Temp Relocation Living Costs'!AI106</f>
        <v>3039857484.9692335</v>
      </c>
      <c r="AR106" s="53">
        <f>'Temp Relocation Housing Costs'!AJ106+'Temp Relocation Living Costs'!AJ106</f>
        <v>2402853854.934824</v>
      </c>
      <c r="AS106" s="53">
        <f>'Temp Relocation Housing Costs'!AK106+'Temp Relocation Living Costs'!AK106</f>
        <v>1083972803.1645775</v>
      </c>
      <c r="AT106" s="53">
        <f>'Temp Relocation Housing Costs'!AL106+'Temp Relocation Living Costs'!AL106</f>
        <v>683949950.18598998</v>
      </c>
      <c r="AU106" s="53">
        <f>'Temp Relocation Housing Costs'!AM106+'Temp Relocation Living Costs'!AM106</f>
        <v>361634088.85782009</v>
      </c>
      <c r="AW106" s="68">
        <v>2125</v>
      </c>
      <c r="AX106" s="55">
        <f t="shared" si="14"/>
        <v>0</v>
      </c>
      <c r="AY106" s="56">
        <f t="shared" si="15"/>
        <v>13982998.947700724</v>
      </c>
      <c r="AZ106" s="57">
        <f t="shared" si="16"/>
        <v>9182601515.4081001</v>
      </c>
      <c r="BA106" s="58">
        <f t="shared" si="17"/>
        <v>9196584514.3558006</v>
      </c>
    </row>
    <row r="107" spans="1:53" x14ac:dyDescent="0.35">
      <c r="A107">
        <v>2126</v>
      </c>
      <c r="B107" s="51">
        <f>'Temp Relocation Housing Costs'!B107+'Temp Relocation Living Costs'!B107</f>
        <v>0</v>
      </c>
      <c r="C107" s="51">
        <f>'Temp Relocation Housing Costs'!C107+'Temp Relocation Living Costs'!C107</f>
        <v>0</v>
      </c>
      <c r="D107" s="51">
        <f>'Temp Relocation Housing Costs'!D107+'Temp Relocation Living Costs'!D107</f>
        <v>0</v>
      </c>
      <c r="E107" s="51">
        <f>'Temp Relocation Housing Costs'!E107+'Temp Relocation Living Costs'!E107</f>
        <v>0</v>
      </c>
      <c r="F107" s="51">
        <f>'Temp Relocation Housing Costs'!F107+'Temp Relocation Living Costs'!F107</f>
        <v>0</v>
      </c>
      <c r="G107" s="51">
        <f>'Temp Relocation Housing Costs'!G107+'Temp Relocation Living Costs'!G107</f>
        <v>0</v>
      </c>
      <c r="H107" s="52">
        <f>'Temp Relocation Housing Costs'!H107+'Temp Relocation Living Costs'!H107</f>
        <v>3342089.7440985399</v>
      </c>
      <c r="I107" s="52">
        <f>'Temp Relocation Housing Costs'!I107+'Temp Relocation Living Costs'!I107</f>
        <v>3836436.0919352113</v>
      </c>
      <c r="J107" s="52">
        <f>'Temp Relocation Housing Costs'!J107+'Temp Relocation Living Costs'!J107</f>
        <v>2642690.5707664252</v>
      </c>
      <c r="K107" s="52">
        <f>'Temp Relocation Housing Costs'!K107+'Temp Relocation Living Costs'!K107</f>
        <v>2384203.6792453481</v>
      </c>
      <c r="L107" s="52">
        <f>'Temp Relocation Housing Costs'!L107+'Temp Relocation Living Costs'!L107</f>
        <v>1963807.4986451459</v>
      </c>
      <c r="M107" s="52">
        <f>'Temp Relocation Housing Costs'!M107+'Temp Relocation Living Costs'!M107</f>
        <v>834054.99098367942</v>
      </c>
      <c r="N107" s="53">
        <f>'Temp Relocation Housing Costs'!N107+'Temp Relocation Living Costs'!N107</f>
        <v>1753755652.410177</v>
      </c>
      <c r="O107" s="53">
        <f>'Temp Relocation Housing Costs'!O107+'Temp Relocation Living Costs'!O107</f>
        <v>3375069886.5487309</v>
      </c>
      <c r="P107" s="53">
        <f>'Temp Relocation Housing Costs'!P107+'Temp Relocation Living Costs'!P107</f>
        <v>2696136845.9924383</v>
      </c>
      <c r="Q107" s="53">
        <f>'Temp Relocation Housing Costs'!Q107+'Temp Relocation Living Costs'!Q107</f>
        <v>1101866496.818414</v>
      </c>
      <c r="R107" s="53">
        <f>'Temp Relocation Housing Costs'!R107+'Temp Relocation Living Costs'!R107</f>
        <v>707911782.90663373</v>
      </c>
      <c r="S107" s="53">
        <f>'Temp Relocation Housing Costs'!S107+'Temp Relocation Living Costs'!S107</f>
        <v>400879316.40739238</v>
      </c>
      <c r="U107" s="68">
        <v>2126</v>
      </c>
      <c r="V107" s="55">
        <f t="shared" si="9"/>
        <v>0</v>
      </c>
      <c r="W107" s="56">
        <f t="shared" si="10"/>
        <v>15003282.575674351</v>
      </c>
      <c r="X107" s="57">
        <f t="shared" si="11"/>
        <v>10035619981.083786</v>
      </c>
      <c r="Y107" s="58">
        <f t="shared" si="12"/>
        <v>10050623263.65946</v>
      </c>
      <c r="Z107" s="96">
        <f t="shared" si="13"/>
        <v>36162405.625227958</v>
      </c>
      <c r="AC107">
        <v>2126</v>
      </c>
      <c r="AD107" s="51">
        <f>'Temp Relocation Housing Costs'!V107+'Temp Relocation Living Costs'!V107</f>
        <v>0</v>
      </c>
      <c r="AE107" s="51">
        <f>'Temp Relocation Housing Costs'!W107+'Temp Relocation Living Costs'!W107</f>
        <v>0</v>
      </c>
      <c r="AF107" s="51">
        <f>'Temp Relocation Housing Costs'!X107+'Temp Relocation Living Costs'!X107</f>
        <v>0</v>
      </c>
      <c r="AG107" s="51">
        <f>'Temp Relocation Housing Costs'!Y107+'Temp Relocation Living Costs'!Y107</f>
        <v>0</v>
      </c>
      <c r="AH107" s="51">
        <f>'Temp Relocation Housing Costs'!Z107+'Temp Relocation Living Costs'!Z107</f>
        <v>0</v>
      </c>
      <c r="AI107" s="51">
        <f>'Temp Relocation Housing Costs'!AA107+'Temp Relocation Living Costs'!AA107</f>
        <v>0</v>
      </c>
      <c r="AJ107" s="52">
        <f>'Temp Relocation Housing Costs'!AB107+'Temp Relocation Living Costs'!AB107</f>
        <v>3111404.2431989023</v>
      </c>
      <c r="AK107" s="52">
        <f>'Temp Relocation Housing Costs'!AC107+'Temp Relocation Living Costs'!AC107</f>
        <v>3503402.6520346655</v>
      </c>
      <c r="AL107" s="52">
        <f>'Temp Relocation Housing Costs'!AD107+'Temp Relocation Living Costs'!AD107</f>
        <v>2387939.7981315511</v>
      </c>
      <c r="AM107" s="52">
        <f>'Temp Relocation Housing Costs'!AE107+'Temp Relocation Living Costs'!AE107</f>
        <v>2378068.6877342085</v>
      </c>
      <c r="AN107" s="52">
        <f>'Temp Relocation Housing Costs'!AF107+'Temp Relocation Living Costs'!AF107</f>
        <v>1923692.8385296031</v>
      </c>
      <c r="AO107" s="52">
        <f>'Temp Relocation Housing Costs'!AG107+'Temp Relocation Living Costs'!AG107</f>
        <v>762855.0598418666</v>
      </c>
      <c r="AP107" s="53">
        <f>'Temp Relocation Housing Costs'!AH107+'Temp Relocation Living Costs'!AH107</f>
        <v>1632703845.8732052</v>
      </c>
      <c r="AQ107" s="53">
        <f>'Temp Relocation Housing Costs'!AI107+'Temp Relocation Living Costs'!AI107</f>
        <v>3082086735.7059684</v>
      </c>
      <c r="AR107" s="53">
        <f>'Temp Relocation Housing Costs'!AJ107+'Temp Relocation Living Costs'!AJ107</f>
        <v>2436233945.424428</v>
      </c>
      <c r="AS107" s="53">
        <f>'Temp Relocation Housing Costs'!AK107+'Temp Relocation Living Costs'!AK107</f>
        <v>1099031193.0802155</v>
      </c>
      <c r="AT107" s="53">
        <f>'Temp Relocation Housing Costs'!AL107+'Temp Relocation Living Costs'!AL107</f>
        <v>693451281.77162957</v>
      </c>
      <c r="AU107" s="53">
        <f>'Temp Relocation Housing Costs'!AM107+'Temp Relocation Living Costs'!AM107</f>
        <v>366657856.1524511</v>
      </c>
      <c r="AW107" s="68">
        <v>2126</v>
      </c>
      <c r="AX107" s="55">
        <f t="shared" si="14"/>
        <v>0</v>
      </c>
      <c r="AY107" s="56">
        <f t="shared" si="15"/>
        <v>14067363.279470798</v>
      </c>
      <c r="AZ107" s="57">
        <f t="shared" si="16"/>
        <v>9310164858.0078983</v>
      </c>
      <c r="BA107" s="58">
        <f t="shared" si="17"/>
        <v>9324232221.2873688</v>
      </c>
    </row>
    <row r="108" spans="1:53" x14ac:dyDescent="0.35">
      <c r="A108">
        <v>2127</v>
      </c>
      <c r="B108" s="51">
        <f>'Temp Relocation Housing Costs'!B108+'Temp Relocation Living Costs'!B108</f>
        <v>0</v>
      </c>
      <c r="C108" s="51">
        <f>'Temp Relocation Housing Costs'!C108+'Temp Relocation Living Costs'!C108</f>
        <v>0</v>
      </c>
      <c r="D108" s="51">
        <f>'Temp Relocation Housing Costs'!D108+'Temp Relocation Living Costs'!D108</f>
        <v>0</v>
      </c>
      <c r="E108" s="51">
        <f>'Temp Relocation Housing Costs'!E108+'Temp Relocation Living Costs'!E108</f>
        <v>0</v>
      </c>
      <c r="F108" s="51">
        <f>'Temp Relocation Housing Costs'!F108+'Temp Relocation Living Costs'!F108</f>
        <v>0</v>
      </c>
      <c r="G108" s="51">
        <f>'Temp Relocation Housing Costs'!G108+'Temp Relocation Living Costs'!G108</f>
        <v>0</v>
      </c>
      <c r="H108" s="52">
        <f>'Temp Relocation Housing Costs'!H108+'Temp Relocation Living Costs'!H108</f>
        <v>3362253.7424676348</v>
      </c>
      <c r="I108" s="52">
        <f>'Temp Relocation Housing Costs'!I108+'Temp Relocation Living Costs'!I108</f>
        <v>3859582.6550212326</v>
      </c>
      <c r="J108" s="52">
        <f>'Temp Relocation Housing Costs'!J108+'Temp Relocation Living Costs'!J108</f>
        <v>2658634.8488795585</v>
      </c>
      <c r="K108" s="52">
        <f>'Temp Relocation Housing Costs'!K108+'Temp Relocation Living Costs'!K108</f>
        <v>2398588.415377819</v>
      </c>
      <c r="L108" s="52">
        <f>'Temp Relocation Housing Costs'!L108+'Temp Relocation Living Costs'!L108</f>
        <v>1975655.8373289949</v>
      </c>
      <c r="M108" s="52">
        <f>'Temp Relocation Housing Costs'!M108+'Temp Relocation Living Costs'!M108</f>
        <v>839087.13696588343</v>
      </c>
      <c r="N108" s="53">
        <f>'Temp Relocation Housing Costs'!N108+'Temp Relocation Living Costs'!N108</f>
        <v>1778118566.6398044</v>
      </c>
      <c r="O108" s="53">
        <f>'Temp Relocation Housing Costs'!O108+'Temp Relocation Living Costs'!O108</f>
        <v>3421955858.4068851</v>
      </c>
      <c r="P108" s="53">
        <f>'Temp Relocation Housing Costs'!P108+'Temp Relocation Living Costs'!P108</f>
        <v>2733591180.4317765</v>
      </c>
      <c r="Q108" s="53">
        <f>'Temp Relocation Housing Costs'!Q108+'Temp Relocation Living Costs'!Q108</f>
        <v>1117173463.2807</v>
      </c>
      <c r="R108" s="53">
        <f>'Temp Relocation Housing Costs'!R108+'Temp Relocation Living Costs'!R108</f>
        <v>717745988.72965968</v>
      </c>
      <c r="S108" s="53">
        <f>'Temp Relocation Housing Costs'!S108+'Temp Relocation Living Costs'!S108</f>
        <v>406448272.60071546</v>
      </c>
      <c r="U108" s="68">
        <v>2127</v>
      </c>
      <c r="V108" s="55">
        <f t="shared" si="9"/>
        <v>0</v>
      </c>
      <c r="W108" s="56">
        <f t="shared" si="10"/>
        <v>15093802.636041123</v>
      </c>
      <c r="X108" s="57">
        <f t="shared" si="11"/>
        <v>10175033330.089542</v>
      </c>
      <c r="Y108" s="58">
        <f t="shared" si="12"/>
        <v>10190127132.725584</v>
      </c>
      <c r="Z108" s="96">
        <f t="shared" si="13"/>
        <v>34733179.422414914</v>
      </c>
      <c r="AC108">
        <v>2127</v>
      </c>
      <c r="AD108" s="51">
        <f>'Temp Relocation Housing Costs'!V108+'Temp Relocation Living Costs'!V108</f>
        <v>0</v>
      </c>
      <c r="AE108" s="51">
        <f>'Temp Relocation Housing Costs'!W108+'Temp Relocation Living Costs'!W108</f>
        <v>0</v>
      </c>
      <c r="AF108" s="51">
        <f>'Temp Relocation Housing Costs'!X108+'Temp Relocation Living Costs'!X108</f>
        <v>0</v>
      </c>
      <c r="AG108" s="51">
        <f>'Temp Relocation Housing Costs'!Y108+'Temp Relocation Living Costs'!Y108</f>
        <v>0</v>
      </c>
      <c r="AH108" s="51">
        <f>'Temp Relocation Housing Costs'!Z108+'Temp Relocation Living Costs'!Z108</f>
        <v>0</v>
      </c>
      <c r="AI108" s="51">
        <f>'Temp Relocation Housing Costs'!AA108+'Temp Relocation Living Costs'!AA108</f>
        <v>0</v>
      </c>
      <c r="AJ108" s="52">
        <f>'Temp Relocation Housing Costs'!AB108+'Temp Relocation Living Costs'!AB108</f>
        <v>3130176.4351175181</v>
      </c>
      <c r="AK108" s="52">
        <f>'Temp Relocation Housing Costs'!AC108+'Temp Relocation Living Costs'!AC108</f>
        <v>3524539.9076953339</v>
      </c>
      <c r="AL108" s="52">
        <f>'Temp Relocation Housing Costs'!AD108+'Temp Relocation Living Costs'!AD108</f>
        <v>2402347.0755782584</v>
      </c>
      <c r="AM108" s="52">
        <f>'Temp Relocation Housing Costs'!AE108+'Temp Relocation Living Costs'!AE108</f>
        <v>2392416.4093134208</v>
      </c>
      <c r="AN108" s="52">
        <f>'Temp Relocation Housing Costs'!AF108+'Temp Relocation Living Costs'!AF108</f>
        <v>1935299.1514143017</v>
      </c>
      <c r="AO108" s="52">
        <f>'Temp Relocation Housing Costs'!AG108+'Temp Relocation Living Costs'!AG108</f>
        <v>767457.63169370557</v>
      </c>
      <c r="AP108" s="53">
        <f>'Temp Relocation Housing Costs'!AH108+'Temp Relocation Living Costs'!AH108</f>
        <v>1655385126.303992</v>
      </c>
      <c r="AQ108" s="53">
        <f>'Temp Relocation Housing Costs'!AI108+'Temp Relocation Living Costs'!AI108</f>
        <v>3124902628.9503217</v>
      </c>
      <c r="AR108" s="53">
        <f>'Temp Relocation Housing Costs'!AJ108+'Temp Relocation Living Costs'!AJ108</f>
        <v>2470077747.1958499</v>
      </c>
      <c r="AS108" s="53">
        <f>'Temp Relocation Housing Costs'!AK108+'Temp Relocation Living Costs'!AK108</f>
        <v>1114298771.9221716</v>
      </c>
      <c r="AT108" s="53">
        <f>'Temp Relocation Housing Costs'!AL108+'Temp Relocation Living Costs'!AL108</f>
        <v>703084604.45088041</v>
      </c>
      <c r="AU108" s="53">
        <f>'Temp Relocation Housing Costs'!AM108+'Temp Relocation Living Costs'!AM108</f>
        <v>371751412.87957251</v>
      </c>
      <c r="AW108" s="68">
        <v>2127</v>
      </c>
      <c r="AX108" s="55">
        <f t="shared" si="14"/>
        <v>0</v>
      </c>
      <c r="AY108" s="56">
        <f t="shared" si="15"/>
        <v>14152236.610812537</v>
      </c>
      <c r="AZ108" s="57">
        <f t="shared" si="16"/>
        <v>9439500291.7027874</v>
      </c>
      <c r="BA108" s="58">
        <f t="shared" si="17"/>
        <v>9453652528.3136005</v>
      </c>
    </row>
    <row r="109" spans="1:53" x14ac:dyDescent="0.35">
      <c r="A109">
        <v>2128</v>
      </c>
      <c r="B109" s="51">
        <f>'Temp Relocation Housing Costs'!B109+'Temp Relocation Living Costs'!B109</f>
        <v>0</v>
      </c>
      <c r="C109" s="51">
        <f>'Temp Relocation Housing Costs'!C109+'Temp Relocation Living Costs'!C109</f>
        <v>0</v>
      </c>
      <c r="D109" s="51">
        <f>'Temp Relocation Housing Costs'!D109+'Temp Relocation Living Costs'!D109</f>
        <v>0</v>
      </c>
      <c r="E109" s="51">
        <f>'Temp Relocation Housing Costs'!E109+'Temp Relocation Living Costs'!E109</f>
        <v>0</v>
      </c>
      <c r="F109" s="51">
        <f>'Temp Relocation Housing Costs'!F109+'Temp Relocation Living Costs'!F109</f>
        <v>0</v>
      </c>
      <c r="G109" s="51">
        <f>'Temp Relocation Housing Costs'!G109+'Temp Relocation Living Costs'!G109</f>
        <v>0</v>
      </c>
      <c r="H109" s="52">
        <f>'Temp Relocation Housing Costs'!H109+'Temp Relocation Living Costs'!H109</f>
        <v>3382539.3973035994</v>
      </c>
      <c r="I109" s="52">
        <f>'Temp Relocation Housing Costs'!I109+'Temp Relocation Living Costs'!I109</f>
        <v>3882868.8694320377</v>
      </c>
      <c r="J109" s="52">
        <f>'Temp Relocation Housing Costs'!J109+'Temp Relocation Living Costs'!J109</f>
        <v>2674675.3244088246</v>
      </c>
      <c r="K109" s="52">
        <f>'Temp Relocation Housing Costs'!K109+'Temp Relocation Living Costs'!K109</f>
        <v>2413059.9396632481</v>
      </c>
      <c r="L109" s="52">
        <f>'Temp Relocation Housing Costs'!L109+'Temp Relocation Living Costs'!L109</f>
        <v>1987575.6611913368</v>
      </c>
      <c r="M109" s="52">
        <f>'Temp Relocation Housing Costs'!M109+'Temp Relocation Living Costs'!M109</f>
        <v>844149.64364787319</v>
      </c>
      <c r="N109" s="53">
        <f>'Temp Relocation Housing Costs'!N109+'Temp Relocation Living Costs'!N109</f>
        <v>1802819926.8718407</v>
      </c>
      <c r="O109" s="53">
        <f>'Temp Relocation Housing Costs'!O109+'Temp Relocation Living Costs'!O109</f>
        <v>3469493163.2539797</v>
      </c>
      <c r="P109" s="53">
        <f>'Temp Relocation Housing Costs'!P109+'Temp Relocation Living Costs'!P109</f>
        <v>2771565824.947505</v>
      </c>
      <c r="Q109" s="53">
        <f>'Temp Relocation Housing Costs'!Q109+'Temp Relocation Living Costs'!Q109</f>
        <v>1132693071.8579373</v>
      </c>
      <c r="R109" s="53">
        <f>'Temp Relocation Housing Costs'!R109+'Temp Relocation Living Costs'!R109</f>
        <v>727716809.8859868</v>
      </c>
      <c r="S109" s="53">
        <f>'Temp Relocation Housing Costs'!S109+'Temp Relocation Living Costs'!S109</f>
        <v>412094591.91010314</v>
      </c>
      <c r="U109" s="68">
        <v>2128</v>
      </c>
      <c r="V109" s="55">
        <f t="shared" si="9"/>
        <v>0</v>
      </c>
      <c r="W109" s="56">
        <f t="shared" si="10"/>
        <v>15184868.83564692</v>
      </c>
      <c r="X109" s="57">
        <f t="shared" si="11"/>
        <v>10316383388.727352</v>
      </c>
      <c r="Y109" s="58">
        <f t="shared" si="12"/>
        <v>10331568257.563</v>
      </c>
      <c r="Z109" s="96">
        <f t="shared" si="13"/>
        <v>33360442.701769091</v>
      </c>
      <c r="AC109">
        <v>2128</v>
      </c>
      <c r="AD109" s="51">
        <f>'Temp Relocation Housing Costs'!V109+'Temp Relocation Living Costs'!V109</f>
        <v>0</v>
      </c>
      <c r="AE109" s="51">
        <f>'Temp Relocation Housing Costs'!W109+'Temp Relocation Living Costs'!W109</f>
        <v>0</v>
      </c>
      <c r="AF109" s="51">
        <f>'Temp Relocation Housing Costs'!X109+'Temp Relocation Living Costs'!X109</f>
        <v>0</v>
      </c>
      <c r="AG109" s="51">
        <f>'Temp Relocation Housing Costs'!Y109+'Temp Relocation Living Costs'!Y109</f>
        <v>0</v>
      </c>
      <c r="AH109" s="51">
        <f>'Temp Relocation Housing Costs'!Z109+'Temp Relocation Living Costs'!Z109</f>
        <v>0</v>
      </c>
      <c r="AI109" s="51">
        <f>'Temp Relocation Housing Costs'!AA109+'Temp Relocation Living Costs'!AA109</f>
        <v>0</v>
      </c>
      <c r="AJ109" s="52">
        <f>'Temp Relocation Housing Costs'!AB109+'Temp Relocation Living Costs'!AB109</f>
        <v>3149061.8862470519</v>
      </c>
      <c r="AK109" s="52">
        <f>'Temp Relocation Housing Costs'!AC109+'Temp Relocation Living Costs'!AC109</f>
        <v>3545804.6918251049</v>
      </c>
      <c r="AL109" s="52">
        <f>'Temp Relocation Housing Costs'!AD109+'Temp Relocation Living Costs'!AD109</f>
        <v>2416841.2771775709</v>
      </c>
      <c r="AM109" s="52">
        <f>'Temp Relocation Housing Costs'!AE109+'Temp Relocation Living Costs'!AE109</f>
        <v>2406850.6957238242</v>
      </c>
      <c r="AN109" s="52">
        <f>'Temp Relocation Housing Costs'!AF109+'Temp Relocation Living Costs'!AF109</f>
        <v>1946975.4892510506</v>
      </c>
      <c r="AO109" s="52">
        <f>'Temp Relocation Housing Costs'!AG109+'Temp Relocation Living Costs'!AG109</f>
        <v>772087.97247409506</v>
      </c>
      <c r="AP109" s="53">
        <f>'Temp Relocation Housing Costs'!AH109+'Temp Relocation Living Costs'!AH109</f>
        <v>1678381491.7290833</v>
      </c>
      <c r="AQ109" s="53">
        <f>'Temp Relocation Housing Costs'!AI109+'Temp Relocation Living Costs'!AI109</f>
        <v>3168313314.2532754</v>
      </c>
      <c r="AR109" s="53">
        <f>'Temp Relocation Housing Costs'!AJ109+'Temp Relocation Living Costs'!AJ109</f>
        <v>2504391702.0576577</v>
      </c>
      <c r="AS109" s="53">
        <f>'Temp Relocation Housing Costs'!AK109+'Temp Relocation Living Costs'!AK109</f>
        <v>1129778445.7120805</v>
      </c>
      <c r="AT109" s="53">
        <f>'Temp Relocation Housing Costs'!AL109+'Temp Relocation Living Costs'!AL109</f>
        <v>712851751.82449985</v>
      </c>
      <c r="AU109" s="53">
        <f>'Temp Relocation Housing Costs'!AM109+'Temp Relocation Living Costs'!AM109</f>
        <v>376915728.54366237</v>
      </c>
      <c r="AW109" s="68">
        <v>2128</v>
      </c>
      <c r="AX109" s="55">
        <f t="shared" si="14"/>
        <v>0</v>
      </c>
      <c r="AY109" s="56">
        <f t="shared" si="15"/>
        <v>14237622.012698697</v>
      </c>
      <c r="AZ109" s="57">
        <f t="shared" si="16"/>
        <v>9570632434.1202583</v>
      </c>
      <c r="BA109" s="58">
        <f t="shared" si="17"/>
        <v>9584870056.1329575</v>
      </c>
    </row>
    <row r="110" spans="1:53" x14ac:dyDescent="0.35">
      <c r="A110">
        <v>2129</v>
      </c>
      <c r="B110" s="51">
        <f>'Temp Relocation Housing Costs'!B110+'Temp Relocation Living Costs'!B110</f>
        <v>0</v>
      </c>
      <c r="C110" s="51">
        <f>'Temp Relocation Housing Costs'!C110+'Temp Relocation Living Costs'!C110</f>
        <v>0</v>
      </c>
      <c r="D110" s="51">
        <f>'Temp Relocation Housing Costs'!D110+'Temp Relocation Living Costs'!D110</f>
        <v>0</v>
      </c>
      <c r="E110" s="51">
        <f>'Temp Relocation Housing Costs'!E110+'Temp Relocation Living Costs'!E110</f>
        <v>0</v>
      </c>
      <c r="F110" s="51">
        <f>'Temp Relocation Housing Costs'!F110+'Temp Relocation Living Costs'!F110</f>
        <v>0</v>
      </c>
      <c r="G110" s="51">
        <f>'Temp Relocation Housing Costs'!G110+'Temp Relocation Living Costs'!G110</f>
        <v>0</v>
      </c>
      <c r="H110" s="52">
        <f>'Temp Relocation Housing Costs'!H110+'Temp Relocation Living Costs'!H110</f>
        <v>3402947.4426025217</v>
      </c>
      <c r="I110" s="52">
        <f>'Temp Relocation Housing Costs'!I110+'Temp Relocation Living Costs'!I110</f>
        <v>3906295.5777330003</v>
      </c>
      <c r="J110" s="52">
        <f>'Temp Relocation Housing Costs'!J110+'Temp Relocation Living Costs'!J110</f>
        <v>2690812.5777469408</v>
      </c>
      <c r="K110" s="52">
        <f>'Temp Relocation Housing Costs'!K110+'Temp Relocation Living Costs'!K110</f>
        <v>2427618.7757249717</v>
      </c>
      <c r="L110" s="52">
        <f>'Temp Relocation Housing Costs'!L110+'Temp Relocation Living Costs'!L110</f>
        <v>1999567.4015272995</v>
      </c>
      <c r="M110" s="52">
        <f>'Temp Relocation Housing Costs'!M110+'Temp Relocation Living Costs'!M110</f>
        <v>849242.69420638809</v>
      </c>
      <c r="N110" s="53">
        <f>'Temp Relocation Housing Costs'!N110+'Temp Relocation Living Costs'!N110</f>
        <v>1827864434.7481112</v>
      </c>
      <c r="O110" s="53">
        <f>'Temp Relocation Housing Costs'!O110+'Temp Relocation Living Costs'!O110</f>
        <v>3517690849.3115945</v>
      </c>
      <c r="P110" s="53">
        <f>'Temp Relocation Housing Costs'!P110+'Temp Relocation Living Costs'!P110</f>
        <v>2810068007.6102753</v>
      </c>
      <c r="Q110" s="53">
        <f>'Temp Relocation Housing Costs'!Q110+'Temp Relocation Living Costs'!Q110</f>
        <v>1148428276.5429471</v>
      </c>
      <c r="R110" s="53">
        <f>'Temp Relocation Housing Costs'!R110+'Temp Relocation Living Costs'!R110</f>
        <v>737826144.21562672</v>
      </c>
      <c r="S110" s="53">
        <f>'Temp Relocation Housing Costs'!S110+'Temp Relocation Living Costs'!S110</f>
        <v>417819349.05252552</v>
      </c>
      <c r="U110" s="68">
        <v>2129</v>
      </c>
      <c r="V110" s="55">
        <f t="shared" si="9"/>
        <v>0</v>
      </c>
      <c r="W110" s="56">
        <f t="shared" si="10"/>
        <v>15276484.469541123</v>
      </c>
      <c r="X110" s="57">
        <f t="shared" si="11"/>
        <v>10459697061.481079</v>
      </c>
      <c r="Y110" s="58">
        <f t="shared" si="12"/>
        <v>10474973545.950621</v>
      </c>
      <c r="Z110" s="96">
        <f t="shared" si="13"/>
        <v>32041962.603289656</v>
      </c>
      <c r="AC110">
        <v>2129</v>
      </c>
      <c r="AD110" s="51">
        <f>'Temp Relocation Housing Costs'!V110+'Temp Relocation Living Costs'!V110</f>
        <v>0</v>
      </c>
      <c r="AE110" s="51">
        <f>'Temp Relocation Housing Costs'!W110+'Temp Relocation Living Costs'!W110</f>
        <v>0</v>
      </c>
      <c r="AF110" s="51">
        <f>'Temp Relocation Housing Costs'!X110+'Temp Relocation Living Costs'!X110</f>
        <v>0</v>
      </c>
      <c r="AG110" s="51">
        <f>'Temp Relocation Housing Costs'!Y110+'Temp Relocation Living Costs'!Y110</f>
        <v>0</v>
      </c>
      <c r="AH110" s="51">
        <f>'Temp Relocation Housing Costs'!Z110+'Temp Relocation Living Costs'!Z110</f>
        <v>0</v>
      </c>
      <c r="AI110" s="51">
        <f>'Temp Relocation Housing Costs'!AA110+'Temp Relocation Living Costs'!AA110</f>
        <v>0</v>
      </c>
      <c r="AJ110" s="52">
        <f>'Temp Relocation Housing Costs'!AB110+'Temp Relocation Living Costs'!AB110</f>
        <v>3168061.2799200029</v>
      </c>
      <c r="AK110" s="52">
        <f>'Temp Relocation Housing Costs'!AC110+'Temp Relocation Living Costs'!AC110</f>
        <v>3567197.7738479134</v>
      </c>
      <c r="AL110" s="52">
        <f>'Temp Relocation Housing Costs'!AD110+'Temp Relocation Living Costs'!AD110</f>
        <v>2431422.9273733567</v>
      </c>
      <c r="AM110" s="52">
        <f>'Temp Relocation Housing Costs'!AE110+'Temp Relocation Living Costs'!AE110</f>
        <v>2421372.0692413743</v>
      </c>
      <c r="AN110" s="52">
        <f>'Temp Relocation Housing Costs'!AF110+'Temp Relocation Living Costs'!AF110</f>
        <v>1958722.2745249197</v>
      </c>
      <c r="AO110" s="52">
        <f>'Temp Relocation Housing Costs'!AG110+'Temp Relocation Living Costs'!AG110</f>
        <v>776746.24972271046</v>
      </c>
      <c r="AP110" s="53">
        <f>'Temp Relocation Housing Costs'!AH110+'Temp Relocation Living Costs'!AH110</f>
        <v>1701697319.2626364</v>
      </c>
      <c r="AQ110" s="53">
        <f>'Temp Relocation Housing Costs'!AI110+'Temp Relocation Living Costs'!AI110</f>
        <v>3212327054.3781643</v>
      </c>
      <c r="AR110" s="53">
        <f>'Temp Relocation Housing Costs'!AJ110+'Temp Relocation Living Costs'!AJ110</f>
        <v>2539182341.3070703</v>
      </c>
      <c r="AS110" s="53">
        <f>'Temp Relocation Housing Costs'!AK110+'Temp Relocation Living Costs'!AK110</f>
        <v>1145473160.8416014</v>
      </c>
      <c r="AT110" s="53">
        <f>'Temp Relocation Housing Costs'!AL110+'Temp Relocation Living Costs'!AL110</f>
        <v>722754582.96535587</v>
      </c>
      <c r="AU110" s="53">
        <f>'Temp Relocation Housing Costs'!AM110+'Temp Relocation Living Costs'!AM110</f>
        <v>382151786.1174109</v>
      </c>
      <c r="AW110" s="68">
        <v>2129</v>
      </c>
      <c r="AX110" s="55">
        <f t="shared" si="14"/>
        <v>0</v>
      </c>
      <c r="AY110" s="56">
        <f t="shared" si="15"/>
        <v>14323522.574630277</v>
      </c>
      <c r="AZ110" s="57">
        <f t="shared" si="16"/>
        <v>9703586244.8722363</v>
      </c>
      <c r="BA110" s="58">
        <f t="shared" si="17"/>
        <v>9717909767.446867</v>
      </c>
    </row>
    <row r="111" spans="1:53" x14ac:dyDescent="0.35">
      <c r="A111">
        <v>2130</v>
      </c>
      <c r="B111" s="51">
        <f>'Temp Relocation Housing Costs'!B111+'Temp Relocation Living Costs'!B111</f>
        <v>0</v>
      </c>
      <c r="C111" s="51">
        <f>'Temp Relocation Housing Costs'!C111+'Temp Relocation Living Costs'!C111</f>
        <v>0</v>
      </c>
      <c r="D111" s="51">
        <f>'Temp Relocation Housing Costs'!D111+'Temp Relocation Living Costs'!D111</f>
        <v>0</v>
      </c>
      <c r="E111" s="51">
        <f>'Temp Relocation Housing Costs'!E111+'Temp Relocation Living Costs'!E111</f>
        <v>0</v>
      </c>
      <c r="F111" s="51">
        <f>'Temp Relocation Housing Costs'!F111+'Temp Relocation Living Costs'!F111</f>
        <v>0</v>
      </c>
      <c r="G111" s="51">
        <f>'Temp Relocation Housing Costs'!G111+'Temp Relocation Living Costs'!G111</f>
        <v>0</v>
      </c>
      <c r="H111" s="52">
        <f>'Temp Relocation Housing Costs'!H111+'Temp Relocation Living Costs'!H111</f>
        <v>3644902.9506825632</v>
      </c>
      <c r="I111" s="52">
        <f>'Temp Relocation Housing Costs'!I111+'Temp Relocation Living Costs'!I111</f>
        <v>4184040.0175643633</v>
      </c>
      <c r="J111" s="52">
        <f>'Temp Relocation Housing Costs'!J111+'Temp Relocation Living Costs'!J111</f>
        <v>2882134.0528441314</v>
      </c>
      <c r="K111" s="52">
        <f>'Temp Relocation Housing Costs'!K111+'Temp Relocation Living Costs'!K111</f>
        <v>2600226.7117017806</v>
      </c>
      <c r="L111" s="52">
        <f>'Temp Relocation Housing Costs'!L111+'Temp Relocation Living Costs'!L111</f>
        <v>2141740.1369977063</v>
      </c>
      <c r="M111" s="52">
        <f>'Temp Relocation Housing Costs'!M111+'Temp Relocation Living Costs'!M111</f>
        <v>909625.3333819207</v>
      </c>
      <c r="N111" s="53">
        <f>'Temp Relocation Housing Costs'!N111+'Temp Relocation Living Costs'!N111</f>
        <v>1973122120.3326037</v>
      </c>
      <c r="O111" s="53">
        <f>'Temp Relocation Housing Costs'!O111+'Temp Relocation Living Costs'!O111</f>
        <v>3797236542.9960208</v>
      </c>
      <c r="P111" s="53">
        <f>'Temp Relocation Housing Costs'!P111+'Temp Relocation Living Costs'!P111</f>
        <v>3033379959.7227116</v>
      </c>
      <c r="Q111" s="53">
        <f>'Temp Relocation Housing Costs'!Q111+'Temp Relocation Living Costs'!Q111</f>
        <v>1239692174.6412792</v>
      </c>
      <c r="R111" s="53">
        <f>'Temp Relocation Housing Costs'!R111+'Temp Relocation Living Costs'!R111</f>
        <v>796460097.60684824</v>
      </c>
      <c r="S111" s="53">
        <f>'Temp Relocation Housing Costs'!S111+'Temp Relocation Living Costs'!S111</f>
        <v>451022835.3078686</v>
      </c>
      <c r="U111" s="68">
        <v>2130</v>
      </c>
      <c r="V111" s="55">
        <f t="shared" si="9"/>
        <v>0</v>
      </c>
      <c r="W111" s="56">
        <f t="shared" si="10"/>
        <v>16362669.203172468</v>
      </c>
      <c r="X111" s="57">
        <f t="shared" si="11"/>
        <v>11290913730.607332</v>
      </c>
      <c r="Y111" s="58">
        <f t="shared" si="12"/>
        <v>11307276399.810505</v>
      </c>
      <c r="Z111" s="96">
        <f t="shared" si="13"/>
        <v>32766103.684115648</v>
      </c>
      <c r="AC111">
        <v>2130</v>
      </c>
      <c r="AD111" s="51">
        <f>'Temp Relocation Housing Costs'!V111+'Temp Relocation Living Costs'!V111</f>
        <v>0</v>
      </c>
      <c r="AE111" s="51">
        <f>'Temp Relocation Housing Costs'!W111+'Temp Relocation Living Costs'!W111</f>
        <v>0</v>
      </c>
      <c r="AF111" s="51">
        <f>'Temp Relocation Housing Costs'!X111+'Temp Relocation Living Costs'!X111</f>
        <v>0</v>
      </c>
      <c r="AG111" s="51">
        <f>'Temp Relocation Housing Costs'!Y111+'Temp Relocation Living Costs'!Y111</f>
        <v>0</v>
      </c>
      <c r="AH111" s="51">
        <f>'Temp Relocation Housing Costs'!Z111+'Temp Relocation Living Costs'!Z111</f>
        <v>0</v>
      </c>
      <c r="AI111" s="51">
        <f>'Temp Relocation Housing Costs'!AA111+'Temp Relocation Living Costs'!AA111</f>
        <v>0</v>
      </c>
      <c r="AJ111" s="52">
        <f>'Temp Relocation Housing Costs'!AB111+'Temp Relocation Living Costs'!AB111</f>
        <v>3393315.9714898271</v>
      </c>
      <c r="AK111" s="52">
        <f>'Temp Relocation Housing Costs'!AC111+'Temp Relocation Living Costs'!AC111</f>
        <v>3820831.7674229885</v>
      </c>
      <c r="AL111" s="52">
        <f>'Temp Relocation Housing Costs'!AD111+'Temp Relocation Living Costs'!AD111</f>
        <v>2604301.3451781771</v>
      </c>
      <c r="AM111" s="52">
        <f>'Temp Relocation Housing Costs'!AE111+'Temp Relocation Living Costs'!AE111</f>
        <v>2593535.8534742743</v>
      </c>
      <c r="AN111" s="52">
        <f>'Temp Relocation Housing Costs'!AF111+'Temp Relocation Living Costs'!AF111</f>
        <v>2097990.8501094789</v>
      </c>
      <c r="AO111" s="52">
        <f>'Temp Relocation Housing Costs'!AG111+'Temp Relocation Living Costs'!AG111</f>
        <v>831974.26504497882</v>
      </c>
      <c r="AP111" s="53">
        <f>'Temp Relocation Housing Costs'!AH111+'Temp Relocation Living Costs'!AH111</f>
        <v>1836928690.6173117</v>
      </c>
      <c r="AQ111" s="53">
        <f>'Temp Relocation Housing Costs'!AI111+'Temp Relocation Living Costs'!AI111</f>
        <v>3467605938.5169249</v>
      </c>
      <c r="AR111" s="53">
        <f>'Temp Relocation Housing Costs'!AJ111+'Temp Relocation Living Costs'!AJ111</f>
        <v>2740967409.8075728</v>
      </c>
      <c r="AS111" s="53">
        <f>'Temp Relocation Housing Costs'!AK111+'Temp Relocation Living Costs'!AK111</f>
        <v>1236502220.2619374</v>
      </c>
      <c r="AT111" s="53">
        <f>'Temp Relocation Housing Costs'!AL111+'Temp Relocation Living Costs'!AL111</f>
        <v>780190821.65534437</v>
      </c>
      <c r="AU111" s="53">
        <f>'Temp Relocation Housing Costs'!AM111+'Temp Relocation Living Costs'!AM111</f>
        <v>412520823.85244679</v>
      </c>
      <c r="AW111" s="68">
        <v>2130</v>
      </c>
      <c r="AX111" s="55">
        <f t="shared" si="14"/>
        <v>0</v>
      </c>
      <c r="AY111" s="56">
        <f t="shared" si="15"/>
        <v>15341950.052719723</v>
      </c>
      <c r="AZ111" s="57">
        <f t="shared" si="16"/>
        <v>10474715904.711538</v>
      </c>
      <c r="BA111" s="58">
        <f t="shared" si="17"/>
        <v>10490057854.764257</v>
      </c>
    </row>
    <row r="112" spans="1:53" x14ac:dyDescent="0.35">
      <c r="A112">
        <v>2131</v>
      </c>
      <c r="B112" s="51">
        <f>'Temp Relocation Housing Costs'!B112+'Temp Relocation Living Costs'!B112</f>
        <v>0</v>
      </c>
      <c r="C112" s="51">
        <f>'Temp Relocation Housing Costs'!C112+'Temp Relocation Living Costs'!C112</f>
        <v>0</v>
      </c>
      <c r="D112" s="51">
        <f>'Temp Relocation Housing Costs'!D112+'Temp Relocation Living Costs'!D112</f>
        <v>0</v>
      </c>
      <c r="E112" s="51">
        <f>'Temp Relocation Housing Costs'!E112+'Temp Relocation Living Costs'!E112</f>
        <v>0</v>
      </c>
      <c r="F112" s="51">
        <f>'Temp Relocation Housing Costs'!F112+'Temp Relocation Living Costs'!F112</f>
        <v>0</v>
      </c>
      <c r="G112" s="51">
        <f>'Temp Relocation Housing Costs'!G112+'Temp Relocation Living Costs'!G112</f>
        <v>0</v>
      </c>
      <c r="H112" s="52">
        <f>'Temp Relocation Housing Costs'!H112+'Temp Relocation Living Costs'!H112</f>
        <v>3666893.9272213741</v>
      </c>
      <c r="I112" s="52">
        <f>'Temp Relocation Housing Costs'!I112+'Temp Relocation Living Costs'!I112</f>
        <v>4209283.7969210884</v>
      </c>
      <c r="J112" s="52">
        <f>'Temp Relocation Housing Costs'!J112+'Temp Relocation Living Costs'!J112</f>
        <v>2899522.9773766575</v>
      </c>
      <c r="K112" s="52">
        <f>'Temp Relocation Housing Costs'!K112+'Temp Relocation Living Costs'!K112</f>
        <v>2615914.7904754323</v>
      </c>
      <c r="L112" s="52">
        <f>'Temp Relocation Housing Costs'!L112+'Temp Relocation Living Costs'!L112</f>
        <v>2154662.0056296615</v>
      </c>
      <c r="M112" s="52">
        <f>'Temp Relocation Housing Costs'!M112+'Temp Relocation Living Costs'!M112</f>
        <v>915113.42171682802</v>
      </c>
      <c r="N112" s="53">
        <f>'Temp Relocation Housing Costs'!N112+'Temp Relocation Living Costs'!N112</f>
        <v>2000532441.101167</v>
      </c>
      <c r="O112" s="53">
        <f>'Temp Relocation Housing Costs'!O112+'Temp Relocation Living Costs'!O112</f>
        <v>3849987191.6279898</v>
      </c>
      <c r="P112" s="53">
        <f>'Temp Relocation Housing Costs'!P112+'Temp Relocation Living Costs'!P112</f>
        <v>3075519225.6364269</v>
      </c>
      <c r="Q112" s="53">
        <f>'Temp Relocation Housing Costs'!Q112+'Temp Relocation Living Costs'!Q112</f>
        <v>1256913795.0422845</v>
      </c>
      <c r="R112" s="53">
        <f>'Temp Relocation Housing Costs'!R112+'Temp Relocation Living Costs'!R112</f>
        <v>807524403.52577686</v>
      </c>
      <c r="S112" s="53">
        <f>'Temp Relocation Housing Costs'!S112+'Temp Relocation Living Costs'!S112</f>
        <v>457288377.85201257</v>
      </c>
      <c r="U112" s="68">
        <v>2131</v>
      </c>
      <c r="V112" s="55">
        <f t="shared" si="9"/>
        <v>0</v>
      </c>
      <c r="W112" s="56">
        <f t="shared" si="10"/>
        <v>16461390.919341043</v>
      </c>
      <c r="X112" s="57">
        <f t="shared" si="11"/>
        <v>11447765434.785656</v>
      </c>
      <c r="Y112" s="58">
        <f t="shared" si="12"/>
        <v>11464226825.704996</v>
      </c>
      <c r="Z112" s="96">
        <f t="shared" si="13"/>
        <v>31471118.735029064</v>
      </c>
      <c r="AC112">
        <v>2131</v>
      </c>
      <c r="AD112" s="51">
        <f>'Temp Relocation Housing Costs'!V112+'Temp Relocation Living Costs'!V112</f>
        <v>0</v>
      </c>
      <c r="AE112" s="51">
        <f>'Temp Relocation Housing Costs'!W112+'Temp Relocation Living Costs'!W112</f>
        <v>0</v>
      </c>
      <c r="AF112" s="51">
        <f>'Temp Relocation Housing Costs'!X112+'Temp Relocation Living Costs'!X112</f>
        <v>0</v>
      </c>
      <c r="AG112" s="51">
        <f>'Temp Relocation Housing Costs'!Y112+'Temp Relocation Living Costs'!Y112</f>
        <v>0</v>
      </c>
      <c r="AH112" s="51">
        <f>'Temp Relocation Housing Costs'!Z112+'Temp Relocation Living Costs'!Z112</f>
        <v>0</v>
      </c>
      <c r="AI112" s="51">
        <f>'Temp Relocation Housing Costs'!AA112+'Temp Relocation Living Costs'!AA112</f>
        <v>0</v>
      </c>
      <c r="AJ112" s="52">
        <f>'Temp Relocation Housing Costs'!AB112+'Temp Relocation Living Costs'!AB112</f>
        <v>3413789.0356365237</v>
      </c>
      <c r="AK112" s="52">
        <f>'Temp Relocation Housing Costs'!AC112+'Temp Relocation Living Costs'!AC112</f>
        <v>3843884.1841520569</v>
      </c>
      <c r="AL112" s="52">
        <f>'Temp Relocation Housing Costs'!AD112+'Temp Relocation Living Costs'!AD112</f>
        <v>2620014.0076431902</v>
      </c>
      <c r="AM112" s="52">
        <f>'Temp Relocation Housing Costs'!AE112+'Temp Relocation Living Costs'!AE112</f>
        <v>2609183.5639560129</v>
      </c>
      <c r="AN112" s="52">
        <f>'Temp Relocation Housing Costs'!AF112+'Temp Relocation Living Costs'!AF112</f>
        <v>2110648.7639655275</v>
      </c>
      <c r="AO112" s="52">
        <f>'Temp Relocation Housing Costs'!AG112+'Temp Relocation Living Costs'!AG112</f>
        <v>836993.85727858613</v>
      </c>
      <c r="AP112" s="53">
        <f>'Temp Relocation Housing Costs'!AH112+'Temp Relocation Living Costs'!AH112</f>
        <v>1862447032.3965371</v>
      </c>
      <c r="AQ112" s="53">
        <f>'Temp Relocation Housing Costs'!AI112+'Temp Relocation Living Costs'!AI112</f>
        <v>3515777407.5275202</v>
      </c>
      <c r="AR112" s="53">
        <f>'Temp Relocation Housing Costs'!AJ112+'Temp Relocation Living Costs'!AJ112</f>
        <v>2779044523.8112097</v>
      </c>
      <c r="AS112" s="53">
        <f>'Temp Relocation Housing Costs'!AK112+'Temp Relocation Living Costs'!AK112</f>
        <v>1253679526.288341</v>
      </c>
      <c r="AT112" s="53">
        <f>'Temp Relocation Housing Costs'!AL112+'Temp Relocation Living Costs'!AL112</f>
        <v>791029117.19817507</v>
      </c>
      <c r="AU112" s="53">
        <f>'Temp Relocation Housing Costs'!AM112+'Temp Relocation Living Costs'!AM112</f>
        <v>418251502.14599371</v>
      </c>
      <c r="AW112" s="68">
        <v>2131</v>
      </c>
      <c r="AX112" s="55">
        <f t="shared" si="14"/>
        <v>0</v>
      </c>
      <c r="AY112" s="56">
        <f t="shared" si="15"/>
        <v>15434513.412631895</v>
      </c>
      <c r="AZ112" s="57">
        <f t="shared" si="16"/>
        <v>10620229109.367777</v>
      </c>
      <c r="BA112" s="58">
        <f t="shared" si="17"/>
        <v>10635663622.780409</v>
      </c>
    </row>
    <row r="113" spans="1:53" x14ac:dyDescent="0.35">
      <c r="A113">
        <v>2132</v>
      </c>
      <c r="B113" s="51">
        <f>'Temp Relocation Housing Costs'!B113+'Temp Relocation Living Costs'!B113</f>
        <v>0</v>
      </c>
      <c r="C113" s="51">
        <f>'Temp Relocation Housing Costs'!C113+'Temp Relocation Living Costs'!C113</f>
        <v>0</v>
      </c>
      <c r="D113" s="51">
        <f>'Temp Relocation Housing Costs'!D113+'Temp Relocation Living Costs'!D113</f>
        <v>0</v>
      </c>
      <c r="E113" s="51">
        <f>'Temp Relocation Housing Costs'!E113+'Temp Relocation Living Costs'!E113</f>
        <v>0</v>
      </c>
      <c r="F113" s="51">
        <f>'Temp Relocation Housing Costs'!F113+'Temp Relocation Living Costs'!F113</f>
        <v>0</v>
      </c>
      <c r="G113" s="51">
        <f>'Temp Relocation Housing Costs'!G113+'Temp Relocation Living Costs'!G113</f>
        <v>0</v>
      </c>
      <c r="H113" s="52">
        <f>'Temp Relocation Housing Costs'!H113+'Temp Relocation Living Costs'!H113</f>
        <v>3689017.5830264571</v>
      </c>
      <c r="I113" s="52">
        <f>'Temp Relocation Housing Costs'!I113+'Temp Relocation Living Costs'!I113</f>
        <v>4234679.8808431458</v>
      </c>
      <c r="J113" s="52">
        <f>'Temp Relocation Housing Costs'!J113+'Temp Relocation Living Costs'!J113</f>
        <v>2917016.8153833169</v>
      </c>
      <c r="K113" s="52">
        <f>'Temp Relocation Housing Costs'!K113+'Temp Relocation Living Costs'!K113</f>
        <v>2631697.5209248397</v>
      </c>
      <c r="L113" s="52">
        <f>'Temp Relocation Housing Costs'!L113+'Temp Relocation Living Costs'!L113</f>
        <v>2167661.8364224117</v>
      </c>
      <c r="M113" s="52">
        <f>'Temp Relocation Housing Costs'!M113+'Temp Relocation Living Costs'!M113</f>
        <v>920634.62161148002</v>
      </c>
      <c r="N113" s="53">
        <f>'Temp Relocation Housing Costs'!N113+'Temp Relocation Living Costs'!N113</f>
        <v>2028323541.993217</v>
      </c>
      <c r="O113" s="53">
        <f>'Temp Relocation Housing Costs'!O113+'Temp Relocation Living Costs'!O113</f>
        <v>3903470644.4715428</v>
      </c>
      <c r="P113" s="53">
        <f>'Temp Relocation Housing Costs'!P113+'Temp Relocation Living Costs'!P113</f>
        <v>3118243884.0019035</v>
      </c>
      <c r="Q113" s="53">
        <f>'Temp Relocation Housing Costs'!Q113+'Temp Relocation Living Costs'!Q113</f>
        <v>1274374655.647675</v>
      </c>
      <c r="R113" s="53">
        <f>'Temp Relocation Housing Costs'!R113+'Temp Relocation Living Costs'!R113</f>
        <v>818742413.1466676</v>
      </c>
      <c r="S113" s="53">
        <f>'Temp Relocation Housing Costs'!S113+'Temp Relocation Living Costs'!S113</f>
        <v>463640960.38681597</v>
      </c>
      <c r="U113" s="68">
        <v>2132</v>
      </c>
      <c r="V113" s="55">
        <f t="shared" si="9"/>
        <v>0</v>
      </c>
      <c r="W113" s="56">
        <f t="shared" si="10"/>
        <v>16560708.258211652</v>
      </c>
      <c r="X113" s="57">
        <f t="shared" si="11"/>
        <v>11606796099.647821</v>
      </c>
      <c r="Y113" s="58">
        <f t="shared" si="12"/>
        <v>11623356807.906033</v>
      </c>
      <c r="Z113" s="96">
        <f t="shared" si="13"/>
        <v>30227316.92369226</v>
      </c>
      <c r="AC113">
        <v>2132</v>
      </c>
      <c r="AD113" s="51">
        <f>'Temp Relocation Housing Costs'!V113+'Temp Relocation Living Costs'!V113</f>
        <v>0</v>
      </c>
      <c r="AE113" s="51">
        <f>'Temp Relocation Housing Costs'!W113+'Temp Relocation Living Costs'!W113</f>
        <v>0</v>
      </c>
      <c r="AF113" s="51">
        <f>'Temp Relocation Housing Costs'!X113+'Temp Relocation Living Costs'!X113</f>
        <v>0</v>
      </c>
      <c r="AG113" s="51">
        <f>'Temp Relocation Housing Costs'!Y113+'Temp Relocation Living Costs'!Y113</f>
        <v>0</v>
      </c>
      <c r="AH113" s="51">
        <f>'Temp Relocation Housing Costs'!Z113+'Temp Relocation Living Costs'!Z113</f>
        <v>0</v>
      </c>
      <c r="AI113" s="51">
        <f>'Temp Relocation Housing Costs'!AA113+'Temp Relocation Living Costs'!AA113</f>
        <v>0</v>
      </c>
      <c r="AJ113" s="52">
        <f>'Temp Relocation Housing Costs'!AB113+'Temp Relocation Living Costs'!AB113</f>
        <v>3434385.6209522099</v>
      </c>
      <c r="AK113" s="52">
        <f>'Temp Relocation Housing Costs'!AC113+'Temp Relocation Living Costs'!AC113</f>
        <v>3867075.6841879524</v>
      </c>
      <c r="AL113" s="52">
        <f>'Temp Relocation Housing Costs'!AD113+'Temp Relocation Living Costs'!AD113</f>
        <v>2635821.4701059824</v>
      </c>
      <c r="AM113" s="52">
        <f>'Temp Relocation Housing Costs'!AE113+'Temp Relocation Living Costs'!AE113</f>
        <v>2624925.6825574595</v>
      </c>
      <c r="AN113" s="52">
        <f>'Temp Relocation Housing Costs'!AF113+'Temp Relocation Living Costs'!AF113</f>
        <v>2123383.0474507287</v>
      </c>
      <c r="AO113" s="52">
        <f>'Temp Relocation Housing Costs'!AG113+'Temp Relocation Living Costs'!AG113</f>
        <v>842043.73447081551</v>
      </c>
      <c r="AP113" s="53">
        <f>'Temp Relocation Housing Costs'!AH113+'Temp Relocation Living Costs'!AH113</f>
        <v>1888319871.2068596</v>
      </c>
      <c r="AQ113" s="53">
        <f>'Temp Relocation Housing Costs'!AI113+'Temp Relocation Living Costs'!AI113</f>
        <v>3564618067.4634342</v>
      </c>
      <c r="AR113" s="53">
        <f>'Temp Relocation Housing Costs'!AJ113+'Temp Relocation Living Costs'!AJ113</f>
        <v>2817650599.4528642</v>
      </c>
      <c r="AS113" s="53">
        <f>'Temp Relocation Housing Costs'!AK113+'Temp Relocation Living Costs'!AK113</f>
        <v>1271095456.9103904</v>
      </c>
      <c r="AT113" s="53">
        <f>'Temp Relocation Housing Costs'!AL113+'Temp Relocation Living Costs'!AL113</f>
        <v>802017976.74023938</v>
      </c>
      <c r="AU113" s="53">
        <f>'Temp Relocation Housing Costs'!AM113+'Temp Relocation Living Costs'!AM113</f>
        <v>424061790.17511094</v>
      </c>
      <c r="AW113" s="68">
        <v>2132</v>
      </c>
      <c r="AX113" s="55">
        <f t="shared" si="14"/>
        <v>0</v>
      </c>
      <c r="AY113" s="56">
        <f t="shared" si="15"/>
        <v>15527635.239725148</v>
      </c>
      <c r="AZ113" s="57">
        <f t="shared" si="16"/>
        <v>10767763761.9489</v>
      </c>
      <c r="BA113" s="58">
        <f t="shared" si="17"/>
        <v>10783291397.188625</v>
      </c>
    </row>
    <row r="114" spans="1:53" x14ac:dyDescent="0.35">
      <c r="A114">
        <v>2133</v>
      </c>
      <c r="B114" s="51">
        <f>'Temp Relocation Housing Costs'!B114+'Temp Relocation Living Costs'!B114</f>
        <v>0</v>
      </c>
      <c r="C114" s="51">
        <f>'Temp Relocation Housing Costs'!C114+'Temp Relocation Living Costs'!C114</f>
        <v>0</v>
      </c>
      <c r="D114" s="51">
        <f>'Temp Relocation Housing Costs'!D114+'Temp Relocation Living Costs'!D114</f>
        <v>0</v>
      </c>
      <c r="E114" s="51">
        <f>'Temp Relocation Housing Costs'!E114+'Temp Relocation Living Costs'!E114</f>
        <v>0</v>
      </c>
      <c r="F114" s="51">
        <f>'Temp Relocation Housing Costs'!F114+'Temp Relocation Living Costs'!F114</f>
        <v>0</v>
      </c>
      <c r="G114" s="51">
        <f>'Temp Relocation Housing Costs'!G114+'Temp Relocation Living Costs'!G114</f>
        <v>0</v>
      </c>
      <c r="H114" s="52">
        <f>'Temp Relocation Housing Costs'!H114+'Temp Relocation Living Costs'!H114</f>
        <v>3711274.7185983122</v>
      </c>
      <c r="I114" s="52">
        <f>'Temp Relocation Housing Costs'!I114+'Temp Relocation Living Costs'!I114</f>
        <v>4260229.1882373402</v>
      </c>
      <c r="J114" s="52">
        <f>'Temp Relocation Housing Costs'!J114+'Temp Relocation Living Costs'!J114</f>
        <v>2934616.1998438551</v>
      </c>
      <c r="K114" s="52">
        <f>'Temp Relocation Housing Costs'!K114+'Temp Relocation Living Costs'!K114</f>
        <v>2647575.4741167254</v>
      </c>
      <c r="L114" s="52">
        <f>'Temp Relocation Housing Costs'!L114+'Temp Relocation Living Costs'!L114</f>
        <v>2180740.0997489877</v>
      </c>
      <c r="M114" s="52">
        <f>'Temp Relocation Housing Costs'!M114+'Temp Relocation Living Costs'!M114</f>
        <v>926189.1328395179</v>
      </c>
      <c r="N114" s="53">
        <f>'Temp Relocation Housing Costs'!N114+'Temp Relocation Living Costs'!N114</f>
        <v>2056500712.7499311</v>
      </c>
      <c r="O114" s="53">
        <f>'Temp Relocation Housing Costs'!O114+'Temp Relocation Living Costs'!O114</f>
        <v>3957697081.5344443</v>
      </c>
      <c r="P114" s="53">
        <f>'Temp Relocation Housing Costs'!P114+'Temp Relocation Living Costs'!P114</f>
        <v>3161562067.0045319</v>
      </c>
      <c r="Q114" s="53">
        <f>'Temp Relocation Housing Costs'!Q114+'Temp Relocation Living Costs'!Q114</f>
        <v>1292078079.9469991</v>
      </c>
      <c r="R114" s="53">
        <f>'Temp Relocation Housing Costs'!R114+'Temp Relocation Living Costs'!R114</f>
        <v>830116261.69862342</v>
      </c>
      <c r="S114" s="53">
        <f>'Temp Relocation Housing Costs'!S114+'Temp Relocation Living Costs'!S114</f>
        <v>470081792.05896056</v>
      </c>
      <c r="U114" s="68">
        <v>2133</v>
      </c>
      <c r="V114" s="55">
        <f t="shared" si="9"/>
        <v>0</v>
      </c>
      <c r="W114" s="56">
        <f t="shared" si="10"/>
        <v>16660624.81338474</v>
      </c>
      <c r="X114" s="57">
        <f t="shared" si="11"/>
        <v>11768035994.993488</v>
      </c>
      <c r="Y114" s="58">
        <f t="shared" si="12"/>
        <v>11784696619.806873</v>
      </c>
      <c r="Z114" s="96">
        <f t="shared" si="13"/>
        <v>29032675.158555306</v>
      </c>
      <c r="AC114">
        <v>2133</v>
      </c>
      <c r="AD114" s="51">
        <f>'Temp Relocation Housing Costs'!V114+'Temp Relocation Living Costs'!V114</f>
        <v>0</v>
      </c>
      <c r="AE114" s="51">
        <f>'Temp Relocation Housing Costs'!W114+'Temp Relocation Living Costs'!W114</f>
        <v>0</v>
      </c>
      <c r="AF114" s="51">
        <f>'Temp Relocation Housing Costs'!X114+'Temp Relocation Living Costs'!X114</f>
        <v>0</v>
      </c>
      <c r="AG114" s="51">
        <f>'Temp Relocation Housing Costs'!Y114+'Temp Relocation Living Costs'!Y114</f>
        <v>0</v>
      </c>
      <c r="AH114" s="51">
        <f>'Temp Relocation Housing Costs'!Z114+'Temp Relocation Living Costs'!Z114</f>
        <v>0</v>
      </c>
      <c r="AI114" s="51">
        <f>'Temp Relocation Housing Costs'!AA114+'Temp Relocation Living Costs'!AA114</f>
        <v>0</v>
      </c>
      <c r="AJ114" s="52">
        <f>'Temp Relocation Housing Costs'!AB114+'Temp Relocation Living Costs'!AB114</f>
        <v>3455106.472683378</v>
      </c>
      <c r="AK114" s="52">
        <f>'Temp Relocation Housing Costs'!AC114+'Temp Relocation Living Costs'!AC114</f>
        <v>3890407.106668998</v>
      </c>
      <c r="AL114" s="52">
        <f>'Temp Relocation Housing Costs'!AD114+'Temp Relocation Living Costs'!AD114</f>
        <v>2651724.3045281558</v>
      </c>
      <c r="AM114" s="52">
        <f>'Temp Relocation Housing Costs'!AE114+'Temp Relocation Living Costs'!AE114</f>
        <v>2640762.7788758767</v>
      </c>
      <c r="AN114" s="52">
        <f>'Temp Relocation Housing Costs'!AF114+'Temp Relocation Living Costs'!AF114</f>
        <v>2136194.1613298105</v>
      </c>
      <c r="AO114" s="52">
        <f>'Temp Relocation Housing Costs'!AG114+'Temp Relocation Living Costs'!AG114</f>
        <v>847124.07934143359</v>
      </c>
      <c r="AP114" s="53">
        <f>'Temp Relocation Housing Costs'!AH114+'Temp Relocation Living Costs'!AH114</f>
        <v>1914552131.668623</v>
      </c>
      <c r="AQ114" s="53">
        <f>'Temp Relocation Housing Costs'!AI114+'Temp Relocation Living Costs'!AI114</f>
        <v>3614137214.6260638</v>
      </c>
      <c r="AR114" s="53">
        <f>'Temp Relocation Housing Costs'!AJ114+'Temp Relocation Living Costs'!AJ114</f>
        <v>2856792984.9894056</v>
      </c>
      <c r="AS114" s="53">
        <f>'Temp Relocation Housing Costs'!AK114+'Temp Relocation Living Costs'!AK114</f>
        <v>1288753327.0656872</v>
      </c>
      <c r="AT114" s="53">
        <f>'Temp Relocation Housing Costs'!AL114+'Temp Relocation Living Costs'!AL114</f>
        <v>813159491.89435363</v>
      </c>
      <c r="AU114" s="53">
        <f>'Temp Relocation Housing Costs'!AM114+'Temp Relocation Living Costs'!AM114</f>
        <v>429952793.86647463</v>
      </c>
      <c r="AW114" s="68">
        <v>2133</v>
      </c>
      <c r="AX114" s="55">
        <f t="shared" si="14"/>
        <v>0</v>
      </c>
      <c r="AY114" s="56">
        <f t="shared" si="15"/>
        <v>15621318.903427653</v>
      </c>
      <c r="AZ114" s="57">
        <f t="shared" si="16"/>
        <v>10917347944.110609</v>
      </c>
      <c r="BA114" s="58">
        <f t="shared" si="17"/>
        <v>10932969263.014036</v>
      </c>
    </row>
    <row r="115" spans="1:53" x14ac:dyDescent="0.35">
      <c r="A115">
        <v>2134</v>
      </c>
      <c r="B115" s="51">
        <f>'Temp Relocation Housing Costs'!B115+'Temp Relocation Living Costs'!B115</f>
        <v>0</v>
      </c>
      <c r="C115" s="51">
        <f>'Temp Relocation Housing Costs'!C115+'Temp Relocation Living Costs'!C115</f>
        <v>0</v>
      </c>
      <c r="D115" s="51">
        <f>'Temp Relocation Housing Costs'!D115+'Temp Relocation Living Costs'!D115</f>
        <v>0</v>
      </c>
      <c r="E115" s="51">
        <f>'Temp Relocation Housing Costs'!E115+'Temp Relocation Living Costs'!E115</f>
        <v>0</v>
      </c>
      <c r="F115" s="51">
        <f>'Temp Relocation Housing Costs'!F115+'Temp Relocation Living Costs'!F115</f>
        <v>0</v>
      </c>
      <c r="G115" s="51">
        <f>'Temp Relocation Housing Costs'!G115+'Temp Relocation Living Costs'!G115</f>
        <v>0</v>
      </c>
      <c r="H115" s="52">
        <f>'Temp Relocation Housing Costs'!H115+'Temp Relocation Living Costs'!H115</f>
        <v>3733666.1392671373</v>
      </c>
      <c r="I115" s="52">
        <f>'Temp Relocation Housing Costs'!I115+'Temp Relocation Living Costs'!I115</f>
        <v>4285932.6435545627</v>
      </c>
      <c r="J115" s="52">
        <f>'Temp Relocation Housing Costs'!J115+'Temp Relocation Living Costs'!J115</f>
        <v>2952321.7675570077</v>
      </c>
      <c r="K115" s="52">
        <f>'Temp Relocation Housing Costs'!K115+'Temp Relocation Living Costs'!K115</f>
        <v>2663549.2245632568</v>
      </c>
      <c r="L115" s="52">
        <f>'Temp Relocation Housing Costs'!L115+'Temp Relocation Living Costs'!L115</f>
        <v>2193897.2688203463</v>
      </c>
      <c r="M115" s="52">
        <f>'Temp Relocation Housing Costs'!M115+'Temp Relocation Living Costs'!M115</f>
        <v>931777.15637988714</v>
      </c>
      <c r="N115" s="53">
        <f>'Temp Relocation Housing Costs'!N115+'Temp Relocation Living Costs'!N115</f>
        <v>2085069316.5967889</v>
      </c>
      <c r="O115" s="53">
        <f>'Temp Relocation Housing Costs'!O115+'Temp Relocation Living Costs'!O115</f>
        <v>4012676824.2436175</v>
      </c>
      <c r="P115" s="53">
        <f>'Temp Relocation Housing Costs'!P115+'Temp Relocation Living Costs'!P115</f>
        <v>3205482019.8008175</v>
      </c>
      <c r="Q115" s="53">
        <f>'Temp Relocation Housing Costs'!Q115+'Temp Relocation Living Costs'!Q115</f>
        <v>1310027437.5992286</v>
      </c>
      <c r="R115" s="53">
        <f>'Temp Relocation Housing Costs'!R115+'Temp Relocation Living Costs'!R115</f>
        <v>841648114.07303417</v>
      </c>
      <c r="S115" s="53">
        <f>'Temp Relocation Housing Costs'!S115+'Temp Relocation Living Costs'!S115</f>
        <v>476612098.81241429</v>
      </c>
      <c r="U115" s="68">
        <v>2134</v>
      </c>
      <c r="V115" s="55">
        <f t="shared" si="9"/>
        <v>0</v>
      </c>
      <c r="W115" s="56">
        <f t="shared" si="10"/>
        <v>16761144.200142199</v>
      </c>
      <c r="X115" s="57">
        <f t="shared" si="11"/>
        <v>11931515811.1259</v>
      </c>
      <c r="Y115" s="58">
        <f t="shared" si="12"/>
        <v>11948276955.326042</v>
      </c>
      <c r="Z115" s="96">
        <f t="shared" si="13"/>
        <v>27885250.319628295</v>
      </c>
      <c r="AC115">
        <v>2134</v>
      </c>
      <c r="AD115" s="51">
        <f>'Temp Relocation Housing Costs'!V115+'Temp Relocation Living Costs'!V115</f>
        <v>0</v>
      </c>
      <c r="AE115" s="51">
        <f>'Temp Relocation Housing Costs'!W115+'Temp Relocation Living Costs'!W115</f>
        <v>0</v>
      </c>
      <c r="AF115" s="51">
        <f>'Temp Relocation Housing Costs'!X115+'Temp Relocation Living Costs'!X115</f>
        <v>0</v>
      </c>
      <c r="AG115" s="51">
        <f>'Temp Relocation Housing Costs'!Y115+'Temp Relocation Living Costs'!Y115</f>
        <v>0</v>
      </c>
      <c r="AH115" s="51">
        <f>'Temp Relocation Housing Costs'!Z115+'Temp Relocation Living Costs'!Z115</f>
        <v>0</v>
      </c>
      <c r="AI115" s="51">
        <f>'Temp Relocation Housing Costs'!AA115+'Temp Relocation Living Costs'!AA115</f>
        <v>0</v>
      </c>
      <c r="AJ115" s="52">
        <f>'Temp Relocation Housing Costs'!AB115+'Temp Relocation Living Costs'!AB115</f>
        <v>3475952.3405728489</v>
      </c>
      <c r="AK115" s="52">
        <f>'Temp Relocation Housing Costs'!AC115+'Temp Relocation Living Costs'!AC115</f>
        <v>3913879.2957963264</v>
      </c>
      <c r="AL115" s="52">
        <f>'Temp Relocation Housing Costs'!AD115+'Temp Relocation Living Costs'!AD115</f>
        <v>2667723.0863221553</v>
      </c>
      <c r="AM115" s="52">
        <f>'Temp Relocation Housing Costs'!AE115+'Temp Relocation Living Costs'!AE115</f>
        <v>2656695.4259451069</v>
      </c>
      <c r="AN115" s="52">
        <f>'Temp Relocation Housing Costs'!AF115+'Temp Relocation Living Costs'!AF115</f>
        <v>2149082.5691474597</v>
      </c>
      <c r="AO115" s="52">
        <f>'Temp Relocation Housing Costs'!AG115+'Temp Relocation Living Costs'!AG115</f>
        <v>852235.07571261819</v>
      </c>
      <c r="AP115" s="53">
        <f>'Temp Relocation Housing Costs'!AH115+'Temp Relocation Living Costs'!AH115</f>
        <v>1941148806.8142679</v>
      </c>
      <c r="AQ115" s="53">
        <f>'Temp Relocation Housing Costs'!AI115+'Temp Relocation Living Costs'!AI115</f>
        <v>3664344274.4596443</v>
      </c>
      <c r="AR115" s="53">
        <f>'Temp Relocation Housing Costs'!AJ115+'Temp Relocation Living Costs'!AJ115</f>
        <v>2896479130.7585983</v>
      </c>
      <c r="AS115" s="53">
        <f>'Temp Relocation Housing Costs'!AK115+'Temp Relocation Living Costs'!AK115</f>
        <v>1306656497.7424562</v>
      </c>
      <c r="AT115" s="53">
        <f>'Temp Relocation Housing Costs'!AL115+'Temp Relocation Living Costs'!AL115</f>
        <v>824455783.32971025</v>
      </c>
      <c r="AU115" s="53">
        <f>'Temp Relocation Housing Costs'!AM115+'Temp Relocation Living Costs'!AM115</f>
        <v>435925634.51013094</v>
      </c>
      <c r="AW115" s="68">
        <v>2134</v>
      </c>
      <c r="AX115" s="55">
        <f t="shared" si="14"/>
        <v>0</v>
      </c>
      <c r="AY115" s="56">
        <f t="shared" si="15"/>
        <v>15715567.793496516</v>
      </c>
      <c r="AZ115" s="57">
        <f t="shared" si="16"/>
        <v>11069010127.614809</v>
      </c>
      <c r="BA115" s="58">
        <f t="shared" si="17"/>
        <v>11084725695.408306</v>
      </c>
    </row>
    <row r="116" spans="1:53" x14ac:dyDescent="0.35">
      <c r="A116">
        <v>2135</v>
      </c>
      <c r="B116" s="51">
        <f>'Temp Relocation Housing Costs'!B116+'Temp Relocation Living Costs'!B116</f>
        <v>0</v>
      </c>
      <c r="C116" s="51">
        <f>'Temp Relocation Housing Costs'!C116+'Temp Relocation Living Costs'!C116</f>
        <v>0</v>
      </c>
      <c r="D116" s="51">
        <f>'Temp Relocation Housing Costs'!D116+'Temp Relocation Living Costs'!D116</f>
        <v>0</v>
      </c>
      <c r="E116" s="51">
        <f>'Temp Relocation Housing Costs'!E116+'Temp Relocation Living Costs'!E116</f>
        <v>0</v>
      </c>
      <c r="F116" s="51">
        <f>'Temp Relocation Housing Costs'!F116+'Temp Relocation Living Costs'!F116</f>
        <v>0</v>
      </c>
      <c r="G116" s="51">
        <f>'Temp Relocation Housing Costs'!G116+'Temp Relocation Living Costs'!G116</f>
        <v>0</v>
      </c>
      <c r="H116" s="52">
        <f>'Temp Relocation Housing Costs'!H116+'Temp Relocation Living Costs'!H116</f>
        <v>3756192.6552219721</v>
      </c>
      <c r="I116" s="52">
        <f>'Temp Relocation Housing Costs'!I116+'Temp Relocation Living Costs'!I116</f>
        <v>4311791.1768232426</v>
      </c>
      <c r="J116" s="52">
        <f>'Temp Relocation Housing Costs'!J116+'Temp Relocation Living Costs'!J116</f>
        <v>2970134.1591635407</v>
      </c>
      <c r="K116" s="52">
        <f>'Temp Relocation Housing Costs'!K116+'Temp Relocation Living Costs'!K116</f>
        <v>2679619.3502428359</v>
      </c>
      <c r="L116" s="52">
        <f>'Temp Relocation Housing Costs'!L116+'Temp Relocation Living Costs'!L116</f>
        <v>2207133.8197024907</v>
      </c>
      <c r="M116" s="52">
        <f>'Temp Relocation Housing Costs'!M116+'Temp Relocation Living Costs'!M116</f>
        <v>937398.89442410937</v>
      </c>
      <c r="N116" s="53">
        <f>'Temp Relocation Housing Costs'!N116+'Temp Relocation Living Costs'!N116</f>
        <v>2114034791.2644043</v>
      </c>
      <c r="O116" s="53">
        <f>'Temp Relocation Housing Costs'!O116+'Temp Relocation Living Costs'!O116</f>
        <v>4068420337.4097247</v>
      </c>
      <c r="P116" s="53">
        <f>'Temp Relocation Housing Costs'!P116+'Temp Relocation Living Costs'!P116</f>
        <v>3250012102.0877619</v>
      </c>
      <c r="Q116" s="53">
        <f>'Temp Relocation Housing Costs'!Q116+'Temp Relocation Living Costs'!Q116</f>
        <v>1328226145.0741415</v>
      </c>
      <c r="R116" s="53">
        <f>'Temp Relocation Housing Costs'!R116+'Temp Relocation Living Costs'!R116</f>
        <v>853340165.23563993</v>
      </c>
      <c r="S116" s="53">
        <f>'Temp Relocation Housing Costs'!S116+'Temp Relocation Living Costs'!S116</f>
        <v>483233123.62177789</v>
      </c>
      <c r="U116" s="68">
        <v>2135</v>
      </c>
      <c r="V116" s="55">
        <f t="shared" si="9"/>
        <v>0</v>
      </c>
      <c r="W116" s="56">
        <f t="shared" si="10"/>
        <v>16862270.055578191</v>
      </c>
      <c r="X116" s="57">
        <f t="shared" si="11"/>
        <v>12097266664.693451</v>
      </c>
      <c r="Y116" s="58">
        <f t="shared" si="12"/>
        <v>12114128934.749029</v>
      </c>
      <c r="Z116" s="96">
        <f t="shared" si="13"/>
        <v>26783176.0969835</v>
      </c>
      <c r="AC116">
        <v>2135</v>
      </c>
      <c r="AD116" s="51">
        <f>'Temp Relocation Housing Costs'!V116+'Temp Relocation Living Costs'!V116</f>
        <v>0</v>
      </c>
      <c r="AE116" s="51">
        <f>'Temp Relocation Housing Costs'!W116+'Temp Relocation Living Costs'!W116</f>
        <v>0</v>
      </c>
      <c r="AF116" s="51">
        <f>'Temp Relocation Housing Costs'!X116+'Temp Relocation Living Costs'!X116</f>
        <v>0</v>
      </c>
      <c r="AG116" s="51">
        <f>'Temp Relocation Housing Costs'!Y116+'Temp Relocation Living Costs'!Y116</f>
        <v>0</v>
      </c>
      <c r="AH116" s="51">
        <f>'Temp Relocation Housing Costs'!Z116+'Temp Relocation Living Costs'!Z116</f>
        <v>0</v>
      </c>
      <c r="AI116" s="51">
        <f>'Temp Relocation Housing Costs'!AA116+'Temp Relocation Living Costs'!AA116</f>
        <v>0</v>
      </c>
      <c r="AJ116" s="52">
        <f>'Temp Relocation Housing Costs'!AB116+'Temp Relocation Living Costs'!AB116</f>
        <v>3496923.978886907</v>
      </c>
      <c r="AK116" s="52">
        <f>'Temp Relocation Housing Costs'!AC116+'Temp Relocation Living Costs'!AC116</f>
        <v>3937493.1008644365</v>
      </c>
      <c r="AL116" s="52">
        <f>'Temp Relocation Housing Costs'!AD116+'Temp Relocation Living Costs'!AD116</f>
        <v>2683818.3943720898</v>
      </c>
      <c r="AM116" s="52">
        <f>'Temp Relocation Housing Costs'!AE116+'Temp Relocation Living Costs'!AE116</f>
        <v>2672724.2002563095</v>
      </c>
      <c r="AN116" s="52">
        <f>'Temp Relocation Housing Costs'!AF116+'Temp Relocation Living Costs'!AF116</f>
        <v>2162048.7372450866</v>
      </c>
      <c r="AO116" s="52">
        <f>'Temp Relocation Housing Costs'!AG116+'Temp Relocation Living Costs'!AG116</f>
        <v>857376.9085156119</v>
      </c>
      <c r="AP116" s="53">
        <f>'Temp Relocation Housing Costs'!AH116+'Temp Relocation Living Costs'!AH116</f>
        <v>1968114959.0387039</v>
      </c>
      <c r="AQ116" s="53">
        <f>'Temp Relocation Housing Costs'!AI116+'Temp Relocation Living Costs'!AI116</f>
        <v>3715248803.345295</v>
      </c>
      <c r="AR116" s="53">
        <f>'Temp Relocation Housing Costs'!AJ116+'Temp Relocation Living Costs'!AJ116</f>
        <v>2936716590.5972013</v>
      </c>
      <c r="AS116" s="53">
        <f>'Temp Relocation Housing Costs'!AK116+'Temp Relocation Living Costs'!AK116</f>
        <v>1324808376.6192741</v>
      </c>
      <c r="AT116" s="53">
        <f>'Temp Relocation Housing Costs'!AL116+'Temp Relocation Living Costs'!AL116</f>
        <v>835909001.17552459</v>
      </c>
      <c r="AU116" s="53">
        <f>'Temp Relocation Housing Costs'!AM116+'Temp Relocation Living Costs'!AM116</f>
        <v>441981448.97292149</v>
      </c>
      <c r="AW116" s="68">
        <v>2135</v>
      </c>
      <c r="AX116" s="55">
        <f t="shared" si="14"/>
        <v>0</v>
      </c>
      <c r="AY116" s="56">
        <f t="shared" si="15"/>
        <v>15810385.320140442</v>
      </c>
      <c r="AZ116" s="57">
        <f t="shared" si="16"/>
        <v>11222779179.74892</v>
      </c>
      <c r="BA116" s="58">
        <f t="shared" si="17"/>
        <v>11238589565.069061</v>
      </c>
    </row>
    <row r="117" spans="1:53" x14ac:dyDescent="0.35">
      <c r="A117">
        <v>2136</v>
      </c>
      <c r="B117" s="51">
        <f>'Temp Relocation Housing Costs'!B117+'Temp Relocation Living Costs'!B117</f>
        <v>0</v>
      </c>
      <c r="C117" s="51">
        <f>'Temp Relocation Housing Costs'!C117+'Temp Relocation Living Costs'!C117</f>
        <v>0</v>
      </c>
      <c r="D117" s="51">
        <f>'Temp Relocation Housing Costs'!D117+'Temp Relocation Living Costs'!D117</f>
        <v>0</v>
      </c>
      <c r="E117" s="51">
        <f>'Temp Relocation Housing Costs'!E117+'Temp Relocation Living Costs'!E117</f>
        <v>0</v>
      </c>
      <c r="F117" s="51">
        <f>'Temp Relocation Housing Costs'!F117+'Temp Relocation Living Costs'!F117</f>
        <v>0</v>
      </c>
      <c r="G117" s="51">
        <f>'Temp Relocation Housing Costs'!G117+'Temp Relocation Living Costs'!G117</f>
        <v>0</v>
      </c>
      <c r="H117" s="52">
        <f>'Temp Relocation Housing Costs'!H117+'Temp Relocation Living Costs'!H117</f>
        <v>3778855.081540009</v>
      </c>
      <c r="I117" s="52">
        <f>'Temp Relocation Housing Costs'!I117+'Temp Relocation Living Costs'!I117</f>
        <v>4337805.7236829931</v>
      </c>
      <c r="J117" s="52">
        <f>'Temp Relocation Housing Costs'!J117+'Temp Relocation Living Costs'!J117</f>
        <v>2988054.0191694298</v>
      </c>
      <c r="K117" s="52">
        <f>'Temp Relocation Housing Costs'!K117+'Temp Relocation Living Costs'!K117</f>
        <v>2695786.4326210106</v>
      </c>
      <c r="L117" s="52">
        <f>'Temp Relocation Housing Costs'!L117+'Temp Relocation Living Costs'!L117</f>
        <v>2220450.2313336986</v>
      </c>
      <c r="M117" s="52">
        <f>'Temp Relocation Housing Costs'!M117+'Temp Relocation Living Costs'!M117</f>
        <v>943054.55038359843</v>
      </c>
      <c r="N117" s="53">
        <f>'Temp Relocation Housing Costs'!N117+'Temp Relocation Living Costs'!N117</f>
        <v>2143402650.0235419</v>
      </c>
      <c r="O117" s="53">
        <f>'Temp Relocation Housing Costs'!O117+'Temp Relocation Living Costs'!O117</f>
        <v>4124938231.2190285</v>
      </c>
      <c r="P117" s="53">
        <f>'Temp Relocation Housing Costs'!P117+'Temp Relocation Living Costs'!P117</f>
        <v>3295160789.6940408</v>
      </c>
      <c r="Q117" s="53">
        <f>'Temp Relocation Housing Costs'!Q117+'Temp Relocation Living Costs'!Q117</f>
        <v>1346677666.3026085</v>
      </c>
      <c r="R117" s="53">
        <f>'Temp Relocation Housing Costs'!R117+'Temp Relocation Living Costs'!R117</f>
        <v>865194640.64432085</v>
      </c>
      <c r="S117" s="53">
        <f>'Temp Relocation Housing Costs'!S117+'Temp Relocation Living Costs'!S117</f>
        <v>489946126.72887123</v>
      </c>
      <c r="U117" s="68">
        <v>2136</v>
      </c>
      <c r="V117" s="55">
        <f t="shared" si="9"/>
        <v>0</v>
      </c>
      <c r="W117" s="56">
        <f t="shared" si="10"/>
        <v>16964006.038730741</v>
      </c>
      <c r="X117" s="57">
        <f t="shared" si="11"/>
        <v>12265320104.612411</v>
      </c>
      <c r="Y117" s="58">
        <f t="shared" si="12"/>
        <v>12282284110.651142</v>
      </c>
      <c r="Z117" s="96">
        <f t="shared" si="13"/>
        <v>25724659.954253089</v>
      </c>
      <c r="AC117">
        <v>2136</v>
      </c>
      <c r="AD117" s="51">
        <f>'Temp Relocation Housing Costs'!V117+'Temp Relocation Living Costs'!V117</f>
        <v>0</v>
      </c>
      <c r="AE117" s="51">
        <f>'Temp Relocation Housing Costs'!W117+'Temp Relocation Living Costs'!W117</f>
        <v>0</v>
      </c>
      <c r="AF117" s="51">
        <f>'Temp Relocation Housing Costs'!X117+'Temp Relocation Living Costs'!X117</f>
        <v>0</v>
      </c>
      <c r="AG117" s="51">
        <f>'Temp Relocation Housing Costs'!Y117+'Temp Relocation Living Costs'!Y117</f>
        <v>0</v>
      </c>
      <c r="AH117" s="51">
        <f>'Temp Relocation Housing Costs'!Z117+'Temp Relocation Living Costs'!Z117</f>
        <v>0</v>
      </c>
      <c r="AI117" s="51">
        <f>'Temp Relocation Housing Costs'!AA117+'Temp Relocation Living Costs'!AA117</f>
        <v>0</v>
      </c>
      <c r="AJ117" s="52">
        <f>'Temp Relocation Housing Costs'!AB117+'Temp Relocation Living Costs'!AB117</f>
        <v>3518022.1464425907</v>
      </c>
      <c r="AK117" s="52">
        <f>'Temp Relocation Housing Costs'!AC117+'Temp Relocation Living Costs'!AC117</f>
        <v>3961249.376291913</v>
      </c>
      <c r="AL117" s="52">
        <f>'Temp Relocation Housing Costs'!AD117+'Temp Relocation Living Costs'!AD117</f>
        <v>2700010.8110546828</v>
      </c>
      <c r="AM117" s="52">
        <f>'Temp Relocation Housing Costs'!AE117+'Temp Relocation Living Costs'!AE117</f>
        <v>2688849.6817788123</v>
      </c>
      <c r="AN117" s="52">
        <f>'Temp Relocation Housing Costs'!AF117+'Temp Relocation Living Costs'!AF117</f>
        <v>2175093.1347777066</v>
      </c>
      <c r="AO117" s="52">
        <f>'Temp Relocation Housing Costs'!AG117+'Temp Relocation Living Costs'!AG117</f>
        <v>862549.76379741146</v>
      </c>
      <c r="AP117" s="53">
        <f>'Temp Relocation Housing Costs'!AH117+'Temp Relocation Living Costs'!AH117</f>
        <v>1995455721.0628831</v>
      </c>
      <c r="AQ117" s="53">
        <f>'Temp Relocation Housing Costs'!AI117+'Temp Relocation Living Costs'!AI117</f>
        <v>3766860490.4199638</v>
      </c>
      <c r="AR117" s="53">
        <f>'Temp Relocation Housing Costs'!AJ117+'Temp Relocation Living Costs'!AJ117</f>
        <v>2977513023.2787528</v>
      </c>
      <c r="AS117" s="53">
        <f>'Temp Relocation Housing Costs'!AK117+'Temp Relocation Living Costs'!AK117</f>
        <v>1343212418.7136846</v>
      </c>
      <c r="AT117" s="53">
        <f>'Temp Relocation Housing Costs'!AL117+'Temp Relocation Living Costs'!AL117</f>
        <v>847521325.43028855</v>
      </c>
      <c r="AU117" s="53">
        <f>'Temp Relocation Housing Costs'!AM117+'Temp Relocation Living Costs'!AM117</f>
        <v>448121389.91487384</v>
      </c>
      <c r="AW117" s="68">
        <v>2136</v>
      </c>
      <c r="AX117" s="55">
        <f t="shared" si="14"/>
        <v>0</v>
      </c>
      <c r="AY117" s="56">
        <f t="shared" si="15"/>
        <v>15905774.914143117</v>
      </c>
      <c r="AZ117" s="57">
        <f t="shared" si="16"/>
        <v>11378684368.820446</v>
      </c>
      <c r="BA117" s="58">
        <f t="shared" si="17"/>
        <v>11394590143.734589</v>
      </c>
    </row>
    <row r="118" spans="1:53" x14ac:dyDescent="0.35">
      <c r="A118">
        <v>2137</v>
      </c>
      <c r="B118" s="51">
        <f>'Temp Relocation Housing Costs'!B118+'Temp Relocation Living Costs'!B118</f>
        <v>0</v>
      </c>
      <c r="C118" s="51">
        <f>'Temp Relocation Housing Costs'!C118+'Temp Relocation Living Costs'!C118</f>
        <v>0</v>
      </c>
      <c r="D118" s="51">
        <f>'Temp Relocation Housing Costs'!D118+'Temp Relocation Living Costs'!D118</f>
        <v>0</v>
      </c>
      <c r="E118" s="51">
        <f>'Temp Relocation Housing Costs'!E118+'Temp Relocation Living Costs'!E118</f>
        <v>0</v>
      </c>
      <c r="F118" s="51">
        <f>'Temp Relocation Housing Costs'!F118+'Temp Relocation Living Costs'!F118</f>
        <v>0</v>
      </c>
      <c r="G118" s="51">
        <f>'Temp Relocation Housing Costs'!G118+'Temp Relocation Living Costs'!G118</f>
        <v>0</v>
      </c>
      <c r="H118" s="52">
        <f>'Temp Relocation Housing Costs'!H118+'Temp Relocation Living Costs'!H118</f>
        <v>3801654.2382160868</v>
      </c>
      <c r="I118" s="52">
        <f>'Temp Relocation Housing Costs'!I118+'Temp Relocation Living Costs'!I118</f>
        <v>4363977.2254184689</v>
      </c>
      <c r="J118" s="52">
        <f>'Temp Relocation Housing Costs'!J118+'Temp Relocation Living Costs'!J118</f>
        <v>3006081.9959691819</v>
      </c>
      <c r="K118" s="52">
        <f>'Temp Relocation Housing Costs'!K118+'Temp Relocation Living Costs'!K118</f>
        <v>2712051.0566715109</v>
      </c>
      <c r="L118" s="52">
        <f>'Temp Relocation Housing Costs'!L118+'Temp Relocation Living Costs'!L118</f>
        <v>2233846.9855418489</v>
      </c>
      <c r="M118" s="52">
        <f>'Temp Relocation Housing Costs'!M118+'Temp Relocation Living Costs'!M118</f>
        <v>948744.32889702113</v>
      </c>
      <c r="N118" s="53">
        <f>'Temp Relocation Housing Costs'!N118+'Temp Relocation Living Costs'!N118</f>
        <v>2173178482.7345104</v>
      </c>
      <c r="O118" s="53">
        <f>'Temp Relocation Housing Costs'!O118+'Temp Relocation Living Costs'!O118</f>
        <v>4182241263.2529316</v>
      </c>
      <c r="P118" s="53">
        <f>'Temp Relocation Housing Costs'!P118+'Temp Relocation Living Costs'!P118</f>
        <v>3340936676.1932917</v>
      </c>
      <c r="Q118" s="53">
        <f>'Temp Relocation Housing Costs'!Q118+'Temp Relocation Living Costs'!Q118</f>
        <v>1365385513.3359141</v>
      </c>
      <c r="R118" s="53">
        <f>'Temp Relocation Housing Costs'!R118+'Temp Relocation Living Costs'!R118</f>
        <v>877213796.67268932</v>
      </c>
      <c r="S118" s="53">
        <f>'Temp Relocation Housing Costs'!S118+'Temp Relocation Living Costs'!S118</f>
        <v>496752385.88260776</v>
      </c>
      <c r="U118" s="68">
        <v>2137</v>
      </c>
      <c r="V118" s="55">
        <f t="shared" si="9"/>
        <v>0</v>
      </c>
      <c r="W118" s="56">
        <f t="shared" si="10"/>
        <v>17066355.830714118</v>
      </c>
      <c r="X118" s="57">
        <f t="shared" si="11"/>
        <v>12435708118.071945</v>
      </c>
      <c r="Y118" s="58">
        <f t="shared" si="12"/>
        <v>12452774473.902658</v>
      </c>
      <c r="Z118" s="96">
        <f t="shared" si="13"/>
        <v>24707980.212179918</v>
      </c>
      <c r="AC118">
        <v>2137</v>
      </c>
      <c r="AD118" s="51">
        <f>'Temp Relocation Housing Costs'!V118+'Temp Relocation Living Costs'!V118</f>
        <v>0</v>
      </c>
      <c r="AE118" s="51">
        <f>'Temp Relocation Housing Costs'!W118+'Temp Relocation Living Costs'!W118</f>
        <v>0</v>
      </c>
      <c r="AF118" s="51">
        <f>'Temp Relocation Housing Costs'!X118+'Temp Relocation Living Costs'!X118</f>
        <v>0</v>
      </c>
      <c r="AG118" s="51">
        <f>'Temp Relocation Housing Costs'!Y118+'Temp Relocation Living Costs'!Y118</f>
        <v>0</v>
      </c>
      <c r="AH118" s="51">
        <f>'Temp Relocation Housing Costs'!Z118+'Temp Relocation Living Costs'!Z118</f>
        <v>0</v>
      </c>
      <c r="AI118" s="51">
        <f>'Temp Relocation Housing Costs'!AA118+'Temp Relocation Living Costs'!AA118</f>
        <v>0</v>
      </c>
      <c r="AJ118" s="52">
        <f>'Temp Relocation Housing Costs'!AB118+'Temp Relocation Living Costs'!AB118</f>
        <v>3539247.6066351444</v>
      </c>
      <c r="AK118" s="52">
        <f>'Temp Relocation Housing Costs'!AC118+'Temp Relocation Living Costs'!AC118</f>
        <v>3985148.981652352</v>
      </c>
      <c r="AL118" s="52">
        <f>'Temp Relocation Housing Costs'!AD118+'Temp Relocation Living Costs'!AD118</f>
        <v>2716300.922260338</v>
      </c>
      <c r="AM118" s="52">
        <f>'Temp Relocation Housing Costs'!AE118+'Temp Relocation Living Costs'!AE118</f>
        <v>2705072.4539811048</v>
      </c>
      <c r="AN118" s="52">
        <f>'Temp Relocation Housing Costs'!AF118+'Temp Relocation Living Costs'!AF118</f>
        <v>2188216.2337309089</v>
      </c>
      <c r="AO118" s="52">
        <f>'Temp Relocation Housing Costs'!AG118+'Temp Relocation Living Costs'!AG118</f>
        <v>867753.82872750051</v>
      </c>
      <c r="AP118" s="53">
        <f>'Temp Relocation Housing Costs'!AH118+'Temp Relocation Living Costs'!AH118</f>
        <v>2023176296.9107573</v>
      </c>
      <c r="AQ118" s="53">
        <f>'Temp Relocation Housing Costs'!AI118+'Temp Relocation Living Costs'!AI118</f>
        <v>3819189159.4206605</v>
      </c>
      <c r="AR118" s="53">
        <f>'Temp Relocation Housing Costs'!AJ118+'Temp Relocation Living Costs'!AJ118</f>
        <v>3018876193.9713445</v>
      </c>
      <c r="AS118" s="53">
        <f>'Temp Relocation Housing Costs'!AK118+'Temp Relocation Living Costs'!AK118</f>
        <v>1361872127.0398235</v>
      </c>
      <c r="AT118" s="53">
        <f>'Temp Relocation Housing Costs'!AL118+'Temp Relocation Living Costs'!AL118</f>
        <v>859294966.3767122</v>
      </c>
      <c r="AU118" s="53">
        <f>'Temp Relocation Housing Costs'!AM118+'Temp Relocation Living Costs'!AM118</f>
        <v>454346626.00859845</v>
      </c>
      <c r="AW118" s="68">
        <v>2137</v>
      </c>
      <c r="AX118" s="55">
        <f t="shared" si="14"/>
        <v>0</v>
      </c>
      <c r="AY118" s="56">
        <f t="shared" si="15"/>
        <v>16001740.02698735</v>
      </c>
      <c r="AZ118" s="57">
        <f t="shared" si="16"/>
        <v>11536755369.727898</v>
      </c>
      <c r="BA118" s="58">
        <f t="shared" si="17"/>
        <v>11552757109.754885</v>
      </c>
    </row>
    <row r="119" spans="1:53" x14ac:dyDescent="0.35">
      <c r="A119">
        <v>2138</v>
      </c>
      <c r="B119" s="51">
        <f>'Temp Relocation Housing Costs'!B119+'Temp Relocation Living Costs'!B119</f>
        <v>0</v>
      </c>
      <c r="C119" s="51">
        <f>'Temp Relocation Housing Costs'!C119+'Temp Relocation Living Costs'!C119</f>
        <v>0</v>
      </c>
      <c r="D119" s="51">
        <f>'Temp Relocation Housing Costs'!D119+'Temp Relocation Living Costs'!D119</f>
        <v>0</v>
      </c>
      <c r="E119" s="51">
        <f>'Temp Relocation Housing Costs'!E119+'Temp Relocation Living Costs'!E119</f>
        <v>0</v>
      </c>
      <c r="F119" s="51">
        <f>'Temp Relocation Housing Costs'!F119+'Temp Relocation Living Costs'!F119</f>
        <v>0</v>
      </c>
      <c r="G119" s="51">
        <f>'Temp Relocation Housing Costs'!G119+'Temp Relocation Living Costs'!G119</f>
        <v>0</v>
      </c>
      <c r="H119" s="52">
        <f>'Temp Relocation Housing Costs'!H119+'Temp Relocation Living Costs'!H119</f>
        <v>3824590.9501923621</v>
      </c>
      <c r="I119" s="52">
        <f>'Temp Relocation Housing Costs'!I119+'Temp Relocation Living Costs'!I119</f>
        <v>4390306.6289934283</v>
      </c>
      <c r="J119" s="52">
        <f>'Temp Relocation Housing Costs'!J119+'Temp Relocation Living Costs'!J119</f>
        <v>3024218.741869295</v>
      </c>
      <c r="K119" s="52">
        <f>'Temp Relocation Housing Costs'!K119+'Temp Relocation Living Costs'!K119</f>
        <v>2728413.810897423</v>
      </c>
      <c r="L119" s="52">
        <f>'Temp Relocation Housing Costs'!L119+'Temp Relocation Living Costs'!L119</f>
        <v>2247324.5670618573</v>
      </c>
      <c r="M119" s="52">
        <f>'Temp Relocation Housing Costs'!M119+'Temp Relocation Living Costs'!M119</f>
        <v>954468.4358377005</v>
      </c>
      <c r="N119" s="53">
        <f>'Temp Relocation Housing Costs'!N119+'Temp Relocation Living Costs'!N119</f>
        <v>2203367956.9111261</v>
      </c>
      <c r="O119" s="53">
        <f>'Temp Relocation Housing Costs'!O119+'Temp Relocation Living Costs'!O119</f>
        <v>4240340340.5355663</v>
      </c>
      <c r="P119" s="53">
        <f>'Temp Relocation Housing Costs'!P119+'Temp Relocation Living Costs'!P119</f>
        <v>3387348474.5398021</v>
      </c>
      <c r="Q119" s="53">
        <f>'Temp Relocation Housing Costs'!Q119+'Temp Relocation Living Costs'!Q119</f>
        <v>1384353247.0142417</v>
      </c>
      <c r="R119" s="53">
        <f>'Temp Relocation Housing Costs'!R119+'Temp Relocation Living Costs'!R119</f>
        <v>889399921.03956532</v>
      </c>
      <c r="S119" s="53">
        <f>'Temp Relocation Housing Costs'!S119+'Temp Relocation Living Costs'!S119</f>
        <v>503653196.58219874</v>
      </c>
      <c r="U119" s="68">
        <v>2138</v>
      </c>
      <c r="V119" s="55">
        <f t="shared" si="9"/>
        <v>0</v>
      </c>
      <c r="W119" s="56">
        <f t="shared" si="10"/>
        <v>17169323.134852067</v>
      </c>
      <c r="X119" s="57">
        <f t="shared" si="11"/>
        <v>12608463136.622501</v>
      </c>
      <c r="Y119" s="58">
        <f t="shared" si="12"/>
        <v>12625632459.757353</v>
      </c>
      <c r="Z119" s="96">
        <f t="shared" si="13"/>
        <v>23731483.247474115</v>
      </c>
      <c r="AC119">
        <v>2138</v>
      </c>
      <c r="AD119" s="51">
        <f>'Temp Relocation Housing Costs'!V119+'Temp Relocation Living Costs'!V119</f>
        <v>0</v>
      </c>
      <c r="AE119" s="51">
        <f>'Temp Relocation Housing Costs'!W119+'Temp Relocation Living Costs'!W119</f>
        <v>0</v>
      </c>
      <c r="AF119" s="51">
        <f>'Temp Relocation Housing Costs'!X119+'Temp Relocation Living Costs'!X119</f>
        <v>0</v>
      </c>
      <c r="AG119" s="51">
        <f>'Temp Relocation Housing Costs'!Y119+'Temp Relocation Living Costs'!Y119</f>
        <v>0</v>
      </c>
      <c r="AH119" s="51">
        <f>'Temp Relocation Housing Costs'!Z119+'Temp Relocation Living Costs'!Z119</f>
        <v>0</v>
      </c>
      <c r="AI119" s="51">
        <f>'Temp Relocation Housing Costs'!AA119+'Temp Relocation Living Costs'!AA119</f>
        <v>0</v>
      </c>
      <c r="AJ119" s="52">
        <f>'Temp Relocation Housing Costs'!AB119+'Temp Relocation Living Costs'!AB119</f>
        <v>3560601.1274656467</v>
      </c>
      <c r="AK119" s="52">
        <f>'Temp Relocation Housing Costs'!AC119+'Temp Relocation Living Costs'!AC119</f>
        <v>4009192.7817054568</v>
      </c>
      <c r="AL119" s="52">
        <f>'Temp Relocation Housing Costs'!AD119+'Temp Relocation Living Costs'!AD119</f>
        <v>2732689.317414341</v>
      </c>
      <c r="AM119" s="52">
        <f>'Temp Relocation Housing Costs'!AE119+'Temp Relocation Living Costs'!AE119</f>
        <v>2721393.1038519451</v>
      </c>
      <c r="AN119" s="52">
        <f>'Temp Relocation Housing Costs'!AF119+'Temp Relocation Living Costs'!AF119</f>
        <v>2201418.5089379372</v>
      </c>
      <c r="AO119" s="52">
        <f>'Temp Relocation Housing Costs'!AG119+'Temp Relocation Living Costs'!AG119</f>
        <v>872989.29160462227</v>
      </c>
      <c r="AP119" s="53">
        <f>'Temp Relocation Housing Costs'!AH119+'Temp Relocation Living Costs'!AH119</f>
        <v>2051281962.8998086</v>
      </c>
      <c r="AQ119" s="53">
        <f>'Temp Relocation Housing Costs'!AI119+'Temp Relocation Living Costs'!AI119</f>
        <v>3872244770.5542941</v>
      </c>
      <c r="AR119" s="53">
        <f>'Temp Relocation Housing Costs'!AJ119+'Temp Relocation Living Costs'!AJ119</f>
        <v>3060813975.715631</v>
      </c>
      <c r="AS119" s="53">
        <f>'Temp Relocation Housing Costs'!AK119+'Temp Relocation Living Costs'!AK119</f>
        <v>1380791053.275182</v>
      </c>
      <c r="AT119" s="53">
        <f>'Temp Relocation Housing Costs'!AL119+'Temp Relocation Living Costs'!AL119</f>
        <v>871232165.00242448</v>
      </c>
      <c r="AU119" s="53">
        <f>'Temp Relocation Housing Costs'!AM119+'Temp Relocation Living Costs'!AM119</f>
        <v>460658342.16173279</v>
      </c>
      <c r="AW119" s="68">
        <v>2138</v>
      </c>
      <c r="AX119" s="55">
        <f t="shared" si="14"/>
        <v>0</v>
      </c>
      <c r="AY119" s="56">
        <f t="shared" si="15"/>
        <v>16098284.130979948</v>
      </c>
      <c r="AZ119" s="57">
        <f t="shared" si="16"/>
        <v>11697022269.609074</v>
      </c>
      <c r="BA119" s="58">
        <f t="shared" si="17"/>
        <v>11713120553.740053</v>
      </c>
    </row>
    <row r="120" spans="1:53" x14ac:dyDescent="0.35">
      <c r="A120">
        <v>2139</v>
      </c>
      <c r="B120" s="51">
        <f>'Temp Relocation Housing Costs'!B120+'Temp Relocation Living Costs'!B120</f>
        <v>0</v>
      </c>
      <c r="C120" s="51">
        <f>'Temp Relocation Housing Costs'!C120+'Temp Relocation Living Costs'!C120</f>
        <v>0</v>
      </c>
      <c r="D120" s="51">
        <f>'Temp Relocation Housing Costs'!D120+'Temp Relocation Living Costs'!D120</f>
        <v>0</v>
      </c>
      <c r="E120" s="51">
        <f>'Temp Relocation Housing Costs'!E120+'Temp Relocation Living Costs'!E120</f>
        <v>0</v>
      </c>
      <c r="F120" s="51">
        <f>'Temp Relocation Housing Costs'!F120+'Temp Relocation Living Costs'!F120</f>
        <v>0</v>
      </c>
      <c r="G120" s="51">
        <f>'Temp Relocation Housing Costs'!G120+'Temp Relocation Living Costs'!G120</f>
        <v>0</v>
      </c>
      <c r="H120" s="52">
        <f>'Temp Relocation Housing Costs'!H120+'Temp Relocation Living Costs'!H120</f>
        <v>3847666.0473881532</v>
      </c>
      <c r="I120" s="52">
        <f>'Temp Relocation Housing Costs'!I120+'Temp Relocation Living Costs'!I120</f>
        <v>4416794.8870849907</v>
      </c>
      <c r="J120" s="52">
        <f>'Temp Relocation Housing Costs'!J120+'Temp Relocation Living Costs'!J120</f>
        <v>3042464.913111859</v>
      </c>
      <c r="K120" s="52">
        <f>'Temp Relocation Housing Costs'!K120+'Temp Relocation Living Costs'!K120</f>
        <v>2744875.2873524753</v>
      </c>
      <c r="L120" s="52">
        <f>'Temp Relocation Housing Costs'!L120+'Temp Relocation Living Costs'!L120</f>
        <v>2260883.4635532154</v>
      </c>
      <c r="M120" s="52">
        <f>'Temp Relocation Housing Costs'!M120+'Temp Relocation Living Costs'!M120</f>
        <v>960227.07832106529</v>
      </c>
      <c r="N120" s="53">
        <f>'Temp Relocation Housing Costs'!N120+'Temp Relocation Living Costs'!N120</f>
        <v>2233976818.7994752</v>
      </c>
      <c r="O120" s="53">
        <f>'Temp Relocation Housing Costs'!O120+'Temp Relocation Living Costs'!O120</f>
        <v>4299246521.6098337</v>
      </c>
      <c r="P120" s="53">
        <f>'Temp Relocation Housing Costs'!P120+'Temp Relocation Living Costs'!P120</f>
        <v>3434405018.726934</v>
      </c>
      <c r="Q120" s="53">
        <f>'Temp Relocation Housing Costs'!Q120+'Temp Relocation Living Costs'!Q120</f>
        <v>1403584477.6444399</v>
      </c>
      <c r="R120" s="53">
        <f>'Temp Relocation Housing Costs'!R120+'Temp Relocation Living Costs'!R120</f>
        <v>901755333.24442124</v>
      </c>
      <c r="S120" s="53">
        <f>'Temp Relocation Housing Costs'!S120+'Temp Relocation Living Costs'!S120</f>
        <v>510649872.3237403</v>
      </c>
      <c r="U120" s="68">
        <v>2139</v>
      </c>
      <c r="V120" s="55">
        <f t="shared" si="9"/>
        <v>0</v>
      </c>
      <c r="W120" s="56">
        <f t="shared" si="10"/>
        <v>17272911.676811762</v>
      </c>
      <c r="X120" s="57">
        <f t="shared" si="11"/>
        <v>12783618042.348845</v>
      </c>
      <c r="Y120" s="58">
        <f t="shared" si="12"/>
        <v>12800890954.025656</v>
      </c>
      <c r="Z120" s="96">
        <f t="shared" si="13"/>
        <v>22793580.802416433</v>
      </c>
      <c r="AC120">
        <v>2139</v>
      </c>
      <c r="AD120" s="51">
        <f>'Temp Relocation Housing Costs'!V120+'Temp Relocation Living Costs'!V120</f>
        <v>0</v>
      </c>
      <c r="AE120" s="51">
        <f>'Temp Relocation Housing Costs'!W120+'Temp Relocation Living Costs'!W120</f>
        <v>0</v>
      </c>
      <c r="AF120" s="51">
        <f>'Temp Relocation Housing Costs'!X120+'Temp Relocation Living Costs'!X120</f>
        <v>0</v>
      </c>
      <c r="AG120" s="51">
        <f>'Temp Relocation Housing Costs'!Y120+'Temp Relocation Living Costs'!Y120</f>
        <v>0</v>
      </c>
      <c r="AH120" s="51">
        <f>'Temp Relocation Housing Costs'!Z120+'Temp Relocation Living Costs'!Z120</f>
        <v>0</v>
      </c>
      <c r="AI120" s="51">
        <f>'Temp Relocation Housing Costs'!AA120+'Temp Relocation Living Costs'!AA120</f>
        <v>0</v>
      </c>
      <c r="AJ120" s="52">
        <f>'Temp Relocation Housing Costs'!AB120+'Temp Relocation Living Costs'!AB120</f>
        <v>3582083.4815687919</v>
      </c>
      <c r="AK120" s="52">
        <f>'Temp Relocation Housing Costs'!AC120+'Temp Relocation Living Costs'!AC120</f>
        <v>4033381.6464283289</v>
      </c>
      <c r="AL120" s="52">
        <f>'Temp Relocation Housing Costs'!AD120+'Temp Relocation Living Costs'!AD120</f>
        <v>2749176.5894981874</v>
      </c>
      <c r="AM120" s="52">
        <f>'Temp Relocation Housing Costs'!AE120+'Temp Relocation Living Costs'!AE120</f>
        <v>2737812.2219215995</v>
      </c>
      <c r="AN120" s="52">
        <f>'Temp Relocation Housing Costs'!AF120+'Temp Relocation Living Costs'!AF120</f>
        <v>2214700.4380968716</v>
      </c>
      <c r="AO120" s="52">
        <f>'Temp Relocation Housing Costs'!AG120+'Temp Relocation Living Costs'!AG120</f>
        <v>878256.34186359134</v>
      </c>
      <c r="AP120" s="53">
        <f>'Temp Relocation Housing Costs'!AH120+'Temp Relocation Living Costs'!AH120</f>
        <v>2079778068.6453438</v>
      </c>
      <c r="AQ120" s="53">
        <f>'Temp Relocation Housing Costs'!AI120+'Temp Relocation Living Costs'!AI120</f>
        <v>3926037422.3934984</v>
      </c>
      <c r="AR120" s="53">
        <f>'Temp Relocation Housing Costs'!AJ120+'Temp Relocation Living Costs'!AJ120</f>
        <v>3103334350.9233875</v>
      </c>
      <c r="AS120" s="53">
        <f>'Temp Relocation Housing Costs'!AK120+'Temp Relocation Living Costs'!AK120</f>
        <v>1399972798.4366293</v>
      </c>
      <c r="AT120" s="53">
        <f>'Temp Relocation Housing Costs'!AL120+'Temp Relocation Living Costs'!AL120</f>
        <v>883335193.42652452</v>
      </c>
      <c r="AU120" s="53">
        <f>'Temp Relocation Housing Costs'!AM120+'Temp Relocation Living Costs'!AM120</f>
        <v>467057739.74247599</v>
      </c>
      <c r="AW120" s="68">
        <v>2139</v>
      </c>
      <c r="AX120" s="55">
        <f t="shared" si="14"/>
        <v>0</v>
      </c>
      <c r="AY120" s="56">
        <f t="shared" si="15"/>
        <v>16195410.719377371</v>
      </c>
      <c r="AZ120" s="57">
        <f t="shared" si="16"/>
        <v>11859515573.567862</v>
      </c>
      <c r="BA120" s="58">
        <f t="shared" si="17"/>
        <v>11875710984.287239</v>
      </c>
    </row>
    <row r="121" spans="1:53" x14ac:dyDescent="0.35">
      <c r="A121">
        <v>2140</v>
      </c>
      <c r="B121" s="51">
        <f>'Temp Relocation Housing Costs'!B121+'Temp Relocation Living Costs'!B121</f>
        <v>0</v>
      </c>
      <c r="C121" s="51">
        <f>'Temp Relocation Housing Costs'!C121+'Temp Relocation Living Costs'!C121</f>
        <v>0</v>
      </c>
      <c r="D121" s="51">
        <f>'Temp Relocation Housing Costs'!D121+'Temp Relocation Living Costs'!D121</f>
        <v>0</v>
      </c>
      <c r="E121" s="51">
        <f>'Temp Relocation Housing Costs'!E121+'Temp Relocation Living Costs'!E121</f>
        <v>0</v>
      </c>
      <c r="F121" s="51">
        <f>'Temp Relocation Housing Costs'!F121+'Temp Relocation Living Costs'!F121</f>
        <v>0</v>
      </c>
      <c r="G121" s="51">
        <f>'Temp Relocation Housing Costs'!G121+'Temp Relocation Living Costs'!G121</f>
        <v>0</v>
      </c>
      <c r="H121" s="52">
        <f>'Temp Relocation Housing Costs'!H121+'Temp Relocation Living Costs'!H121</f>
        <v>4113400.8026184109</v>
      </c>
      <c r="I121" s="52">
        <f>'Temp Relocation Housing Costs'!I121+'Temp Relocation Living Costs'!I121</f>
        <v>4721835.889543741</v>
      </c>
      <c r="J121" s="52">
        <f>'Temp Relocation Housing Costs'!J121+'Temp Relocation Living Costs'!J121</f>
        <v>3252589.3519339948</v>
      </c>
      <c r="K121" s="52">
        <f>'Temp Relocation Housing Costs'!K121+'Temp Relocation Living Costs'!K121</f>
        <v>2934447.0312717082</v>
      </c>
      <c r="L121" s="52">
        <f>'Temp Relocation Housing Costs'!L121+'Temp Relocation Living Costs'!L121</f>
        <v>2417028.8530937862</v>
      </c>
      <c r="M121" s="52">
        <f>'Temp Relocation Housing Costs'!M121+'Temp Relocation Living Costs'!M121</f>
        <v>1026544.0882903483</v>
      </c>
      <c r="N121" s="53">
        <f>'Temp Relocation Housing Costs'!N121+'Temp Relocation Living Costs'!N121</f>
        <v>2406919551.4672074</v>
      </c>
      <c r="O121" s="53">
        <f>'Temp Relocation Housing Costs'!O121+'Temp Relocation Living Costs'!O121</f>
        <v>4632071569.5702763</v>
      </c>
      <c r="P121" s="53">
        <f>'Temp Relocation Housing Costs'!P121+'Temp Relocation Living Costs'!P121</f>
        <v>3700278587.3459659</v>
      </c>
      <c r="Q121" s="53">
        <f>'Temp Relocation Housing Costs'!Q121+'Temp Relocation Living Costs'!Q121</f>
        <v>1512242603.8394504</v>
      </c>
      <c r="R121" s="53">
        <f>'Temp Relocation Housing Costs'!R121+'Temp Relocation Living Costs'!R121</f>
        <v>971564487.13385105</v>
      </c>
      <c r="S121" s="53">
        <f>'Temp Relocation Housing Costs'!S121+'Temp Relocation Living Costs'!S121</f>
        <v>550181698.9805429</v>
      </c>
      <c r="U121" s="68">
        <v>2140</v>
      </c>
      <c r="V121" s="55">
        <f t="shared" si="9"/>
        <v>0</v>
      </c>
      <c r="W121" s="56">
        <f t="shared" si="10"/>
        <v>18465846.01675199</v>
      </c>
      <c r="X121" s="57">
        <f t="shared" si="11"/>
        <v>13773258498.337294</v>
      </c>
      <c r="Y121" s="58">
        <f t="shared" si="12"/>
        <v>13791724344.354046</v>
      </c>
      <c r="Z121" s="96">
        <f t="shared" si="13"/>
        <v>23264383.355948664</v>
      </c>
      <c r="AC121">
        <v>2140</v>
      </c>
      <c r="AD121" s="51">
        <f>'Temp Relocation Housing Costs'!V121+'Temp Relocation Living Costs'!V121</f>
        <v>0</v>
      </c>
      <c r="AE121" s="51">
        <f>'Temp Relocation Housing Costs'!W121+'Temp Relocation Living Costs'!W121</f>
        <v>0</v>
      </c>
      <c r="AF121" s="51">
        <f>'Temp Relocation Housing Costs'!X121+'Temp Relocation Living Costs'!X121</f>
        <v>0</v>
      </c>
      <c r="AG121" s="51">
        <f>'Temp Relocation Housing Costs'!Y121+'Temp Relocation Living Costs'!Y121</f>
        <v>0</v>
      </c>
      <c r="AH121" s="51">
        <f>'Temp Relocation Housing Costs'!Z121+'Temp Relocation Living Costs'!Z121</f>
        <v>0</v>
      </c>
      <c r="AI121" s="51">
        <f>'Temp Relocation Housing Costs'!AA121+'Temp Relocation Living Costs'!AA121</f>
        <v>0</v>
      </c>
      <c r="AJ121" s="52">
        <f>'Temp Relocation Housing Costs'!AB121+'Temp Relocation Living Costs'!AB121</f>
        <v>3829476.0737183047</v>
      </c>
      <c r="AK121" s="52">
        <f>'Temp Relocation Housing Costs'!AC121+'Temp Relocation Living Costs'!AC121</f>
        <v>4311942.6419418044</v>
      </c>
      <c r="AL121" s="52">
        <f>'Temp Relocation Housing Costs'!AD121+'Temp Relocation Living Costs'!AD121</f>
        <v>2939045.3980427757</v>
      </c>
      <c r="AM121" s="52">
        <f>'Temp Relocation Housing Costs'!AE121+'Temp Relocation Living Costs'!AE121</f>
        <v>2926896.163120863</v>
      </c>
      <c r="AN121" s="52">
        <f>'Temp Relocation Housing Costs'!AF121+'Temp Relocation Living Costs'!AF121</f>
        <v>2367656.2486006217</v>
      </c>
      <c r="AO121" s="52">
        <f>'Temp Relocation Housing Costs'!AG121+'Temp Relocation Living Costs'!AG121</f>
        <v>938912.13453379087</v>
      </c>
      <c r="AP121" s="53">
        <f>'Temp Relocation Housing Costs'!AH121+'Temp Relocation Living Costs'!AH121</f>
        <v>2240783545.2944851</v>
      </c>
      <c r="AQ121" s="53">
        <f>'Temp Relocation Housing Costs'!AI121+'Temp Relocation Living Costs'!AI121</f>
        <v>4229970585.2941742</v>
      </c>
      <c r="AR121" s="53">
        <f>'Temp Relocation Housing Costs'!AJ121+'Temp Relocation Living Costs'!AJ121</f>
        <v>3343578170.1581602</v>
      </c>
      <c r="AS121" s="53">
        <f>'Temp Relocation Housing Costs'!AK121+'Temp Relocation Living Costs'!AK121</f>
        <v>1508351327.427917</v>
      </c>
      <c r="AT121" s="53">
        <f>'Temp Relocation Housing Costs'!AL121+'Temp Relocation Living Costs'!AL121</f>
        <v>951718356.99706626</v>
      </c>
      <c r="AU121" s="53">
        <f>'Temp Relocation Housing Costs'!AM121+'Temp Relocation Living Costs'!AM121</f>
        <v>503214892.8270303</v>
      </c>
      <c r="AW121" s="68">
        <v>2140</v>
      </c>
      <c r="AX121" s="55">
        <f t="shared" si="14"/>
        <v>0</v>
      </c>
      <c r="AY121" s="56">
        <f t="shared" si="15"/>
        <v>17313928.659958161</v>
      </c>
      <c r="AZ121" s="57">
        <f t="shared" si="16"/>
        <v>12777616877.998833</v>
      </c>
      <c r="BA121" s="58">
        <f t="shared" si="17"/>
        <v>12794930806.658791</v>
      </c>
    </row>
    <row r="122" spans="1:53" x14ac:dyDescent="0.35">
      <c r="A122">
        <v>2141</v>
      </c>
      <c r="B122" s="51">
        <f>'Temp Relocation Housing Costs'!B122+'Temp Relocation Living Costs'!B122</f>
        <v>0</v>
      </c>
      <c r="C122" s="51">
        <f>'Temp Relocation Housing Costs'!C122+'Temp Relocation Living Costs'!C122</f>
        <v>0</v>
      </c>
      <c r="D122" s="51">
        <f>'Temp Relocation Housing Costs'!D122+'Temp Relocation Living Costs'!D122</f>
        <v>0</v>
      </c>
      <c r="E122" s="51">
        <f>'Temp Relocation Housing Costs'!E122+'Temp Relocation Living Costs'!E122</f>
        <v>0</v>
      </c>
      <c r="F122" s="51">
        <f>'Temp Relocation Housing Costs'!F122+'Temp Relocation Living Costs'!F122</f>
        <v>0</v>
      </c>
      <c r="G122" s="51">
        <f>'Temp Relocation Housing Costs'!G122+'Temp Relocation Living Costs'!G122</f>
        <v>0</v>
      </c>
      <c r="H122" s="52">
        <f>'Temp Relocation Housing Costs'!H122+'Temp Relocation Living Costs'!H122</f>
        <v>4138218.3908420331</v>
      </c>
      <c r="I122" s="52">
        <f>'Temp Relocation Housing Costs'!I122+'Temp Relocation Living Costs'!I122</f>
        <v>4750324.3798196288</v>
      </c>
      <c r="J122" s="52">
        <f>'Temp Relocation Housing Costs'!J122+'Temp Relocation Living Costs'!J122</f>
        <v>3272213.3630795791</v>
      </c>
      <c r="K122" s="52">
        <f>'Temp Relocation Housing Costs'!K122+'Temp Relocation Living Costs'!K122</f>
        <v>2952151.5783315944</v>
      </c>
      <c r="L122" s="52">
        <f>'Temp Relocation Housing Costs'!L122+'Temp Relocation Living Costs'!L122</f>
        <v>2431611.6350007942</v>
      </c>
      <c r="M122" s="52">
        <f>'Temp Relocation Housing Costs'!M122+'Temp Relocation Living Costs'!M122</f>
        <v>1032737.5884375664</v>
      </c>
      <c r="N122" s="53">
        <f>'Temp Relocation Housing Costs'!N122+'Temp Relocation Living Costs'!N122</f>
        <v>2440356122.0119238</v>
      </c>
      <c r="O122" s="53">
        <f>'Temp Relocation Housing Costs'!O122+'Temp Relocation Living Costs'!O122</f>
        <v>4696419622.9606352</v>
      </c>
      <c r="P122" s="53">
        <f>'Temp Relocation Housing Costs'!P122+'Temp Relocation Living Costs'!P122</f>
        <v>3751682310.3933258</v>
      </c>
      <c r="Q122" s="53">
        <f>'Temp Relocation Housing Costs'!Q122+'Temp Relocation Living Costs'!Q122</f>
        <v>1533250454.5061584</v>
      </c>
      <c r="R122" s="53">
        <f>'Temp Relocation Housing Costs'!R122+'Temp Relocation Living Costs'!R122</f>
        <v>985061317.34281659</v>
      </c>
      <c r="S122" s="53">
        <f>'Temp Relocation Housing Costs'!S122+'Temp Relocation Living Costs'!S122</f>
        <v>557824741.79813981</v>
      </c>
      <c r="U122" s="68">
        <v>2141</v>
      </c>
      <c r="V122" s="55">
        <f t="shared" si="9"/>
        <v>0</v>
      </c>
      <c r="W122" s="56">
        <f t="shared" si="10"/>
        <v>18577256.935511194</v>
      </c>
      <c r="X122" s="57">
        <f t="shared" si="11"/>
        <v>13964594569.013</v>
      </c>
      <c r="Y122" s="58">
        <f t="shared" si="12"/>
        <v>13983171825.948511</v>
      </c>
      <c r="Z122" s="96">
        <f t="shared" si="13"/>
        <v>22344945.004253197</v>
      </c>
      <c r="AC122">
        <v>2141</v>
      </c>
      <c r="AD122" s="51">
        <f>'Temp Relocation Housing Costs'!V122+'Temp Relocation Living Costs'!V122</f>
        <v>0</v>
      </c>
      <c r="AE122" s="51">
        <f>'Temp Relocation Housing Costs'!W122+'Temp Relocation Living Costs'!W122</f>
        <v>0</v>
      </c>
      <c r="AF122" s="51">
        <f>'Temp Relocation Housing Costs'!X122+'Temp Relocation Living Costs'!X122</f>
        <v>0</v>
      </c>
      <c r="AG122" s="51">
        <f>'Temp Relocation Housing Costs'!Y122+'Temp Relocation Living Costs'!Y122</f>
        <v>0</v>
      </c>
      <c r="AH122" s="51">
        <f>'Temp Relocation Housing Costs'!Z122+'Temp Relocation Living Costs'!Z122</f>
        <v>0</v>
      </c>
      <c r="AI122" s="51">
        <f>'Temp Relocation Housing Costs'!AA122+'Temp Relocation Living Costs'!AA122</f>
        <v>0</v>
      </c>
      <c r="AJ122" s="52">
        <f>'Temp Relocation Housing Costs'!AB122+'Temp Relocation Living Costs'!AB122</f>
        <v>3852580.6445758925</v>
      </c>
      <c r="AK122" s="52">
        <f>'Temp Relocation Housing Costs'!AC122+'Temp Relocation Living Costs'!AC122</f>
        <v>4337958.1026436817</v>
      </c>
      <c r="AL122" s="52">
        <f>'Temp Relocation Housing Costs'!AD122+'Temp Relocation Living Costs'!AD122</f>
        <v>2956777.6886604875</v>
      </c>
      <c r="AM122" s="52">
        <f>'Temp Relocation Housing Costs'!AE122+'Temp Relocation Living Costs'!AE122</f>
        <v>2944555.1531476546</v>
      </c>
      <c r="AN122" s="52">
        <f>'Temp Relocation Housing Costs'!AF122+'Temp Relocation Living Costs'!AF122</f>
        <v>2381941.1482864129</v>
      </c>
      <c r="AO122" s="52">
        <f>'Temp Relocation Housing Costs'!AG122+'Temp Relocation Living Costs'!AG122</f>
        <v>944576.92040104442</v>
      </c>
      <c r="AP122" s="53">
        <f>'Temp Relocation Housing Costs'!AH122+'Temp Relocation Living Costs'!AH122</f>
        <v>2271912179.0047431</v>
      </c>
      <c r="AQ122" s="53">
        <f>'Temp Relocation Housing Costs'!AI122+'Temp Relocation Living Costs'!AI122</f>
        <v>4288732711.2618017</v>
      </c>
      <c r="AR122" s="53">
        <f>'Temp Relocation Housing Costs'!AJ122+'Temp Relocation Living Costs'!AJ122</f>
        <v>3390026663.7482834</v>
      </c>
      <c r="AS122" s="53">
        <f>'Temp Relocation Housing Costs'!AK122+'Temp Relocation Living Costs'!AK122</f>
        <v>1529305121.0580435</v>
      </c>
      <c r="AT122" s="53">
        <f>'Temp Relocation Housing Costs'!AL122+'Temp Relocation Living Costs'!AL122</f>
        <v>964939487.70043182</v>
      </c>
      <c r="AU122" s="53">
        <f>'Temp Relocation Housing Costs'!AM122+'Temp Relocation Living Costs'!AM122</f>
        <v>510205479.71760839</v>
      </c>
      <c r="AW122" s="68">
        <v>2141</v>
      </c>
      <c r="AX122" s="55">
        <f t="shared" si="14"/>
        <v>0</v>
      </c>
      <c r="AY122" s="56">
        <f t="shared" si="15"/>
        <v>17418389.657715175</v>
      </c>
      <c r="AZ122" s="57">
        <f t="shared" si="16"/>
        <v>12955121642.490911</v>
      </c>
      <c r="BA122" s="58">
        <f t="shared" si="17"/>
        <v>12972540032.148626</v>
      </c>
    </row>
    <row r="123" spans="1:53" x14ac:dyDescent="0.35">
      <c r="A123">
        <v>2142</v>
      </c>
      <c r="B123" s="51">
        <f>'Temp Relocation Housing Costs'!B123+'Temp Relocation Living Costs'!B123</f>
        <v>0</v>
      </c>
      <c r="C123" s="51">
        <f>'Temp Relocation Housing Costs'!C123+'Temp Relocation Living Costs'!C123</f>
        <v>0</v>
      </c>
      <c r="D123" s="51">
        <f>'Temp Relocation Housing Costs'!D123+'Temp Relocation Living Costs'!D123</f>
        <v>0</v>
      </c>
      <c r="E123" s="51">
        <f>'Temp Relocation Housing Costs'!E123+'Temp Relocation Living Costs'!E123</f>
        <v>0</v>
      </c>
      <c r="F123" s="51">
        <f>'Temp Relocation Housing Costs'!F123+'Temp Relocation Living Costs'!F123</f>
        <v>0</v>
      </c>
      <c r="G123" s="51">
        <f>'Temp Relocation Housing Costs'!G123+'Temp Relocation Living Costs'!G123</f>
        <v>0</v>
      </c>
      <c r="H123" s="52">
        <f>'Temp Relocation Housing Costs'!H123+'Temp Relocation Living Costs'!H123</f>
        <v>4163185.7122705607</v>
      </c>
      <c r="I123" s="52">
        <f>'Temp Relocation Housing Costs'!I123+'Temp Relocation Living Costs'!I123</f>
        <v>4778984.751138648</v>
      </c>
      <c r="J123" s="52">
        <f>'Temp Relocation Housing Costs'!J123+'Temp Relocation Living Costs'!J123</f>
        <v>3291955.7727599214</v>
      </c>
      <c r="K123" s="52">
        <f>'Temp Relocation Housing Costs'!K123+'Temp Relocation Living Costs'!K123</f>
        <v>2969962.9431269034</v>
      </c>
      <c r="L123" s="52">
        <f>'Temp Relocation Housing Costs'!L123+'Temp Relocation Living Costs'!L123</f>
        <v>2446282.3999403073</v>
      </c>
      <c r="M123" s="52">
        <f>'Temp Relocation Housing Costs'!M123+'Temp Relocation Living Costs'!M123</f>
        <v>1038968.4561411429</v>
      </c>
      <c r="N123" s="53">
        <f>'Temp Relocation Housing Costs'!N123+'Temp Relocation Living Costs'!N123</f>
        <v>2474257188.4510331</v>
      </c>
      <c r="O123" s="53">
        <f>'Temp Relocation Housing Costs'!O123+'Temp Relocation Living Costs'!O123</f>
        <v>4761661589.9948015</v>
      </c>
      <c r="P123" s="53">
        <f>'Temp Relocation Housing Costs'!P123+'Temp Relocation Living Costs'!P123</f>
        <v>3803800126.3611937</v>
      </c>
      <c r="Q123" s="53">
        <f>'Temp Relocation Housing Costs'!Q123+'Temp Relocation Living Costs'!Q123</f>
        <v>1554550143.1283073</v>
      </c>
      <c r="R123" s="53">
        <f>'Temp Relocation Housing Costs'!R123+'Temp Relocation Living Costs'!R123</f>
        <v>998745643.52153194</v>
      </c>
      <c r="S123" s="53">
        <f>'Temp Relocation Housing Costs'!S123+'Temp Relocation Living Costs'!S123</f>
        <v>565573960.63653088</v>
      </c>
      <c r="U123" s="68">
        <v>2142</v>
      </c>
      <c r="V123" s="55">
        <f t="shared" si="9"/>
        <v>0</v>
      </c>
      <c r="W123" s="56">
        <f t="shared" si="10"/>
        <v>18689340.035377484</v>
      </c>
      <c r="X123" s="57">
        <f t="shared" si="11"/>
        <v>14158588652.093399</v>
      </c>
      <c r="Y123" s="58">
        <f t="shared" si="12"/>
        <v>14177277992.128777</v>
      </c>
      <c r="Z123" s="96">
        <f t="shared" si="13"/>
        <v>21461845.762766749</v>
      </c>
      <c r="AC123">
        <v>2142</v>
      </c>
      <c r="AD123" s="51">
        <f>'Temp Relocation Housing Costs'!V123+'Temp Relocation Living Costs'!V123</f>
        <v>0</v>
      </c>
      <c r="AE123" s="51">
        <f>'Temp Relocation Housing Costs'!W123+'Temp Relocation Living Costs'!W123</f>
        <v>0</v>
      </c>
      <c r="AF123" s="51">
        <f>'Temp Relocation Housing Costs'!X123+'Temp Relocation Living Costs'!X123</f>
        <v>0</v>
      </c>
      <c r="AG123" s="51">
        <f>'Temp Relocation Housing Costs'!Y123+'Temp Relocation Living Costs'!Y123</f>
        <v>0</v>
      </c>
      <c r="AH123" s="51">
        <f>'Temp Relocation Housing Costs'!Z123+'Temp Relocation Living Costs'!Z123</f>
        <v>0</v>
      </c>
      <c r="AI123" s="51">
        <f>'Temp Relocation Housing Costs'!AA123+'Temp Relocation Living Costs'!AA123</f>
        <v>0</v>
      </c>
      <c r="AJ123" s="52">
        <f>'Temp Relocation Housing Costs'!AB123+'Temp Relocation Living Costs'!AB123</f>
        <v>3875824.6134044393</v>
      </c>
      <c r="AK123" s="52">
        <f>'Temp Relocation Housing Costs'!AC123+'Temp Relocation Living Costs'!AC123</f>
        <v>4364130.5237348145</v>
      </c>
      <c r="AL123" s="52">
        <f>'Temp Relocation Housing Costs'!AD123+'Temp Relocation Living Costs'!AD123</f>
        <v>2974616.9644002253</v>
      </c>
      <c r="AM123" s="52">
        <f>'Temp Relocation Housing Costs'!AE123+'Temp Relocation Living Costs'!AE123</f>
        <v>2962320.6860483252</v>
      </c>
      <c r="AN123" s="52">
        <f>'Temp Relocation Housing Costs'!AF123+'Temp Relocation Living Costs'!AF123</f>
        <v>2396312.2337769018</v>
      </c>
      <c r="AO123" s="52">
        <f>'Temp Relocation Housing Costs'!AG123+'Temp Relocation Living Costs'!AG123</f>
        <v>950275.88390616386</v>
      </c>
      <c r="AP123" s="53">
        <f>'Temp Relocation Housing Costs'!AH123+'Temp Relocation Living Costs'!AH123</f>
        <v>2303473247.0921178</v>
      </c>
      <c r="AQ123" s="53">
        <f>'Temp Relocation Housing Costs'!AI123+'Temp Relocation Living Costs'!AI123</f>
        <v>4348311151.9953613</v>
      </c>
      <c r="AR123" s="53">
        <f>'Temp Relocation Housing Costs'!AJ123+'Temp Relocation Living Costs'!AJ123</f>
        <v>3437120412.9439278</v>
      </c>
      <c r="AS123" s="53">
        <f>'Temp Relocation Housing Costs'!AK123+'Temp Relocation Living Costs'!AK123</f>
        <v>1550550001.6912503</v>
      </c>
      <c r="AT123" s="53">
        <f>'Temp Relocation Housing Costs'!AL123+'Temp Relocation Living Costs'!AL123</f>
        <v>978344284.39677763</v>
      </c>
      <c r="AU123" s="53">
        <f>'Temp Relocation Housing Costs'!AM123+'Temp Relocation Living Costs'!AM123</f>
        <v>517293178.80770868</v>
      </c>
      <c r="AW123" s="68">
        <v>2142</v>
      </c>
      <c r="AX123" s="55">
        <f t="shared" si="14"/>
        <v>0</v>
      </c>
      <c r="AY123" s="56">
        <f t="shared" si="15"/>
        <v>17523480.905270867</v>
      </c>
      <c r="AZ123" s="57">
        <f t="shared" si="16"/>
        <v>13135092276.927143</v>
      </c>
      <c r="BA123" s="58">
        <f t="shared" si="17"/>
        <v>13152615757.832415</v>
      </c>
    </row>
    <row r="124" spans="1:53" x14ac:dyDescent="0.35">
      <c r="A124">
        <v>2143</v>
      </c>
      <c r="B124" s="51">
        <f>'Temp Relocation Housing Costs'!B124+'Temp Relocation Living Costs'!B124</f>
        <v>0</v>
      </c>
      <c r="C124" s="51">
        <f>'Temp Relocation Housing Costs'!C124+'Temp Relocation Living Costs'!C124</f>
        <v>0</v>
      </c>
      <c r="D124" s="51">
        <f>'Temp Relocation Housing Costs'!D124+'Temp Relocation Living Costs'!D124</f>
        <v>0</v>
      </c>
      <c r="E124" s="51">
        <f>'Temp Relocation Housing Costs'!E124+'Temp Relocation Living Costs'!E124</f>
        <v>0</v>
      </c>
      <c r="F124" s="51">
        <f>'Temp Relocation Housing Costs'!F124+'Temp Relocation Living Costs'!F124</f>
        <v>0</v>
      </c>
      <c r="G124" s="51">
        <f>'Temp Relocation Housing Costs'!G124+'Temp Relocation Living Costs'!G124</f>
        <v>0</v>
      </c>
      <c r="H124" s="52">
        <f>'Temp Relocation Housing Costs'!H124+'Temp Relocation Living Costs'!H124</f>
        <v>4188303.6702968813</v>
      </c>
      <c r="I124" s="52">
        <f>'Temp Relocation Housing Costs'!I124+'Temp Relocation Living Costs'!I124</f>
        <v>4807818.0405193558</v>
      </c>
      <c r="J124" s="52">
        <f>'Temp Relocation Housing Costs'!J124+'Temp Relocation Living Costs'!J124</f>
        <v>3311817.2953148666</v>
      </c>
      <c r="K124" s="52">
        <f>'Temp Relocation Housing Costs'!K124+'Temp Relocation Living Costs'!K124</f>
        <v>2987881.7701264559</v>
      </c>
      <c r="L124" s="52">
        <f>'Temp Relocation Housing Costs'!L124+'Temp Relocation Living Costs'!L124</f>
        <v>2461041.6787447864</v>
      </c>
      <c r="M124" s="52">
        <f>'Temp Relocation Housing Costs'!M124+'Temp Relocation Living Costs'!M124</f>
        <v>1045236.9168526377</v>
      </c>
      <c r="N124" s="53">
        <f>'Temp Relocation Housing Costs'!N124+'Temp Relocation Living Costs'!N124</f>
        <v>2508629203.4928255</v>
      </c>
      <c r="O124" s="53">
        <f>'Temp Relocation Housing Costs'!O124+'Temp Relocation Living Costs'!O124</f>
        <v>4827809888.78895</v>
      </c>
      <c r="P124" s="53">
        <f>'Temp Relocation Housing Costs'!P124+'Temp Relocation Living Costs'!P124</f>
        <v>3856641955.3228421</v>
      </c>
      <c r="Q124" s="53">
        <f>'Temp Relocation Housing Costs'!Q124+'Temp Relocation Living Costs'!Q124</f>
        <v>1576145723.8756256</v>
      </c>
      <c r="R124" s="53">
        <f>'Temp Relocation Housing Costs'!R124+'Temp Relocation Living Costs'!R124</f>
        <v>1012620070.3362873</v>
      </c>
      <c r="S124" s="53">
        <f>'Temp Relocation Housing Costs'!S124+'Temp Relocation Living Costs'!S124</f>
        <v>573430830.47729921</v>
      </c>
      <c r="U124" s="68">
        <v>2143</v>
      </c>
      <c r="V124" s="55">
        <f t="shared" si="9"/>
        <v>0</v>
      </c>
      <c r="W124" s="56">
        <f t="shared" si="10"/>
        <v>18802099.371854987</v>
      </c>
      <c r="X124" s="57">
        <f t="shared" si="11"/>
        <v>14355277672.293829</v>
      </c>
      <c r="Y124" s="58">
        <f t="shared" si="12"/>
        <v>14374079771.665684</v>
      </c>
      <c r="Z124" s="96">
        <f t="shared" si="13"/>
        <v>20613649.314045567</v>
      </c>
      <c r="AC124">
        <v>2143</v>
      </c>
      <c r="AD124" s="51">
        <f>'Temp Relocation Housing Costs'!V124+'Temp Relocation Living Costs'!V124</f>
        <v>0</v>
      </c>
      <c r="AE124" s="51">
        <f>'Temp Relocation Housing Costs'!W124+'Temp Relocation Living Costs'!W124</f>
        <v>0</v>
      </c>
      <c r="AF124" s="51">
        <f>'Temp Relocation Housing Costs'!X124+'Temp Relocation Living Costs'!X124</f>
        <v>0</v>
      </c>
      <c r="AG124" s="51">
        <f>'Temp Relocation Housing Costs'!Y124+'Temp Relocation Living Costs'!Y124</f>
        <v>0</v>
      </c>
      <c r="AH124" s="51">
        <f>'Temp Relocation Housing Costs'!Z124+'Temp Relocation Living Costs'!Z124</f>
        <v>0</v>
      </c>
      <c r="AI124" s="51">
        <f>'Temp Relocation Housing Costs'!AA124+'Temp Relocation Living Costs'!AA124</f>
        <v>0</v>
      </c>
      <c r="AJ124" s="52">
        <f>'Temp Relocation Housing Costs'!AB124+'Temp Relocation Living Costs'!AB124</f>
        <v>3899208.8212407436</v>
      </c>
      <c r="AK124" s="52">
        <f>'Temp Relocation Housing Costs'!AC124+'Temp Relocation Living Costs'!AC124</f>
        <v>4390460.8522122279</v>
      </c>
      <c r="AL124" s="52">
        <f>'Temp Relocation Housing Costs'!AD124+'Temp Relocation Living Costs'!AD124</f>
        <v>2992563.8707407154</v>
      </c>
      <c r="AM124" s="52">
        <f>'Temp Relocation Housing Costs'!AE124+'Temp Relocation Living Costs'!AE124</f>
        <v>2980193.4046333632</v>
      </c>
      <c r="AN124" s="52">
        <f>'Temp Relocation Housing Costs'!AF124+'Temp Relocation Living Costs'!AF124</f>
        <v>2410770.0250612441</v>
      </c>
      <c r="AO124" s="52">
        <f>'Temp Relocation Housing Costs'!AG124+'Temp Relocation Living Costs'!AG124</f>
        <v>956009.23125481256</v>
      </c>
      <c r="AP124" s="53">
        <f>'Temp Relocation Housing Costs'!AH124+'Temp Relocation Living Costs'!AH124</f>
        <v>2335472756.8710432</v>
      </c>
      <c r="AQ124" s="53">
        <f>'Temp Relocation Housing Costs'!AI124+'Temp Relocation Living Costs'!AI124</f>
        <v>4408717247.6188917</v>
      </c>
      <c r="AR124" s="53">
        <f>'Temp Relocation Housing Costs'!AJ124+'Temp Relocation Living Costs'!AJ124</f>
        <v>3484868381.5405631</v>
      </c>
      <c r="AS124" s="53">
        <f>'Temp Relocation Housing Costs'!AK124+'Temp Relocation Living Costs'!AK124</f>
        <v>1572090013.0651474</v>
      </c>
      <c r="AT124" s="53">
        <f>'Temp Relocation Housing Costs'!AL124+'Temp Relocation Living Costs'!AL124</f>
        <v>991935298.54692316</v>
      </c>
      <c r="AU124" s="53">
        <f>'Temp Relocation Housing Costs'!AM124+'Temp Relocation Living Costs'!AM124</f>
        <v>524479339.16564888</v>
      </c>
      <c r="AW124" s="68">
        <v>2143</v>
      </c>
      <c r="AX124" s="55">
        <f t="shared" si="14"/>
        <v>0</v>
      </c>
      <c r="AY124" s="56">
        <f t="shared" si="15"/>
        <v>17629206.205143109</v>
      </c>
      <c r="AZ124" s="57">
        <f t="shared" si="16"/>
        <v>13317563036.808218</v>
      </c>
      <c r="BA124" s="58">
        <f t="shared" si="17"/>
        <v>13335192243.013361</v>
      </c>
    </row>
    <row r="125" spans="1:53" x14ac:dyDescent="0.35">
      <c r="A125">
        <v>2144</v>
      </c>
      <c r="B125" s="51">
        <f>'Temp Relocation Housing Costs'!B125+'Temp Relocation Living Costs'!B125</f>
        <v>0</v>
      </c>
      <c r="C125" s="51">
        <f>'Temp Relocation Housing Costs'!C125+'Temp Relocation Living Costs'!C125</f>
        <v>0</v>
      </c>
      <c r="D125" s="51">
        <f>'Temp Relocation Housing Costs'!D125+'Temp Relocation Living Costs'!D125</f>
        <v>0</v>
      </c>
      <c r="E125" s="51">
        <f>'Temp Relocation Housing Costs'!E125+'Temp Relocation Living Costs'!E125</f>
        <v>0</v>
      </c>
      <c r="F125" s="51">
        <f>'Temp Relocation Housing Costs'!F125+'Temp Relocation Living Costs'!F125</f>
        <v>0</v>
      </c>
      <c r="G125" s="51">
        <f>'Temp Relocation Housing Costs'!G125+'Temp Relocation Living Costs'!G125</f>
        <v>0</v>
      </c>
      <c r="H125" s="52">
        <f>'Temp Relocation Housing Costs'!H125+'Temp Relocation Living Costs'!H125</f>
        <v>4213573.1737643657</v>
      </c>
      <c r="I125" s="52">
        <f>'Temp Relocation Housing Costs'!I125+'Temp Relocation Living Costs'!I125</f>
        <v>4836825.2912370004</v>
      </c>
      <c r="J125" s="52">
        <f>'Temp Relocation Housing Costs'!J125+'Temp Relocation Living Costs'!J125</f>
        <v>3331798.6493941187</v>
      </c>
      <c r="K125" s="52">
        <f>'Temp Relocation Housing Costs'!K125+'Temp Relocation Living Costs'!K125</f>
        <v>3005908.7076873817</v>
      </c>
      <c r="L125" s="52">
        <f>'Temp Relocation Housing Costs'!L125+'Temp Relocation Living Costs'!L125</f>
        <v>2475890.005449391</v>
      </c>
      <c r="M125" s="52">
        <f>'Temp Relocation Housing Costs'!M125+'Temp Relocation Living Costs'!M125</f>
        <v>1051543.197383838</v>
      </c>
      <c r="N125" s="53">
        <f>'Temp Relocation Housing Costs'!N125+'Temp Relocation Living Costs'!N125</f>
        <v>2543478709.4856591</v>
      </c>
      <c r="O125" s="53">
        <f>'Temp Relocation Housing Costs'!O125+'Temp Relocation Living Costs'!O125</f>
        <v>4894877109.9698849</v>
      </c>
      <c r="P125" s="53">
        <f>'Temp Relocation Housing Costs'!P125+'Temp Relocation Living Costs'!P125</f>
        <v>3910217855.1597347</v>
      </c>
      <c r="Q125" s="53">
        <f>'Temp Relocation Housing Costs'!Q125+'Temp Relocation Living Costs'!Q125</f>
        <v>1598041307.2377677</v>
      </c>
      <c r="R125" s="53">
        <f>'Temp Relocation Housing Costs'!R125+'Temp Relocation Living Costs'!R125</f>
        <v>1026687238.6370126</v>
      </c>
      <c r="S125" s="53">
        <f>'Temp Relocation Housing Costs'!S125+'Temp Relocation Living Costs'!S125</f>
        <v>581396846.79225302</v>
      </c>
      <c r="U125" s="68">
        <v>2144</v>
      </c>
      <c r="V125" s="55">
        <f t="shared" si="9"/>
        <v>0</v>
      </c>
      <c r="W125" s="56">
        <f t="shared" si="10"/>
        <v>18915539.024916098</v>
      </c>
      <c r="X125" s="57">
        <f t="shared" si="11"/>
        <v>14554699067.282312</v>
      </c>
      <c r="Y125" s="58">
        <f t="shared" si="12"/>
        <v>14573614606.307228</v>
      </c>
      <c r="Z125" s="96">
        <f t="shared" si="13"/>
        <v>19798976.115449741</v>
      </c>
      <c r="AC125">
        <v>2144</v>
      </c>
      <c r="AD125" s="51">
        <f>'Temp Relocation Housing Costs'!V125+'Temp Relocation Living Costs'!V125</f>
        <v>0</v>
      </c>
      <c r="AE125" s="51">
        <f>'Temp Relocation Housing Costs'!W125+'Temp Relocation Living Costs'!W125</f>
        <v>0</v>
      </c>
      <c r="AF125" s="51">
        <f>'Temp Relocation Housing Costs'!X125+'Temp Relocation Living Costs'!X125</f>
        <v>0</v>
      </c>
      <c r="AG125" s="51">
        <f>'Temp Relocation Housing Costs'!Y125+'Temp Relocation Living Costs'!Y125</f>
        <v>0</v>
      </c>
      <c r="AH125" s="51">
        <f>'Temp Relocation Housing Costs'!Z125+'Temp Relocation Living Costs'!Z125</f>
        <v>0</v>
      </c>
      <c r="AI125" s="51">
        <f>'Temp Relocation Housing Costs'!AA125+'Temp Relocation Living Costs'!AA125</f>
        <v>0</v>
      </c>
      <c r="AJ125" s="52">
        <f>'Temp Relocation Housing Costs'!AB125+'Temp Relocation Living Costs'!AB125</f>
        <v>3922734.1141958754</v>
      </c>
      <c r="AK125" s="52">
        <f>'Temp Relocation Housing Costs'!AC125+'Temp Relocation Living Costs'!AC125</f>
        <v>4416950.0407865047</v>
      </c>
      <c r="AL125" s="52">
        <f>'Temp Relocation Housing Costs'!AD125+'Temp Relocation Living Costs'!AD125</f>
        <v>3010619.0570550808</v>
      </c>
      <c r="AM125" s="52">
        <f>'Temp Relocation Housing Costs'!AE125+'Temp Relocation Living Costs'!AE125</f>
        <v>2998173.9555915548</v>
      </c>
      <c r="AN125" s="52">
        <f>'Temp Relocation Housing Costs'!AF125+'Temp Relocation Living Costs'!AF125</f>
        <v>2425315.0452658739</v>
      </c>
      <c r="AO125" s="52">
        <f>'Temp Relocation Housing Costs'!AG125+'Temp Relocation Living Costs'!AG125</f>
        <v>961777.16989676584</v>
      </c>
      <c r="AP125" s="53">
        <f>'Temp Relocation Housing Costs'!AH125+'Temp Relocation Living Costs'!AH125</f>
        <v>2367916799.108675</v>
      </c>
      <c r="AQ125" s="53">
        <f>'Temp Relocation Housing Costs'!AI125+'Temp Relocation Living Costs'!AI125</f>
        <v>4469962495.7917519</v>
      </c>
      <c r="AR125" s="53">
        <f>'Temp Relocation Housing Costs'!AJ125+'Temp Relocation Living Costs'!AJ125</f>
        <v>3533279657.8573828</v>
      </c>
      <c r="AS125" s="53">
        <f>'Temp Relocation Housing Costs'!AK125+'Temp Relocation Living Costs'!AK125</f>
        <v>1593929255.0923498</v>
      </c>
      <c r="AT125" s="53">
        <f>'Temp Relocation Housing Costs'!AL125+'Temp Relocation Living Costs'!AL125</f>
        <v>1005715117.0562044</v>
      </c>
      <c r="AU125" s="53">
        <f>'Temp Relocation Housing Costs'!AM125+'Temp Relocation Living Costs'!AM125</f>
        <v>531765328.60080391</v>
      </c>
      <c r="AW125" s="68">
        <v>2144</v>
      </c>
      <c r="AX125" s="55">
        <f t="shared" si="14"/>
        <v>0</v>
      </c>
      <c r="AY125" s="56">
        <f t="shared" si="15"/>
        <v>17735569.382791653</v>
      </c>
      <c r="AZ125" s="57">
        <f t="shared" si="16"/>
        <v>13502568653.507166</v>
      </c>
      <c r="BA125" s="58">
        <f t="shared" si="17"/>
        <v>13520304222.889957</v>
      </c>
    </row>
    <row r="126" spans="1:53" x14ac:dyDescent="0.35">
      <c r="A126">
        <v>2145</v>
      </c>
      <c r="B126" s="51">
        <f>'Temp Relocation Housing Costs'!B126+'Temp Relocation Living Costs'!B126</f>
        <v>0</v>
      </c>
      <c r="C126" s="51">
        <f>'Temp Relocation Housing Costs'!C126+'Temp Relocation Living Costs'!C126</f>
        <v>0</v>
      </c>
      <c r="D126" s="51">
        <f>'Temp Relocation Housing Costs'!D126+'Temp Relocation Living Costs'!D126</f>
        <v>0</v>
      </c>
      <c r="E126" s="51">
        <f>'Temp Relocation Housing Costs'!E126+'Temp Relocation Living Costs'!E126</f>
        <v>0</v>
      </c>
      <c r="F126" s="51">
        <f>'Temp Relocation Housing Costs'!F126+'Temp Relocation Living Costs'!F126</f>
        <v>0</v>
      </c>
      <c r="G126" s="51">
        <f>'Temp Relocation Housing Costs'!G126+'Temp Relocation Living Costs'!G126</f>
        <v>0</v>
      </c>
      <c r="H126" s="52">
        <f>'Temp Relocation Housing Costs'!H126+'Temp Relocation Living Costs'!H126</f>
        <v>4238995.1369997533</v>
      </c>
      <c r="I126" s="52">
        <f>'Temp Relocation Housing Costs'!I126+'Temp Relocation Living Costs'!I126</f>
        <v>4866007.552861277</v>
      </c>
      <c r="J126" s="52">
        <f>'Temp Relocation Housing Costs'!J126+'Temp Relocation Living Costs'!J126</f>
        <v>3351900.5579832476</v>
      </c>
      <c r="K126" s="52">
        <f>'Temp Relocation Housing Costs'!K126+'Temp Relocation Living Costs'!K126</f>
        <v>3024044.4080785769</v>
      </c>
      <c r="L126" s="52">
        <f>'Temp Relocation Housing Costs'!L126+'Temp Relocation Living Costs'!L126</f>
        <v>2490827.9173113024</v>
      </c>
      <c r="M126" s="52">
        <f>'Temp Relocation Housing Costs'!M126+'Temp Relocation Living Costs'!M126</f>
        <v>1057887.5259149678</v>
      </c>
      <c r="N126" s="53">
        <f>'Temp Relocation Housing Costs'!N126+'Temp Relocation Living Costs'!N126</f>
        <v>2578812339.6632271</v>
      </c>
      <c r="O126" s="53">
        <f>'Temp Relocation Housing Costs'!O126+'Temp Relocation Living Costs'!O126</f>
        <v>4962876019.0715456</v>
      </c>
      <c r="P126" s="53">
        <f>'Temp Relocation Housing Costs'!P126+'Temp Relocation Living Costs'!P126</f>
        <v>3964538023.4759374</v>
      </c>
      <c r="Q126" s="53">
        <f>'Temp Relocation Housing Costs'!Q126+'Temp Relocation Living Costs'!Q126</f>
        <v>1620241060.8067033</v>
      </c>
      <c r="R126" s="53">
        <f>'Temp Relocation Housing Costs'!R126+'Temp Relocation Living Costs'!R126</f>
        <v>1040949825.9599335</v>
      </c>
      <c r="S126" s="53">
        <f>'Temp Relocation Housing Costs'!S126+'Temp Relocation Living Costs'!S126</f>
        <v>589473525.82807481</v>
      </c>
      <c r="U126" s="68">
        <v>2145</v>
      </c>
      <c r="V126" s="55">
        <f t="shared" si="9"/>
        <v>0</v>
      </c>
      <c r="W126" s="56">
        <f t="shared" si="10"/>
        <v>19029663.099149123</v>
      </c>
      <c r="X126" s="57">
        <f t="shared" si="11"/>
        <v>14756890794.805424</v>
      </c>
      <c r="Y126" s="58">
        <f t="shared" si="12"/>
        <v>14775920457.904573</v>
      </c>
      <c r="Z126" s="96">
        <f t="shared" si="13"/>
        <v>19016501.154768616</v>
      </c>
      <c r="AC126">
        <v>2145</v>
      </c>
      <c r="AD126" s="51">
        <f>'Temp Relocation Housing Costs'!V126+'Temp Relocation Living Costs'!V126</f>
        <v>0</v>
      </c>
      <c r="AE126" s="51">
        <f>'Temp Relocation Housing Costs'!W126+'Temp Relocation Living Costs'!W126</f>
        <v>0</v>
      </c>
      <c r="AF126" s="51">
        <f>'Temp Relocation Housing Costs'!X126+'Temp Relocation Living Costs'!X126</f>
        <v>0</v>
      </c>
      <c r="AG126" s="51">
        <f>'Temp Relocation Housing Costs'!Y126+'Temp Relocation Living Costs'!Y126</f>
        <v>0</v>
      </c>
      <c r="AH126" s="51">
        <f>'Temp Relocation Housing Costs'!Z126+'Temp Relocation Living Costs'!Z126</f>
        <v>0</v>
      </c>
      <c r="AI126" s="51">
        <f>'Temp Relocation Housing Costs'!AA126+'Temp Relocation Living Costs'!AA126</f>
        <v>0</v>
      </c>
      <c r="AJ126" s="52">
        <f>'Temp Relocation Housing Costs'!AB126+'Temp Relocation Living Costs'!AB126</f>
        <v>3946401.3434857856</v>
      </c>
      <c r="AK126" s="52">
        <f>'Temp Relocation Housing Costs'!AC126+'Temp Relocation Living Costs'!AC126</f>
        <v>4443599.0479162671</v>
      </c>
      <c r="AL126" s="52">
        <f>'Temp Relocation Housing Costs'!AD126+'Temp Relocation Living Costs'!AD126</f>
        <v>3028783.1766343396</v>
      </c>
      <c r="AM126" s="52">
        <f>'Temp Relocation Housing Costs'!AE126+'Temp Relocation Living Costs'!AE126</f>
        <v>3016262.9895133884</v>
      </c>
      <c r="AN126" s="52">
        <f>'Temp Relocation Housing Costs'!AF126+'Temp Relocation Living Costs'!AF126</f>
        <v>2439947.8206734275</v>
      </c>
      <c r="AO126" s="52">
        <f>'Temp Relocation Housing Costs'!AG126+'Temp Relocation Living Costs'!AG126</f>
        <v>967579.90853341552</v>
      </c>
      <c r="AP126" s="53">
        <f>'Temp Relocation Housing Costs'!AH126+'Temp Relocation Living Costs'!AH126</f>
        <v>2400811549.1842022</v>
      </c>
      <c r="AQ126" s="53">
        <f>'Temp Relocation Housing Costs'!AI126+'Temp Relocation Living Costs'!AI126</f>
        <v>4532058553.8970881</v>
      </c>
      <c r="AR126" s="53">
        <f>'Temp Relocation Housing Costs'!AJ126+'Temp Relocation Living Costs'!AJ126</f>
        <v>3582363456.4671626</v>
      </c>
      <c r="AS126" s="53">
        <f>'Temp Relocation Housing Costs'!AK126+'Temp Relocation Living Costs'!AK126</f>
        <v>1616071884.6408508</v>
      </c>
      <c r="AT126" s="53">
        <f>'Temp Relocation Housing Costs'!AL126+'Temp Relocation Living Costs'!AL126</f>
        <v>1019686362.7668633</v>
      </c>
      <c r="AU126" s="53">
        <f>'Temp Relocation Housing Costs'!AM126+'Temp Relocation Living Costs'!AM126</f>
        <v>539152533.9239552</v>
      </c>
      <c r="AW126" s="68">
        <v>2145</v>
      </c>
      <c r="AX126" s="55">
        <f t="shared" si="14"/>
        <v>0</v>
      </c>
      <c r="AY126" s="56">
        <f t="shared" si="15"/>
        <v>17842574.286756624</v>
      </c>
      <c r="AZ126" s="57">
        <f t="shared" si="16"/>
        <v>13690144340.880121</v>
      </c>
      <c r="BA126" s="58">
        <f t="shared" si="17"/>
        <v>13707986915.166878</v>
      </c>
    </row>
    <row r="127" spans="1:53" x14ac:dyDescent="0.35">
      <c r="A127">
        <v>2146</v>
      </c>
      <c r="B127" s="51">
        <f>'Temp Relocation Housing Costs'!B127+'Temp Relocation Living Costs'!B127</f>
        <v>0</v>
      </c>
      <c r="C127" s="51">
        <f>'Temp Relocation Housing Costs'!C127+'Temp Relocation Living Costs'!C127</f>
        <v>0</v>
      </c>
      <c r="D127" s="51">
        <f>'Temp Relocation Housing Costs'!D127+'Temp Relocation Living Costs'!D127</f>
        <v>0</v>
      </c>
      <c r="E127" s="51">
        <f>'Temp Relocation Housing Costs'!E127+'Temp Relocation Living Costs'!E127</f>
        <v>0</v>
      </c>
      <c r="F127" s="51">
        <f>'Temp Relocation Housing Costs'!F127+'Temp Relocation Living Costs'!F127</f>
        <v>0</v>
      </c>
      <c r="G127" s="51">
        <f>'Temp Relocation Housing Costs'!G127+'Temp Relocation Living Costs'!G127</f>
        <v>0</v>
      </c>
      <c r="H127" s="52">
        <f>'Temp Relocation Housing Costs'!H127+'Temp Relocation Living Costs'!H127</f>
        <v>4264570.4798462447</v>
      </c>
      <c r="I127" s="52">
        <f>'Temp Relocation Housing Costs'!I127+'Temp Relocation Living Costs'!I127</f>
        <v>4895365.8812943064</v>
      </c>
      <c r="J127" s="52">
        <f>'Temp Relocation Housing Costs'!J127+'Temp Relocation Living Costs'!J127</f>
        <v>3372123.7484298493</v>
      </c>
      <c r="K127" s="52">
        <f>'Temp Relocation Housing Costs'!K127+'Temp Relocation Living Costs'!K127</f>
        <v>3042289.5275043012</v>
      </c>
      <c r="L127" s="52">
        <f>'Temp Relocation Housing Costs'!L127+'Temp Relocation Living Costs'!L127</f>
        <v>2505855.9548291597</v>
      </c>
      <c r="M127" s="52">
        <f>'Temp Relocation Housing Costs'!M127+'Temp Relocation Living Costs'!M127</f>
        <v>1064270.1320029406</v>
      </c>
      <c r="N127" s="53">
        <f>'Temp Relocation Housing Costs'!N127+'Temp Relocation Living Costs'!N127</f>
        <v>2614636819.4071274</v>
      </c>
      <c r="O127" s="53">
        <f>'Temp Relocation Housing Costs'!O127+'Temp Relocation Living Costs'!O127</f>
        <v>5031819558.9647722</v>
      </c>
      <c r="P127" s="53">
        <f>'Temp Relocation Housing Costs'!P127+'Temp Relocation Living Costs'!P127</f>
        <v>4019612799.5391245</v>
      </c>
      <c r="Q127" s="53">
        <f>'Temp Relocation Housing Costs'!Q127+'Temp Relocation Living Costs'!Q127</f>
        <v>1642749210.0699747</v>
      </c>
      <c r="R127" s="53">
        <f>'Temp Relocation Housing Costs'!R127+'Temp Relocation Living Costs'!R127</f>
        <v>1055410547.0372139</v>
      </c>
      <c r="S127" s="53">
        <f>'Temp Relocation Housing Costs'!S127+'Temp Relocation Living Costs'!S127</f>
        <v>597662404.89492142</v>
      </c>
      <c r="U127" s="68">
        <v>2146</v>
      </c>
      <c r="V127" s="55">
        <f t="shared" si="9"/>
        <v>0</v>
      </c>
      <c r="W127" s="56">
        <f t="shared" si="10"/>
        <v>19144475.723906804</v>
      </c>
      <c r="X127" s="57">
        <f t="shared" si="11"/>
        <v>14961891339.913136</v>
      </c>
      <c r="Y127" s="58">
        <f t="shared" si="12"/>
        <v>14981035815.637043</v>
      </c>
      <c r="Z127" s="96">
        <f t="shared" si="13"/>
        <v>18264951.794577189</v>
      </c>
      <c r="AC127">
        <v>2146</v>
      </c>
      <c r="AD127" s="51">
        <f>'Temp Relocation Housing Costs'!V127+'Temp Relocation Living Costs'!V127</f>
        <v>0</v>
      </c>
      <c r="AE127" s="51">
        <f>'Temp Relocation Housing Costs'!W127+'Temp Relocation Living Costs'!W127</f>
        <v>0</v>
      </c>
      <c r="AF127" s="51">
        <f>'Temp Relocation Housing Costs'!X127+'Temp Relocation Living Costs'!X127</f>
        <v>0</v>
      </c>
      <c r="AG127" s="51">
        <f>'Temp Relocation Housing Costs'!Y127+'Temp Relocation Living Costs'!Y127</f>
        <v>0</v>
      </c>
      <c r="AH127" s="51">
        <f>'Temp Relocation Housing Costs'!Z127+'Temp Relocation Living Costs'!Z127</f>
        <v>0</v>
      </c>
      <c r="AI127" s="51">
        <f>'Temp Relocation Housing Costs'!AA127+'Temp Relocation Living Costs'!AA127</f>
        <v>0</v>
      </c>
      <c r="AJ127" s="52">
        <f>'Temp Relocation Housing Costs'!AB127+'Temp Relocation Living Costs'!AB127</f>
        <v>3970211.3654621099</v>
      </c>
      <c r="AK127" s="52">
        <f>'Temp Relocation Housing Costs'!AC127+'Temp Relocation Living Costs'!AC127</f>
        <v>4470408.8378428593</v>
      </c>
      <c r="AL127" s="52">
        <f>'Temp Relocation Housing Costs'!AD127+'Temp Relocation Living Costs'!AD127</f>
        <v>3047056.886711047</v>
      </c>
      <c r="AM127" s="52">
        <f>'Temp Relocation Housing Costs'!AE127+'Temp Relocation Living Costs'!AE127</f>
        <v>3034461.160914591</v>
      </c>
      <c r="AN127" s="52">
        <f>'Temp Relocation Housing Costs'!AF127+'Temp Relocation Living Costs'!AF127</f>
        <v>2454668.8807417899</v>
      </c>
      <c r="AO127" s="52">
        <f>'Temp Relocation Housing Costs'!AG127+'Temp Relocation Living Costs'!AG127</f>
        <v>973417.65712532203</v>
      </c>
      <c r="AP127" s="53">
        <f>'Temp Relocation Housing Costs'!AH127+'Temp Relocation Living Costs'!AH127</f>
        <v>2434163268.2642736</v>
      </c>
      <c r="AQ127" s="53">
        <f>'Temp Relocation Housing Costs'!AI127+'Temp Relocation Living Costs'!AI127</f>
        <v>4595017241.2606907</v>
      </c>
      <c r="AR127" s="53">
        <f>'Temp Relocation Housing Costs'!AJ127+'Temp Relocation Living Costs'!AJ127</f>
        <v>3632129119.9501657</v>
      </c>
      <c r="AS127" s="53">
        <f>'Temp Relocation Housing Costs'!AK127+'Temp Relocation Living Costs'!AK127</f>
        <v>1638522116.3252406</v>
      </c>
      <c r="AT127" s="53">
        <f>'Temp Relocation Housing Costs'!AL127+'Temp Relocation Living Costs'!AL127</f>
        <v>1033851694.9572793</v>
      </c>
      <c r="AU127" s="53">
        <f>'Temp Relocation Housing Costs'!AM127+'Temp Relocation Living Costs'!AM127</f>
        <v>546642361.21125352</v>
      </c>
      <c r="AW127" s="68">
        <v>2146</v>
      </c>
      <c r="AX127" s="55">
        <f t="shared" si="14"/>
        <v>0</v>
      </c>
      <c r="AY127" s="56">
        <f t="shared" si="15"/>
        <v>17950224.788797718</v>
      </c>
      <c r="AZ127" s="57">
        <f t="shared" si="16"/>
        <v>13880325801.968904</v>
      </c>
      <c r="BA127" s="58">
        <f t="shared" si="17"/>
        <v>13898276026.757702</v>
      </c>
    </row>
    <row r="128" spans="1:53" x14ac:dyDescent="0.35">
      <c r="A128">
        <v>2147</v>
      </c>
      <c r="B128" s="51">
        <f>'Temp Relocation Housing Costs'!B128+'Temp Relocation Living Costs'!B128</f>
        <v>0</v>
      </c>
      <c r="C128" s="51">
        <f>'Temp Relocation Housing Costs'!C128+'Temp Relocation Living Costs'!C128</f>
        <v>0</v>
      </c>
      <c r="D128" s="51">
        <f>'Temp Relocation Housing Costs'!D128+'Temp Relocation Living Costs'!D128</f>
        <v>0</v>
      </c>
      <c r="E128" s="51">
        <f>'Temp Relocation Housing Costs'!E128+'Temp Relocation Living Costs'!E128</f>
        <v>0</v>
      </c>
      <c r="F128" s="51">
        <f>'Temp Relocation Housing Costs'!F128+'Temp Relocation Living Costs'!F128</f>
        <v>0</v>
      </c>
      <c r="G128" s="51">
        <f>'Temp Relocation Housing Costs'!G128+'Temp Relocation Living Costs'!G128</f>
        <v>0</v>
      </c>
      <c r="H128" s="52">
        <f>'Temp Relocation Housing Costs'!H128+'Temp Relocation Living Costs'!H128</f>
        <v>4290300.1276967702</v>
      </c>
      <c r="I128" s="52">
        <f>'Temp Relocation Housing Costs'!I128+'Temp Relocation Living Costs'!I128</f>
        <v>4924901.3388088271</v>
      </c>
      <c r="J128" s="52">
        <f>'Temp Relocation Housing Costs'!J128+'Temp Relocation Living Costs'!J128</f>
        <v>3392468.9524698635</v>
      </c>
      <c r="K128" s="52">
        <f>'Temp Relocation Housing Costs'!K128+'Temp Relocation Living Costs'!K128</f>
        <v>3060644.7261279267</v>
      </c>
      <c r="L128" s="52">
        <f>'Temp Relocation Housing Costs'!L128+'Temp Relocation Living Costs'!L128</f>
        <v>2520974.6617626245</v>
      </c>
      <c r="M128" s="52">
        <f>'Temp Relocation Housing Costs'!M128+'Temp Relocation Living Costs'!M128</f>
        <v>1070691.2465896683</v>
      </c>
      <c r="N128" s="53">
        <f>'Temp Relocation Housing Costs'!N128+'Temp Relocation Living Costs'!N128</f>
        <v>2650958967.5269628</v>
      </c>
      <c r="O128" s="53">
        <f>'Temp Relocation Housing Costs'!O128+'Temp Relocation Living Costs'!O128</f>
        <v>5101720852.320858</v>
      </c>
      <c r="P128" s="53">
        <f>'Temp Relocation Housing Costs'!P128+'Temp Relocation Living Costs'!P128</f>
        <v>4075452666.2485476</v>
      </c>
      <c r="Q128" s="53">
        <f>'Temp Relocation Housing Costs'!Q128+'Temp Relocation Living Costs'!Q128</f>
        <v>1665570039.2149696</v>
      </c>
      <c r="R128" s="53">
        <f>'Temp Relocation Housing Costs'!R128+'Temp Relocation Living Costs'!R128</f>
        <v>1070072154.3136746</v>
      </c>
      <c r="S128" s="53">
        <f>'Temp Relocation Housing Costs'!S128+'Temp Relocation Living Costs'!S128</f>
        <v>605965042.65903449</v>
      </c>
      <c r="U128" s="68">
        <v>2147</v>
      </c>
      <c r="V128" s="55">
        <f t="shared" si="9"/>
        <v>0</v>
      </c>
      <c r="W128" s="56">
        <f t="shared" si="10"/>
        <v>19259981.053455681</v>
      </c>
      <c r="X128" s="57">
        <f t="shared" si="11"/>
        <v>15169739722.284046</v>
      </c>
      <c r="Y128" s="58">
        <f t="shared" si="12"/>
        <v>15188999703.337502</v>
      </c>
      <c r="Z128" s="96">
        <f t="shared" si="13"/>
        <v>17543105.701815382</v>
      </c>
      <c r="AC128">
        <v>2147</v>
      </c>
      <c r="AD128" s="51">
        <f>'Temp Relocation Housing Costs'!V128+'Temp Relocation Living Costs'!V128</f>
        <v>0</v>
      </c>
      <c r="AE128" s="51">
        <f>'Temp Relocation Housing Costs'!W128+'Temp Relocation Living Costs'!W128</f>
        <v>0</v>
      </c>
      <c r="AF128" s="51">
        <f>'Temp Relocation Housing Costs'!X128+'Temp Relocation Living Costs'!X128</f>
        <v>0</v>
      </c>
      <c r="AG128" s="51">
        <f>'Temp Relocation Housing Costs'!Y128+'Temp Relocation Living Costs'!Y128</f>
        <v>0</v>
      </c>
      <c r="AH128" s="51">
        <f>'Temp Relocation Housing Costs'!Z128+'Temp Relocation Living Costs'!Z128</f>
        <v>0</v>
      </c>
      <c r="AI128" s="51">
        <f>'Temp Relocation Housing Costs'!AA128+'Temp Relocation Living Costs'!AA128</f>
        <v>0</v>
      </c>
      <c r="AJ128" s="52">
        <f>'Temp Relocation Housing Costs'!AB128+'Temp Relocation Living Costs'!AB128</f>
        <v>3994165.0416431581</v>
      </c>
      <c r="AK128" s="52">
        <f>'Temp Relocation Housing Costs'!AC128+'Temp Relocation Living Costs'!AC128</f>
        <v>4497380.3806252209</v>
      </c>
      <c r="AL128" s="52">
        <f>'Temp Relocation Housing Costs'!AD128+'Temp Relocation Living Costs'!AD128</f>
        <v>3065440.8484830703</v>
      </c>
      <c r="AM128" s="52">
        <f>'Temp Relocation Housing Costs'!AE128+'Temp Relocation Living Costs'!AE128</f>
        <v>3052769.1282598153</v>
      </c>
      <c r="AN128" s="52">
        <f>'Temp Relocation Housing Costs'!AF128+'Temp Relocation Living Costs'!AF128</f>
        <v>2469478.758123253</v>
      </c>
      <c r="AO128" s="52">
        <f>'Temp Relocation Housing Costs'!AG128+'Temp Relocation Living Costs'!AG128</f>
        <v>979290.62689981167</v>
      </c>
      <c r="AP128" s="53">
        <f>'Temp Relocation Housing Costs'!AH128+'Temp Relocation Living Costs'!AH128</f>
        <v>2467978304.4947381</v>
      </c>
      <c r="AQ128" s="53">
        <f>'Temp Relocation Housing Costs'!AI128+'Temp Relocation Living Costs'!AI128</f>
        <v>4658850541.4006739</v>
      </c>
      <c r="AR128" s="53">
        <f>'Temp Relocation Housing Costs'!AJ128+'Temp Relocation Living Costs'!AJ128</f>
        <v>3682586120.6723952</v>
      </c>
      <c r="AS128" s="53">
        <f>'Temp Relocation Housing Costs'!AK128+'Temp Relocation Living Costs'!AK128</f>
        <v>1661284223.3089118</v>
      </c>
      <c r="AT128" s="53">
        <f>'Temp Relocation Housing Costs'!AL128+'Temp Relocation Living Costs'!AL128</f>
        <v>1048213809.8481324</v>
      </c>
      <c r="AU128" s="53">
        <f>'Temp Relocation Housing Costs'!AM128+'Temp Relocation Living Costs'!AM128</f>
        <v>554236236.07185221</v>
      </c>
      <c r="AW128" s="68">
        <v>2147</v>
      </c>
      <c r="AX128" s="55">
        <f t="shared" si="14"/>
        <v>0</v>
      </c>
      <c r="AY128" s="56">
        <f t="shared" si="15"/>
        <v>18058524.78403433</v>
      </c>
      <c r="AZ128" s="57">
        <f t="shared" si="16"/>
        <v>14073149235.796705</v>
      </c>
      <c r="BA128" s="58">
        <f t="shared" si="17"/>
        <v>14091207760.58074</v>
      </c>
    </row>
    <row r="129" spans="1:53" x14ac:dyDescent="0.35">
      <c r="A129">
        <v>2148</v>
      </c>
      <c r="B129" s="51">
        <f>'Temp Relocation Housing Costs'!B129+'Temp Relocation Living Costs'!B129</f>
        <v>0</v>
      </c>
      <c r="C129" s="51">
        <f>'Temp Relocation Housing Costs'!C129+'Temp Relocation Living Costs'!C129</f>
        <v>0</v>
      </c>
      <c r="D129" s="51">
        <f>'Temp Relocation Housing Costs'!D129+'Temp Relocation Living Costs'!D129</f>
        <v>0</v>
      </c>
      <c r="E129" s="51">
        <f>'Temp Relocation Housing Costs'!E129+'Temp Relocation Living Costs'!E129</f>
        <v>0</v>
      </c>
      <c r="F129" s="51">
        <f>'Temp Relocation Housing Costs'!F129+'Temp Relocation Living Costs'!F129</f>
        <v>0</v>
      </c>
      <c r="G129" s="51">
        <f>'Temp Relocation Housing Costs'!G129+'Temp Relocation Living Costs'!G129</f>
        <v>0</v>
      </c>
      <c r="H129" s="52">
        <f>'Temp Relocation Housing Costs'!H129+'Temp Relocation Living Costs'!H129</f>
        <v>4316185.0115274815</v>
      </c>
      <c r="I129" s="52">
        <f>'Temp Relocation Housing Costs'!I129+'Temp Relocation Living Costs'!I129</f>
        <v>4954614.9940866502</v>
      </c>
      <c r="J129" s="52">
        <f>'Temp Relocation Housing Costs'!J129+'Temp Relocation Living Costs'!J129</f>
        <v>3412936.9062540471</v>
      </c>
      <c r="K129" s="52">
        <f>'Temp Relocation Housing Costs'!K129+'Temp Relocation Living Costs'!K129</f>
        <v>3079110.6680958215</v>
      </c>
      <c r="L129" s="52">
        <f>'Temp Relocation Housing Costs'!L129+'Temp Relocation Living Costs'!L129</f>
        <v>2536184.5851520454</v>
      </c>
      <c r="M129" s="52">
        <f>'Temp Relocation Housing Costs'!M129+'Temp Relocation Living Costs'!M129</f>
        <v>1077151.1020104154</v>
      </c>
      <c r="N129" s="53">
        <f>'Temp Relocation Housing Costs'!N129+'Temp Relocation Living Costs'!N129</f>
        <v>2687785697.5582304</v>
      </c>
      <c r="O129" s="53">
        <f>'Temp Relocation Housing Costs'!O129+'Temp Relocation Living Costs'!O129</f>
        <v>5172593204.1093073</v>
      </c>
      <c r="P129" s="53">
        <f>'Temp Relocation Housing Costs'!P129+'Temp Relocation Living Costs'!P129</f>
        <v>4132068252.1303468</v>
      </c>
      <c r="Q129" s="53">
        <f>'Temp Relocation Housing Costs'!Q129+'Temp Relocation Living Costs'!Q129</f>
        <v>1688707891.9443767</v>
      </c>
      <c r="R129" s="53">
        <f>'Temp Relocation Housing Costs'!R129+'Temp Relocation Living Costs'!R129</f>
        <v>1084937438.4706943</v>
      </c>
      <c r="S129" s="53">
        <f>'Temp Relocation Housing Costs'!S129+'Temp Relocation Living Costs'!S129</f>
        <v>614383019.4394176</v>
      </c>
      <c r="U129" s="68">
        <v>2148</v>
      </c>
      <c r="V129" s="55">
        <f t="shared" si="9"/>
        <v>0</v>
      </c>
      <c r="W129" s="56">
        <f t="shared" si="10"/>
        <v>19376183.26712646</v>
      </c>
      <c r="X129" s="57">
        <f t="shared" si="11"/>
        <v>15380475503.65237</v>
      </c>
      <c r="Y129" s="58">
        <f t="shared" si="12"/>
        <v>15399851686.919497</v>
      </c>
      <c r="Z129" s="96">
        <f t="shared" si="13"/>
        <v>16849788.859220412</v>
      </c>
      <c r="AC129">
        <v>2148</v>
      </c>
      <c r="AD129" s="51">
        <f>'Temp Relocation Housing Costs'!V129+'Temp Relocation Living Costs'!V129</f>
        <v>0</v>
      </c>
      <c r="AE129" s="51">
        <f>'Temp Relocation Housing Costs'!W129+'Temp Relocation Living Costs'!W129</f>
        <v>0</v>
      </c>
      <c r="AF129" s="51">
        <f>'Temp Relocation Housing Costs'!X129+'Temp Relocation Living Costs'!X129</f>
        <v>0</v>
      </c>
      <c r="AG129" s="51">
        <f>'Temp Relocation Housing Costs'!Y129+'Temp Relocation Living Costs'!Y129</f>
        <v>0</v>
      </c>
      <c r="AH129" s="51">
        <f>'Temp Relocation Housing Costs'!Z129+'Temp Relocation Living Costs'!Z129</f>
        <v>0</v>
      </c>
      <c r="AI129" s="51">
        <f>'Temp Relocation Housing Costs'!AA129+'Temp Relocation Living Costs'!AA129</f>
        <v>0</v>
      </c>
      <c r="AJ129" s="52">
        <f>'Temp Relocation Housing Costs'!AB129+'Temp Relocation Living Costs'!AB129</f>
        <v>4018263.2387450766</v>
      </c>
      <c r="AK129" s="52">
        <f>'Temp Relocation Housing Costs'!AC129+'Temp Relocation Living Costs'!AC129</f>
        <v>4524514.6521750065</v>
      </c>
      <c r="AL129" s="52">
        <f>'Temp Relocation Housing Costs'!AD129+'Temp Relocation Living Costs'!AD129</f>
        <v>3083935.7271375153</v>
      </c>
      <c r="AM129" s="52">
        <f>'Temp Relocation Housing Costs'!AE129+'Temp Relocation Living Costs'!AE129</f>
        <v>3071187.5539864576</v>
      </c>
      <c r="AN129" s="52">
        <f>'Temp Relocation Housing Costs'!AF129+'Temp Relocation Living Costs'!AF129</f>
        <v>2484377.9886837839</v>
      </c>
      <c r="AO129" s="52">
        <f>'Temp Relocation Housing Costs'!AG129+'Temp Relocation Living Costs'!AG129</f>
        <v>985199.03035861964</v>
      </c>
      <c r="AP129" s="53">
        <f>'Temp Relocation Housing Costs'!AH129+'Temp Relocation Living Costs'!AH129</f>
        <v>2502263094.2089462</v>
      </c>
      <c r="AQ129" s="53">
        <f>'Temp Relocation Housing Costs'!AI129+'Temp Relocation Living Costs'!AI129</f>
        <v>4723570604.3084173</v>
      </c>
      <c r="AR129" s="53">
        <f>'Temp Relocation Housing Costs'!AJ129+'Temp Relocation Living Costs'!AJ129</f>
        <v>3733744062.5885677</v>
      </c>
      <c r="AS129" s="53">
        <f>'Temp Relocation Housing Costs'!AK129+'Temp Relocation Living Costs'!AK129</f>
        <v>1684362538.1174116</v>
      </c>
      <c r="AT129" s="53">
        <f>'Temp Relocation Housing Costs'!AL129+'Temp Relocation Living Costs'!AL129</f>
        <v>1062775441.1156039</v>
      </c>
      <c r="AU129" s="53">
        <f>'Temp Relocation Housing Costs'!AM129+'Temp Relocation Living Costs'!AM129</f>
        <v>561935603.91925609</v>
      </c>
      <c r="AW129" s="68">
        <v>2148</v>
      </c>
      <c r="AX129" s="55">
        <f t="shared" si="14"/>
        <v>0</v>
      </c>
      <c r="AY129" s="56">
        <f t="shared" si="15"/>
        <v>18167478.19108646</v>
      </c>
      <c r="AZ129" s="57">
        <f t="shared" si="16"/>
        <v>14268651344.258204</v>
      </c>
      <c r="BA129" s="58">
        <f t="shared" si="17"/>
        <v>14286818822.449289</v>
      </c>
    </row>
    <row r="130" spans="1:53" x14ac:dyDescent="0.35">
      <c r="A130">
        <v>2149</v>
      </c>
      <c r="B130" s="51">
        <f>'Temp Relocation Housing Costs'!B130+'Temp Relocation Living Costs'!B130</f>
        <v>0</v>
      </c>
      <c r="C130" s="51">
        <f>'Temp Relocation Housing Costs'!C130+'Temp Relocation Living Costs'!C130</f>
        <v>0</v>
      </c>
      <c r="D130" s="51">
        <f>'Temp Relocation Housing Costs'!D130+'Temp Relocation Living Costs'!D130</f>
        <v>0</v>
      </c>
      <c r="E130" s="51">
        <f>'Temp Relocation Housing Costs'!E130+'Temp Relocation Living Costs'!E130</f>
        <v>0</v>
      </c>
      <c r="F130" s="51">
        <f>'Temp Relocation Housing Costs'!F130+'Temp Relocation Living Costs'!F130</f>
        <v>0</v>
      </c>
      <c r="G130" s="51">
        <f>'Temp Relocation Housing Costs'!G130+'Temp Relocation Living Costs'!G130</f>
        <v>0</v>
      </c>
      <c r="H130" s="52">
        <f>'Temp Relocation Housing Costs'!H130+'Temp Relocation Living Costs'!H130</f>
        <v>4342226.0679314369</v>
      </c>
      <c r="I130" s="52">
        <f>'Temp Relocation Housing Costs'!I130+'Temp Relocation Living Costs'!I130</f>
        <v>4984507.9222573154</v>
      </c>
      <c r="J130" s="52">
        <f>'Temp Relocation Housing Costs'!J130+'Temp Relocation Living Costs'!J130</f>
        <v>3433528.3503746158</v>
      </c>
      <c r="K130" s="52">
        <f>'Temp Relocation Housing Costs'!K130+'Temp Relocation Living Costs'!K130</f>
        <v>3097688.0215613833</v>
      </c>
      <c r="L130" s="52">
        <f>'Temp Relocation Housing Costs'!L130+'Temp Relocation Living Costs'!L130</f>
        <v>2551486.2753382619</v>
      </c>
      <c r="M130" s="52">
        <f>'Temp Relocation Housing Costs'!M130+'Temp Relocation Living Costs'!M130</f>
        <v>1083649.9320022068</v>
      </c>
      <c r="N130" s="53">
        <f>'Temp Relocation Housing Costs'!N130+'Temp Relocation Living Costs'!N130</f>
        <v>2725124019.0782428</v>
      </c>
      <c r="O130" s="53">
        <f>'Temp Relocation Housing Costs'!O130+'Temp Relocation Living Costs'!O130</f>
        <v>5244450104.1302872</v>
      </c>
      <c r="P130" s="53">
        <f>'Temp Relocation Housing Costs'!P130+'Temp Relocation Living Costs'!P130</f>
        <v>4189470333.3605719</v>
      </c>
      <c r="Q130" s="53">
        <f>'Temp Relocation Housing Costs'!Q130+'Temp Relocation Living Costs'!Q130</f>
        <v>1712167172.3029568</v>
      </c>
      <c r="R130" s="53">
        <f>'Temp Relocation Housing Costs'!R130+'Temp Relocation Living Costs'!R130</f>
        <v>1100009228.9573832</v>
      </c>
      <c r="S130" s="53">
        <f>'Temp Relocation Housing Costs'!S130+'Temp Relocation Living Costs'!S130</f>
        <v>622917937.50863159</v>
      </c>
      <c r="U130" s="68">
        <v>2149</v>
      </c>
      <c r="V130" s="55">
        <f t="shared" si="9"/>
        <v>0</v>
      </c>
      <c r="W130" s="56">
        <f t="shared" si="10"/>
        <v>19493086.56946522</v>
      </c>
      <c r="X130" s="57">
        <f t="shared" si="11"/>
        <v>15594138795.338076</v>
      </c>
      <c r="Y130" s="58">
        <f t="shared" si="12"/>
        <v>15613631881.907541</v>
      </c>
      <c r="Z130" s="96">
        <f t="shared" si="13"/>
        <v>16183873.655375862</v>
      </c>
      <c r="AC130">
        <v>2149</v>
      </c>
      <c r="AD130" s="51">
        <f>'Temp Relocation Housing Costs'!V130+'Temp Relocation Living Costs'!V130</f>
        <v>0</v>
      </c>
      <c r="AE130" s="51">
        <f>'Temp Relocation Housing Costs'!W130+'Temp Relocation Living Costs'!W130</f>
        <v>0</v>
      </c>
      <c r="AF130" s="51">
        <f>'Temp Relocation Housing Costs'!X130+'Temp Relocation Living Costs'!X130</f>
        <v>0</v>
      </c>
      <c r="AG130" s="51">
        <f>'Temp Relocation Housing Costs'!Y130+'Temp Relocation Living Costs'!Y130</f>
        <v>0</v>
      </c>
      <c r="AH130" s="51">
        <f>'Temp Relocation Housing Costs'!Z130+'Temp Relocation Living Costs'!Z130</f>
        <v>0</v>
      </c>
      <c r="AI130" s="51">
        <f>'Temp Relocation Housing Costs'!AA130+'Temp Relocation Living Costs'!AA130</f>
        <v>0</v>
      </c>
      <c r="AJ130" s="52">
        <f>'Temp Relocation Housing Costs'!AB130+'Temp Relocation Living Costs'!AB130</f>
        <v>4042506.8287132154</v>
      </c>
      <c r="AK130" s="52">
        <f>'Temp Relocation Housing Costs'!AC130+'Temp Relocation Living Costs'!AC130</f>
        <v>4551812.6342918845</v>
      </c>
      <c r="AL130" s="52">
        <f>'Temp Relocation Housing Costs'!AD130+'Temp Relocation Living Costs'!AD130</f>
        <v>3102542.1918747956</v>
      </c>
      <c r="AM130" s="52">
        <f>'Temp Relocation Housing Costs'!AE130+'Temp Relocation Living Costs'!AE130</f>
        <v>3089717.1045286343</v>
      </c>
      <c r="AN130" s="52">
        <f>'Temp Relocation Housing Costs'!AF130+'Temp Relocation Living Costs'!AF130</f>
        <v>2499367.1115224189</v>
      </c>
      <c r="AO130" s="52">
        <f>'Temp Relocation Housing Costs'!AG130+'Temp Relocation Living Costs'!AG130</f>
        <v>991143.08128557692</v>
      </c>
      <c r="AP130" s="53">
        <f>'Temp Relocation Housing Costs'!AH130+'Temp Relocation Living Costs'!AH130</f>
        <v>2537024163.1528397</v>
      </c>
      <c r="AQ130" s="53">
        <f>'Temp Relocation Housing Costs'!AI130+'Temp Relocation Living Costs'!AI130</f>
        <v>4789189748.7611809</v>
      </c>
      <c r="AR130" s="53">
        <f>'Temp Relocation Housing Costs'!AJ130+'Temp Relocation Living Costs'!AJ130</f>
        <v>3785612683.0701103</v>
      </c>
      <c r="AS130" s="53">
        <f>'Temp Relocation Housing Costs'!AK130+'Temp Relocation Living Costs'!AK130</f>
        <v>1707761453.4630902</v>
      </c>
      <c r="AT130" s="53">
        <f>'Temp Relocation Housing Costs'!AL130+'Temp Relocation Living Costs'!AL130</f>
        <v>1077539360.4116986</v>
      </c>
      <c r="AU130" s="53">
        <f>'Temp Relocation Housing Costs'!AM130+'Temp Relocation Living Costs'!AM130</f>
        <v>569741930.24644077</v>
      </c>
      <c r="AW130" s="68">
        <v>2149</v>
      </c>
      <c r="AX130" s="55">
        <f t="shared" si="14"/>
        <v>0</v>
      </c>
      <c r="AY130" s="56">
        <f t="shared" si="15"/>
        <v>18277088.952216525</v>
      </c>
      <c r="AZ130" s="57">
        <f t="shared" si="16"/>
        <v>14466869339.105362</v>
      </c>
      <c r="BA130" s="58">
        <f t="shared" si="17"/>
        <v>14485146428.057579</v>
      </c>
    </row>
    <row r="131" spans="1:53" ht="15" thickBot="1" x14ac:dyDescent="0.4">
      <c r="A131">
        <v>2150</v>
      </c>
      <c r="B131" s="51">
        <f>'Temp Relocation Housing Costs'!B131+'Temp Relocation Living Costs'!B131</f>
        <v>0</v>
      </c>
      <c r="C131" s="51">
        <f>'Temp Relocation Housing Costs'!C131+'Temp Relocation Living Costs'!C131</f>
        <v>0</v>
      </c>
      <c r="D131" s="51">
        <f>'Temp Relocation Housing Costs'!D131+'Temp Relocation Living Costs'!D131</f>
        <v>0</v>
      </c>
      <c r="E131" s="51">
        <f>'Temp Relocation Housing Costs'!E131+'Temp Relocation Living Costs'!E131</f>
        <v>0</v>
      </c>
      <c r="F131" s="51">
        <f>'Temp Relocation Housing Costs'!F131+'Temp Relocation Living Costs'!F131</f>
        <v>0</v>
      </c>
      <c r="G131" s="51">
        <f>'Temp Relocation Housing Costs'!G131+'Temp Relocation Living Costs'!G131</f>
        <v>0</v>
      </c>
      <c r="H131" s="52">
        <f>'Temp Relocation Housing Costs'!H131+'Temp Relocation Living Costs'!H131</f>
        <v>4633805.5162342032</v>
      </c>
      <c r="I131" s="52">
        <f>'Temp Relocation Housing Costs'!I131+'Temp Relocation Living Costs'!I131</f>
        <v>5319216.4444059385</v>
      </c>
      <c r="J131" s="52">
        <f>'Temp Relocation Housing Costs'!J131+'Temp Relocation Living Costs'!J131</f>
        <v>3664088.962943336</v>
      </c>
      <c r="K131" s="52">
        <f>'Temp Relocation Housing Costs'!K131+'Temp Relocation Living Costs'!K131</f>
        <v>3305697.035880445</v>
      </c>
      <c r="L131" s="52">
        <f>'Temp Relocation Housing Costs'!L131+'Temp Relocation Living Costs'!L131</f>
        <v>2722817.9722320684</v>
      </c>
      <c r="M131" s="52">
        <f>'Temp Relocation Housing Costs'!M131+'Temp Relocation Living Costs'!M131</f>
        <v>1156416.7673496481</v>
      </c>
      <c r="N131" s="53">
        <f>'Temp Relocation Housing Costs'!N131+'Temp Relocation Living Costs'!N131</f>
        <v>2930831823.7972846</v>
      </c>
      <c r="O131" s="53">
        <f>'Temp Relocation Housing Costs'!O131+'Temp Relocation Living Costs'!O131</f>
        <v>5640330919.2148418</v>
      </c>
      <c r="P131" s="53">
        <f>'Temp Relocation Housing Costs'!P131+'Temp Relocation Living Costs'!P131</f>
        <v>4505715296.5907822</v>
      </c>
      <c r="Q131" s="53">
        <f>'Temp Relocation Housing Costs'!Q131+'Temp Relocation Living Costs'!Q131</f>
        <v>1841411253.6220837</v>
      </c>
      <c r="R131" s="53">
        <f>'Temp Relocation Housing Costs'!R131+'Temp Relocation Living Costs'!R131</f>
        <v>1183044159.505626</v>
      </c>
      <c r="S131" s="53">
        <f>'Temp Relocation Housing Costs'!S131+'Temp Relocation Living Costs'!S131</f>
        <v>669939313.61772966</v>
      </c>
      <c r="U131" s="69">
        <v>2150</v>
      </c>
      <c r="V131" s="59">
        <f t="shared" si="9"/>
        <v>0</v>
      </c>
      <c r="W131" s="60">
        <f t="shared" si="10"/>
        <v>20802042.699045643</v>
      </c>
      <c r="X131" s="61">
        <f t="shared" si="11"/>
        <v>16771272766.348349</v>
      </c>
      <c r="Y131" s="62">
        <f t="shared" si="12"/>
        <v>16792074809.047394</v>
      </c>
      <c r="Z131" s="96">
        <f t="shared" si="13"/>
        <v>16488590.118111867</v>
      </c>
      <c r="AC131">
        <v>2150</v>
      </c>
      <c r="AD131" s="51">
        <f>'Temp Relocation Housing Costs'!V131+'Temp Relocation Living Costs'!V131</f>
        <v>0</v>
      </c>
      <c r="AE131" s="51">
        <f>'Temp Relocation Housing Costs'!W131+'Temp Relocation Living Costs'!W131</f>
        <v>0</v>
      </c>
      <c r="AF131" s="51">
        <f>'Temp Relocation Housing Costs'!X131+'Temp Relocation Living Costs'!X131</f>
        <v>0</v>
      </c>
      <c r="AG131" s="51">
        <f>'Temp Relocation Housing Costs'!Y131+'Temp Relocation Living Costs'!Y131</f>
        <v>0</v>
      </c>
      <c r="AH131" s="51">
        <f>'Temp Relocation Housing Costs'!Z131+'Temp Relocation Living Costs'!Z131</f>
        <v>0</v>
      </c>
      <c r="AI131" s="51">
        <f>'Temp Relocation Housing Costs'!AA131+'Temp Relocation Living Costs'!AA131</f>
        <v>0</v>
      </c>
      <c r="AJ131" s="52">
        <f>'Temp Relocation Housing Costs'!AB131+'Temp Relocation Living Costs'!AB131</f>
        <v>4313960.2013465492</v>
      </c>
      <c r="AK131" s="52">
        <f>'Temp Relocation Housing Costs'!AC131+'Temp Relocation Living Costs'!AC131</f>
        <v>4857465.7707064636</v>
      </c>
      <c r="AL131" s="52">
        <f>'Temp Relocation Housing Costs'!AD131+'Temp Relocation Living Costs'!AD131</f>
        <v>3310877.1625765539</v>
      </c>
      <c r="AM131" s="52">
        <f>'Temp Relocation Housing Costs'!AE131+'Temp Relocation Living Costs'!AE131</f>
        <v>3297190.8736636555</v>
      </c>
      <c r="AN131" s="52">
        <f>'Temp Relocation Housing Costs'!AF131+'Temp Relocation Living Costs'!AF131</f>
        <v>2667199.0189548568</v>
      </c>
      <c r="AO131" s="52">
        <f>'Temp Relocation Housing Costs'!AG131+'Temp Relocation Living Costs'!AG131</f>
        <v>1057698.1035965241</v>
      </c>
      <c r="AP131" s="53">
        <f>'Temp Relocation Housing Costs'!AH131+'Temp Relocation Living Costs'!AH131</f>
        <v>2728533124.7515345</v>
      </c>
      <c r="AQ131" s="53">
        <f>'Temp Relocation Housing Costs'!AI131+'Temp Relocation Living Costs'!AI131</f>
        <v>5150704932.1816521</v>
      </c>
      <c r="AR131" s="53">
        <f>'Temp Relocation Housing Costs'!AJ131+'Temp Relocation Living Costs'!AJ131</f>
        <v>4071372182.1237783</v>
      </c>
      <c r="AS131" s="53">
        <f>'Temp Relocation Housing Costs'!AK131+'Temp Relocation Living Costs'!AK131</f>
        <v>1836672966.1561968</v>
      </c>
      <c r="AT131" s="53">
        <f>'Temp Relocation Housing Costs'!AL131+'Temp Relocation Living Costs'!AL131</f>
        <v>1158878137.9414003</v>
      </c>
      <c r="AU131" s="53">
        <f>'Temp Relocation Housing Costs'!AM131+'Temp Relocation Living Costs'!AM131</f>
        <v>612749279.96956563</v>
      </c>
      <c r="AW131" s="69">
        <v>2150</v>
      </c>
      <c r="AX131" s="59">
        <f t="shared" si="14"/>
        <v>0</v>
      </c>
      <c r="AY131" s="60">
        <f t="shared" si="15"/>
        <v>19504391.130844604</v>
      </c>
      <c r="AZ131" s="61">
        <f t="shared" si="16"/>
        <v>15558910623.124128</v>
      </c>
      <c r="BA131" s="62">
        <f t="shared" si="17"/>
        <v>15578415014.254972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>
      <selection activeCell="B3" sqref="B3"/>
    </sheetView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</sheetViews>
  <sheetFormatPr defaultColWidth="8.81640625" defaultRowHeight="14.5" x14ac:dyDescent="0.35"/>
  <cols>
    <col min="2" max="7" width="16" bestFit="1" customWidth="1"/>
    <col min="9" max="9" width="31.453125" bestFit="1" customWidth="1"/>
  </cols>
  <sheetData>
    <row r="1" spans="1:9" x14ac:dyDescent="0.35">
      <c r="A1" t="s">
        <v>124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35">
      <c r="A3">
        <v>2023</v>
      </c>
      <c r="B3" s="28">
        <f>'Number of displacements'!B3*Assumptions!C$21</f>
        <v>9594794.612605745</v>
      </c>
      <c r="C3" s="28">
        <f>'Number of displacements'!C3*Assumptions!D$21</f>
        <v>26949578.86510611</v>
      </c>
      <c r="D3" s="28">
        <f>'Number of displacements'!D3*Assumptions!E$21</f>
        <v>20139467.557947047</v>
      </c>
      <c r="E3" s="28">
        <f>'Number of displacements'!E3*Assumptions!F$21</f>
        <v>12799061.205946755</v>
      </c>
      <c r="F3" s="28">
        <f>'Number of displacements'!F3*Assumptions!G$21</f>
        <v>7617548.1076353565</v>
      </c>
      <c r="G3" s="28">
        <f>'Number of displacements'!G3*Assumptions!H$21</f>
        <v>2819225.403548494</v>
      </c>
      <c r="I3" s="28">
        <f>SUM(B3:G3)</f>
        <v>79919675.752789512</v>
      </c>
    </row>
    <row r="4" spans="1:9" x14ac:dyDescent="0.35">
      <c r="A4">
        <v>2024</v>
      </c>
      <c r="B4" s="28">
        <f>'Number of displacements'!B4*Assumptions!C$21</f>
        <v>9872515.9501573779</v>
      </c>
      <c r="C4" s="28">
        <f>'Number of displacements'!C4*Assumptions!D$21</f>
        <v>27729634.446393628</v>
      </c>
      <c r="D4" s="28">
        <f>'Number of displacements'!D4*Assumptions!E$21</f>
        <v>20722404.462132826</v>
      </c>
      <c r="E4" s="28">
        <f>'Number of displacements'!E4*Assumptions!F$21</f>
        <v>13169530.042543914</v>
      </c>
      <c r="F4" s="28">
        <f>'Number of displacements'!F4*Assumptions!G$21</f>
        <v>7838038.043557168</v>
      </c>
      <c r="G4" s="28">
        <f>'Number of displacements'!G4*Assumptions!H$21</f>
        <v>2900827.8850549101</v>
      </c>
      <c r="I4" s="28">
        <f t="shared" ref="I4:I67" si="0">SUM(B4:G4)</f>
        <v>82232950.829839826</v>
      </c>
    </row>
    <row r="5" spans="1:9" x14ac:dyDescent="0.35">
      <c r="A5">
        <v>2025</v>
      </c>
      <c r="B5" s="28">
        <f>'Number of displacements'!B5*Assumptions!C$21</f>
        <v>10158275.932041232</v>
      </c>
      <c r="C5" s="28">
        <f>'Number of displacements'!C5*Assumptions!D$21</f>
        <v>28532268.73709042</v>
      </c>
      <c r="D5" s="28">
        <f>'Number of displacements'!D5*Assumptions!E$21</f>
        <v>21322214.475465301</v>
      </c>
      <c r="E5" s="28">
        <f>'Number of displacements'!E5*Assumptions!F$21</f>
        <v>13550722.099905565</v>
      </c>
      <c r="F5" s="28">
        <f>'Number of displacements'!F5*Assumptions!G$21</f>
        <v>8064910.0608463529</v>
      </c>
      <c r="G5" s="28">
        <f>'Number of displacements'!G5*Assumptions!H$21</f>
        <v>2984792.3504522303</v>
      </c>
      <c r="I5" s="28">
        <f t="shared" si="0"/>
        <v>84613183.655801103</v>
      </c>
    </row>
    <row r="6" spans="1:9" x14ac:dyDescent="0.35">
      <c r="A6">
        <v>2026</v>
      </c>
      <c r="B6" s="28">
        <f>'Number of displacements'!B6*Assumptions!C$21</f>
        <v>10452307.23682378</v>
      </c>
      <c r="C6" s="28">
        <f>'Number of displacements'!C6*Assumptions!D$21</f>
        <v>29358135.277957972</v>
      </c>
      <c r="D6" s="28">
        <f>'Number of displacements'!D6*Assumptions!E$21</f>
        <v>21939385.990101904</v>
      </c>
      <c r="E6" s="28">
        <f>'Number of displacements'!E6*Assumptions!F$21</f>
        <v>13942947.761665111</v>
      </c>
      <c r="F6" s="28">
        <f>'Number of displacements'!F6*Assumptions!G$21</f>
        <v>8298348.8888530731</v>
      </c>
      <c r="G6" s="28">
        <f>'Number of displacements'!G6*Assumptions!H$21</f>
        <v>3071187.1673660176</v>
      </c>
      <c r="I6" s="28">
        <f t="shared" si="0"/>
        <v>87062312.322767854</v>
      </c>
    </row>
    <row r="7" spans="1:9" x14ac:dyDescent="0.35">
      <c r="A7">
        <v>2027</v>
      </c>
      <c r="B7" s="28">
        <f>'Number of displacements'!B7*Assumptions!C$21</f>
        <v>10754849.277952783</v>
      </c>
      <c r="C7" s="28">
        <f>'Number of displacements'!C7*Assumptions!D$21</f>
        <v>30207906.526495613</v>
      </c>
      <c r="D7" s="28">
        <f>'Number of displacements'!D7*Assumptions!E$21</f>
        <v>22574421.534711428</v>
      </c>
      <c r="E7" s="28">
        <f>'Number of displacements'!E7*Assumptions!F$21</f>
        <v>14346526.395510463</v>
      </c>
      <c r="F7" s="28">
        <f>'Number of displacements'!F7*Assumptions!G$21</f>
        <v>8538544.6039186679</v>
      </c>
      <c r="G7" s="28">
        <f>'Number of displacements'!G7*Assumptions!H$21</f>
        <v>3160082.6823228151</v>
      </c>
      <c r="I7" s="28">
        <f t="shared" si="0"/>
        <v>89582331.020911768</v>
      </c>
    </row>
    <row r="8" spans="1:9" x14ac:dyDescent="0.35">
      <c r="A8">
        <v>2028</v>
      </c>
      <c r="B8" s="28">
        <f>'Number of displacements'!B8*Assumptions!C$21</f>
        <v>11066148.398698434</v>
      </c>
      <c r="C8" s="28">
        <f>'Number of displacements'!C8*Assumptions!D$21</f>
        <v>31082274.404485516</v>
      </c>
      <c r="D8" s="28">
        <f>'Number of displacements'!D8*Assumptions!E$21</f>
        <v>23227838.183655389</v>
      </c>
      <c r="E8" s="28">
        <f>'Number of displacements'!E8*Assumptions!F$21</f>
        <v>14761786.6132275</v>
      </c>
      <c r="F8" s="28">
        <f>'Number of displacements'!F8*Assumptions!G$21</f>
        <v>8785692.7841443364</v>
      </c>
      <c r="G8" s="28">
        <f>'Number of displacements'!G8*Assumptions!H$21</f>
        <v>3251551.2780294288</v>
      </c>
      <c r="I8" s="28">
        <f t="shared" si="0"/>
        <v>92175291.66224061</v>
      </c>
    </row>
    <row r="9" spans="1:9" x14ac:dyDescent="0.35">
      <c r="A9">
        <v>2029</v>
      </c>
      <c r="B9" s="28">
        <f>'Number of displacements'!B9*Assumptions!C$21</f>
        <v>11386458.072737064</v>
      </c>
      <c r="C9" s="28">
        <f>'Number of displacements'!C9*Assumptions!D$21</f>
        <v>31981950.861386374</v>
      </c>
      <c r="D9" s="28">
        <f>'Number of displacements'!D9*Assumptions!E$21</f>
        <v>23900167.978013091</v>
      </c>
      <c r="E9" s="28">
        <f>'Number of displacements'!E9*Assumptions!F$21</f>
        <v>15189066.538270514</v>
      </c>
      <c r="F9" s="28">
        <f>'Number of displacements'!F9*Assumptions!G$21</f>
        <v>9039994.6686395612</v>
      </c>
      <c r="G9" s="28">
        <f>'Number of displacements'!G9*Assumptions!H$21</f>
        <v>3345667.4323101724</v>
      </c>
      <c r="I9" s="28">
        <f t="shared" si="0"/>
        <v>94843305.551356778</v>
      </c>
    </row>
    <row r="10" spans="1:9" x14ac:dyDescent="0.35">
      <c r="A10">
        <v>2030</v>
      </c>
      <c r="B10" s="28">
        <f>'Number of displacements'!B10*Assumptions!C$21</f>
        <v>13551414.545108702</v>
      </c>
      <c r="C10" s="28">
        <f>'Number of displacements'!C10*Assumptions!D$21</f>
        <v>38062817.367381983</v>
      </c>
      <c r="D10" s="28">
        <f>'Number of displacements'!D10*Assumptions!E$21</f>
        <v>28444410.184345741</v>
      </c>
      <c r="E10" s="28">
        <f>'Number of displacements'!E10*Assumptions!F$21</f>
        <v>18077029.388636302</v>
      </c>
      <c r="F10" s="28">
        <f>'Number of displacements'!F10*Assumptions!G$21</f>
        <v>10758807.915309852</v>
      </c>
      <c r="G10" s="28">
        <f>'Number of displacements'!G10*Assumptions!H$21</f>
        <v>3981793.6372909457</v>
      </c>
      <c r="I10" s="28">
        <f t="shared" si="0"/>
        <v>112876273.03807351</v>
      </c>
    </row>
    <row r="11" spans="1:9" x14ac:dyDescent="0.35">
      <c r="A11">
        <v>2031</v>
      </c>
      <c r="B11" s="28">
        <f>'Number of displacements'!B11*Assumptions!C$21</f>
        <v>13943660.249695197</v>
      </c>
      <c r="C11" s="28">
        <f>'Number of displacements'!C11*Assumptions!D$21</f>
        <v>39164545.645792931</v>
      </c>
      <c r="D11" s="28">
        <f>'Number of displacements'!D11*Assumptions!E$21</f>
        <v>29267733.659335516</v>
      </c>
      <c r="E11" s="28">
        <f>'Number of displacements'!E11*Assumptions!F$21</f>
        <v>18600269.018401425</v>
      </c>
      <c r="F11" s="28">
        <f>'Number of displacements'!F11*Assumptions!G$21</f>
        <v>11070221.618816892</v>
      </c>
      <c r="G11" s="28">
        <f>'Number of displacements'!G11*Assumptions!H$21</f>
        <v>4097046.6572305458</v>
      </c>
      <c r="I11" s="28">
        <f t="shared" si="0"/>
        <v>116143476.8492725</v>
      </c>
    </row>
    <row r="12" spans="1:9" x14ac:dyDescent="0.35">
      <c r="A12">
        <v>2032</v>
      </c>
      <c r="B12" s="28">
        <f>'Number of displacements'!B12*Assumptions!C$21</f>
        <v>14347259.506507134</v>
      </c>
      <c r="C12" s="28">
        <f>'Number of displacements'!C12*Assumptions!D$21</f>
        <v>40298163.450082511</v>
      </c>
      <c r="D12" s="28">
        <f>'Number of displacements'!D12*Assumptions!E$21</f>
        <v>30114888.232951559</v>
      </c>
      <c r="E12" s="28">
        <f>'Number of displacements'!E12*Assumptions!F$21</f>
        <v>19138653.819658548</v>
      </c>
      <c r="F12" s="28">
        <f>'Number of displacements'!F12*Assumptions!G$21</f>
        <v>11390649.192215031</v>
      </c>
      <c r="G12" s="28">
        <f>'Number of displacements'!G12*Assumptions!H$21</f>
        <v>4215635.6759222643</v>
      </c>
      <c r="I12" s="28">
        <f t="shared" si="0"/>
        <v>119505249.87733704</v>
      </c>
    </row>
    <row r="13" spans="1:9" x14ac:dyDescent="0.35">
      <c r="A13">
        <v>2033</v>
      </c>
      <c r="B13" s="28">
        <f>'Number of displacements'!B13*Assumptions!C$21</f>
        <v>14762540.944122545</v>
      </c>
      <c r="C13" s="28">
        <f>'Number of displacements'!C13*Assumptions!D$21</f>
        <v>41464593.82260216</v>
      </c>
      <c r="D13" s="28">
        <f>'Number of displacements'!D13*Assumptions!E$21</f>
        <v>30986563.696362216</v>
      </c>
      <c r="E13" s="28">
        <f>'Number of displacements'!E13*Assumptions!F$21</f>
        <v>19692622.169408321</v>
      </c>
      <c r="F13" s="28">
        <f>'Number of displacements'!F13*Assumptions!G$21</f>
        <v>11720351.541975308</v>
      </c>
      <c r="G13" s="28">
        <f>'Number of displacements'!G13*Assumptions!H$21</f>
        <v>4337657.2538525853</v>
      </c>
      <c r="I13" s="28">
        <f t="shared" si="0"/>
        <v>122964329.42832313</v>
      </c>
    </row>
    <row r="14" spans="1:9" x14ac:dyDescent="0.35">
      <c r="A14">
        <v>2034</v>
      </c>
      <c r="B14" s="28">
        <f>'Number of displacements'!B14*Assumptions!C$21</f>
        <v>15189842.703273911</v>
      </c>
      <c r="C14" s="28">
        <f>'Number of displacements'!C14*Assumptions!D$21</f>
        <v>42664786.523164906</v>
      </c>
      <c r="D14" s="28">
        <f>'Number of displacements'!D14*Assumptions!E$21</f>
        <v>31883469.806741741</v>
      </c>
      <c r="E14" s="28">
        <f>'Number of displacements'!E14*Assumptions!F$21</f>
        <v>20262625.133474041</v>
      </c>
      <c r="F14" s="28">
        <f>'Number of displacements'!F14*Assumptions!G$21</f>
        <v>12059597.126506764</v>
      </c>
      <c r="G14" s="28">
        <f>'Number of displacements'!G14*Assumptions!H$21</f>
        <v>4463210.7464513527</v>
      </c>
      <c r="I14" s="28">
        <f t="shared" si="0"/>
        <v>126523532.03961271</v>
      </c>
    </row>
    <row r="15" spans="1:9" x14ac:dyDescent="0.35">
      <c r="A15">
        <v>2035</v>
      </c>
      <c r="B15" s="28">
        <f>'Number of displacements'!B15*Assumptions!C$21</f>
        <v>15629512.712177465</v>
      </c>
      <c r="C15" s="28">
        <f>'Number of displacements'!C15*Assumptions!D$21</f>
        <v>43899718.80238232</v>
      </c>
      <c r="D15" s="28">
        <f>'Number of displacements'!D15*Assumptions!E$21</f>
        <v>32806336.865186311</v>
      </c>
      <c r="E15" s="28">
        <f>'Number of displacements'!E15*Assumptions!F$21</f>
        <v>20849126.833779573</v>
      </c>
      <c r="F15" s="28">
        <f>'Number of displacements'!F15*Assumptions!G$21</f>
        <v>12408662.174747305</v>
      </c>
      <c r="G15" s="28">
        <f>'Number of displacements'!G15*Assumptions!H$21</f>
        <v>4592398.3849913981</v>
      </c>
      <c r="I15" s="28">
        <f t="shared" si="0"/>
        <v>130185755.77326436</v>
      </c>
    </row>
    <row r="16" spans="1:9" x14ac:dyDescent="0.35">
      <c r="A16">
        <v>2036</v>
      </c>
      <c r="B16" s="28">
        <f>'Number of displacements'!B16*Assumptions!C$21</f>
        <v>16081908.96983194</v>
      </c>
      <c r="C16" s="28">
        <f>'Number of displacements'!C16*Assumptions!D$21</f>
        <v>45170396.197385684</v>
      </c>
      <c r="D16" s="28">
        <f>'Number of displacements'!D16*Assumptions!E$21</f>
        <v>33755916.311357968</v>
      </c>
      <c r="E16" s="28">
        <f>'Number of displacements'!E16*Assumptions!F$21</f>
        <v>21452604.826258287</v>
      </c>
      <c r="F16" s="28">
        <f>'Number of displacements'!F16*Assumptions!G$21</f>
        <v>12767830.911081651</v>
      </c>
      <c r="G16" s="28">
        <f>'Number of displacements'!G16*Assumptions!H$21</f>
        <v>4725325.35982983</v>
      </c>
      <c r="I16" s="28">
        <f t="shared" si="0"/>
        <v>133953982.57574536</v>
      </c>
    </row>
    <row r="17" spans="1:9" x14ac:dyDescent="0.35">
      <c r="A17">
        <v>2037</v>
      </c>
      <c r="B17" s="28">
        <f>'Number of displacements'!B17*Assumptions!C$21</f>
        <v>16547399.837517366</v>
      </c>
      <c r="C17" s="28">
        <f>'Number of displacements'!C17*Assumptions!D$21</f>
        <v>46477853.350579314</v>
      </c>
      <c r="D17" s="28">
        <f>'Number of displacements'!D17*Assumptions!E$21</f>
        <v>34732981.335340306</v>
      </c>
      <c r="E17" s="28">
        <f>'Number of displacements'!E17*Assumptions!F$21</f>
        <v>22073550.48970037</v>
      </c>
      <c r="F17" s="28">
        <f>'Number of displacements'!F17*Assumptions!G$21</f>
        <v>13137395.786769556</v>
      </c>
      <c r="G17" s="28">
        <f>'Number of displacements'!G17*Assumptions!H$21</f>
        <v>4862099.906058724</v>
      </c>
      <c r="I17" s="28">
        <f t="shared" si="0"/>
        <v>137831280.70596564</v>
      </c>
    </row>
    <row r="18" spans="1:9" x14ac:dyDescent="0.35">
      <c r="A18">
        <v>2038</v>
      </c>
      <c r="B18" s="28">
        <f>'Number of displacements'!B18*Assumptions!C$21</f>
        <v>17026364.338731311</v>
      </c>
      <c r="C18" s="28">
        <f>'Number of displacements'!C18*Assumptions!D$21</f>
        <v>47823154.852092743</v>
      </c>
      <c r="D18" s="28">
        <f>'Number of displacements'!D18*Assumptions!E$21</f>
        <v>35738327.50720451</v>
      </c>
      <c r="E18" s="28">
        <f>'Number of displacements'!E18*Assumptions!F$21</f>
        <v>22712469.425855502</v>
      </c>
      <c r="F18" s="28">
        <f>'Number of displacements'!F18*Assumptions!G$21</f>
        <v>13517657.718072737</v>
      </c>
      <c r="G18" s="28">
        <f>'Number of displacements'!G18*Assumptions!H$21</f>
        <v>5002833.3916349793</v>
      </c>
      <c r="I18" s="28">
        <f t="shared" si="0"/>
        <v>141820807.23359177</v>
      </c>
    </row>
    <row r="19" spans="1:9" x14ac:dyDescent="0.35">
      <c r="A19">
        <v>2039</v>
      </c>
      <c r="B19" s="28">
        <f>'Number of displacements'!B19*Assumptions!C$21</f>
        <v>17519192.467806779</v>
      </c>
      <c r="C19" s="28">
        <f>'Number of displacements'!C19*Assumptions!D$21</f>
        <v>49207396.10661763</v>
      </c>
      <c r="D19" s="28">
        <f>'Number of displacements'!D19*Assumptions!E$21</f>
        <v>36772773.424798116</v>
      </c>
      <c r="E19" s="28">
        <f>'Number of displacements'!E19*Assumptions!F$21</f>
        <v>23369881.871116389</v>
      </c>
      <c r="F19" s="28">
        <f>'Number of displacements'!F19*Assumptions!G$21</f>
        <v>13908926.331274323</v>
      </c>
      <c r="G19" s="28">
        <f>'Number of displacements'!G19*Assumptions!H$21</f>
        <v>5147640.4080610983</v>
      </c>
      <c r="I19" s="28">
        <f t="shared" si="0"/>
        <v>145925810.6096743</v>
      </c>
    </row>
    <row r="20" spans="1:9" x14ac:dyDescent="0.35">
      <c r="A20">
        <v>2040</v>
      </c>
      <c r="B20" s="28">
        <f>'Number of displacements'!B20*Assumptions!C$21</f>
        <v>20696946.334140752</v>
      </c>
      <c r="C20" s="28">
        <f>'Number of displacements'!C20*Assumptions!D$21</f>
        <v>58132978.351197384</v>
      </c>
      <c r="D20" s="28">
        <f>'Number of displacements'!D20*Assumptions!E$21</f>
        <v>43442876.692469135</v>
      </c>
      <c r="E20" s="28">
        <f>'Number of displacements'!E20*Assumptions!F$21</f>
        <v>27608874.770371038</v>
      </c>
      <c r="F20" s="28">
        <f>'Number of displacements'!F20*Assumptions!G$21</f>
        <v>16431824.832845191</v>
      </c>
      <c r="G20" s="28">
        <f>'Number of displacements'!G20*Assumptions!H$21</f>
        <v>6081355.4887802852</v>
      </c>
      <c r="I20" s="28">
        <f t="shared" si="0"/>
        <v>172394856.46980378</v>
      </c>
    </row>
    <row r="21" spans="1:9" x14ac:dyDescent="0.35">
      <c r="A21">
        <v>2041</v>
      </c>
      <c r="B21" s="28">
        <f>'Number of displacements'!B21*Assumptions!C$21</f>
        <v>21296019.461938627</v>
      </c>
      <c r="C21" s="28">
        <f>'Number of displacements'!C21*Assumptions!D$21</f>
        <v>59815637.454951763</v>
      </c>
      <c r="D21" s="28">
        <f>'Number of displacements'!D21*Assumptions!E$21</f>
        <v>44700330.792244442</v>
      </c>
      <c r="E21" s="28">
        <f>'Number of displacements'!E21*Assumptions!F$21</f>
        <v>28408013.672151096</v>
      </c>
      <c r="F21" s="28">
        <f>'Number of displacements'!F21*Assumptions!G$21</f>
        <v>16907444.015458684</v>
      </c>
      <c r="G21" s="28">
        <f>'Number of displacements'!G21*Assumptions!H$21</f>
        <v>6257380.3281501755</v>
      </c>
      <c r="I21" s="28">
        <f t="shared" si="0"/>
        <v>177384825.72489476</v>
      </c>
    </row>
    <row r="22" spans="1:9" x14ac:dyDescent="0.35">
      <c r="A22">
        <v>2042</v>
      </c>
      <c r="B22" s="28">
        <f>'Number of displacements'!B22*Assumptions!C$21</f>
        <v>21912432.761888247</v>
      </c>
      <c r="C22" s="28">
        <f>'Number of displacements'!C22*Assumptions!D$21</f>
        <v>61547001.127777815</v>
      </c>
      <c r="D22" s="28">
        <f>'Number of displacements'!D22*Assumptions!E$21</f>
        <v>45994181.901919335</v>
      </c>
      <c r="E22" s="28">
        <f>'Number of displacements'!E22*Assumptions!F$21</f>
        <v>29230283.65006699</v>
      </c>
      <c r="F22" s="28">
        <f>'Number of displacements'!F22*Assumptions!G$21</f>
        <v>17396829.995684195</v>
      </c>
      <c r="G22" s="28">
        <f>'Number of displacements'!G22*Assumptions!H$21</f>
        <v>6438500.2066330342</v>
      </c>
      <c r="I22" s="28">
        <f t="shared" si="0"/>
        <v>182519229.64396963</v>
      </c>
    </row>
    <row r="23" spans="1:9" x14ac:dyDescent="0.35">
      <c r="A23">
        <v>2043</v>
      </c>
      <c r="B23" s="28">
        <f>'Number of displacements'!B23*Assumptions!C$21</f>
        <v>22546688.145286087</v>
      </c>
      <c r="C23" s="28">
        <f>'Number of displacements'!C23*Assumptions!D$21</f>
        <v>63328479.123465322</v>
      </c>
      <c r="D23" s="28">
        <f>'Number of displacements'!D23*Assumptions!E$21</f>
        <v>47325483.532973744</v>
      </c>
      <c r="E23" s="28">
        <f>'Number of displacements'!E23*Assumptions!F$21</f>
        <v>30076354.233135525</v>
      </c>
      <c r="F23" s="28">
        <f>'Number of displacements'!F23*Assumptions!G$21</f>
        <v>17900381.253489349</v>
      </c>
      <c r="G23" s="28">
        <f>'Number of displacements'!G23*Assumptions!H$21</f>
        <v>6624862.6001399606</v>
      </c>
      <c r="I23" s="28">
        <f t="shared" si="0"/>
        <v>187802248.88848996</v>
      </c>
    </row>
    <row r="24" spans="1:9" x14ac:dyDescent="0.35">
      <c r="A24">
        <v>2044</v>
      </c>
      <c r="B24" s="28">
        <f>'Number of displacements'!B24*Assumptions!C$21</f>
        <v>23199302.051251482</v>
      </c>
      <c r="C24" s="28">
        <f>'Number of displacements'!C24*Assumptions!D$21</f>
        <v>65161522.001128629</v>
      </c>
      <c r="D24" s="28">
        <f>'Number of displacements'!D24*Assumptions!E$21</f>
        <v>48695319.690778233</v>
      </c>
      <c r="E24" s="28">
        <f>'Number of displacements'!E24*Assumptions!F$21</f>
        <v>30946914.329891421</v>
      </c>
      <c r="F24" s="28">
        <f>'Number of displacements'!F24*Assumptions!G$21</f>
        <v>18418507.802844748</v>
      </c>
      <c r="G24" s="28">
        <f>'Number of displacements'!G24*Assumptions!H$21</f>
        <v>6816619.2532724217</v>
      </c>
      <c r="I24" s="28">
        <f t="shared" si="0"/>
        <v>193238185.1291669</v>
      </c>
    </row>
    <row r="25" spans="1:9" x14ac:dyDescent="0.35">
      <c r="A25">
        <v>2045</v>
      </c>
      <c r="B25" s="28">
        <f>'Number of displacements'!B25*Assumptions!C$21</f>
        <v>23870805.86723448</v>
      </c>
      <c r="C25" s="28">
        <f>'Number of displacements'!C25*Assumptions!D$21</f>
        <v>67047622.306316808</v>
      </c>
      <c r="D25" s="28">
        <f>'Number of displacements'!D25*Assumptions!E$21</f>
        <v>50104805.757239677</v>
      </c>
      <c r="E25" s="28">
        <f>'Number of displacements'!E25*Assumptions!F$21</f>
        <v>31842672.789327495</v>
      </c>
      <c r="F25" s="28">
        <f>'Number of displacements'!F25*Assumptions!G$21</f>
        <v>18951631.525575697</v>
      </c>
      <c r="G25" s="28">
        <f>'Number of displacements'!G25*Assumptions!H$21</f>
        <v>7013926.30287949</v>
      </c>
      <c r="I25" s="28">
        <f t="shared" si="0"/>
        <v>198831464.54857364</v>
      </c>
    </row>
    <row r="26" spans="1:9" x14ac:dyDescent="0.35">
      <c r="A26">
        <v>2046</v>
      </c>
      <c r="B26" s="28">
        <f>'Number of displacements'!B26*Assumptions!C$21</f>
        <v>24561746.361695286</v>
      </c>
      <c r="C26" s="28">
        <f>'Number of displacements'!C26*Assumptions!D$21</f>
        <v>68988315.786310926</v>
      </c>
      <c r="D26" s="28">
        <f>'Number of displacements'!D26*Assumptions!E$21</f>
        <v>51555089.398995131</v>
      </c>
      <c r="E26" s="28">
        <f>'Number of displacements'!E26*Assumptions!F$21</f>
        <v>32764358.978071176</v>
      </c>
      <c r="F26" s="28">
        <f>'Number of displacements'!F26*Assumptions!G$21</f>
        <v>19500186.514877256</v>
      </c>
      <c r="G26" s="28">
        <f>'Number of displacements'!G26*Assumptions!H$21</f>
        <v>7216944.4051914532</v>
      </c>
      <c r="I26" s="28">
        <f t="shared" si="0"/>
        <v>204586641.44514126</v>
      </c>
    </row>
    <row r="27" spans="1:9" x14ac:dyDescent="0.35">
      <c r="A27">
        <v>2047</v>
      </c>
      <c r="B27" s="28">
        <f>'Number of displacements'!B27*Assumptions!C$21</f>
        <v>25272686.129307613</v>
      </c>
      <c r="C27" s="28">
        <f>'Number of displacements'!C27*Assumptions!D$21</f>
        <v>70985182.640598416</v>
      </c>
      <c r="D27" s="28">
        <f>'Number of displacements'!D27*Assumptions!E$21</f>
        <v>53047351.501893289</v>
      </c>
      <c r="E27" s="28">
        <f>'Number of displacements'!E27*Assumptions!F$21</f>
        <v>33712723.374267511</v>
      </c>
      <c r="F27" s="28">
        <f>'Number of displacements'!F27*Assumptions!G$21</f>
        <v>20064619.428772349</v>
      </c>
      <c r="G27" s="28">
        <f>'Number of displacements'!G27*Assumptions!H$21</f>
        <v>7425838.8666333109</v>
      </c>
      <c r="I27" s="28">
        <f t="shared" si="0"/>
        <v>210508401.94147253</v>
      </c>
    </row>
    <row r="28" spans="1:9" x14ac:dyDescent="0.35">
      <c r="A28">
        <v>2048</v>
      </c>
      <c r="B28" s="28">
        <f>'Number of displacements'!B28*Assumptions!C$21</f>
        <v>26004204.049048442</v>
      </c>
      <c r="C28" s="28">
        <f>'Number of displacements'!C28*Assumptions!D$21</f>
        <v>73039848.807542026</v>
      </c>
      <c r="D28" s="28">
        <f>'Number of displacements'!D28*Assumptions!E$21</f>
        <v>54582807.132524684</v>
      </c>
      <c r="E28" s="28">
        <f>'Number of displacements'!E28*Assumptions!F$21</f>
        <v>34688538.178652063</v>
      </c>
      <c r="F28" s="28">
        <f>'Number of displacements'!F28*Assumptions!G$21</f>
        <v>20645389.853800733</v>
      </c>
      <c r="G28" s="28">
        <f>'Number of displacements'!G28*Assumptions!H$21</f>
        <v>7640779.77842467</v>
      </c>
      <c r="I28" s="28">
        <f t="shared" si="0"/>
        <v>216601567.79999265</v>
      </c>
    </row>
    <row r="29" spans="1:9" x14ac:dyDescent="0.35">
      <c r="A29">
        <v>2049</v>
      </c>
      <c r="B29" s="28">
        <f>'Number of displacements'!B29*Assumptions!C$21</f>
        <v>26756895.755547203</v>
      </c>
      <c r="C29" s="28">
        <f>'Number of displacements'!C29*Assumptions!D$21</f>
        <v>75153987.288291723</v>
      </c>
      <c r="D29" s="28">
        <f>'Number of displacements'!D29*Assumptions!E$21</f>
        <v>56162706.527583301</v>
      </c>
      <c r="E29" s="28">
        <f>'Number of displacements'!E29*Assumptions!F$21</f>
        <v>35692597.943311244</v>
      </c>
      <c r="F29" s="28">
        <f>'Number of displacements'!F29*Assumptions!G$21</f>
        <v>21242970.679234922</v>
      </c>
      <c r="G29" s="28">
        <f>'Number of displacements'!G29*Assumptions!H$21</f>
        <v>7861942.1550756134</v>
      </c>
      <c r="I29" s="28">
        <f t="shared" si="0"/>
        <v>222871100.349044</v>
      </c>
    </row>
    <row r="30" spans="1:9" x14ac:dyDescent="0.35">
      <c r="A30">
        <v>2050</v>
      </c>
      <c r="B30" s="28">
        <f>'Number of displacements'!B30*Assumptions!C$21</f>
        <v>31172995.532192916</v>
      </c>
      <c r="C30" s="28">
        <f>'Number of displacements'!C30*Assumptions!D$21</f>
        <v>87557799.356403306</v>
      </c>
      <c r="D30" s="28">
        <f>'Number of displacements'!D30*Assumptions!E$21</f>
        <v>65432097.043516383</v>
      </c>
      <c r="E30" s="28">
        <f>'Number of displacements'!E30*Assumptions!F$21</f>
        <v>41583493.331378959</v>
      </c>
      <c r="F30" s="28">
        <f>'Number of displacements'!F30*Assumptions!G$21</f>
        <v>24749023.060233261</v>
      </c>
      <c r="G30" s="28">
        <f>'Number of displacements'!G30*Assumptions!H$21</f>
        <v>9159518.7242048271</v>
      </c>
      <c r="I30" s="28">
        <f t="shared" si="0"/>
        <v>259654927.04792967</v>
      </c>
    </row>
    <row r="31" spans="1:9" x14ac:dyDescent="0.35">
      <c r="A31">
        <v>2051</v>
      </c>
      <c r="B31" s="28">
        <f>'Number of displacements'!B31*Assumptions!C$21</f>
        <v>32075297.912206076</v>
      </c>
      <c r="C31" s="28">
        <f>'Number of displacements'!C31*Assumptions!D$21</f>
        <v>90092159.927122578</v>
      </c>
      <c r="D31" s="28">
        <f>'Number of displacements'!D31*Assumptions!E$21</f>
        <v>67326029.143517688</v>
      </c>
      <c r="E31" s="28">
        <f>'Number of displacements'!E31*Assumptions!F$21</f>
        <v>42787127.57831607</v>
      </c>
      <c r="F31" s="28">
        <f>'Number of displacements'!F31*Assumptions!G$21</f>
        <v>25465383.552030962</v>
      </c>
      <c r="G31" s="28">
        <f>'Number of displacements'!G31*Assumptions!H$21</f>
        <v>9424641.0008269157</v>
      </c>
      <c r="I31" s="28">
        <f t="shared" si="0"/>
        <v>267170639.11402026</v>
      </c>
    </row>
    <row r="32" spans="1:9" x14ac:dyDescent="0.35">
      <c r="A32">
        <v>2052</v>
      </c>
      <c r="B32" s="28">
        <f>'Number of displacements'!B32*Assumptions!C$21</f>
        <v>33003717.435313061</v>
      </c>
      <c r="C32" s="28">
        <f>'Number of displacements'!C32*Assumptions!D$21</f>
        <v>92699877.566539675</v>
      </c>
      <c r="D32" s="28">
        <f>'Number of displacements'!D32*Assumptions!E$21</f>
        <v>69274781.109631941</v>
      </c>
      <c r="E32" s="28">
        <f>'Number of displacements'!E32*Assumptions!F$21</f>
        <v>44025601.019470334</v>
      </c>
      <c r="F32" s="28">
        <f>'Number of displacements'!F32*Assumptions!G$21</f>
        <v>26202479.098822944</v>
      </c>
      <c r="G32" s="28">
        <f>'Number of displacements'!G32*Assumptions!H$21</f>
        <v>9697437.2419527844</v>
      </c>
      <c r="I32" s="28">
        <f t="shared" si="0"/>
        <v>274903893.47173077</v>
      </c>
    </row>
    <row r="33" spans="1:9" x14ac:dyDescent="0.35">
      <c r="A33">
        <v>2053</v>
      </c>
      <c r="B33" s="28">
        <f>'Number of displacements'!B33*Assumptions!C$21</f>
        <v>33959010.062241115</v>
      </c>
      <c r="C33" s="28">
        <f>'Number of displacements'!C33*Assumptions!D$21</f>
        <v>95383075.595065296</v>
      </c>
      <c r="D33" s="28">
        <f>'Number of displacements'!D33*Assumptions!E$21</f>
        <v>71279939.702926576</v>
      </c>
      <c r="E33" s="28">
        <f>'Number of displacements'!E33*Assumptions!F$21</f>
        <v>45299922.075345576</v>
      </c>
      <c r="F33" s="28">
        <f>'Number of displacements'!F33*Assumptions!G$21</f>
        <v>26960909.876792204</v>
      </c>
      <c r="G33" s="28">
        <f>'Number of displacements'!G33*Assumptions!H$21</f>
        <v>9978129.5704909917</v>
      </c>
      <c r="I33" s="28">
        <f t="shared" si="0"/>
        <v>282860986.88286179</v>
      </c>
    </row>
    <row r="34" spans="1:9" x14ac:dyDescent="0.35">
      <c r="A34">
        <v>2054</v>
      </c>
      <c r="B34" s="28">
        <f>'Number of displacements'!B34*Assumptions!C$21</f>
        <v>34941953.635001294</v>
      </c>
      <c r="C34" s="28">
        <f>'Number of displacements'!C34*Assumptions!D$21</f>
        <v>98143938.792621106</v>
      </c>
      <c r="D34" s="28">
        <f>'Number of displacements'!D34*Assumptions!E$21</f>
        <v>73343137.613269374</v>
      </c>
      <c r="E34" s="28">
        <f>'Number of displacements'!E34*Assumptions!F$21</f>
        <v>46611128.355177864</v>
      </c>
      <c r="F34" s="28">
        <f>'Number of displacements'!F34*Assumptions!G$21</f>
        <v>27741293.434221808</v>
      </c>
      <c r="G34" s="28">
        <f>'Number of displacements'!G34*Assumptions!H$21</f>
        <v>10266946.538697846</v>
      </c>
      <c r="I34" s="28">
        <f t="shared" si="0"/>
        <v>291048398.36898929</v>
      </c>
    </row>
    <row r="35" spans="1:9" x14ac:dyDescent="0.35">
      <c r="A35">
        <v>2055</v>
      </c>
      <c r="B35" s="28">
        <f>'Number of displacements'!B35*Assumptions!C$21</f>
        <v>35953348.510242321</v>
      </c>
      <c r="C35" s="28">
        <f>'Number of displacements'!C35*Assumptions!D$21</f>
        <v>100984715.1775853</v>
      </c>
      <c r="D35" s="28">
        <f>'Number of displacements'!D35*Assumptions!E$21</f>
        <v>75466054.788737535</v>
      </c>
      <c r="E35" s="28">
        <f>'Number of displacements'!E35*Assumptions!F$21</f>
        <v>47960287.501803435</v>
      </c>
      <c r="F35" s="28">
        <f>'Number of displacements'!F35*Assumptions!G$21</f>
        <v>28544265.194330394</v>
      </c>
      <c r="G35" s="28">
        <f>'Number of displacements'!G35*Assumptions!H$21</f>
        <v>10564123.3142749</v>
      </c>
      <c r="I35" s="28">
        <f t="shared" si="0"/>
        <v>299472794.48697388</v>
      </c>
    </row>
    <row r="36" spans="1:9" x14ac:dyDescent="0.35">
      <c r="A36">
        <v>2056</v>
      </c>
      <c r="B36" s="28">
        <f>'Number of displacements'!B36*Assumptions!C$21</f>
        <v>36994018.210936695</v>
      </c>
      <c r="C36" s="28">
        <f>'Number of displacements'!C36*Assumptions!D$21</f>
        <v>103907717.83722983</v>
      </c>
      <c r="D36" s="28">
        <f>'Number of displacements'!D36*Assumptions!E$21</f>
        <v>77650419.803506836</v>
      </c>
      <c r="E36" s="28">
        <f>'Number of displacements'!E36*Assumptions!F$21</f>
        <v>49348498.060981236</v>
      </c>
      <c r="F36" s="28">
        <f>'Number of displacements'!F36*Assumptions!G$21</f>
        <v>29370478.972662121</v>
      </c>
      <c r="G36" s="28">
        <f>'Number of displacements'!G36*Assumptions!H$21</f>
        <v>10869901.871853009</v>
      </c>
      <c r="I36" s="28">
        <f t="shared" si="0"/>
        <v>308141034.75716972</v>
      </c>
    </row>
    <row r="37" spans="1:9" x14ac:dyDescent="0.35">
      <c r="A37">
        <v>2057</v>
      </c>
      <c r="B37" s="28">
        <f>'Number of displacements'!B37*Assumptions!C$21</f>
        <v>38064810.096930034</v>
      </c>
      <c r="C37" s="28">
        <f>'Number of displacements'!C37*Assumptions!D$21</f>
        <v>106915326.81113946</v>
      </c>
      <c r="D37" s="28">
        <f>'Number of displacements'!D37*Assumptions!E$21</f>
        <v>79898011.265333757</v>
      </c>
      <c r="E37" s="28">
        <f>'Number of displacements'!E37*Assumptions!F$21</f>
        <v>50776890.375878088</v>
      </c>
      <c r="F37" s="28">
        <f>'Number of displacements'!F37*Assumptions!G$21</f>
        <v>30220607.509452611</v>
      </c>
      <c r="G37" s="28">
        <f>'Number of displacements'!G37*Assumptions!H$21</f>
        <v>11184531.190018909</v>
      </c>
      <c r="I37" s="28">
        <f t="shared" si="0"/>
        <v>317060177.24875283</v>
      </c>
    </row>
    <row r="38" spans="1:9" x14ac:dyDescent="0.35">
      <c r="A38">
        <v>2058</v>
      </c>
      <c r="B38" s="28">
        <f>'Number of displacements'!B38*Assumptions!C$21</f>
        <v>39166596.054899305</v>
      </c>
      <c r="C38" s="28">
        <f>'Number of displacements'!C38*Assumptions!D$21</f>
        <v>110009991.02914669</v>
      </c>
      <c r="D38" s="28">
        <f>'Number of displacements'!D38*Assumptions!E$21</f>
        <v>82210659.263777748</v>
      </c>
      <c r="E38" s="28">
        <f>'Number of displacements'!E38*Assumptions!F$21</f>
        <v>52246627.507444657</v>
      </c>
      <c r="F38" s="28">
        <f>'Number of displacements'!F38*Assumptions!G$21</f>
        <v>31095343.017404109</v>
      </c>
      <c r="G38" s="28">
        <f>'Number of displacements'!G38*Assumptions!H$21</f>
        <v>11508267.454044724</v>
      </c>
      <c r="I38" s="28">
        <f t="shared" si="0"/>
        <v>326237484.32671726</v>
      </c>
    </row>
    <row r="39" spans="1:9" x14ac:dyDescent="0.35">
      <c r="A39">
        <v>2059</v>
      </c>
      <c r="B39" s="28">
        <f>'Number of displacements'!B39*Assumptions!C$21</f>
        <v>40300273.208282068</v>
      </c>
      <c r="C39" s="28">
        <f>'Number of displacements'!C39*Assumptions!D$21</f>
        <v>113194230.30535984</v>
      </c>
      <c r="D39" s="28">
        <f>'Number of displacements'!D39*Assumptions!E$21</f>
        <v>84590246.860341966</v>
      </c>
      <c r="E39" s="28">
        <f>'Number of displacements'!E39*Assumptions!F$21</f>
        <v>53758906.181431688</v>
      </c>
      <c r="F39" s="28">
        <f>'Number of displacements'!F39*Assumptions!G$21</f>
        <v>31995397.745316099</v>
      </c>
      <c r="G39" s="28">
        <f>'Number of displacements'!G39*Assumptions!H$21</f>
        <v>11841374.264485477</v>
      </c>
      <c r="I39" s="28">
        <f t="shared" si="0"/>
        <v>335680428.56521714</v>
      </c>
    </row>
    <row r="40" spans="1:9" x14ac:dyDescent="0.35">
      <c r="A40">
        <v>2060</v>
      </c>
      <c r="B40" s="28">
        <f>'Number of displacements'!B40*Assumptions!C$21</f>
        <v>46735557.45607616</v>
      </c>
      <c r="C40" s="28">
        <f>'Number of displacements'!C40*Assumptions!D$21</f>
        <v>131269468.7401097</v>
      </c>
      <c r="D40" s="28">
        <f>'Number of displacements'!D40*Assumptions!E$21</f>
        <v>98097904.248270094</v>
      </c>
      <c r="E40" s="28">
        <f>'Number of displacements'!E40*Assumptions!F$21</f>
        <v>62343310.56846974</v>
      </c>
      <c r="F40" s="28">
        <f>'Number of displacements'!F40*Assumptions!G$21</f>
        <v>37104531.324837983</v>
      </c>
      <c r="G40" s="28">
        <f>'Number of displacements'!G40*Assumptions!H$21</f>
        <v>13732245.050463609</v>
      </c>
      <c r="I40" s="28">
        <f t="shared" si="0"/>
        <v>389283017.38822734</v>
      </c>
    </row>
    <row r="41" spans="1:9" x14ac:dyDescent="0.35">
      <c r="A41">
        <v>2061</v>
      </c>
      <c r="B41" s="28">
        <f>'Number of displacements'!B41*Assumptions!C$21</f>
        <v>48088318.203124367</v>
      </c>
      <c r="C41" s="28">
        <f>'Number of displacements'!C41*Assumptions!D$21</f>
        <v>135069063.61526194</v>
      </c>
      <c r="D41" s="28">
        <f>'Number of displacements'!D41*Assumptions!E$21</f>
        <v>100937348.16331212</v>
      </c>
      <c r="E41" s="28">
        <f>'Number of displacements'!E41*Assumptions!F$21</f>
        <v>64147837.741539679</v>
      </c>
      <c r="F41" s="28">
        <f>'Number of displacements'!F41*Assumptions!G$21</f>
        <v>38178522.012999438</v>
      </c>
      <c r="G41" s="28">
        <f>'Number of displacements'!G41*Assumptions!H$21</f>
        <v>14129724.894168755</v>
      </c>
      <c r="I41" s="28">
        <f t="shared" si="0"/>
        <v>400550814.63040626</v>
      </c>
    </row>
    <row r="42" spans="1:9" x14ac:dyDescent="0.35">
      <c r="A42">
        <v>2062</v>
      </c>
      <c r="B42" s="28">
        <f>'Number of displacements'!B42*Assumptions!C$21</f>
        <v>49480234.61105185</v>
      </c>
      <c r="C42" s="28">
        <f>'Number of displacements'!C42*Assumptions!D$21</f>
        <v>138978637.76704153</v>
      </c>
      <c r="D42" s="28">
        <f>'Number of displacements'!D42*Assumptions!E$21</f>
        <v>103858979.78469151</v>
      </c>
      <c r="E42" s="28">
        <f>'Number of displacements'!E42*Assumptions!F$21</f>
        <v>66004596.955042742</v>
      </c>
      <c r="F42" s="28">
        <f>'Number of displacements'!F42*Assumptions!G$21</f>
        <v>39283599.362468109</v>
      </c>
      <c r="G42" s="28">
        <f>'Number of displacements'!G42*Assumptions!H$21</f>
        <v>14538709.792260228</v>
      </c>
      <c r="I42" s="28">
        <f t="shared" si="0"/>
        <v>412144758.27255601</v>
      </c>
    </row>
    <row r="43" spans="1:9" x14ac:dyDescent="0.35">
      <c r="A43">
        <v>2063</v>
      </c>
      <c r="B43" s="28">
        <f>'Number of displacements'!B43*Assumptions!C$21</f>
        <v>50912440.040493324</v>
      </c>
      <c r="C43" s="28">
        <f>'Number of displacements'!C43*Assumptions!D$21</f>
        <v>143001374.54569611</v>
      </c>
      <c r="D43" s="28">
        <f>'Number of displacements'!D43*Assumptions!E$21</f>
        <v>106865178.03563237</v>
      </c>
      <c r="E43" s="28">
        <f>'Number of displacements'!E43*Assumptions!F$21</f>
        <v>67915100.065430075</v>
      </c>
      <c r="F43" s="28">
        <f>'Number of displacements'!F43*Assumptions!G$21</f>
        <v>40420663.176679768</v>
      </c>
      <c r="G43" s="28">
        <f>'Number of displacements'!G43*Assumptions!H$21</f>
        <v>14959532.758546209</v>
      </c>
      <c r="I43" s="28">
        <f t="shared" si="0"/>
        <v>424074288.62247795</v>
      </c>
    </row>
    <row r="44" spans="1:9" x14ac:dyDescent="0.35">
      <c r="A44">
        <v>2064</v>
      </c>
      <c r="B44" s="28">
        <f>'Number of displacements'!B44*Assumptions!C$21</f>
        <v>52386100.657207988</v>
      </c>
      <c r="C44" s="28">
        <f>'Number of displacements'!C44*Assumptions!D$21</f>
        <v>147140549.4435491</v>
      </c>
      <c r="D44" s="28">
        <f>'Number of displacements'!D44*Assumptions!E$21</f>
        <v>109958390.6972934</v>
      </c>
      <c r="E44" s="28">
        <f>'Number of displacements'!E44*Assumptions!F$21</f>
        <v>69880902.689838901</v>
      </c>
      <c r="F44" s="28">
        <f>'Number of displacements'!F44*Assumptions!G$21</f>
        <v>41590639.303881392</v>
      </c>
      <c r="G44" s="28">
        <f>'Number of displacements'!G44*Assumptions!H$21</f>
        <v>15392536.445919834</v>
      </c>
      <c r="I44" s="28">
        <f t="shared" si="0"/>
        <v>436349119.23769063</v>
      </c>
    </row>
    <row r="45" spans="1:9" x14ac:dyDescent="0.35">
      <c r="A45">
        <v>2065</v>
      </c>
      <c r="B45" s="28">
        <f>'Number of displacements'!B45*Assumptions!C$21</f>
        <v>53902416.381623805</v>
      </c>
      <c r="C45" s="28">
        <f>'Number of displacements'!C45*Assumptions!D$21</f>
        <v>151399532.76205149</v>
      </c>
      <c r="D45" s="28">
        <f>'Number of displacements'!D45*Assumptions!E$21</f>
        <v>113141136.40186082</v>
      </c>
      <c r="E45" s="28">
        <f>'Number of displacements'!E45*Assumptions!F$21</f>
        <v>71903605.472745776</v>
      </c>
      <c r="F45" s="28">
        <f>'Number of displacements'!F45*Assumptions!G$21</f>
        <v>42794480.390998155</v>
      </c>
      <c r="G45" s="28">
        <f>'Number of displacements'!G45*Assumptions!H$21</f>
        <v>15838073.425362496</v>
      </c>
      <c r="I45" s="28">
        <f t="shared" si="0"/>
        <v>448979244.83464253</v>
      </c>
    </row>
    <row r="46" spans="1:9" x14ac:dyDescent="0.35">
      <c r="A46">
        <v>2066</v>
      </c>
      <c r="B46" s="28">
        <f>'Number of displacements'!B46*Assumptions!C$21</f>
        <v>55462621.865866475</v>
      </c>
      <c r="C46" s="28">
        <f>'Number of displacements'!C46*Assumptions!D$21</f>
        <v>155781792.35603249</v>
      </c>
      <c r="D46" s="28">
        <f>'Number of displacements'!D46*Assumptions!E$21</f>
        <v>116416006.68333136</v>
      </c>
      <c r="E46" s="28">
        <f>'Number of displacements'!E46*Assumptions!F$21</f>
        <v>73984855.389282838</v>
      </c>
      <c r="F46" s="28">
        <f>'Number of displacements'!F46*Assumptions!G$21</f>
        <v>44033166.659321241</v>
      </c>
      <c r="G46" s="28">
        <f>'Number of displacements'!G46*Assumptions!H$21</f>
        <v>16296506.473022917</v>
      </c>
      <c r="I46" s="28">
        <f t="shared" si="0"/>
        <v>461974949.42685735</v>
      </c>
    </row>
    <row r="47" spans="1:9" x14ac:dyDescent="0.35">
      <c r="A47">
        <v>2067</v>
      </c>
      <c r="B47" s="28">
        <f>'Number of displacements'!B47*Assumptions!C$21</f>
        <v>57067987.499068461</v>
      </c>
      <c r="C47" s="28">
        <f>'Number of displacements'!C47*Assumptions!D$21</f>
        <v>160290896.45738217</v>
      </c>
      <c r="D47" s="28">
        <f>'Number of displacements'!D47*Assumptions!E$21</f>
        <v>119785668.08765547</v>
      </c>
      <c r="E47" s="28">
        <f>'Number of displacements'!E47*Assumptions!F$21</f>
        <v>76126347.086278677</v>
      </c>
      <c r="F47" s="28">
        <f>'Number of displacements'!F47*Assumptions!G$21</f>
        <v>45307706.702647872</v>
      </c>
      <c r="G47" s="28">
        <f>'Number of displacements'!G47*Assumptions!H$21</f>
        <v>16768208.865605721</v>
      </c>
      <c r="I47" s="28">
        <f t="shared" si="0"/>
        <v>475346814.69863838</v>
      </c>
    </row>
    <row r="48" spans="1:9" x14ac:dyDescent="0.35">
      <c r="A48">
        <v>2068</v>
      </c>
      <c r="B48" s="28">
        <f>'Number of displacements'!B48*Assumptions!C$21</f>
        <v>58719820.441776626</v>
      </c>
      <c r="C48" s="28">
        <f>'Number of displacements'!C48*Assumptions!D$21</f>
        <v>164930516.58046517</v>
      </c>
      <c r="D48" s="28">
        <f>'Number of displacements'!D48*Assumptions!E$21</f>
        <v>123252864.34395814</v>
      </c>
      <c r="E48" s="28">
        <f>'Number of displacements'!E48*Assumptions!F$21</f>
        <v>78329824.262115717</v>
      </c>
      <c r="F48" s="28">
        <f>'Number of displacements'!F48*Assumptions!G$21</f>
        <v>46619138.308523498</v>
      </c>
      <c r="G48" s="28">
        <f>'Number of displacements'!G48*Assumptions!H$21</f>
        <v>17253564.684310049</v>
      </c>
      <c r="I48" s="28">
        <f t="shared" si="0"/>
        <v>489105728.62114918</v>
      </c>
    </row>
    <row r="49" spans="1:9" x14ac:dyDescent="0.35">
      <c r="A49">
        <v>2069</v>
      </c>
      <c r="B49" s="28">
        <f>'Number of displacements'!B49*Assumptions!C$21</f>
        <v>60419465.690300912</v>
      </c>
      <c r="C49" s="28">
        <f>'Number of displacements'!C49*Assumptions!D$21</f>
        <v>169704430.51163259</v>
      </c>
      <c r="D49" s="28">
        <f>'Number of displacements'!D49*Assumptions!E$21</f>
        <v>126820418.59860598</v>
      </c>
      <c r="E49" s="28">
        <f>'Number of displacements'!E49*Assumptions!F$21</f>
        <v>80597081.086527422</v>
      </c>
      <c r="F49" s="28">
        <f>'Number of displacements'!F49*Assumptions!G$21</f>
        <v>47968529.303254917</v>
      </c>
      <c r="G49" s="28">
        <f>'Number of displacements'!G49*Assumptions!H$21</f>
        <v>17752969.127565648</v>
      </c>
      <c r="I49" s="28">
        <f t="shared" si="0"/>
        <v>503262894.31788743</v>
      </c>
    </row>
    <row r="50" spans="1:9" x14ac:dyDescent="0.35">
      <c r="A50">
        <v>2070</v>
      </c>
      <c r="B50" s="28">
        <f>'Number of displacements'!B50*Assumptions!C$21</f>
        <v>69361138.22302945</v>
      </c>
      <c r="C50" s="28">
        <f>'Number of displacements'!C50*Assumptions!D$21</f>
        <v>194819539.15503445</v>
      </c>
      <c r="D50" s="28">
        <f>'Number of displacements'!D50*Assumptions!E$21</f>
        <v>145588983.34204304</v>
      </c>
      <c r="E50" s="28">
        <f>'Number of displacements'!E50*Assumptions!F$21</f>
        <v>92524904.312630236</v>
      </c>
      <c r="F50" s="28">
        <f>'Number of displacements'!F50*Assumptions!G$21</f>
        <v>55067547.409519814</v>
      </c>
      <c r="G50" s="28">
        <f>'Number of displacements'!G50*Assumptions!H$21</f>
        <v>20380288.561934851</v>
      </c>
      <c r="I50" s="28">
        <f t="shared" si="0"/>
        <v>577742401.00419188</v>
      </c>
    </row>
    <row r="51" spans="1:9" x14ac:dyDescent="0.35">
      <c r="A51">
        <v>2071</v>
      </c>
      <c r="B51" s="28">
        <f>'Number of displacements'!B51*Assumptions!C$21</f>
        <v>71368796.423038781</v>
      </c>
      <c r="C51" s="28">
        <f>'Number of displacements'!C51*Assumptions!D$21</f>
        <v>200458590.86795428</v>
      </c>
      <c r="D51" s="28">
        <f>'Number of displacements'!D51*Assumptions!E$21</f>
        <v>149803056.57852614</v>
      </c>
      <c r="E51" s="28">
        <f>'Number of displacements'!E51*Assumptions!F$21</f>
        <v>95203037.740184858</v>
      </c>
      <c r="F51" s="28">
        <f>'Number of displacements'!F51*Assumptions!G$21</f>
        <v>56661477.612274431</v>
      </c>
      <c r="G51" s="28">
        <f>'Number of displacements'!G51*Assumptions!H$21</f>
        <v>20970196.030269042</v>
      </c>
      <c r="I51" s="28">
        <f t="shared" si="0"/>
        <v>594465155.25224757</v>
      </c>
    </row>
    <row r="52" spans="1:9" x14ac:dyDescent="0.35">
      <c r="A52">
        <v>2072</v>
      </c>
      <c r="B52" s="28">
        <f>'Number of displacements'!B52*Assumptions!C$21</f>
        <v>73434566.29121457</v>
      </c>
      <c r="C52" s="28">
        <f>'Number of displacements'!C52*Assumptions!D$21</f>
        <v>206260864.93710646</v>
      </c>
      <c r="D52" s="28">
        <f>'Number of displacements'!D52*Assumptions!E$21</f>
        <v>154139106.16812885</v>
      </c>
      <c r="E52" s="28">
        <f>'Number of displacements'!E52*Assumptions!F$21</f>
        <v>97958689.741890594</v>
      </c>
      <c r="F52" s="28">
        <f>'Number of displacements'!F52*Assumptions!G$21</f>
        <v>58301544.125992045</v>
      </c>
      <c r="G52" s="28">
        <f>'Number of displacements'!G52*Assumptions!H$21</f>
        <v>21577178.370734651</v>
      </c>
      <c r="I52" s="28">
        <f t="shared" si="0"/>
        <v>611671949.63506722</v>
      </c>
    </row>
    <row r="53" spans="1:9" x14ac:dyDescent="0.35">
      <c r="A53">
        <v>2073</v>
      </c>
      <c r="B53" s="28">
        <f>'Number of displacements'!B53*Assumptions!C$21</f>
        <v>75560129.869837269</v>
      </c>
      <c r="C53" s="28">
        <f>'Number of displacements'!C53*Assumptions!D$21</f>
        <v>212231085.83371961</v>
      </c>
      <c r="D53" s="28">
        <f>'Number of displacements'!D53*Assumptions!E$21</f>
        <v>158600662.71648732</v>
      </c>
      <c r="E53" s="28">
        <f>'Number of displacements'!E53*Assumptions!F$21</f>
        <v>100794104.09293681</v>
      </c>
      <c r="F53" s="28">
        <f>'Number of displacements'!F53*Assumptions!G$21</f>
        <v>59989082.366229445</v>
      </c>
      <c r="G53" s="28">
        <f>'Number of displacements'!G53*Assumptions!H$21</f>
        <v>22201729.815518849</v>
      </c>
      <c r="I53" s="28">
        <f t="shared" si="0"/>
        <v>629376794.69472921</v>
      </c>
    </row>
    <row r="54" spans="1:9" x14ac:dyDescent="0.35">
      <c r="A54">
        <v>2074</v>
      </c>
      <c r="B54" s="28">
        <f>'Number of displacements'!B54*Assumptions!C$21</f>
        <v>77747217.887902439</v>
      </c>
      <c r="C54" s="28">
        <f>'Number of displacements'!C54*Assumptions!D$21</f>
        <v>218374114.77884561</v>
      </c>
      <c r="D54" s="28">
        <f>'Number of displacements'!D54*Assumptions!E$21</f>
        <v>163191359.02262068</v>
      </c>
      <c r="E54" s="28">
        <f>'Number of displacements'!E54*Assumptions!F$21</f>
        <v>103711589.51458737</v>
      </c>
      <c r="F54" s="28">
        <f>'Number of displacements'!F54*Assumptions!G$21</f>
        <v>61725466.402147815</v>
      </c>
      <c r="G54" s="28">
        <f>'Number of displacements'!G54*Assumptions!H$21</f>
        <v>22844358.902359858</v>
      </c>
      <c r="I54" s="28">
        <f t="shared" si="0"/>
        <v>647594106.50846374</v>
      </c>
    </row>
    <row r="55" spans="1:9" x14ac:dyDescent="0.35">
      <c r="A55">
        <v>2075</v>
      </c>
      <c r="B55" s="28">
        <f>'Number of displacements'!B55*Assumptions!C$21</f>
        <v>79997611.170357734</v>
      </c>
      <c r="C55" s="28">
        <f>'Number of displacements'!C55*Assumptions!D$21</f>
        <v>224694953.7015835</v>
      </c>
      <c r="D55" s="28">
        <f>'Number of displacements'!D55*Assumptions!E$21</f>
        <v>167914933.03691873</v>
      </c>
      <c r="E55" s="28">
        <f>'Number of displacements'!E55*Assumptions!F$21</f>
        <v>106713521.55404505</v>
      </c>
      <c r="F55" s="28">
        <f>'Number of displacements'!F55*Assumptions!G$21</f>
        <v>63512110.075341262</v>
      </c>
      <c r="G55" s="28">
        <f>'Number of displacements'!G55*Assumptions!H$21</f>
        <v>23505588.888621114</v>
      </c>
      <c r="I55" s="28">
        <f t="shared" si="0"/>
        <v>666338718.42686737</v>
      </c>
    </row>
    <row r="56" spans="1:9" x14ac:dyDescent="0.35">
      <c r="A56">
        <v>2076</v>
      </c>
      <c r="B56" s="28">
        <f>'Number of displacements'!B56*Assumptions!C$21</f>
        <v>82313142.088130385</v>
      </c>
      <c r="C56" s="28">
        <f>'Number of displacements'!C56*Assumptions!D$21</f>
        <v>231198749.31187421</v>
      </c>
      <c r="D56" s="28">
        <f>'Number of displacements'!D56*Assumptions!E$21</f>
        <v>172775230.90474781</v>
      </c>
      <c r="E56" s="28">
        <f>'Number of displacements'!E56*Assumptions!F$21</f>
        <v>109802344.51872815</v>
      </c>
      <c r="F56" s="28">
        <f>'Number of displacements'!F56*Assumptions!G$21</f>
        <v>65350468.151049972</v>
      </c>
      <c r="G56" s="28">
        <f>'Number of displacements'!G56*Assumptions!H$21</f>
        <v>24185958.177350871</v>
      </c>
      <c r="I56" s="28">
        <f t="shared" si="0"/>
        <v>685625893.15188146</v>
      </c>
    </row>
    <row r="57" spans="1:9" x14ac:dyDescent="0.35">
      <c r="A57">
        <v>2077</v>
      </c>
      <c r="B57" s="28">
        <f>'Number of displacements'!B57*Assumptions!C$21</f>
        <v>84695696.05012548</v>
      </c>
      <c r="C57" s="28">
        <f>'Number of displacements'!C57*Assumptions!D$21</f>
        <v>237890797.29118159</v>
      </c>
      <c r="D57" s="28">
        <f>'Number of displacements'!D57*Assumptions!E$21</f>
        <v>177776210.09815517</v>
      </c>
      <c r="E57" s="28">
        <f>'Number of displacements'!E57*Assumptions!F$21</f>
        <v>112980573.46653514</v>
      </c>
      <c r="F57" s="28">
        <f>'Number of displacements'!F57*Assumptions!G$21</f>
        <v>67242037.502695113</v>
      </c>
      <c r="G57" s="28">
        <f>'Number of displacements'!G57*Assumptions!H$21</f>
        <v>24886020.755674005</v>
      </c>
      <c r="I57" s="28">
        <f t="shared" si="0"/>
        <v>705471335.16436636</v>
      </c>
    </row>
    <row r="58" spans="1:9" x14ac:dyDescent="0.35">
      <c r="A58">
        <v>2078</v>
      </c>
      <c r="B58" s="28">
        <f>'Number of displacements'!B58*Assumptions!C$21</f>
        <v>87147213.038410395</v>
      </c>
      <c r="C58" s="28">
        <f>'Number of displacements'!C58*Assumptions!D$21</f>
        <v>244776546.60447395</v>
      </c>
      <c r="D58" s="28">
        <f>'Number of displacements'!D58*Assumptions!E$21</f>
        <v>182921942.63821954</v>
      </c>
      <c r="E58" s="28">
        <f>'Number of displacements'!E58*Assumptions!F$21</f>
        <v>116250796.25371735</v>
      </c>
      <c r="F58" s="28">
        <f>'Number of displacements'!F58*Assumptions!G$21</f>
        <v>69188358.330700204</v>
      </c>
      <c r="G58" s="28">
        <f>'Number of displacements'!G58*Assumptions!H$21</f>
        <v>25606346.645873178</v>
      </c>
      <c r="I58" s="28">
        <f t="shared" si="0"/>
        <v>725891203.51139462</v>
      </c>
    </row>
    <row r="59" spans="1:9" x14ac:dyDescent="0.35">
      <c r="A59">
        <v>2079</v>
      </c>
      <c r="B59" s="28">
        <f>'Number of displacements'!B59*Assumptions!C$21</f>
        <v>89669689.187834844</v>
      </c>
      <c r="C59" s="28">
        <f>'Number of displacements'!C59*Assumptions!D$21</f>
        <v>251861603.93701467</v>
      </c>
      <c r="D59" s="28">
        <f>'Number of displacements'!D59*Assumptions!E$21</f>
        <v>188216618.41067278</v>
      </c>
      <c r="E59" s="28">
        <f>'Number of displacements'!E59*Assumptions!F$21</f>
        <v>119615675.64202732</v>
      </c>
      <c r="F59" s="28">
        <f>'Number of displacements'!F59*Assumptions!G$21</f>
        <v>71191015.416591197</v>
      </c>
      <c r="G59" s="28">
        <f>'Number of displacements'!G59*Assumptions!H$21</f>
        <v>26347522.369526457</v>
      </c>
      <c r="I59" s="28">
        <f t="shared" si="0"/>
        <v>746902124.96366727</v>
      </c>
    </row>
    <row r="60" spans="1:9" x14ac:dyDescent="0.35">
      <c r="A60">
        <v>2080</v>
      </c>
      <c r="B60" s="28">
        <f>'Number of displacements'!B60*Assumptions!C$21</f>
        <v>100968666.12315202</v>
      </c>
      <c r="C60" s="28">
        <f>'Number of displacements'!C60*Assumptions!D$21</f>
        <v>283597840.33474702</v>
      </c>
      <c r="D60" s="28">
        <f>'Number of displacements'!D60*Assumptions!E$21</f>
        <v>211933163.53899139</v>
      </c>
      <c r="E60" s="28">
        <f>'Number of displacements'!E60*Assumptions!F$21</f>
        <v>134688045.94265959</v>
      </c>
      <c r="F60" s="28">
        <f>'Number of displacements'!F60*Assumptions!G$21</f>
        <v>80161556.615957826</v>
      </c>
      <c r="G60" s="28">
        <f>'Number of displacements'!G60*Assumptions!H$21</f>
        <v>29667485.338645577</v>
      </c>
      <c r="I60" s="28">
        <f t="shared" si="0"/>
        <v>841016757.89415348</v>
      </c>
    </row>
    <row r="61" spans="1:9" x14ac:dyDescent="0.35">
      <c r="A61">
        <v>2081</v>
      </c>
      <c r="B61" s="28">
        <f>'Number of displacements'!B61*Assumptions!C$21</f>
        <v>103891204.24290344</v>
      </c>
      <c r="C61" s="28">
        <f>'Number of displacements'!C61*Assumptions!D$21</f>
        <v>291806580.04461455</v>
      </c>
      <c r="D61" s="28">
        <f>'Number of displacements'!D61*Assumptions!E$21</f>
        <v>218067569.12306386</v>
      </c>
      <c r="E61" s="28">
        <f>'Number of displacements'!E61*Assumptions!F$21</f>
        <v>138586591.53760821</v>
      </c>
      <c r="F61" s="28">
        <f>'Number of displacements'!F61*Assumptions!G$21</f>
        <v>82481832.934781343</v>
      </c>
      <c r="G61" s="28">
        <f>'Number of displacements'!G61*Assumptions!H$21</f>
        <v>30526210.724931292</v>
      </c>
      <c r="I61" s="28">
        <f t="shared" si="0"/>
        <v>865359988.60790253</v>
      </c>
    </row>
    <row r="62" spans="1:9" x14ac:dyDescent="0.35">
      <c r="A62">
        <v>2082</v>
      </c>
      <c r="B62" s="28">
        <f>'Number of displacements'!B62*Assumptions!C$21</f>
        <v>106898335.23081243</v>
      </c>
      <c r="C62" s="28">
        <f>'Number of displacements'!C62*Assumptions!D$21</f>
        <v>300252921.73179203</v>
      </c>
      <c r="D62" s="28">
        <f>'Number of displacements'!D62*Assumptions!E$21</f>
        <v>224379535.08155596</v>
      </c>
      <c r="E62" s="28">
        <f>'Number of displacements'!E62*Assumptions!F$21</f>
        <v>142597980.53784585</v>
      </c>
      <c r="F62" s="28">
        <f>'Number of displacements'!F62*Assumptions!G$21</f>
        <v>84869269.653464437</v>
      </c>
      <c r="G62" s="28">
        <f>'Number of displacements'!G62*Assumptions!H$21</f>
        <v>31409791.918193392</v>
      </c>
      <c r="I62" s="28">
        <f t="shared" si="0"/>
        <v>890407834.15366399</v>
      </c>
    </row>
    <row r="63" spans="1:9" x14ac:dyDescent="0.35">
      <c r="A63">
        <v>2083</v>
      </c>
      <c r="B63" s="28">
        <f>'Number of displacements'!B63*Assumptions!C$21</f>
        <v>109992507.62751383</v>
      </c>
      <c r="C63" s="28">
        <f>'Number of displacements'!C63*Assumptions!D$21</f>
        <v>308943742.78569818</v>
      </c>
      <c r="D63" s="28">
        <f>'Number of displacements'!D63*Assumptions!E$21</f>
        <v>230874200.89964366</v>
      </c>
      <c r="E63" s="28">
        <f>'Number of displacements'!E63*Assumptions!F$21</f>
        <v>146725479.19582671</v>
      </c>
      <c r="F63" s="28">
        <f>'Number of displacements'!F63*Assumptions!G$21</f>
        <v>87325810.729833469</v>
      </c>
      <c r="G63" s="28">
        <f>'Number of displacements'!G63*Assumptions!H$21</f>
        <v>32318948.369784176</v>
      </c>
      <c r="I63" s="28">
        <f t="shared" si="0"/>
        <v>916180689.60830021</v>
      </c>
    </row>
    <row r="64" spans="1:9" x14ac:dyDescent="0.35">
      <c r="A64">
        <v>2084</v>
      </c>
      <c r="B64" s="28">
        <f>'Number of displacements'!B64*Assumptions!C$21</f>
        <v>113176240.84665307</v>
      </c>
      <c r="C64" s="28">
        <f>'Number of displacements'!C64*Assumptions!D$21</f>
        <v>317886119.66179359</v>
      </c>
      <c r="D64" s="28">
        <f>'Number of displacements'!D64*Assumptions!E$21</f>
        <v>237556854.82490572</v>
      </c>
      <c r="E64" s="28">
        <f>'Number of displacements'!E64*Assumptions!F$21</f>
        <v>150972448.30568478</v>
      </c>
      <c r="F64" s="28">
        <f>'Number of displacements'!F64*Assumptions!G$21</f>
        <v>89853456.389575586</v>
      </c>
      <c r="G64" s="28">
        <f>'Number of displacements'!G64*Assumptions!H$21</f>
        <v>33254420.355575964</v>
      </c>
      <c r="I64" s="28">
        <f t="shared" si="0"/>
        <v>942699540.38418877</v>
      </c>
    </row>
    <row r="65" spans="1:9" x14ac:dyDescent="0.35">
      <c r="A65">
        <v>2085</v>
      </c>
      <c r="B65" s="28">
        <f>'Number of displacements'!B65*Assumptions!C$21</f>
        <v>116452127.22630551</v>
      </c>
      <c r="C65" s="28">
        <f>'Number of displacements'!C65*Assumptions!D$21</f>
        <v>327087333.64354813</v>
      </c>
      <c r="D65" s="28">
        <f>'Number of displacements'!D65*Assumptions!E$21</f>
        <v>244432938.17325097</v>
      </c>
      <c r="E65" s="28">
        <f>'Number of displacements'!E65*Assumptions!F$21</f>
        <v>155342345.93974289</v>
      </c>
      <c r="F65" s="28">
        <f>'Number of displacements'!F65*Assumptions!G$21</f>
        <v>92454264.754912049</v>
      </c>
      <c r="G65" s="28">
        <f>'Number of displacements'!G65*Assumptions!H$21</f>
        <v>34216969.578726716</v>
      </c>
      <c r="I65" s="28">
        <f t="shared" si="0"/>
        <v>969985979.31648636</v>
      </c>
    </row>
    <row r="66" spans="1:9" x14ac:dyDescent="0.35">
      <c r="A66">
        <v>2086</v>
      </c>
      <c r="B66" s="28">
        <f>'Number of displacements'!B66*Assumptions!C$21</f>
        <v>119822834.13977419</v>
      </c>
      <c r="C66" s="28">
        <f>'Number of displacements'!C66*Assumptions!D$21</f>
        <v>336554876.77118713</v>
      </c>
      <c r="D66" s="28">
        <f>'Number of displacements'!D66*Assumptions!E$21</f>
        <v>251508049.75948164</v>
      </c>
      <c r="E66" s="28">
        <f>'Number of displacements'!E66*Assumptions!F$21</f>
        <v>159838730.26422995</v>
      </c>
      <c r="F66" s="28">
        <f>'Number of displacements'!F66*Assumptions!G$21</f>
        <v>95130353.520413339</v>
      </c>
      <c r="G66" s="28">
        <f>'Number of displacements'!G66*Assumptions!H$21</f>
        <v>35207379.789892942</v>
      </c>
      <c r="I66" s="28">
        <f t="shared" si="0"/>
        <v>998062224.24497914</v>
      </c>
    </row>
    <row r="67" spans="1:9" x14ac:dyDescent="0.35">
      <c r="A67">
        <v>2087</v>
      </c>
      <c r="B67" s="28">
        <f>'Number of displacements'!B67*Assumptions!C$21</f>
        <v>123291106.16748445</v>
      </c>
      <c r="C67" s="28">
        <f>'Number of displacements'!C67*Assumptions!D$21</f>
        <v>346296457.94204593</v>
      </c>
      <c r="D67" s="28">
        <f>'Number of displacements'!D67*Assumptions!E$21</f>
        <v>258787950.45609865</v>
      </c>
      <c r="E67" s="28">
        <f>'Number of displacements'!E67*Assumptions!F$21</f>
        <v>164465262.43649924</v>
      </c>
      <c r="F67" s="28">
        <f>'Number of displacements'!F67*Assumptions!G$21</f>
        <v>97883901.677321076</v>
      </c>
      <c r="G67" s="28">
        <f>'Number of displacements'!G67*Assumptions!H$21</f>
        <v>36226457.425394498</v>
      </c>
      <c r="I67" s="28">
        <f t="shared" si="0"/>
        <v>1026951136.1048439</v>
      </c>
    </row>
    <row r="68" spans="1:9" x14ac:dyDescent="0.35">
      <c r="A68">
        <v>2088</v>
      </c>
      <c r="B68" s="28">
        <f>'Number of displacements'!B68*Assumptions!C$21</f>
        <v>126859767.33174412</v>
      </c>
      <c r="C68" s="28">
        <f>'Number of displacements'!C68*Assumptions!D$21</f>
        <v>356320009.18749976</v>
      </c>
      <c r="D68" s="28">
        <f>'Number of displacements'!D68*Assumptions!E$21</f>
        <v>266278567.8840619</v>
      </c>
      <c r="E68" s="28">
        <f>'Number of displacements'!E68*Assumptions!F$21</f>
        <v>169225709.58610633</v>
      </c>
      <c r="F68" s="28">
        <f>'Number of displacements'!F68*Assumptions!G$21</f>
        <v>100717151.28777993</v>
      </c>
      <c r="G68" s="28">
        <f>'Number of displacements'!G68*Assumptions!H$21</f>
        <v>37275032.263851151</v>
      </c>
      <c r="I68" s="28">
        <f t="shared" ref="I68:I130" si="1">SUM(B68:G68)</f>
        <v>1056676237.5410432</v>
      </c>
    </row>
    <row r="69" spans="1:9" x14ac:dyDescent="0.35">
      <c r="A69">
        <v>2089</v>
      </c>
      <c r="B69" s="28">
        <f>'Number of displacements'!B69*Assumptions!C$21</f>
        <v>130531723.39618902</v>
      </c>
      <c r="C69" s="28">
        <f>'Number of displacements'!C69*Assumptions!D$21</f>
        <v>366633692.13157755</v>
      </c>
      <c r="D69" s="28">
        <f>'Number of displacements'!D69*Assumptions!E$21</f>
        <v>273986001.23932481</v>
      </c>
      <c r="E69" s="28">
        <f>'Number of displacements'!E69*Assumptions!F$21</f>
        <v>174123947.88217482</v>
      </c>
      <c r="F69" s="28">
        <f>'Number of displacements'!F69*Assumptions!G$21</f>
        <v>103632409.31042518</v>
      </c>
      <c r="G69" s="28">
        <f>'Number of displacements'!G69*Assumptions!H$21</f>
        <v>38353958.101825446</v>
      </c>
      <c r="I69" s="28">
        <f t="shared" si="1"/>
        <v>1087261732.0615168</v>
      </c>
    </row>
    <row r="70" spans="1:9" x14ac:dyDescent="0.35">
      <c r="A70">
        <v>2090</v>
      </c>
      <c r="B70" s="28">
        <f>'Number of displacements'!B70*Assumptions!C$21</f>
        <v>144893838.1663709</v>
      </c>
      <c r="C70" s="28">
        <f>'Number of displacements'!C70*Assumptions!D$21</f>
        <v>406973580.61238033</v>
      </c>
      <c r="D70" s="28">
        <f>'Number of displacements'!D70*Assumptions!E$21</f>
        <v>304132070.66092318</v>
      </c>
      <c r="E70" s="28">
        <f>'Number of displacements'!E70*Assumptions!F$21</f>
        <v>193282418.01231015</v>
      </c>
      <c r="F70" s="28">
        <f>'Number of displacements'!F70*Assumptions!G$21</f>
        <v>115034852.46908382</v>
      </c>
      <c r="G70" s="28">
        <f>'Number of displacements'!G70*Assumptions!H$21</f>
        <v>42573958.679594941</v>
      </c>
      <c r="I70" s="28">
        <f t="shared" si="1"/>
        <v>1206890718.6006634</v>
      </c>
    </row>
    <row r="71" spans="1:9" x14ac:dyDescent="0.35">
      <c r="A71">
        <v>2091</v>
      </c>
      <c r="B71" s="28">
        <f>'Number of displacements'!B71*Assumptions!C$21</f>
        <v>149087790.42520157</v>
      </c>
      <c r="C71" s="28">
        <f>'Number of displacements'!C71*Assumptions!D$21</f>
        <v>418753431.22089195</v>
      </c>
      <c r="D71" s="28">
        <f>'Number of displacements'!D71*Assumptions!E$21</f>
        <v>312935173.68361109</v>
      </c>
      <c r="E71" s="28">
        <f>'Number of displacements'!E71*Assumptions!F$21</f>
        <v>198876977.75255391</v>
      </c>
      <c r="F71" s="28">
        <f>'Number of displacements'!F71*Assumptions!G$21</f>
        <v>118364536.36359839</v>
      </c>
      <c r="G71" s="28">
        <f>'Number of displacements'!G71*Assumptions!H$21</f>
        <v>43806261.946809329</v>
      </c>
      <c r="I71" s="28">
        <f t="shared" si="1"/>
        <v>1241824171.3926661</v>
      </c>
    </row>
    <row r="72" spans="1:9" x14ac:dyDescent="0.35">
      <c r="A72">
        <v>2092</v>
      </c>
      <c r="B72" s="28">
        <f>'Number of displacements'!B72*Assumptions!C$21</f>
        <v>153403136.63543794</v>
      </c>
      <c r="C72" s="28">
        <f>'Number of displacements'!C72*Assumptions!D$21</f>
        <v>430874249.6144622</v>
      </c>
      <c r="D72" s="28">
        <f>'Number of displacements'!D72*Assumptions!E$21</f>
        <v>321993082.53016233</v>
      </c>
      <c r="E72" s="28">
        <f>'Number of displacements'!E72*Assumptions!F$21</f>
        <v>204633472.02884626</v>
      </c>
      <c r="F72" s="28">
        <f>'Number of displacements'!F72*Assumptions!G$21</f>
        <v>121790597.96103884</v>
      </c>
      <c r="G72" s="28">
        <f>'Number of displacements'!G72*Assumptions!H$21</f>
        <v>45074234.233055174</v>
      </c>
      <c r="I72" s="28">
        <f t="shared" si="1"/>
        <v>1277768773.0030026</v>
      </c>
    </row>
    <row r="73" spans="1:9" x14ac:dyDescent="0.35">
      <c r="A73">
        <v>2093</v>
      </c>
      <c r="B73" s="28">
        <f>'Number of displacements'!B73*Assumptions!C$21</f>
        <v>157843390.54509816</v>
      </c>
      <c r="C73" s="28">
        <f>'Number of displacements'!C73*Assumptions!D$21</f>
        <v>443345905.10589606</v>
      </c>
      <c r="D73" s="28">
        <f>'Number of displacements'!D73*Assumptions!E$21</f>
        <v>331313172.5553478</v>
      </c>
      <c r="E73" s="28">
        <f>'Number of displacements'!E73*Assumptions!F$21</f>
        <v>210556588.03645945</v>
      </c>
      <c r="F73" s="28">
        <f>'Number of displacements'!F73*Assumptions!G$21</f>
        <v>125315826.91409166</v>
      </c>
      <c r="G73" s="28">
        <f>'Number of displacements'!G73*Assumptions!H$21</f>
        <v>46378907.978116184</v>
      </c>
      <c r="I73" s="28">
        <f t="shared" si="1"/>
        <v>1314753791.1350093</v>
      </c>
    </row>
    <row r="74" spans="1:9" x14ac:dyDescent="0.35">
      <c r="A74">
        <v>2094</v>
      </c>
      <c r="B74" s="28">
        <f>'Number of displacements'!B74*Assumptions!C$21</f>
        <v>162412167.60763961</v>
      </c>
      <c r="C74" s="28">
        <f>'Number of displacements'!C74*Assumptions!D$21</f>
        <v>456178552.67526484</v>
      </c>
      <c r="D74" s="28">
        <f>'Number of displacements'!D74*Assumptions!E$21</f>
        <v>340903032.59358752</v>
      </c>
      <c r="E74" s="28">
        <f>'Number of displacements'!E74*Assumptions!F$21</f>
        <v>216651148.64153656</v>
      </c>
      <c r="F74" s="28">
        <f>'Number of displacements'!F74*Assumptions!G$21</f>
        <v>128943093.62194237</v>
      </c>
      <c r="G74" s="28">
        <f>'Number of displacements'!G74*Assumptions!H$21</f>
        <v>47721345.505746439</v>
      </c>
      <c r="I74" s="28">
        <f t="shared" si="1"/>
        <v>1352809340.6457171</v>
      </c>
    </row>
    <row r="75" spans="1:9" x14ac:dyDescent="0.35">
      <c r="A75">
        <v>2095</v>
      </c>
      <c r="B75" s="28">
        <f>'Number of displacements'!B75*Assumptions!C$21</f>
        <v>167113187.92582268</v>
      </c>
      <c r="C75" s="28">
        <f>'Number of displacements'!C75*Assumptions!D$21</f>
        <v>469382641.23854631</v>
      </c>
      <c r="D75" s="28">
        <f>'Number of displacements'!D75*Assumptions!E$21</f>
        <v>350770471.13812</v>
      </c>
      <c r="E75" s="28">
        <f>'Number of displacements'!E75*Assumptions!F$21</f>
        <v>222922116.30808514</v>
      </c>
      <c r="F75" s="28">
        <f>'Number of displacements'!F75*Assumptions!G$21</f>
        <v>132675351.56748331</v>
      </c>
      <c r="G75" s="28">
        <f>'Number of displacements'!G75*Assumptions!H$21</f>
        <v>49102639.888661854</v>
      </c>
      <c r="I75" s="28">
        <f t="shared" si="1"/>
        <v>1391966408.0667195</v>
      </c>
    </row>
    <row r="76" spans="1:9" x14ac:dyDescent="0.35">
      <c r="A76">
        <v>2096</v>
      </c>
      <c r="B76" s="28">
        <f>'Number of displacements'!B76*Assumptions!C$21</f>
        <v>171950279.2807852</v>
      </c>
      <c r="C76" s="28">
        <f>'Number of displacements'!C76*Assumptions!D$21</f>
        <v>482968922.15559906</v>
      </c>
      <c r="D76" s="28">
        <f>'Number of displacements'!D76*Assumptions!E$21</f>
        <v>360923522.69902653</v>
      </c>
      <c r="E76" s="28">
        <f>'Number of displacements'!E76*Assumptions!F$21</f>
        <v>229374597.13863704</v>
      </c>
      <c r="F76" s="28">
        <f>'Number of displacements'!F76*Assumptions!G$21</f>
        <v>136515639.72217131</v>
      </c>
      <c r="G76" s="28">
        <f>'Number of displacements'!G76*Assumptions!H$21</f>
        <v>50523915.838569008</v>
      </c>
      <c r="I76" s="28">
        <f t="shared" si="1"/>
        <v>1432256876.8347881</v>
      </c>
    </row>
    <row r="77" spans="1:9" x14ac:dyDescent="0.35">
      <c r="A77">
        <v>2097</v>
      </c>
      <c r="B77" s="28">
        <f>'Number of displacements'!B77*Assumptions!C$21</f>
        <v>176927380.24879301</v>
      </c>
      <c r="C77" s="28">
        <f>'Number of displacements'!C77*Assumptions!D$21</f>
        <v>496948457.9844014</v>
      </c>
      <c r="D77" s="28">
        <f>'Number of displacements'!D77*Assumptions!E$21</f>
        <v>371370454.34528905</v>
      </c>
      <c r="E77" s="28">
        <f>'Number of displacements'!E77*Assumptions!F$21</f>
        <v>236013845.03186613</v>
      </c>
      <c r="F77" s="28">
        <f>'Number of displacements'!F77*Assumptions!G$21</f>
        <v>140467085.02049455</v>
      </c>
      <c r="G77" s="28">
        <f>'Number of displacements'!G77*Assumptions!H$21</f>
        <v>51986330.62195567</v>
      </c>
      <c r="I77" s="28">
        <f t="shared" si="1"/>
        <v>1473713553.2527995</v>
      </c>
    </row>
    <row r="78" spans="1:9" x14ac:dyDescent="0.35">
      <c r="A78">
        <v>2098</v>
      </c>
      <c r="B78" s="28">
        <f>'Number of displacements'!B78*Assumptions!C$21</f>
        <v>182048543.40820503</v>
      </c>
      <c r="C78" s="28">
        <f>'Number of displacements'!C78*Assumptions!D$21</f>
        <v>511332631.48868114</v>
      </c>
      <c r="D78" s="28">
        <f>'Number of displacements'!D78*Assumptions!E$21</f>
        <v>382119772.43620765</v>
      </c>
      <c r="E78" s="28">
        <f>'Number of displacements'!E78*Assumptions!F$21</f>
        <v>242845265.96054745</v>
      </c>
      <c r="F78" s="28">
        <f>'Number of displacements'!F78*Assumptions!G$21</f>
        <v>144532904.90606228</v>
      </c>
      <c r="G78" s="28">
        <f>'Number of displacements'!G78*Assumptions!H$21</f>
        <v>53491075.002389036</v>
      </c>
      <c r="I78" s="28">
        <f t="shared" si="1"/>
        <v>1516370193.2020924</v>
      </c>
    </row>
    <row r="79" spans="1:9" x14ac:dyDescent="0.35">
      <c r="A79">
        <v>2099</v>
      </c>
      <c r="B79" s="28">
        <f>'Number of displacements'!B79*Assumptions!C$21</f>
        <v>187317938.63926375</v>
      </c>
      <c r="C79" s="28">
        <f>'Number of displacements'!C79*Assumptions!D$21</f>
        <v>526133154.9062705</v>
      </c>
      <c r="D79" s="28">
        <f>'Number of displacements'!D79*Assumptions!E$21</f>
        <v>393180229.54765886</v>
      </c>
      <c r="E79" s="28">
        <f>'Number of displacements'!E79*Assumptions!F$21</f>
        <v>249874422.37334204</v>
      </c>
      <c r="F79" s="28">
        <f>'Number of displacements'!F79*Assumptions!G$21</f>
        <v>148716409.95139155</v>
      </c>
      <c r="G79" s="28">
        <f>'Number of displacements'!G79*Assumptions!H$21</f>
        <v>55039374.21008867</v>
      </c>
      <c r="I79" s="28">
        <f t="shared" si="1"/>
        <v>1560261529.6280153</v>
      </c>
    </row>
    <row r="80" spans="1:9" x14ac:dyDescent="0.35">
      <c r="A80">
        <v>2100</v>
      </c>
      <c r="B80" s="28">
        <f>'Number of displacements'!B80*Assumptions!C$21</f>
        <v>206544880.53426442</v>
      </c>
      <c r="C80" s="28">
        <f>'Number of displacements'!C80*Assumptions!D$21</f>
        <v>580137227.72439766</v>
      </c>
      <c r="D80" s="28">
        <f>'Number of displacements'!D80*Assumptions!E$21</f>
        <v>433537567.89278245</v>
      </c>
      <c r="E80" s="28">
        <f>'Number of displacements'!E80*Assumptions!F$21</f>
        <v>275522371.70974416</v>
      </c>
      <c r="F80" s="28">
        <f>'Number of displacements'!F80*Assumptions!G$21</f>
        <v>163981161.38811886</v>
      </c>
      <c r="G80" s="28">
        <f>'Number of displacements'!G80*Assumptions!H$21</f>
        <v>60688800.301161185</v>
      </c>
      <c r="I80" s="28">
        <f t="shared" si="1"/>
        <v>1720412009.5504689</v>
      </c>
    </row>
    <row r="81" spans="1:9" x14ac:dyDescent="0.35">
      <c r="A81">
        <v>2101</v>
      </c>
      <c r="B81" s="28">
        <f>'Number of displacements'!B81*Assumptions!C$21</f>
        <v>212523322.262559</v>
      </c>
      <c r="C81" s="28">
        <f>'Number of displacements'!C81*Assumptions!D$21</f>
        <v>596929300.23373926</v>
      </c>
      <c r="D81" s="28">
        <f>'Number of displacements'!D81*Assumptions!E$21</f>
        <v>446086313.13386124</v>
      </c>
      <c r="E81" s="28">
        <f>'Number of displacements'!E81*Assumptions!F$21</f>
        <v>283497366.97395724</v>
      </c>
      <c r="F81" s="28">
        <f>'Number of displacements'!F81*Assumptions!G$21</f>
        <v>168727596.23250273</v>
      </c>
      <c r="G81" s="28">
        <f>'Number of displacements'!G81*Assumptions!H$21</f>
        <v>62445437.673252344</v>
      </c>
      <c r="I81" s="28">
        <f t="shared" si="1"/>
        <v>1770209336.509872</v>
      </c>
    </row>
    <row r="82" spans="1:9" x14ac:dyDescent="0.35">
      <c r="A82">
        <v>2102</v>
      </c>
      <c r="B82" s="28">
        <f>'Number of displacements'!B82*Assumptions!C$21</f>
        <v>218674809.99134582</v>
      </c>
      <c r="C82" s="28">
        <f>'Number of displacements'!C82*Assumptions!D$21</f>
        <v>614207419.2949717</v>
      </c>
      <c r="D82" s="28">
        <f>'Number of displacements'!D82*Assumptions!E$21</f>
        <v>458998281.81573874</v>
      </c>
      <c r="E82" s="28">
        <f>'Number of displacements'!E82*Assumptions!F$21</f>
        <v>291703198.48231828</v>
      </c>
      <c r="F82" s="28">
        <f>'Number of displacements'!F82*Assumptions!G$21</f>
        <v>173611416.63716239</v>
      </c>
      <c r="G82" s="28">
        <f>'Number of displacements'!G82*Assumptions!H$21</f>
        <v>64252920.915449955</v>
      </c>
      <c r="I82" s="28">
        <f t="shared" si="1"/>
        <v>1821448047.1369867</v>
      </c>
    </row>
    <row r="83" spans="1:9" x14ac:dyDescent="0.35">
      <c r="A83">
        <v>2103</v>
      </c>
      <c r="B83" s="28">
        <f>'Number of displacements'!B83*Assumptions!C$21</f>
        <v>225004352.53724432</v>
      </c>
      <c r="C83" s="28">
        <f>'Number of displacements'!C83*Assumptions!D$21</f>
        <v>631985653.52591884</v>
      </c>
      <c r="D83" s="28">
        <f>'Number of displacements'!D83*Assumptions!E$21</f>
        <v>472283987.44119227</v>
      </c>
      <c r="E83" s="28">
        <f>'Number of displacements'!E83*Assumptions!F$21</f>
        <v>300146547.79009438</v>
      </c>
      <c r="F83" s="28">
        <f>'Number of displacements'!F83*Assumptions!G$21</f>
        <v>178636599.22724721</v>
      </c>
      <c r="G83" s="28">
        <f>'Number of displacements'!G83*Assumptions!H$21</f>
        <v>66112721.761503883</v>
      </c>
      <c r="I83" s="28">
        <f t="shared" si="1"/>
        <v>1874169862.283201</v>
      </c>
    </row>
    <row r="84" spans="1:9" x14ac:dyDescent="0.35">
      <c r="A84">
        <v>2104</v>
      </c>
      <c r="B84" s="28">
        <f>'Number of displacements'!B84*Assumptions!C$21</f>
        <v>231517103.69707468</v>
      </c>
      <c r="C84" s="28">
        <f>'Number of displacements'!C84*Assumptions!D$21</f>
        <v>650278478.76055872</v>
      </c>
      <c r="D84" s="28">
        <f>'Number of displacements'!D84*Assumptions!E$21</f>
        <v>485954247.82634544</v>
      </c>
      <c r="E84" s="28">
        <f>'Number of displacements'!E84*Assumptions!F$21</f>
        <v>308834289.85017496</v>
      </c>
      <c r="F84" s="28">
        <f>'Number of displacements'!F84*Assumptions!G$21</f>
        <v>183807235.73132476</v>
      </c>
      <c r="G84" s="28">
        <f>'Number of displacements'!G84*Assumptions!H$21</f>
        <v>68026354.544498622</v>
      </c>
      <c r="I84" s="28">
        <f t="shared" si="1"/>
        <v>1928417710.4099772</v>
      </c>
    </row>
    <row r="85" spans="1:9" x14ac:dyDescent="0.35">
      <c r="A85">
        <v>2105</v>
      </c>
      <c r="B85" s="28">
        <f>'Number of displacements'!B85*Assumptions!C$21</f>
        <v>238218366.44431022</v>
      </c>
      <c r="C85" s="28">
        <f>'Number of displacements'!C85*Assumptions!D$21</f>
        <v>669100789.83589458</v>
      </c>
      <c r="D85" s="28">
        <f>'Number of displacements'!D85*Assumptions!E$21</f>
        <v>500020193.90901822</v>
      </c>
      <c r="E85" s="28">
        <f>'Number of displacements'!E85*Assumptions!F$21</f>
        <v>317773498.61096632</v>
      </c>
      <c r="F85" s="28">
        <f>'Number of displacements'!F85*Assumptions!G$21</f>
        <v>189127536.31304908</v>
      </c>
      <c r="G85" s="28">
        <f>'Number of displacements'!G85*Assumptions!H$21</f>
        <v>69995377.429890931</v>
      </c>
      <c r="I85" s="28">
        <f t="shared" si="1"/>
        <v>1984235762.5431294</v>
      </c>
    </row>
    <row r="86" spans="1:9" x14ac:dyDescent="0.35">
      <c r="A86">
        <v>2106</v>
      </c>
      <c r="B86" s="28">
        <f>'Number of displacements'!B86*Assumptions!C$21</f>
        <v>245113597.24699554</v>
      </c>
      <c r="C86" s="28">
        <f>'Number of displacements'!C86*Assumptions!D$21</f>
        <v>688467912.71999907</v>
      </c>
      <c r="D86" s="28">
        <f>'Number of displacements'!D86*Assumptions!E$21</f>
        <v>514493278.81203371</v>
      </c>
      <c r="E86" s="28">
        <f>'Number of displacements'!E86*Assumptions!F$21</f>
        <v>326971452.7763167</v>
      </c>
      <c r="F86" s="28">
        <f>'Number of displacements'!F86*Assumptions!G$21</f>
        <v>194601832.99926442</v>
      </c>
      <c r="G86" s="28">
        <f>'Number of displacements'!G86*Assumptions!H$21</f>
        <v>72021393.684237987</v>
      </c>
      <c r="I86" s="28">
        <f t="shared" si="1"/>
        <v>2041669468.2388475</v>
      </c>
    </row>
    <row r="87" spans="1:9" x14ac:dyDescent="0.35">
      <c r="A87">
        <v>2107</v>
      </c>
      <c r="B87" s="28">
        <f>'Number of displacements'!B87*Assumptions!C$21</f>
        <v>252208410.51064718</v>
      </c>
      <c r="C87" s="28">
        <f>'Number of displacements'!C87*Assumptions!D$21</f>
        <v>708395616.99110174</v>
      </c>
      <c r="D87" s="28">
        <f>'Number of displacements'!D87*Assumptions!E$21</f>
        <v>529385287.16886479</v>
      </c>
      <c r="E87" s="28">
        <f>'Number of displacements'!E87*Assumptions!F$21</f>
        <v>336435641.73216325</v>
      </c>
      <c r="F87" s="28">
        <f>'Number of displacements'!F87*Assumptions!G$21</f>
        <v>200234583.20733559</v>
      </c>
      <c r="G87" s="28">
        <f>'Number of displacements'!G87*Assumptions!H$21</f>
        <v>74106052.980648607</v>
      </c>
      <c r="I87" s="28">
        <f t="shared" si="1"/>
        <v>2100765592.5907612</v>
      </c>
    </row>
    <row r="88" spans="1:9" x14ac:dyDescent="0.35">
      <c r="A88">
        <v>2108</v>
      </c>
      <c r="B88" s="28">
        <f>'Number of displacements'!B88*Assumptions!C$21</f>
        <v>259508583.14975336</v>
      </c>
      <c r="C88" s="28">
        <f>'Number of displacements'!C88*Assumptions!D$21</f>
        <v>728900128.67788744</v>
      </c>
      <c r="D88" s="28">
        <f>'Number of displacements'!D88*Assumptions!E$21</f>
        <v>544708344.71920919</v>
      </c>
      <c r="E88" s="28">
        <f>'Number of displacements'!E88*Assumptions!F$21</f>
        <v>346173771.64472455</v>
      </c>
      <c r="F88" s="28">
        <f>'Number of displacements'!F88*Assumptions!G$21</f>
        <v>206030373.3745763</v>
      </c>
      <c r="G88" s="28">
        <f>'Number of displacements'!G88*Assumptions!H$21</f>
        <v>76251052.742021129</v>
      </c>
      <c r="I88" s="28">
        <f t="shared" si="1"/>
        <v>2161572254.3081722</v>
      </c>
    </row>
    <row r="89" spans="1:9" x14ac:dyDescent="0.35">
      <c r="A89">
        <v>2109</v>
      </c>
      <c r="B89" s="28">
        <f>'Number of displacements'!B89*Assumptions!C$21</f>
        <v>267020059.29159701</v>
      </c>
      <c r="C89" s="28">
        <f>'Number of displacements'!C89*Assumptions!D$21</f>
        <v>749998143.47145307</v>
      </c>
      <c r="D89" s="28">
        <f>'Number of displacements'!D89*Assumptions!E$21</f>
        <v>560474928.18230951</v>
      </c>
      <c r="E89" s="28">
        <f>'Number of displacements'!E89*Assumptions!F$21</f>
        <v>356193771.73520654</v>
      </c>
      <c r="F89" s="28">
        <f>'Number of displacements'!F89*Assumptions!G$21</f>
        <v>211993922.69273204</v>
      </c>
      <c r="G89" s="28">
        <f>'Number of displacements'!G89*Assumptions!H$21</f>
        <v>78458139.523160994</v>
      </c>
      <c r="I89" s="28">
        <f t="shared" si="1"/>
        <v>2224138964.8964596</v>
      </c>
    </row>
    <row r="90" spans="1:9" x14ac:dyDescent="0.35">
      <c r="A90">
        <v>2110</v>
      </c>
      <c r="B90" s="28">
        <f>'Number of displacements'!B90*Assumptions!C$21</f>
        <v>293747696.98907375</v>
      </c>
      <c r="C90" s="28">
        <f>'Number of displacements'!C90*Assumptions!D$21</f>
        <v>825069951.58079994</v>
      </c>
      <c r="D90" s="28">
        <f>'Number of displacements'!D90*Assumptions!E$21</f>
        <v>616576222.06531739</v>
      </c>
      <c r="E90" s="28">
        <f>'Number of displacements'!E90*Assumptions!F$21</f>
        <v>391847340.63296443</v>
      </c>
      <c r="F90" s="28">
        <f>'Number of displacements'!F90*Assumptions!G$21</f>
        <v>233213664.66578972</v>
      </c>
      <c r="G90" s="28">
        <f>'Number of displacements'!G90*Assumptions!H$21</f>
        <v>86311484.822972775</v>
      </c>
      <c r="I90" s="28">
        <f t="shared" si="1"/>
        <v>2446766360.756918</v>
      </c>
    </row>
    <row r="91" spans="1:9" x14ac:dyDescent="0.35">
      <c r="A91">
        <v>2111</v>
      </c>
      <c r="B91" s="28">
        <f>'Number of displacements'!B91*Assumptions!C$21</f>
        <v>302250224.30772382</v>
      </c>
      <c r="C91" s="28">
        <f>'Number of displacements'!C91*Assumptions!D$21</f>
        <v>848951601.9733609</v>
      </c>
      <c r="D91" s="28">
        <f>'Number of displacements'!D91*Assumptions!E$21</f>
        <v>634423021.29430115</v>
      </c>
      <c r="E91" s="28">
        <f>'Number of displacements'!E91*Assumptions!F$21</f>
        <v>403189362.21346408</v>
      </c>
      <c r="F91" s="28">
        <f>'Number of displacements'!F91*Assumptions!G$21</f>
        <v>239964034.37158903</v>
      </c>
      <c r="G91" s="28">
        <f>'Number of displacements'!G91*Assumptions!H$21</f>
        <v>88809770.818549022</v>
      </c>
      <c r="I91" s="28">
        <f t="shared" si="1"/>
        <v>2517588014.9789886</v>
      </c>
    </row>
    <row r="92" spans="1:9" x14ac:dyDescent="0.35">
      <c r="A92">
        <v>2112</v>
      </c>
      <c r="B92" s="28">
        <f>'Number of displacements'!B92*Assumptions!C$21</f>
        <v>310998857.28624928</v>
      </c>
      <c r="C92" s="28">
        <f>'Number of displacements'!C92*Assumptions!D$21</f>
        <v>873524506.7551769</v>
      </c>
      <c r="D92" s="28">
        <f>'Number of displacements'!D92*Assumptions!E$21</f>
        <v>652786396.1408993</v>
      </c>
      <c r="E92" s="28">
        <f>'Number of displacements'!E92*Assumptions!F$21</f>
        <v>414859678.61746496</v>
      </c>
      <c r="F92" s="28">
        <f>'Number of displacements'!F92*Assumptions!G$21</f>
        <v>246909793.53379214</v>
      </c>
      <c r="G92" s="28">
        <f>'Number of displacements'!G92*Assumptions!H$21</f>
        <v>91380369.704217389</v>
      </c>
      <c r="I92" s="28">
        <f t="shared" si="1"/>
        <v>2590459602.0377998</v>
      </c>
    </row>
    <row r="93" spans="1:9" x14ac:dyDescent="0.35">
      <c r="A93">
        <v>2113</v>
      </c>
      <c r="B93" s="28">
        <f>'Number of displacements'!B93*Assumptions!C$21</f>
        <v>320000719.4531675</v>
      </c>
      <c r="C93" s="28">
        <f>'Number of displacements'!C93*Assumptions!D$21</f>
        <v>898808674.28508437</v>
      </c>
      <c r="D93" s="28">
        <f>'Number of displacements'!D93*Assumptions!E$21</f>
        <v>671681298.88676703</v>
      </c>
      <c r="E93" s="28">
        <f>'Number of displacements'!E93*Assumptions!F$21</f>
        <v>426867792.3388896</v>
      </c>
      <c r="F93" s="28">
        <f>'Number of displacements'!F93*Assumptions!G$21</f>
        <v>254056597.70036709</v>
      </c>
      <c r="G93" s="28">
        <f>'Number of displacements'!G93*Assumptions!H$21</f>
        <v>94025374.576638058</v>
      </c>
      <c r="I93" s="28">
        <f t="shared" si="1"/>
        <v>2665440457.2409139</v>
      </c>
    </row>
    <row r="94" spans="1:9" x14ac:dyDescent="0.35">
      <c r="A94">
        <v>2114</v>
      </c>
      <c r="B94" s="28">
        <f>'Number of displacements'!B94*Assumptions!C$21</f>
        <v>329263140.52753407</v>
      </c>
      <c r="C94" s="28">
        <f>'Number of displacements'!C94*Assumptions!D$21</f>
        <v>924824692.06388211</v>
      </c>
      <c r="D94" s="28">
        <f>'Number of displacements'!D94*Assumptions!E$21</f>
        <v>691123114.60736322</v>
      </c>
      <c r="E94" s="28">
        <f>'Number of displacements'!E94*Assumptions!F$21</f>
        <v>439223480.92135459</v>
      </c>
      <c r="F94" s="28">
        <f>'Number of displacements'!F94*Assumptions!G$21</f>
        <v>261410266.11912248</v>
      </c>
      <c r="G94" s="28">
        <f>'Number of displacements'!G94*Assumptions!H$21</f>
        <v>96746939.117155671</v>
      </c>
      <c r="I94" s="28">
        <f t="shared" si="1"/>
        <v>2742591633.3564119</v>
      </c>
    </row>
    <row r="95" spans="1:9" x14ac:dyDescent="0.35">
      <c r="A95">
        <v>2115</v>
      </c>
      <c r="B95" s="28">
        <f>'Number of displacements'!B95*Assumptions!C$21</f>
        <v>338793662.38712841</v>
      </c>
      <c r="C95" s="28">
        <f>'Number of displacements'!C95*Assumptions!D$21</f>
        <v>951593743.49759519</v>
      </c>
      <c r="D95" s="28">
        <f>'Number of displacements'!D95*Assumptions!E$21</f>
        <v>711127673.69916844</v>
      </c>
      <c r="E95" s="28">
        <f>'Number of displacements'!E95*Assumptions!F$21</f>
        <v>451936804.91948396</v>
      </c>
      <c r="F95" s="28">
        <f>'Number of displacements'!F95*Assumptions!G$21</f>
        <v>268976786.47599894</v>
      </c>
      <c r="G95" s="28">
        <f>'Number of displacements'!G95*Assumptions!H$21</f>
        <v>99547279.345423043</v>
      </c>
      <c r="I95" s="28">
        <f t="shared" si="1"/>
        <v>2821975950.3247981</v>
      </c>
    </row>
    <row r="96" spans="1:9" x14ac:dyDescent="0.35">
      <c r="A96">
        <v>2116</v>
      </c>
      <c r="B96" s="28">
        <f>'Number of displacements'!B96*Assumptions!C$21</f>
        <v>348600045.20938838</v>
      </c>
      <c r="C96" s="28">
        <f>'Number of displacements'!C96*Assumptions!D$21</f>
        <v>979137625.14595318</v>
      </c>
      <c r="D96" s="28">
        <f>'Number of displacements'!D96*Assumptions!E$21</f>
        <v>731711264.76950169</v>
      </c>
      <c r="E96" s="28">
        <f>'Number of displacements'!E96*Assumptions!F$21</f>
        <v>465018116.09066314</v>
      </c>
      <c r="F96" s="28">
        <f>'Number of displacements'!F96*Assumptions!G$21</f>
        <v>276762319.77051181</v>
      </c>
      <c r="G96" s="28">
        <f>'Number of displacements'!G96*Assumptions!H$21</f>
        <v>102428675.42378356</v>
      </c>
      <c r="I96" s="28">
        <f t="shared" si="1"/>
        <v>2903658046.4098015</v>
      </c>
    </row>
    <row r="97" spans="1:9" x14ac:dyDescent="0.35">
      <c r="A97">
        <v>2117</v>
      </c>
      <c r="B97" s="28">
        <f>'Number of displacements'!B97*Assumptions!C$21</f>
        <v>358690273.7900936</v>
      </c>
      <c r="C97" s="28">
        <f>'Number of displacements'!C97*Assumptions!D$21</f>
        <v>1007478764.4701238</v>
      </c>
      <c r="D97" s="28">
        <f>'Number of displacements'!D97*Assumptions!E$21</f>
        <v>752890647.89943349</v>
      </c>
      <c r="E97" s="28">
        <f>'Number of displacements'!E97*Assumptions!F$21</f>
        <v>478478065.8239035</v>
      </c>
      <c r="F97" s="28">
        <f>'Number of displacements'!F97*Assumptions!G$21</f>
        <v>284773205.33231169</v>
      </c>
      <c r="G97" s="28">
        <f>'Number of displacements'!G97*Assumptions!H$21</f>
        <v>105393473.51388146</v>
      </c>
      <c r="I97" s="28">
        <f t="shared" si="1"/>
        <v>2987704430.8297477</v>
      </c>
    </row>
    <row r="98" spans="1:9" x14ac:dyDescent="0.35">
      <c r="A98">
        <v>2118</v>
      </c>
      <c r="B98" s="28">
        <f>'Number of displacements'!B98*Assumptions!C$21</f>
        <v>369072564.04494393</v>
      </c>
      <c r="C98" s="28">
        <f>'Number of displacements'!C98*Assumptions!D$21</f>
        <v>1036640238.0941559</v>
      </c>
      <c r="D98" s="28">
        <f>'Number of displacements'!D98*Assumptions!E$21</f>
        <v>774683068.29059374</v>
      </c>
      <c r="E98" s="28">
        <f>'Number of displacements'!E98*Assumptions!F$21</f>
        <v>492327613.81267935</v>
      </c>
      <c r="F98" s="28">
        <f>'Number of displacements'!F98*Assumptions!G$21</f>
        <v>293015965.98295128</v>
      </c>
      <c r="G98" s="28">
        <f>'Number of displacements'!G98*Assumptions!H$21</f>
        <v>108444087.68701158</v>
      </c>
      <c r="I98" s="28">
        <f t="shared" si="1"/>
        <v>3074183537.9123359</v>
      </c>
    </row>
    <row r="99" spans="1:9" x14ac:dyDescent="0.35">
      <c r="A99">
        <v>2119</v>
      </c>
      <c r="B99" s="28">
        <f>'Number of displacements'!B99*Assumptions!C$21</f>
        <v>379755369.69932514</v>
      </c>
      <c r="C99" s="28">
        <f>'Number of displacements'!C99*Assumptions!D$21</f>
        <v>1066645790.5949992</v>
      </c>
      <c r="D99" s="28">
        <f>'Number of displacements'!D99*Assumptions!E$21</f>
        <v>797106270.30698752</v>
      </c>
      <c r="E99" s="28">
        <f>'Number of displacements'!E99*Assumptions!F$21</f>
        <v>506578036.97880149</v>
      </c>
      <c r="F99" s="28">
        <f>'Number of displacements'!F99*Assumptions!G$21</f>
        <v>301497313.34705794</v>
      </c>
      <c r="G99" s="28">
        <f>'Number of displacements'!G99*Assumptions!H$21</f>
        <v>111583001.88976428</v>
      </c>
      <c r="I99" s="28">
        <f t="shared" si="1"/>
        <v>3163165782.8169355</v>
      </c>
    </row>
    <row r="100" spans="1:9" x14ac:dyDescent="0.35">
      <c r="A100">
        <v>2120</v>
      </c>
      <c r="B100" s="28">
        <f>'Number of displacements'!B100*Assumptions!C$21</f>
        <v>416864608.42092061</v>
      </c>
      <c r="C100" s="28">
        <f>'Number of displacements'!C100*Assumptions!D$21</f>
        <v>1170877136.4372306</v>
      </c>
      <c r="D100" s="28">
        <f>'Number of displacements'!D100*Assumptions!E$21</f>
        <v>874998537.88630533</v>
      </c>
      <c r="E100" s="28">
        <f>'Number of displacements'!E100*Assumptions!F$21</f>
        <v>556080234.45990002</v>
      </c>
      <c r="F100" s="28">
        <f>'Number of displacements'!F100*Assumptions!G$21</f>
        <v>330959268.7731896</v>
      </c>
      <c r="G100" s="28">
        <f>'Number of displacements'!G100*Assumptions!H$21</f>
        <v>122486758.84698117</v>
      </c>
      <c r="I100" s="28">
        <f t="shared" si="1"/>
        <v>3472266544.8245268</v>
      </c>
    </row>
    <row r="101" spans="1:9" x14ac:dyDescent="0.35">
      <c r="A101">
        <v>2121</v>
      </c>
      <c r="B101" s="28">
        <f>'Number of displacements'!B101*Assumptions!C$21</f>
        <v>428930754.83707142</v>
      </c>
      <c r="C101" s="28">
        <f>'Number of displacements'!C101*Assumptions!D$21</f>
        <v>1204768176.0654006</v>
      </c>
      <c r="D101" s="28">
        <f>'Number of displacements'!D101*Assumptions!E$21</f>
        <v>900325371.24845386</v>
      </c>
      <c r="E101" s="28">
        <f>'Number of displacements'!E101*Assumptions!F$21</f>
        <v>572175977.2804215</v>
      </c>
      <c r="F101" s="28">
        <f>'Number of displacements'!F101*Assumptions!G$21</f>
        <v>340538885.0661785</v>
      </c>
      <c r="G101" s="28">
        <f>'Number of displacements'!G101*Assumptions!H$21</f>
        <v>126032138.17742099</v>
      </c>
      <c r="I101" s="28">
        <f t="shared" si="1"/>
        <v>3572771302.6749463</v>
      </c>
    </row>
    <row r="102" spans="1:9" x14ac:dyDescent="0.35">
      <c r="A102">
        <v>2122</v>
      </c>
      <c r="B102" s="28">
        <f>'Number of displacements'!B102*Assumptions!C$21</f>
        <v>441346155.87065655</v>
      </c>
      <c r="C102" s="28">
        <f>'Number of displacements'!C102*Assumptions!D$21</f>
        <v>1239640191.8620632</v>
      </c>
      <c r="D102" s="28">
        <f>'Number of displacements'!D102*Assumptions!E$21</f>
        <v>926385289.82204008</v>
      </c>
      <c r="E102" s="28">
        <f>'Number of displacements'!E102*Assumptions!F$21</f>
        <v>588737611.38944769</v>
      </c>
      <c r="F102" s="28">
        <f>'Number of displacements'!F102*Assumptions!G$21</f>
        <v>350395783.36024588</v>
      </c>
      <c r="G102" s="28">
        <f>'Number of displacements'!G102*Assumptions!H$21</f>
        <v>129680138.51534794</v>
      </c>
      <c r="I102" s="28">
        <f t="shared" si="1"/>
        <v>3676185170.8198013</v>
      </c>
    </row>
    <row r="103" spans="1:9" x14ac:dyDescent="0.35">
      <c r="A103">
        <v>2123</v>
      </c>
      <c r="B103" s="28">
        <f>'Number of displacements'!B103*Assumptions!C$21</f>
        <v>454120920.69685036</v>
      </c>
      <c r="C103" s="28">
        <f>'Number of displacements'!C103*Assumptions!D$21</f>
        <v>1275521578.1831818</v>
      </c>
      <c r="D103" s="28">
        <f>'Number of displacements'!D103*Assumptions!E$21</f>
        <v>953199512.75908148</v>
      </c>
      <c r="E103" s="28">
        <f>'Number of displacements'!E103*Assumptions!F$21</f>
        <v>605778622.01068759</v>
      </c>
      <c r="F103" s="28">
        <f>'Number of displacements'!F103*Assumptions!G$21</f>
        <v>360537989.58312941</v>
      </c>
      <c r="G103" s="28">
        <f>'Number of displacements'!G103*Assumptions!H$21</f>
        <v>133433730.22590385</v>
      </c>
      <c r="I103" s="28">
        <f t="shared" si="1"/>
        <v>3782592353.4588346</v>
      </c>
    </row>
    <row r="104" spans="1:9" x14ac:dyDescent="0.35">
      <c r="A104">
        <v>2124</v>
      </c>
      <c r="B104" s="28">
        <f>'Number of displacements'!B104*Assumptions!C$21</f>
        <v>467265451.10091037</v>
      </c>
      <c r="C104" s="28">
        <f>'Number of displacements'!C104*Assumptions!D$21</f>
        <v>1312441551.2593746</v>
      </c>
      <c r="D104" s="28">
        <f>'Number of displacements'!D104*Assumptions!E$21</f>
        <v>980789873.39996684</v>
      </c>
      <c r="E104" s="28">
        <f>'Number of displacements'!E104*Assumptions!F$21</f>
        <v>623312884.69766152</v>
      </c>
      <c r="F104" s="28">
        <f>'Number of displacements'!F104*Assumptions!G$21</f>
        <v>370973761.97305137</v>
      </c>
      <c r="G104" s="28">
        <f>'Number of displacements'!G104*Assumptions!H$21</f>
        <v>137295969.65145186</v>
      </c>
      <c r="I104" s="28">
        <f t="shared" si="1"/>
        <v>3892079492.082417</v>
      </c>
    </row>
    <row r="105" spans="1:9" x14ac:dyDescent="0.35">
      <c r="A105">
        <v>2125</v>
      </c>
      <c r="B105" s="28">
        <f>'Number of displacements'!B105*Assumptions!C$21</f>
        <v>480790449.94777668</v>
      </c>
      <c r="C105" s="28">
        <f>'Number of displacements'!C105*Assumptions!D$21</f>
        <v>1350430172.9850774</v>
      </c>
      <c r="D105" s="28">
        <f>'Number of displacements'!D105*Assumptions!E$21</f>
        <v>1009178837.05114</v>
      </c>
      <c r="E105" s="28">
        <f>'Number of displacements'!E105*Assumptions!F$21</f>
        <v>641354676.63179743</v>
      </c>
      <c r="F105" s="28">
        <f>'Number of displacements'!F105*Assumptions!G$21</f>
        <v>381711597.80294591</v>
      </c>
      <c r="G105" s="28">
        <f>'Number of displacements'!G105*Assumptions!H$21</f>
        <v>141270001.60018721</v>
      </c>
      <c r="I105" s="28">
        <f t="shared" si="1"/>
        <v>4004735736.0189247</v>
      </c>
    </row>
    <row r="106" spans="1:9" x14ac:dyDescent="0.35">
      <c r="A106">
        <v>2126</v>
      </c>
      <c r="B106" s="28">
        <f>'Number of displacements'!B106*Assumptions!C$21</f>
        <v>494706929.89682317</v>
      </c>
      <c r="C106" s="28">
        <f>'Number of displacements'!C106*Assumptions!D$21</f>
        <v>1389518375.3962848</v>
      </c>
      <c r="D106" s="28">
        <f>'Number of displacements'!D106*Assumptions!E$21</f>
        <v>1038389519.2773565</v>
      </c>
      <c r="E106" s="28">
        <f>'Number of displacements'!E106*Assumptions!F$21</f>
        <v>659918688.24755049</v>
      </c>
      <c r="F106" s="28">
        <f>'Number of displacements'!F106*Assumptions!G$21</f>
        <v>392760240.29931861</v>
      </c>
      <c r="G106" s="28">
        <f>'Number of displacements'!G106*Assumptions!H$21</f>
        <v>145359061.90678093</v>
      </c>
      <c r="I106" s="28">
        <f t="shared" si="1"/>
        <v>4120652815.0241146</v>
      </c>
    </row>
    <row r="107" spans="1:9" x14ac:dyDescent="0.35">
      <c r="A107">
        <v>2127</v>
      </c>
      <c r="B107" s="28">
        <f>'Number of displacements'!B107*Assumptions!C$21</f>
        <v>509026222.36885834</v>
      </c>
      <c r="C107" s="28">
        <f>'Number of displacements'!C107*Assumptions!D$21</f>
        <v>1429737985.8567972</v>
      </c>
      <c r="D107" s="28">
        <f>'Number of displacements'!D107*Assumptions!E$21</f>
        <v>1068445704.7234132</v>
      </c>
      <c r="E107" s="28">
        <f>'Number of displacements'!E107*Assumptions!F$21</f>
        <v>679020035.19401252</v>
      </c>
      <c r="F107" s="28">
        <f>'Number of displacements'!F107*Assumptions!G$21</f>
        <v>404128685.76137352</v>
      </c>
      <c r="G107" s="28">
        <f>'Number of displacements'!G107*Assumptions!H$21</f>
        <v>149566480.06714094</v>
      </c>
      <c r="I107" s="28">
        <f t="shared" si="1"/>
        <v>4239925113.9715962</v>
      </c>
    </row>
    <row r="108" spans="1:9" x14ac:dyDescent="0.35">
      <c r="A108">
        <v>2128</v>
      </c>
      <c r="B108" s="28">
        <f>'Number of displacements'!B108*Assumptions!C$21</f>
        <v>523759986.77267396</v>
      </c>
      <c r="C108" s="28">
        <f>'Number of displacements'!C108*Assumptions!D$21</f>
        <v>1471121752.973485</v>
      </c>
      <c r="D108" s="28">
        <f>'Number of displacements'!D108*Assumptions!E$21</f>
        <v>1099371866.4806678</v>
      </c>
      <c r="E108" s="28">
        <f>'Number of displacements'!E108*Assumptions!F$21</f>
        <v>698674270.64275074</v>
      </c>
      <c r="F108" s="28">
        <f>'Number of displacements'!F108*Assumptions!G$21</f>
        <v>415826190.88620204</v>
      </c>
      <c r="G108" s="28">
        <f>'Number of displacements'!G108*Assumptions!H$21</f>
        <v>153895681.9494369</v>
      </c>
      <c r="I108" s="28">
        <f t="shared" si="1"/>
        <v>4362649749.7052164</v>
      </c>
    </row>
    <row r="109" spans="1:9" x14ac:dyDescent="0.35">
      <c r="A109">
        <v>2129</v>
      </c>
      <c r="B109" s="28">
        <f>'Number of displacements'!B109*Assumptions!C$21</f>
        <v>538920219.99865925</v>
      </c>
      <c r="C109" s="28">
        <f>'Number of displacements'!C109*Assumptions!D$21</f>
        <v>1513703373.2616694</v>
      </c>
      <c r="D109" s="28">
        <f>'Number of displacements'!D109*Assumptions!E$21</f>
        <v>1131193186.0141277</v>
      </c>
      <c r="E109" s="28">
        <f>'Number of displacements'!E109*Assumptions!F$21</f>
        <v>718897397.95189464</v>
      </c>
      <c r="F109" s="28">
        <f>'Number of displacements'!F109*Assumptions!G$21</f>
        <v>427862280.30599964</v>
      </c>
      <c r="G109" s="28">
        <f>'Number of displacements'!G109*Assumptions!H$21</f>
        <v>158350192.58359528</v>
      </c>
      <c r="I109" s="28">
        <f t="shared" si="1"/>
        <v>4488926650.1159458</v>
      </c>
    </row>
    <row r="110" spans="1:9" x14ac:dyDescent="0.35">
      <c r="A110">
        <v>2130</v>
      </c>
      <c r="B110" s="28">
        <f>'Number of displacements'!B110*Assumptions!C$21</f>
        <v>590384557.86583245</v>
      </c>
      <c r="C110" s="28">
        <f>'Number of displacements'!C110*Assumptions!D$21</f>
        <v>1658254902.303226</v>
      </c>
      <c r="D110" s="28">
        <f>'Number of displacements'!D110*Assumptions!E$21</f>
        <v>1239216797.2236307</v>
      </c>
      <c r="E110" s="28">
        <f>'Number of displacements'!E110*Assumptions!F$21</f>
        <v>787548707.00858581</v>
      </c>
      <c r="F110" s="28">
        <f>'Number of displacements'!F110*Assumptions!G$21</f>
        <v>468721109.01044476</v>
      </c>
      <c r="G110" s="28">
        <f>'Number of displacements'!G110*Assumptions!H$21</f>
        <v>173471888.72718096</v>
      </c>
      <c r="I110" s="28">
        <f t="shared" si="1"/>
        <v>4917597962.1389008</v>
      </c>
    </row>
    <row r="111" spans="1:9" x14ac:dyDescent="0.35">
      <c r="A111">
        <v>2131</v>
      </c>
      <c r="B111" s="28">
        <f>'Number of displacements'!B111*Assumptions!C$21</f>
        <v>607473239.35411692</v>
      </c>
      <c r="C111" s="28">
        <f>'Number of displacements'!C111*Assumptions!D$21</f>
        <v>1706253091.7448373</v>
      </c>
      <c r="D111" s="28">
        <f>'Number of displacements'!D111*Assumptions!E$21</f>
        <v>1275085928.3866091</v>
      </c>
      <c r="E111" s="28">
        <f>'Number of displacements'!E111*Assumptions!F$21</f>
        <v>810344304.94771492</v>
      </c>
      <c r="F111" s="28">
        <f>'Number of displacements'!F111*Assumptions!G$21</f>
        <v>482288241.87663883</v>
      </c>
      <c r="G111" s="28">
        <f>'Number of displacements'!G111*Assumptions!H$21</f>
        <v>178493032.68180251</v>
      </c>
      <c r="I111" s="28">
        <f t="shared" si="1"/>
        <v>5059937838.9917192</v>
      </c>
    </row>
    <row r="112" spans="1:9" x14ac:dyDescent="0.35">
      <c r="A112">
        <v>2132</v>
      </c>
      <c r="B112" s="28">
        <f>'Number of displacements'!B112*Assumptions!C$21</f>
        <v>625056552.74141932</v>
      </c>
      <c r="C112" s="28">
        <f>'Number of displacements'!C112*Assumptions!D$21</f>
        <v>1755640588.8173037</v>
      </c>
      <c r="D112" s="28">
        <f>'Number of displacements'!D112*Assumptions!E$21</f>
        <v>1311993291.5790999</v>
      </c>
      <c r="E112" s="28">
        <f>'Number of displacements'!E112*Assumptions!F$21</f>
        <v>833799721.4869864</v>
      </c>
      <c r="F112" s="28">
        <f>'Number of displacements'!F112*Assumptions!G$21</f>
        <v>496248075.41423541</v>
      </c>
      <c r="G112" s="28">
        <f>'Number of displacements'!G112*Assumptions!H$21</f>
        <v>183659513.65211007</v>
      </c>
      <c r="I112" s="28">
        <f t="shared" si="1"/>
        <v>5206397743.6911545</v>
      </c>
    </row>
    <row r="113" spans="1:9" x14ac:dyDescent="0.35">
      <c r="A113">
        <v>2133</v>
      </c>
      <c r="B113" s="28">
        <f>'Number of displacements'!B113*Assumptions!C$21</f>
        <v>643148815.14844286</v>
      </c>
      <c r="C113" s="28">
        <f>'Number of displacements'!C113*Assumptions!D$21</f>
        <v>1806457607.0310845</v>
      </c>
      <c r="D113" s="28">
        <f>'Number of displacements'!D113*Assumptions!E$21</f>
        <v>1349968938.4280074</v>
      </c>
      <c r="E113" s="28">
        <f>'Number of displacements'!E113*Assumptions!F$21</f>
        <v>857934055.07629669</v>
      </c>
      <c r="F113" s="28">
        <f>'Number of displacements'!F113*Assumptions!G$21</f>
        <v>510611976.34447479</v>
      </c>
      <c r="G113" s="28">
        <f>'Number of displacements'!G113*Assumptions!H$21</f>
        <v>188975538.41813618</v>
      </c>
      <c r="I113" s="28">
        <f t="shared" si="1"/>
        <v>5357096930.4464426</v>
      </c>
    </row>
    <row r="114" spans="1:9" x14ac:dyDescent="0.35">
      <c r="A114">
        <v>2134</v>
      </c>
      <c r="B114" s="28">
        <f>'Number of displacements'!B114*Assumptions!C$21</f>
        <v>661764758.10496068</v>
      </c>
      <c r="C114" s="28">
        <f>'Number of displacements'!C114*Assumptions!D$21</f>
        <v>1858745523.8767321</v>
      </c>
      <c r="D114" s="28">
        <f>'Number of displacements'!D114*Assumptions!E$21</f>
        <v>1389043790.4046004</v>
      </c>
      <c r="E114" s="28">
        <f>'Number of displacements'!E114*Assumptions!F$21</f>
        <v>882766956.97018898</v>
      </c>
      <c r="F114" s="28">
        <f>'Number of displacements'!F114*Assumptions!G$21</f>
        <v>525391640.39835268</v>
      </c>
      <c r="G114" s="28">
        <f>'Number of displacements'!G114*Assumptions!H$21</f>
        <v>194445435.52516466</v>
      </c>
      <c r="I114" s="28">
        <f t="shared" si="1"/>
        <v>5512158105.2799997</v>
      </c>
    </row>
    <row r="115" spans="1:9" x14ac:dyDescent="0.35">
      <c r="A115">
        <v>2135</v>
      </c>
      <c r="B115" s="28">
        <f>'Number of displacements'!B115*Assumptions!C$21</f>
        <v>680919539.54488659</v>
      </c>
      <c r="C115" s="28">
        <f>'Number of displacements'!C115*Assumptions!D$21</f>
        <v>1912546914.516293</v>
      </c>
      <c r="D115" s="28">
        <f>'Number of displacements'!D115*Assumptions!E$21</f>
        <v>1429249664.0021582</v>
      </c>
      <c r="E115" s="28">
        <f>'Number of displacements'!E115*Assumptions!F$21</f>
        <v>908318647.22878444</v>
      </c>
      <c r="F115" s="28">
        <f>'Number of displacements'!F115*Assumptions!G$21</f>
        <v>540599101.83980715</v>
      </c>
      <c r="G115" s="28">
        <f>'Number of displacements'!G115*Assumptions!H$21</f>
        <v>200073658.8082259</v>
      </c>
      <c r="I115" s="28">
        <f t="shared" si="1"/>
        <v>5671707525.940155</v>
      </c>
    </row>
    <row r="116" spans="1:9" x14ac:dyDescent="0.35">
      <c r="A116">
        <v>2136</v>
      </c>
      <c r="B116" s="28">
        <f>'Number of displacements'!B116*Assumptions!C$21</f>
        <v>700628756.1485436</v>
      </c>
      <c r="C116" s="28">
        <f>'Number of displacements'!C116*Assumptions!D$21</f>
        <v>1967905586.4499135</v>
      </c>
      <c r="D116" s="28">
        <f>'Number of displacements'!D116*Assumptions!E$21</f>
        <v>1470619296.6423821</v>
      </c>
      <c r="E116" s="28">
        <f>'Number of displacements'!E116*Assumptions!F$21</f>
        <v>934609931.18186104</v>
      </c>
      <c r="F116" s="28">
        <f>'Number of displacements'!F116*Assumptions!G$21</f>
        <v>556246743.26455534</v>
      </c>
      <c r="G116" s="28">
        <f>'Number of displacements'!G116*Assumptions!H$21</f>
        <v>205864791.01860881</v>
      </c>
      <c r="I116" s="28">
        <f t="shared" si="1"/>
        <v>5835875104.7058649</v>
      </c>
    </row>
    <row r="117" spans="1:9" x14ac:dyDescent="0.35">
      <c r="A117">
        <v>2137</v>
      </c>
      <c r="B117" s="28">
        <f>'Number of displacements'!B117*Assumptions!C$21</f>
        <v>720908456.04217827</v>
      </c>
      <c r="C117" s="28">
        <f>'Number of displacements'!C117*Assumptions!D$21</f>
        <v>2024866615.1858659</v>
      </c>
      <c r="D117" s="28">
        <f>'Number of displacements'!D117*Assumptions!E$21</f>
        <v>1513186373.3316705</v>
      </c>
      <c r="E117" s="28">
        <f>'Number of displacements'!E117*Assumptions!F$21</f>
        <v>961662216.36948228</v>
      </c>
      <c r="F117" s="28">
        <f>'Number of displacements'!F117*Assumptions!G$21</f>
        <v>572347305.6825577</v>
      </c>
      <c r="G117" s="28">
        <f>'Number of displacements'!G117*Assumptions!H$21</f>
        <v>211823547.55534181</v>
      </c>
      <c r="I117" s="28">
        <f t="shared" si="1"/>
        <v>6004794514.1670961</v>
      </c>
    </row>
    <row r="118" spans="1:9" x14ac:dyDescent="0.35">
      <c r="A118">
        <v>2138</v>
      </c>
      <c r="B118" s="28">
        <f>'Number of displacements'!B118*Assumptions!C$21</f>
        <v>741775151.86506486</v>
      </c>
      <c r="C118" s="28">
        <f>'Number of displacements'!C118*Assumptions!D$21</f>
        <v>2083476380.9430444</v>
      </c>
      <c r="D118" s="28">
        <f>'Number of displacements'!D118*Assumptions!E$21</f>
        <v>1556985554.0889585</v>
      </c>
      <c r="E118" s="28">
        <f>'Number of displacements'!E118*Assumptions!F$21</f>
        <v>989497529.9729768</v>
      </c>
      <c r="F118" s="28">
        <f>'Number of displacements'!F118*Assumptions!G$21</f>
        <v>588913898.8923173</v>
      </c>
      <c r="G118" s="28">
        <f>'Number of displacements'!G118*Assumptions!H$21</f>
        <v>217954780.30468202</v>
      </c>
      <c r="I118" s="28">
        <f t="shared" si="1"/>
        <v>6178603296.0670433</v>
      </c>
    </row>
    <row r="119" spans="1:9" x14ac:dyDescent="0.35">
      <c r="A119">
        <v>2139</v>
      </c>
      <c r="B119" s="28">
        <f>'Number of displacements'!B119*Assumptions!C$21</f>
        <v>763245834.2148335</v>
      </c>
      <c r="C119" s="28">
        <f>'Number of displacements'!C119*Assumptions!D$21</f>
        <v>2143782606.4158158</v>
      </c>
      <c r="D119" s="28">
        <f>'Number of displacements'!D119*Assumptions!E$21</f>
        <v>1602052502.1674566</v>
      </c>
      <c r="E119" s="28">
        <f>'Number of displacements'!E119*Assumptions!F$21</f>
        <v>1018138536.7504526</v>
      </c>
      <c r="F119" s="28">
        <f>'Number of displacements'!F119*Assumptions!G$21</f>
        <v>605960012.15546536</v>
      </c>
      <c r="G119" s="28">
        <f>'Number of displacements'!G119*Assumptions!H$21</f>
        <v>224263481.59073791</v>
      </c>
      <c r="I119" s="28">
        <f t="shared" si="1"/>
        <v>6357442973.2947626</v>
      </c>
    </row>
    <row r="120" spans="1:9" x14ac:dyDescent="0.35">
      <c r="A120">
        <v>2140</v>
      </c>
      <c r="B120" s="28">
        <f>'Number of displacements'!B120*Assumptions!C$21</f>
        <v>834541395.0900116</v>
      </c>
      <c r="C120" s="28">
        <f>'Number of displacements'!C120*Assumptions!D$21</f>
        <v>2344035495.415988</v>
      </c>
      <c r="D120" s="28">
        <f>'Number of displacements'!D120*Assumptions!E$21</f>
        <v>1751701837.379369</v>
      </c>
      <c r="E120" s="28">
        <f>'Number of displacements'!E120*Assumptions!F$21</f>
        <v>1113243881.2832928</v>
      </c>
      <c r="F120" s="28">
        <f>'Number of displacements'!F120*Assumptions!G$21</f>
        <v>662563346.22933793</v>
      </c>
      <c r="G120" s="28">
        <f>'Number of displacements'!G120*Assumptions!H$21</f>
        <v>245212158.91995001</v>
      </c>
      <c r="I120" s="28">
        <f t="shared" si="1"/>
        <v>6951298114.3179493</v>
      </c>
    </row>
    <row r="121" spans="1:9" x14ac:dyDescent="0.35">
      <c r="A121">
        <v>2141</v>
      </c>
      <c r="B121" s="28">
        <f>'Number of displacements'!B121*Assumptions!C$21</f>
        <v>858697196.42234027</v>
      </c>
      <c r="C121" s="28">
        <f>'Number of displacements'!C121*Assumptions!D$21</f>
        <v>2411883604.6605725</v>
      </c>
      <c r="D121" s="28">
        <f>'Number of displacements'!D121*Assumptions!E$21</f>
        <v>1802404848.4297044</v>
      </c>
      <c r="E121" s="28">
        <f>'Number of displacements'!E121*Assumptions!F$21</f>
        <v>1145466726.2960427</v>
      </c>
      <c r="F121" s="28">
        <f>'Number of displacements'!F121*Assumptions!G$21</f>
        <v>681741242.8031472</v>
      </c>
      <c r="G121" s="28">
        <f>'Number of displacements'!G121*Assumptions!H$21</f>
        <v>252309825.05130211</v>
      </c>
      <c r="I121" s="28">
        <f t="shared" si="1"/>
        <v>7152503443.6631088</v>
      </c>
    </row>
    <row r="122" spans="1:9" x14ac:dyDescent="0.35">
      <c r="A122">
        <v>2142</v>
      </c>
      <c r="B122" s="28">
        <f>'Number of displacements'!B122*Assumptions!C$21</f>
        <v>883552187.44308937</v>
      </c>
      <c r="C122" s="28">
        <f>'Number of displacements'!C122*Assumptions!D$21</f>
        <v>2481695577.4802046</v>
      </c>
      <c r="D122" s="28">
        <f>'Number of displacements'!D122*Assumptions!E$21</f>
        <v>1854575458.1744711</v>
      </c>
      <c r="E122" s="28">
        <f>'Number of displacements'!E122*Assumptions!F$21</f>
        <v>1178622261.5828407</v>
      </c>
      <c r="F122" s="28">
        <f>'Number of displacements'!F122*Assumptions!G$21</f>
        <v>701474243.60825574</v>
      </c>
      <c r="G122" s="28">
        <f>'Number of displacements'!G122*Assumptions!H$21</f>
        <v>259612933.13436669</v>
      </c>
      <c r="I122" s="28">
        <f t="shared" si="1"/>
        <v>7359532661.4232283</v>
      </c>
    </row>
    <row r="123" spans="1:9" x14ac:dyDescent="0.35">
      <c r="A123">
        <v>2143</v>
      </c>
      <c r="B123" s="28">
        <f>'Number of displacements'!B123*Assumptions!C$21</f>
        <v>909126606.19833612</v>
      </c>
      <c r="C123" s="28">
        <f>'Number of displacements'!C123*Assumptions!D$21</f>
        <v>2553528257.9075971</v>
      </c>
      <c r="D123" s="28">
        <f>'Number of displacements'!D123*Assumptions!E$21</f>
        <v>1908256146.2590244</v>
      </c>
      <c r="E123" s="28">
        <f>'Number of displacements'!E123*Assumptions!F$21</f>
        <v>1212737483.8643959</v>
      </c>
      <c r="F123" s="28">
        <f>'Number of displacements'!F123*Assumptions!G$21</f>
        <v>721778416.13707209</v>
      </c>
      <c r="G123" s="28">
        <f>'Number of displacements'!G123*Assumptions!H$21</f>
        <v>267127429.68659648</v>
      </c>
      <c r="I123" s="28">
        <f t="shared" si="1"/>
        <v>7572554340.0530233</v>
      </c>
    </row>
    <row r="124" spans="1:9" x14ac:dyDescent="0.35">
      <c r="A124">
        <v>2144</v>
      </c>
      <c r="B124" s="28">
        <f>'Number of displacements'!B124*Assumptions!C$21</f>
        <v>935441276.52441692</v>
      </c>
      <c r="C124" s="28">
        <f>'Number of displacements'!C124*Assumptions!D$21</f>
        <v>2627440135.3260326</v>
      </c>
      <c r="D124" s="28">
        <f>'Number of displacements'!D124*Assumptions!E$21</f>
        <v>1963490621.9020889</v>
      </c>
      <c r="E124" s="28">
        <f>'Number of displacements'!E124*Assumptions!F$21</f>
        <v>1247840171.2815213</v>
      </c>
      <c r="F124" s="28">
        <f>'Number of displacements'!F124*Assumptions!G$21</f>
        <v>742670292.95558441</v>
      </c>
      <c r="G124" s="28">
        <f>'Number of displacements'!G124*Assumptions!H$21</f>
        <v>274859433.34739631</v>
      </c>
      <c r="I124" s="28">
        <f t="shared" si="1"/>
        <v>7791741931.3370399</v>
      </c>
    </row>
    <row r="125" spans="1:9" x14ac:dyDescent="0.35">
      <c r="A125">
        <v>2145</v>
      </c>
      <c r="B125" s="28">
        <f>'Number of displacements'!B125*Assumptions!C$21</f>
        <v>962517625.00362766</v>
      </c>
      <c r="C125" s="28">
        <f>'Number of displacements'!C125*Assumptions!D$21</f>
        <v>2703491392.0940418</v>
      </c>
      <c r="D125" s="28">
        <f>'Number of displacements'!D125*Assumptions!E$21</f>
        <v>2020323859.4857581</v>
      </c>
      <c r="E125" s="28">
        <f>'Number of displacements'!E125*Assumptions!F$21</f>
        <v>1283958906.0133369</v>
      </c>
      <c r="F125" s="28">
        <f>'Number of displacements'!F125*Assumptions!G$21</f>
        <v>764166885.16491711</v>
      </c>
      <c r="G125" s="28">
        <f>'Number of displacements'!G125*Assumptions!H$21</f>
        <v>282815239.86019379</v>
      </c>
      <c r="I125" s="28">
        <f t="shared" si="1"/>
        <v>8017273907.6218758</v>
      </c>
    </row>
    <row r="126" spans="1:9" x14ac:dyDescent="0.35">
      <c r="A126">
        <v>2146</v>
      </c>
      <c r="B126" s="28">
        <f>'Number of displacements'!B126*Assumptions!C$21</f>
        <v>990377698.41070497</v>
      </c>
      <c r="C126" s="28">
        <f>'Number of displacements'!C126*Assumptions!D$21</f>
        <v>2781743952.5485659</v>
      </c>
      <c r="D126" s="28">
        <f>'Number of displacements'!D126*Assumptions!E$21</f>
        <v>2078802135.1756508</v>
      </c>
      <c r="E126" s="28">
        <f>'Number of displacements'!E126*Assumptions!F$21</f>
        <v>1321123097.5501592</v>
      </c>
      <c r="F126" s="28">
        <f>'Number of displacements'!F126*Assumptions!G$21</f>
        <v>786285696.25252926</v>
      </c>
      <c r="G126" s="28">
        <f>'Number of displacements'!G126*Assumptions!H$21</f>
        <v>291001327.19871449</v>
      </c>
      <c r="I126" s="28">
        <f t="shared" si="1"/>
        <v>8249333907.1363249</v>
      </c>
    </row>
    <row r="127" spans="1:9" x14ac:dyDescent="0.35">
      <c r="A127">
        <v>2147</v>
      </c>
      <c r="B127" s="28">
        <f>'Number of displacements'!B127*Assumptions!C$21</f>
        <v>1019044181.6642978</v>
      </c>
      <c r="C127" s="28">
        <f>'Number of displacements'!C127*Assumptions!D$21</f>
        <v>2862261533.4265313</v>
      </c>
      <c r="D127" s="28">
        <f>'Number of displacements'!D127*Assumptions!E$21</f>
        <v>2138973064.6010365</v>
      </c>
      <c r="E127" s="28">
        <f>'Number of displacements'!E127*Assumptions!F$21</f>
        <v>1359363006.6400256</v>
      </c>
      <c r="F127" s="28">
        <f>'Number of displacements'!F127*Assumptions!G$21</f>
        <v>809044736.34433842</v>
      </c>
      <c r="G127" s="28">
        <f>'Number of displacements'!G127*Assumptions!H$21</f>
        <v>299424360.8416388</v>
      </c>
      <c r="I127" s="28">
        <f t="shared" si="1"/>
        <v>8488110883.517869</v>
      </c>
    </row>
    <row r="128" spans="1:9" x14ac:dyDescent="0.35">
      <c r="A128">
        <v>2148</v>
      </c>
      <c r="B128" s="28">
        <f>'Number of displacements'!B128*Assumptions!C$21</f>
        <v>1048540416.2980434</v>
      </c>
      <c r="C128" s="28">
        <f>'Number of displacements'!C128*Assumptions!D$21</f>
        <v>2945109695.7458625</v>
      </c>
      <c r="D128" s="28">
        <f>'Number of displacements'!D128*Assumptions!E$21</f>
        <v>2200885641.6256094</v>
      </c>
      <c r="E128" s="28">
        <f>'Number of displacements'!E128*Assumptions!F$21</f>
        <v>1398709769.928349</v>
      </c>
      <c r="F128" s="28">
        <f>'Number of displacements'!F128*Assumptions!G$21</f>
        <v>832462536.86937082</v>
      </c>
      <c r="G128" s="28">
        <f>'Number of displacements'!G128*Assumptions!H$21</f>
        <v>308091199.19993269</v>
      </c>
      <c r="I128" s="28">
        <f t="shared" si="1"/>
        <v>8733799259.6671677</v>
      </c>
    </row>
    <row r="129" spans="1:9" x14ac:dyDescent="0.35">
      <c r="A129">
        <v>2149</v>
      </c>
      <c r="B129" s="28">
        <f>'Number of displacements'!B129*Assumptions!C$21</f>
        <v>1078890419.4662879</v>
      </c>
      <c r="C129" s="28">
        <f>'Number of displacements'!C129*Assumptions!D$21</f>
        <v>3030355898.1881971</v>
      </c>
      <c r="D129" s="28">
        <f>'Number of displacements'!D129*Assumptions!E$21</f>
        <v>2264590278.2404881</v>
      </c>
      <c r="E129" s="28">
        <f>'Number of displacements'!E129*Assumptions!F$21</f>
        <v>1439195425.3107667</v>
      </c>
      <c r="F129" s="28">
        <f>'Number of displacements'!F129*Assumptions!G$21</f>
        <v>856558165.6488806</v>
      </c>
      <c r="G129" s="28">
        <f>'Number of displacements'!G129*Assumptions!H$21</f>
        <v>317008899.20127273</v>
      </c>
      <c r="I129" s="28">
        <f t="shared" si="1"/>
        <v>8986599086.0558929</v>
      </c>
    </row>
    <row r="130" spans="1:9" x14ac:dyDescent="0.35">
      <c r="A130">
        <v>2150</v>
      </c>
      <c r="B130" s="28">
        <f>'Number of displacements'!B130*Assumptions!C$21</f>
        <v>1177558500.9829147</v>
      </c>
      <c r="C130" s="28">
        <f>'Number of displacements'!C130*Assumptions!D$21</f>
        <v>3307491923.675139</v>
      </c>
      <c r="D130" s="28">
        <f>'Number of displacements'!D130*Assumptions!E$21</f>
        <v>2471694516.2090926</v>
      </c>
      <c r="E130" s="28">
        <f>'Number of displacements'!E130*Assumptions!F$21</f>
        <v>1570814586.0529361</v>
      </c>
      <c r="F130" s="28">
        <f>'Number of displacements'!F130*Assumptions!G$21</f>
        <v>934893230.44052494</v>
      </c>
      <c r="G130" s="28">
        <f>'Number of displacements'!G130*Assumptions!H$21</f>
        <v>346000406.90541983</v>
      </c>
      <c r="I130" s="28">
        <f t="shared" si="1"/>
        <v>9808453164.2660275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  <col min="10" max="11" width="13.453125" bestFit="1" customWidth="1"/>
    <col min="12" max="15" width="12.453125" bestFit="1" customWidth="1"/>
  </cols>
  <sheetData>
    <row r="1" spans="1:15" x14ac:dyDescent="0.35">
      <c r="A1" t="s">
        <v>123</v>
      </c>
      <c r="I1" t="s">
        <v>108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35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35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35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35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35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35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35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35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35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35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35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35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35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35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35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35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35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35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35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35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35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35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35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35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35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35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35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35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35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35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35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35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35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35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35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35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35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35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35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35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35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35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35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35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35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35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35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35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35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35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35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35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35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35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35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35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35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35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35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35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35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35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35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35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35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35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35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35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35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35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35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35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35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35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35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35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35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35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35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35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35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35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35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35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35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35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35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35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35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35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35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35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35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35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35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35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35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35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35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35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35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35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35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35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35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35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35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35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35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35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35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35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35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35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35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35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35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35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35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35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35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35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35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35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35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35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35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</cols>
  <sheetData>
    <row r="1" spans="1:7" x14ac:dyDescent="0.35">
      <c r="A1" t="s">
        <v>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8">
        <f>'Total Property Damage 95%'!B4*Frequency!B3</f>
        <v>667434965.37678218</v>
      </c>
      <c r="C3" s="28">
        <f>'Total Property Damage 95%'!C4*Frequency!C3</f>
        <v>1712565686.3543787</v>
      </c>
      <c r="D3" s="28">
        <f>'Total Property Damage 95%'!D4*Frequency!D3</f>
        <v>1173702495.3156822</v>
      </c>
      <c r="E3" s="28">
        <f>'Total Property Damage 95%'!E4*Frequency!E3</f>
        <v>593706684.31771898</v>
      </c>
      <c r="F3" s="28">
        <f>'Total Property Damage 95%'!F4*Frequency!F3</f>
        <v>395287064.76578408</v>
      </c>
      <c r="G3" s="28">
        <f>'Total Property Damage 95%'!G4*Frequency!G3</f>
        <v>148103301.42566192</v>
      </c>
    </row>
    <row r="4" spans="1:7" x14ac:dyDescent="0.35">
      <c r="A4">
        <v>2024</v>
      </c>
      <c r="B4" s="28">
        <f>'Total Property Damage 95%'!B5*Frequency!B4</f>
        <v>682698237.87433398</v>
      </c>
      <c r="C4" s="28">
        <f>'Total Property Damage 95%'!C5*Frequency!C4</f>
        <v>1751729587.1039112</v>
      </c>
      <c r="D4" s="28">
        <f>'Total Property Damage 95%'!D5*Frequency!D4</f>
        <v>1200543374.1224236</v>
      </c>
      <c r="E4" s="28">
        <f>'Total Property Damage 95%'!E5*Frequency!E4</f>
        <v>607283897.64402962</v>
      </c>
      <c r="F4" s="28">
        <f>'Total Property Damage 95%'!F5*Frequency!F4</f>
        <v>404326708.3224737</v>
      </c>
      <c r="G4" s="28">
        <f>'Total Property Damage 95%'!G5*Frequency!G4</f>
        <v>151490209.76087448</v>
      </c>
    </row>
    <row r="5" spans="1:7" x14ac:dyDescent="0.35">
      <c r="A5">
        <v>2025</v>
      </c>
      <c r="B5" s="28">
        <f>'Total Property Damage 95%'!B6*Frequency!B5</f>
        <v>698310559.34207714</v>
      </c>
      <c r="C5" s="28">
        <f>'Total Property Damage 95%'!C6*Frequency!C5</f>
        <v>1791789109.6296709</v>
      </c>
      <c r="D5" s="28">
        <f>'Total Property Damage 95%'!D6*Frequency!D5</f>
        <v>1227998065.0135674</v>
      </c>
      <c r="E5" s="28">
        <f>'Total Property Damage 95%'!E6*Frequency!E5</f>
        <v>621171602.20545244</v>
      </c>
      <c r="F5" s="28">
        <f>'Total Property Damage 95%'!F6*Frequency!F5</f>
        <v>413573075.45530766</v>
      </c>
      <c r="G5" s="28">
        <f>'Total Property Damage 95%'!G6*Frequency!G5</f>
        <v>154954571.79199195</v>
      </c>
    </row>
    <row r="6" spans="1:7" x14ac:dyDescent="0.35">
      <c r="A6">
        <v>2026</v>
      </c>
      <c r="B6" s="28">
        <f>'Total Property Damage 95%'!B7*Frequency!B6</f>
        <v>714279912.02520931</v>
      </c>
      <c r="C6" s="28">
        <f>'Total Property Damage 95%'!C7*Frequency!C6</f>
        <v>1832764735.5065446</v>
      </c>
      <c r="D6" s="28">
        <f>'Total Property Damage 95%'!D7*Frequency!D6</f>
        <v>1256080604.9838662</v>
      </c>
      <c r="E6" s="28">
        <f>'Total Property Damage 95%'!E7*Frequency!E6</f>
        <v>635376898.48754084</v>
      </c>
      <c r="F6" s="28">
        <f>'Total Property Damage 95%'!F7*Frequency!F6</f>
        <v>423030893.63353485</v>
      </c>
      <c r="G6" s="28">
        <f>'Total Property Damage 95%'!G7*Frequency!G6</f>
        <v>158498158.77303579</v>
      </c>
    </row>
    <row r="7" spans="1:7" x14ac:dyDescent="0.35">
      <c r="A7">
        <v>2027</v>
      </c>
      <c r="B7" s="28">
        <f>'Total Property Damage 95%'!B8*Frequency!B7</f>
        <v>730614460.71133268</v>
      </c>
      <c r="C7" s="28">
        <f>'Total Property Damage 95%'!C8*Frequency!C7</f>
        <v>1874677414.6934192</v>
      </c>
      <c r="D7" s="28">
        <f>'Total Property Damage 95%'!D8*Frequency!D7</f>
        <v>1284805352.0338435</v>
      </c>
      <c r="E7" s="28">
        <f>'Total Property Damage 95%'!E8*Frequency!E7</f>
        <v>649907049.3536855</v>
      </c>
      <c r="F7" s="28">
        <f>'Total Property Damage 95%'!F8*Frequency!F7</f>
        <v>432704998.43678921</v>
      </c>
      <c r="G7" s="28">
        <f>'Total Property Damage 95%'!G8*Frequency!G7</f>
        <v>162122782.46404573</v>
      </c>
    </row>
    <row r="8" spans="1:7" x14ac:dyDescent="0.35">
      <c r="A8">
        <v>2028</v>
      </c>
      <c r="B8" s="28">
        <f>'Total Property Damage 95%'!B9*Frequency!B8</f>
        <v>747322556.90493512</v>
      </c>
      <c r="C8" s="28">
        <f>'Total Property Damage 95%'!C9*Frequency!C8</f>
        <v>1917548576.2444456</v>
      </c>
      <c r="D8" s="28">
        <f>'Total Property Damage 95%'!D9*Frequency!D8</f>
        <v>1314186992.5107327</v>
      </c>
      <c r="E8" s="28">
        <f>'Total Property Damage 95%'!E9*Frequency!E8</f>
        <v>664769483.75845957</v>
      </c>
      <c r="F8" s="28">
        <f>'Total Property Damage 95%'!F9*Frequency!F8</f>
        <v>442600336.02741885</v>
      </c>
      <c r="G8" s="28">
        <f>'Total Property Damage 95%'!G9*Frequency!G8</f>
        <v>165830296.05739352</v>
      </c>
    </row>
    <row r="9" spans="1:7" x14ac:dyDescent="0.35">
      <c r="A9">
        <v>2029</v>
      </c>
      <c r="B9" s="28">
        <f>'Total Property Damage 95%'!B10*Frequency!B9</f>
        <v>764412743.09733486</v>
      </c>
      <c r="C9" s="28">
        <f>'Total Property Damage 95%'!C10*Frequency!C9</f>
        <v>1961400139.2652545</v>
      </c>
      <c r="D9" s="28">
        <f>'Total Property Damage 95%'!D10*Frequency!D9</f>
        <v>1344240548.6172898</v>
      </c>
      <c r="E9" s="28">
        <f>'Total Property Damage 95%'!E10*Frequency!E9</f>
        <v>679971800.54588509</v>
      </c>
      <c r="F9" s="28">
        <f>'Total Property Damage 95%'!F10*Frequency!F9</f>
        <v>452721965.67935175</v>
      </c>
      <c r="G9" s="28">
        <f>'Total Property Damage 95%'!G10*Frequency!G9</f>
        <v>169622595.12528068</v>
      </c>
    </row>
    <row r="10" spans="1:7" x14ac:dyDescent="0.35">
      <c r="A10">
        <v>2030</v>
      </c>
      <c r="B10" s="28">
        <f>'Total Property Damage 95%'!B11*Frequency!B10</f>
        <v>904381278.79124379</v>
      </c>
      <c r="C10" s="28">
        <f>'Total Property Damage 95%'!C11*Frequency!C10</f>
        <v>2320544211.472106</v>
      </c>
      <c r="D10" s="28">
        <f>'Total Property Damage 95%'!D11*Frequency!D10</f>
        <v>1590379016.2309585</v>
      </c>
      <c r="E10" s="28">
        <f>'Total Property Damage 95%'!E11*Frequency!E10</f>
        <v>804478695.66895521</v>
      </c>
      <c r="F10" s="28">
        <f>'Total Property Damage 95%'!F11*Frequency!F10</f>
        <v>535618059.68721718</v>
      </c>
      <c r="G10" s="28">
        <f>'Total Property Damage 95%'!G11*Frequency!G10</f>
        <v>200681504.69301823</v>
      </c>
    </row>
    <row r="11" spans="1:7" x14ac:dyDescent="0.35">
      <c r="A11">
        <v>2031</v>
      </c>
      <c r="B11" s="28">
        <f>'Total Property Damage 95%'!B12*Frequency!B11</f>
        <v>925063170.83458698</v>
      </c>
      <c r="C11" s="28">
        <f>'Total Property Damage 95%'!C12*Frequency!C11</f>
        <v>2373611701.9089012</v>
      </c>
      <c r="D11" s="28">
        <f>'Total Property Damage 95%'!D12*Frequency!D11</f>
        <v>1626748684.5257833</v>
      </c>
      <c r="E11" s="28">
        <f>'Total Property Damage 95%'!E12*Frequency!E11</f>
        <v>822875960.10285938</v>
      </c>
      <c r="F11" s="28">
        <f>'Total Property Damage 95%'!F12*Frequency!F11</f>
        <v>547866870.16870105</v>
      </c>
      <c r="G11" s="28">
        <f>'Total Property Damage 95%'!G12*Frequency!G11</f>
        <v>205270800.50496164</v>
      </c>
    </row>
    <row r="12" spans="1:7" x14ac:dyDescent="0.35">
      <c r="A12">
        <v>2032</v>
      </c>
      <c r="B12" s="28">
        <f>'Total Property Damage 95%'!B13*Frequency!B12</f>
        <v>946218027.84140682</v>
      </c>
      <c r="C12" s="28">
        <f>'Total Property Damage 95%'!C13*Frequency!C12</f>
        <v>2427892769.1124468</v>
      </c>
      <c r="D12" s="28">
        <f>'Total Property Damage 95%'!D13*Frequency!D12</f>
        <v>1663950074.5412645</v>
      </c>
      <c r="E12" s="28">
        <f>'Total Property Damage 95%'!E13*Frequency!E12</f>
        <v>841693943.37055385</v>
      </c>
      <c r="F12" s="28">
        <f>'Total Property Damage 95%'!F13*Frequency!F12</f>
        <v>560395793.2332052</v>
      </c>
      <c r="G12" s="28">
        <f>'Total Property Damage 95%'!G13*Frequency!G12</f>
        <v>209965046.87566102</v>
      </c>
    </row>
    <row r="13" spans="1:7" x14ac:dyDescent="0.35">
      <c r="A13">
        <v>2033</v>
      </c>
      <c r="B13" s="28">
        <f>'Total Property Damage 95%'!B14*Frequency!B13</f>
        <v>967856665.83647561</v>
      </c>
      <c r="C13" s="28">
        <f>'Total Property Damage 95%'!C14*Frequency!C13</f>
        <v>2483415165.828476</v>
      </c>
      <c r="D13" s="28">
        <f>'Total Property Damage 95%'!D14*Frequency!D13</f>
        <v>1702002206.5504224</v>
      </c>
      <c r="E13" s="28">
        <f>'Total Property Damage 95%'!E14*Frequency!E13</f>
        <v>860942266.70337677</v>
      </c>
      <c r="F13" s="28">
        <f>'Total Property Damage 95%'!F14*Frequency!F13</f>
        <v>573211234.65043974</v>
      </c>
      <c r="G13" s="28">
        <f>'Total Property Damage 95%'!G14*Frequency!G13</f>
        <v>214766643.87262878</v>
      </c>
    </row>
    <row r="14" spans="1:7" x14ac:dyDescent="0.35">
      <c r="A14">
        <v>2034</v>
      </c>
      <c r="B14" s="28">
        <f>'Total Property Damage 95%'!B15*Frequency!B14</f>
        <v>989990148.19141138</v>
      </c>
      <c r="C14" s="28">
        <f>'Total Property Damage 95%'!C15*Frequency!C14</f>
        <v>2540207279.4678845</v>
      </c>
      <c r="D14" s="28">
        <f>'Total Property Damage 95%'!D15*Frequency!D14</f>
        <v>1740924535.7924159</v>
      </c>
      <c r="E14" s="28">
        <f>'Total Property Damage 95%'!E15*Frequency!E14</f>
        <v>880630771.35631371</v>
      </c>
      <c r="F14" s="28">
        <f>'Total Property Damage 95%'!F15*Frequency!F14</f>
        <v>586319746.68080473</v>
      </c>
      <c r="G14" s="28">
        <f>'Total Property Damage 95%'!G15*Frequency!G14</f>
        <v>219678046.44945079</v>
      </c>
    </row>
    <row r="15" spans="1:7" x14ac:dyDescent="0.35">
      <c r="A15">
        <v>2035</v>
      </c>
      <c r="B15" s="28">
        <f>'Total Property Damage 95%'!B16*Frequency!B15</f>
        <v>1012629791.2811422</v>
      </c>
      <c r="C15" s="28">
        <f>'Total Property Damage 95%'!C16*Frequency!C15</f>
        <v>2598298146.620605</v>
      </c>
      <c r="D15" s="28">
        <f>'Total Property Damage 95%'!D16*Frequency!D15</f>
        <v>1780736962.4195898</v>
      </c>
      <c r="E15" s="28">
        <f>'Total Property Damage 95%'!E16*Frequency!E15</f>
        <v>900769523.63962066</v>
      </c>
      <c r="F15" s="28">
        <f>'Total Property Damage 95%'!F16*Frequency!F15</f>
        <v>599728031.42542052</v>
      </c>
      <c r="G15" s="28">
        <f>'Total Property Damage 95%'!G16*Frequency!G15</f>
        <v>224701765.70095113</v>
      </c>
    </row>
    <row r="16" spans="1:7" x14ac:dyDescent="0.35">
      <c r="A16">
        <v>2036</v>
      </c>
      <c r="B16" s="28">
        <f>'Total Property Damage 95%'!B17*Frequency!B16</f>
        <v>1035787170.269727</v>
      </c>
      <c r="C16" s="28">
        <f>'Total Property Damage 95%'!C17*Frequency!C16</f>
        <v>2657717467.9013925</v>
      </c>
      <c r="D16" s="28">
        <f>'Total Property Damage 95%'!D17*Frequency!D16</f>
        <v>1821459841.6719966</v>
      </c>
      <c r="E16" s="28">
        <f>'Total Property Damage 95%'!E17*Frequency!E16</f>
        <v>921368820.06551301</v>
      </c>
      <c r="F16" s="28">
        <f>'Total Property Damage 95%'!F17*Frequency!F16</f>
        <v>613442944.25276852</v>
      </c>
      <c r="G16" s="28">
        <f>'Total Property Damage 95%'!G17*Frequency!G16</f>
        <v>229840370.1470615</v>
      </c>
    </row>
    <row r="17" spans="1:7" x14ac:dyDescent="0.35">
      <c r="A17">
        <v>2037</v>
      </c>
      <c r="B17" s="28">
        <f>'Total Property Damage 95%'!B18*Frequency!B17</f>
        <v>1059474125.0284878</v>
      </c>
      <c r="C17" s="28">
        <f>'Total Property Damage 95%'!C18*Frequency!C17</f>
        <v>2718495623.1351118</v>
      </c>
      <c r="D17" s="28">
        <f>'Total Property Damage 95%'!D18*Frequency!D17</f>
        <v>1863113994.2845926</v>
      </c>
      <c r="E17" s="28">
        <f>'Total Property Damage 95%'!E18*Frequency!E17</f>
        <v>942439192.61255026</v>
      </c>
      <c r="F17" s="28">
        <f>'Total Property Damage 95%'!F18*Frequency!F17</f>
        <v>627471497.30369341</v>
      </c>
      <c r="G17" s="28">
        <f>'Total Property Damage 95%'!G18*Frequency!G17</f>
        <v>235096487.0460501</v>
      </c>
    </row>
    <row r="18" spans="1:7" x14ac:dyDescent="0.35">
      <c r="A18">
        <v>2038</v>
      </c>
      <c r="B18" s="28">
        <f>'Total Property Damage 95%'!B19*Frequency!B18</f>
        <v>1083702766.1894827</v>
      </c>
      <c r="C18" s="28">
        <f>'Total Property Damage 95%'!C19*Frequency!C18</f>
        <v>2780663686.8892922</v>
      </c>
      <c r="D18" s="28">
        <f>'Total Property Damage 95%'!D19*Frequency!D18</f>
        <v>1905720717.1324351</v>
      </c>
      <c r="E18" s="28">
        <f>'Total Property Damage 95%'!E19*Frequency!E18</f>
        <v>963991414.11041188</v>
      </c>
      <c r="F18" s="28">
        <f>'Total Property Damage 95%'!F19*Frequency!F18</f>
        <v>641820863.07656169</v>
      </c>
      <c r="G18" s="28">
        <f>'Total Property Damage 95%'!G19*Frequency!G18</f>
        <v>240472803.73778245</v>
      </c>
    </row>
    <row r="19" spans="1:7" x14ac:dyDescent="0.35">
      <c r="A19">
        <v>2039</v>
      </c>
      <c r="B19" s="28">
        <f>'Total Property Damage 95%'!B20*Frequency!B19</f>
        <v>1108485481.3374119</v>
      </c>
      <c r="C19" s="28">
        <f>'Total Property Damage 95%'!C20*Frequency!C19</f>
        <v>2844253444.3618855</v>
      </c>
      <c r="D19" s="28">
        <f>'Total Property Damage 95%'!D20*Frequency!D19</f>
        <v>1949301794.1193166</v>
      </c>
      <c r="E19" s="28">
        <f>'Total Property Damage 95%'!E20*Frequency!E19</f>
        <v>986036503.74781394</v>
      </c>
      <c r="F19" s="28">
        <f>'Total Property Damage 95%'!F20*Frequency!F19</f>
        <v>656498378.09440506</v>
      </c>
      <c r="G19" s="28">
        <f>'Total Property Damage 95%'!G20*Frequency!G19</f>
        <v>245972069.01770085</v>
      </c>
    </row>
    <row r="20" spans="1:7" x14ac:dyDescent="0.35">
      <c r="A20">
        <v>2040</v>
      </c>
      <c r="B20" s="28">
        <f>'Total Property Damage 95%'!B21*Frequency!B20</f>
        <v>1301816778.7832251</v>
      </c>
      <c r="C20" s="28">
        <f>'Total Property Damage 95%'!C21*Frequency!C20</f>
        <v>3340320571.9166474</v>
      </c>
      <c r="D20" s="28">
        <f>'Total Property Damage 95%'!D21*Frequency!D20</f>
        <v>2289280126.1005783</v>
      </c>
      <c r="E20" s="28">
        <f>'Total Property Damage 95%'!E21*Frequency!E20</f>
        <v>1158011436.9408922</v>
      </c>
      <c r="F20" s="28">
        <f>'Total Property Damage 95%'!F21*Frequency!F20</f>
        <v>770998464.33363092</v>
      </c>
      <c r="G20" s="28">
        <f>'Total Property Damage 95%'!G21*Frequency!G20</f>
        <v>288872134.05170405</v>
      </c>
    </row>
    <row r="21" spans="1:7" x14ac:dyDescent="0.35">
      <c r="A21">
        <v>2041</v>
      </c>
      <c r="B21" s="28">
        <f>'Total Property Damage 95%'!B22*Frequency!B21</f>
        <v>1331587445.9900839</v>
      </c>
      <c r="C21" s="28">
        <f>'Total Property Damage 95%'!C22*Frequency!C21</f>
        <v>3416708873.0443239</v>
      </c>
      <c r="D21" s="28">
        <f>'Total Property Damage 95%'!D22*Frequency!D21</f>
        <v>2341632652.1151204</v>
      </c>
      <c r="E21" s="28">
        <f>'Total Property Damage 95%'!E22*Frequency!E21</f>
        <v>1184493483.9330399</v>
      </c>
      <c r="F21" s="28">
        <f>'Total Property Damage 95%'!F22*Frequency!F21</f>
        <v>788630084.29180157</v>
      </c>
      <c r="G21" s="28">
        <f>'Total Property Damage 95%'!G22*Frequency!G21</f>
        <v>295478222.02686942</v>
      </c>
    </row>
    <row r="22" spans="1:7" x14ac:dyDescent="0.35">
      <c r="A22">
        <v>2042</v>
      </c>
      <c r="B22" s="28">
        <f>'Total Property Damage 95%'!B23*Frequency!B22</f>
        <v>1362038925.3053639</v>
      </c>
      <c r="C22" s="28">
        <f>'Total Property Damage 95%'!C23*Frequency!C22</f>
        <v>3494844064.1556234</v>
      </c>
      <c r="D22" s="28">
        <f>'Total Property Damage 95%'!D23*Frequency!D22</f>
        <v>2395182404.6939678</v>
      </c>
      <c r="E22" s="28">
        <f>'Total Property Damage 95%'!E23*Frequency!E22</f>
        <v>1211581137.0448878</v>
      </c>
      <c r="F22" s="28">
        <f>'Total Property Damage 95%'!F23*Frequency!F22</f>
        <v>806664913.90178132</v>
      </c>
      <c r="G22" s="28">
        <f>'Total Property Damage 95%'!G23*Frequency!G22</f>
        <v>302235381.68113214</v>
      </c>
    </row>
    <row r="23" spans="1:7" x14ac:dyDescent="0.35">
      <c r="A23">
        <v>2043</v>
      </c>
      <c r="B23" s="28">
        <f>'Total Property Damage 95%'!B24*Frequency!B23</f>
        <v>1393186785.9174798</v>
      </c>
      <c r="C23" s="28">
        <f>'Total Property Damage 95%'!C24*Frequency!C23</f>
        <v>3574766094.0983391</v>
      </c>
      <c r="D23" s="28">
        <f>'Total Property Damage 95%'!D24*Frequency!D23</f>
        <v>2449956762.6773667</v>
      </c>
      <c r="E23" s="28">
        <f>'Total Property Damage 95%'!E24*Frequency!E23</f>
        <v>1239288245.612642</v>
      </c>
      <c r="F23" s="28">
        <f>'Total Property Damage 95%'!F24*Frequency!F23</f>
        <v>825112173.98523593</v>
      </c>
      <c r="G23" s="28">
        <f>'Total Property Damage 95%'!G24*Frequency!G23</f>
        <v>309147067.80533224</v>
      </c>
    </row>
    <row r="24" spans="1:7" x14ac:dyDescent="0.35">
      <c r="A24">
        <v>2044</v>
      </c>
      <c r="B24" s="28">
        <f>'Total Property Damage 95%'!B25*Frequency!B24</f>
        <v>1425046953.0596709</v>
      </c>
      <c r="C24" s="28">
        <f>'Total Property Damage 95%'!C25*Frequency!C24</f>
        <v>3656515825.2926431</v>
      </c>
      <c r="D24" s="28">
        <f>'Total Property Damage 95%'!D25*Frequency!D24</f>
        <v>2505983731.0200491</v>
      </c>
      <c r="E24" s="28">
        <f>'Total Property Damage 95%'!E25*Frequency!E24</f>
        <v>1267628975.6868002</v>
      </c>
      <c r="F24" s="28">
        <f>'Total Property Damage 95%'!F25*Frequency!F24</f>
        <v>843981296.23068869</v>
      </c>
      <c r="G24" s="28">
        <f>'Total Property Damage 95%'!G25*Frequency!G24</f>
        <v>316216814.19638044</v>
      </c>
    </row>
    <row r="25" spans="1:7" x14ac:dyDescent="0.35">
      <c r="A25">
        <v>2045</v>
      </c>
      <c r="B25" s="28">
        <f>'Total Property Damage 95%'!B26*Frequency!B25</f>
        <v>1457635716.1522319</v>
      </c>
      <c r="C25" s="28">
        <f>'Total Property Damage 95%'!C26*Frequency!C25</f>
        <v>3740135054.6231689</v>
      </c>
      <c r="D25" s="28">
        <f>'Total Property Damage 95%'!D26*Frequency!D25</f>
        <v>2563291955.1095643</v>
      </c>
      <c r="E25" s="28">
        <f>'Total Property Damage 95%'!E26*Frequency!E25</f>
        <v>1296617817.2749507</v>
      </c>
      <c r="F25" s="28">
        <f>'Total Property Damage 95%'!F26*Frequency!F25</f>
        <v>863281928.01574039</v>
      </c>
      <c r="G25" s="28">
        <f>'Total Property Damage 95%'!G26*Frequency!G25</f>
        <v>323448235.46401274</v>
      </c>
    </row>
    <row r="26" spans="1:7" x14ac:dyDescent="0.35">
      <c r="A26">
        <v>2046</v>
      </c>
      <c r="B26" s="28">
        <f>'Total Property Damage 95%'!B27*Frequency!B26</f>
        <v>1490969737.130944</v>
      </c>
      <c r="C26" s="28">
        <f>'Total Property Damage 95%'!C27*Frequency!C26</f>
        <v>3825666534.808856</v>
      </c>
      <c r="D26" s="28">
        <f>'Total Property Damage 95%'!D27*Frequency!D26</f>
        <v>2621910735.4120517</v>
      </c>
      <c r="E26" s="28">
        <f>'Total Property Damage 95%'!E27*Frequency!E26</f>
        <v>1326269591.7502003</v>
      </c>
      <c r="F26" s="28">
        <f>'Total Property Damage 95%'!F27*Frequency!F26</f>
        <v>883023937.33956683</v>
      </c>
      <c r="G26" s="28">
        <f>'Total Property Damage 95%'!G27*Frequency!G26</f>
        <v>330845028.87886262</v>
      </c>
    </row>
    <row r="27" spans="1:7" x14ac:dyDescent="0.35">
      <c r="A27">
        <v>2047</v>
      </c>
      <c r="B27" s="28">
        <f>'Total Property Damage 95%'!B28*Frequency!B27</f>
        <v>1525066058.965965</v>
      </c>
      <c r="C27" s="28">
        <f>'Total Property Damage 95%'!C28*Frequency!C27</f>
        <v>3913153996.2615066</v>
      </c>
      <c r="D27" s="28">
        <f>'Total Property Damage 95%'!D28*Frequency!D27</f>
        <v>2681870042.4529395</v>
      </c>
      <c r="E27" s="28">
        <f>'Total Property Damage 95%'!E28*Frequency!E27</f>
        <v>1356599459.4290271</v>
      </c>
      <c r="F27" s="28">
        <f>'Total Property Damage 95%'!F28*Frequency!F27</f>
        <v>903217417.86821485</v>
      </c>
      <c r="G27" s="28">
        <f>'Total Property Damage 95%'!G28*Frequency!G27</f>
        <v>338410976.26279646</v>
      </c>
    </row>
    <row r="28" spans="1:7" x14ac:dyDescent="0.35">
      <c r="A28">
        <v>2048</v>
      </c>
      <c r="B28" s="28">
        <f>'Total Property Damage 95%'!B29*Frequency!B28</f>
        <v>1559942114.3755345</v>
      </c>
      <c r="C28" s="28">
        <f>'Total Property Damage 95%'!C29*Frequency!C28</f>
        <v>4002642169.444201</v>
      </c>
      <c r="D28" s="28">
        <f>'Total Property Damage 95%'!D29*Frequency!D28</f>
        <v>2743200532.140233</v>
      </c>
      <c r="E28" s="28">
        <f>'Total Property Damage 95%'!E29*Frequency!E28</f>
        <v>1387622927.3224235</v>
      </c>
      <c r="F28" s="28">
        <f>'Total Property Damage 95%'!F29*Frequency!F28</f>
        <v>923872694.09527779</v>
      </c>
      <c r="G28" s="28">
        <f>'Total Property Damage 95%'!G29*Frequency!G28</f>
        <v>346149945.92247814</v>
      </c>
    </row>
    <row r="29" spans="1:7" x14ac:dyDescent="0.35">
      <c r="A29">
        <v>2049</v>
      </c>
      <c r="B29" s="28">
        <f>'Total Property Damage 95%'!B30*Frequency!B29</f>
        <v>1595615734.7389507</v>
      </c>
      <c r="C29" s="28">
        <f>'Total Property Damage 95%'!C30*Frequency!C29</f>
        <v>4094176807.7410278</v>
      </c>
      <c r="D29" s="28">
        <f>'Total Property Damage 95%'!D30*Frequency!D29</f>
        <v>2805933561.4382243</v>
      </c>
      <c r="E29" s="28">
        <f>'Total Property Damage 95%'!E30*Frequency!E29</f>
        <v>1419355857.0642993</v>
      </c>
      <c r="F29" s="28">
        <f>'Total Property Damage 95%'!F30*Frequency!F29</f>
        <v>945000326.62058771</v>
      </c>
      <c r="G29" s="28">
        <f>'Total Property Damage 95%'!G30*Frequency!G29</f>
        <v>354065894.62715083</v>
      </c>
    </row>
    <row r="30" spans="1:7" x14ac:dyDescent="0.35">
      <c r="A30">
        <v>2050</v>
      </c>
      <c r="B30" s="28">
        <f>'Total Property Damage 95%'!B31*Frequency!B30</f>
        <v>1847986468.3445389</v>
      </c>
      <c r="C30" s="28">
        <f>'Total Property Damage 95%'!C31*Frequency!C30</f>
        <v>4741732721.1011038</v>
      </c>
      <c r="D30" s="28">
        <f>'Total Property Damage 95%'!D31*Frequency!D30</f>
        <v>3249734343.751617</v>
      </c>
      <c r="E30" s="28">
        <f>'Total Property Damage 95%'!E31*Frequency!E30</f>
        <v>1643848428.2367117</v>
      </c>
      <c r="F30" s="28">
        <f>'Total Property Damage 95%'!F31*Frequency!F30</f>
        <v>1094466404.5079284</v>
      </c>
      <c r="G30" s="28">
        <f>'Total Property Damage 95%'!G31*Frequency!G30</f>
        <v>410066764.77800328</v>
      </c>
    </row>
    <row r="31" spans="1:7" x14ac:dyDescent="0.35">
      <c r="A31">
        <v>2051</v>
      </c>
      <c r="B31" s="28">
        <f>'Total Property Damage 95%'!B32*Frequency!B31</f>
        <v>1890247246.5496604</v>
      </c>
      <c r="C31" s="28">
        <f>'Total Property Damage 95%'!C32*Frequency!C31</f>
        <v>4850169291.5344</v>
      </c>
      <c r="D31" s="28">
        <f>'Total Property Damage 95%'!D32*Frequency!D31</f>
        <v>3324051068.8355851</v>
      </c>
      <c r="E31" s="28">
        <f>'Total Property Damage 95%'!E32*Frequency!E31</f>
        <v>1681440864.6633606</v>
      </c>
      <c r="F31" s="28">
        <f>'Total Property Damage 95%'!F32*Frequency!F31</f>
        <v>1119495268.4991786</v>
      </c>
      <c r="G31" s="28">
        <f>'Total Property Damage 95%'!G32*Frequency!G31</f>
        <v>419444398.70142657</v>
      </c>
    </row>
    <row r="32" spans="1:7" x14ac:dyDescent="0.35">
      <c r="A32">
        <v>2052</v>
      </c>
      <c r="B32" s="28">
        <f>'Total Property Damage 95%'!B33*Frequency!B32</f>
        <v>1933474467.6401038</v>
      </c>
      <c r="C32" s="28">
        <f>'Total Property Damage 95%'!C33*Frequency!C32</f>
        <v>4961085649.5261574</v>
      </c>
      <c r="D32" s="28">
        <f>'Total Property Damage 95%'!D33*Frequency!D32</f>
        <v>3400067309.9547095</v>
      </c>
      <c r="E32" s="28">
        <f>'Total Property Damage 95%'!E33*Frequency!E32</f>
        <v>1719892985.7496269</v>
      </c>
      <c r="F32" s="28">
        <f>'Total Property Damage 95%'!F33*Frequency!F32</f>
        <v>1145096506.4163094</v>
      </c>
      <c r="G32" s="28">
        <f>'Total Property Damage 95%'!G33*Frequency!G32</f>
        <v>429036485.5519222</v>
      </c>
    </row>
    <row r="33" spans="1:7" x14ac:dyDescent="0.35">
      <c r="A33">
        <v>2053</v>
      </c>
      <c r="B33" s="28">
        <f>'Total Property Damage 95%'!B34*Frequency!B33</f>
        <v>1977690232.7671077</v>
      </c>
      <c r="C33" s="28">
        <f>'Total Property Damage 95%'!C34*Frequency!C33</f>
        <v>5074538504.2318811</v>
      </c>
      <c r="D33" s="28">
        <f>'Total Property Damage 95%'!D34*Frequency!D33</f>
        <v>3477821932.5830879</v>
      </c>
      <c r="E33" s="28">
        <f>'Total Property Damage 95%'!E34*Frequency!E33</f>
        <v>1759224451.2405086</v>
      </c>
      <c r="F33" s="28">
        <f>'Total Property Damage 95%'!F34*Frequency!F33</f>
        <v>1171283207.6233103</v>
      </c>
      <c r="G33" s="28">
        <f>'Total Property Damage 95%'!G34*Frequency!G33</f>
        <v>438847929.55781752</v>
      </c>
    </row>
    <row r="34" spans="1:7" x14ac:dyDescent="0.35">
      <c r="A34">
        <v>2054</v>
      </c>
      <c r="B34" s="28">
        <f>'Total Property Damage 95%'!B35*Frequency!B34</f>
        <v>2022917148.5032804</v>
      </c>
      <c r="C34" s="28">
        <f>'Total Property Damage 95%'!C35*Frequency!C34</f>
        <v>5190585861.663456</v>
      </c>
      <c r="D34" s="28">
        <f>'Total Property Damage 95%'!D35*Frequency!D34</f>
        <v>3557354690.9920092</v>
      </c>
      <c r="E34" s="28">
        <f>'Total Property Damage 95%'!E35*Frequency!E34</f>
        <v>1799455370.4709411</v>
      </c>
      <c r="F34" s="28">
        <f>'Total Property Damage 95%'!F35*Frequency!F34</f>
        <v>1198068760.8189969</v>
      </c>
      <c r="G34" s="28">
        <f>'Total Property Damage 95%'!G35*Frequency!G34</f>
        <v>448883747.10004961</v>
      </c>
    </row>
    <row r="35" spans="1:7" x14ac:dyDescent="0.35">
      <c r="A35">
        <v>2055</v>
      </c>
      <c r="B35" s="28">
        <f>'Total Property Damage 95%'!B36*Frequency!B35</f>
        <v>2069178338.4008541</v>
      </c>
      <c r="C35" s="28">
        <f>'Total Property Damage 95%'!C36*Frequency!C35</f>
        <v>5309287054.3463774</v>
      </c>
      <c r="D35" s="28">
        <f>'Total Property Damage 95%'!D36*Frequency!D35</f>
        <v>3638706248.5754552</v>
      </c>
      <c r="E35" s="28">
        <f>'Total Property Damage 95%'!E36*Frequency!E35</f>
        <v>1840606312.6472716</v>
      </c>
      <c r="F35" s="28">
        <f>'Total Property Damage 95%'!F36*Frequency!F35</f>
        <v>1225466860.8823662</v>
      </c>
      <c r="G35" s="28">
        <f>'Total Property Damage 95%'!G36*Frequency!G35</f>
        <v>459149069.27693373</v>
      </c>
    </row>
    <row r="36" spans="1:7" x14ac:dyDescent="0.35">
      <c r="A36">
        <v>2056</v>
      </c>
      <c r="B36" s="28">
        <f>'Total Property Damage 95%'!B37*Frequency!B36</f>
        <v>2116497454.8142633</v>
      </c>
      <c r="C36" s="28">
        <f>'Total Property Damage 95%'!C37*Frequency!C36</f>
        <v>5430702771.6552029</v>
      </c>
      <c r="D36" s="28">
        <f>'Total Property Damage 95%'!D37*Frequency!D36</f>
        <v>3721918198.6404309</v>
      </c>
      <c r="E36" s="28">
        <f>'Total Property Damage 95%'!E37*Frequency!E36</f>
        <v>1882698317.3638504</v>
      </c>
      <c r="F36" s="28">
        <f>'Total Property Damage 95%'!F37*Frequency!F36</f>
        <v>1253491515.8744938</v>
      </c>
      <c r="G36" s="28">
        <f>'Total Property Damage 95%'!G37*Frequency!G36</f>
        <v>469649144.52758366</v>
      </c>
    </row>
    <row r="37" spans="1:7" x14ac:dyDescent="0.35">
      <c r="A37">
        <v>2057</v>
      </c>
      <c r="B37" s="28">
        <f>'Total Property Damage 95%'!B38*Frequency!B37</f>
        <v>2164898690.9930844</v>
      </c>
      <c r="C37" s="28">
        <f>'Total Property Damage 95%'!C38*Frequency!C37</f>
        <v>5554895090.84272</v>
      </c>
      <c r="D37" s="28">
        <f>'Total Property Damage 95%'!D38*Frequency!D37</f>
        <v>3807033085.6727219</v>
      </c>
      <c r="E37" s="28">
        <f>'Total Property Damage 95%'!E38*Frequency!E37</f>
        <v>1925752905.3601272</v>
      </c>
      <c r="F37" s="28">
        <f>'Total Property Damage 95%'!F38*Frequency!F37</f>
        <v>1282157054.2005553</v>
      </c>
      <c r="G37" s="28">
        <f>'Total Property Damage 95%'!G38*Frequency!G37</f>
        <v>480389341.31532592</v>
      </c>
    </row>
    <row r="38" spans="1:7" x14ac:dyDescent="0.35">
      <c r="A38">
        <v>2058</v>
      </c>
      <c r="B38" s="28">
        <f>'Total Property Damage 95%'!B39*Frequency!B38</f>
        <v>2214406793.4515266</v>
      </c>
      <c r="C38" s="28">
        <f>'Total Property Damage 95%'!C39*Frequency!C38</f>
        <v>5681927508.7787237</v>
      </c>
      <c r="D38" s="28">
        <f>'Total Property Damage 95%'!D39*Frequency!D38</f>
        <v>3894094427.0889835</v>
      </c>
      <c r="E38" s="28">
        <f>'Total Property Damage 95%'!E39*Frequency!E38</f>
        <v>1969792089.523742</v>
      </c>
      <c r="F38" s="28">
        <f>'Total Property Damage 95%'!F39*Frequency!F38</f>
        <v>1311478131.9356327</v>
      </c>
      <c r="G38" s="28">
        <f>'Total Property Damage 95%'!G39*Frequency!G38</f>
        <v>491375150.87248033</v>
      </c>
    </row>
    <row r="39" spans="1:7" x14ac:dyDescent="0.35">
      <c r="A39">
        <v>2059</v>
      </c>
      <c r="B39" s="28">
        <f>'Total Property Damage 95%'!B40*Frequency!B39</f>
        <v>2265047074.6207943</v>
      </c>
      <c r="C39" s="28">
        <f>'Total Property Damage 95%'!C40*Frequency!C39</f>
        <v>5811864974.4145956</v>
      </c>
      <c r="D39" s="28">
        <f>'Total Property Damage 95%'!D40*Frequency!D39</f>
        <v>3983146735.4862571</v>
      </c>
      <c r="E39" s="28">
        <f>'Total Property Damage 95%'!E40*Frequency!E39</f>
        <v>2014838386.1452413</v>
      </c>
      <c r="F39" s="28">
        <f>'Total Property Damage 95%'!F40*Frequency!F39</f>
        <v>1341469740.3180518</v>
      </c>
      <c r="G39" s="28">
        <f>'Total Property Damage 95%'!G40*Frequency!G39</f>
        <v>502612190.00790882</v>
      </c>
    </row>
    <row r="40" spans="1:7" x14ac:dyDescent="0.35">
      <c r="A40">
        <v>2060</v>
      </c>
      <c r="B40" s="28">
        <f>'Total Property Damage 95%'!B41*Frequency!B40</f>
        <v>2611225241.0740304</v>
      </c>
      <c r="C40" s="28">
        <f>'Total Property Damage 95%'!C41*Frequency!C40</f>
        <v>6700120579.8101091</v>
      </c>
      <c r="D40" s="28">
        <f>'Total Property Damage 95%'!D41*Frequency!D40</f>
        <v>4591910433.625145</v>
      </c>
      <c r="E40" s="28">
        <f>'Total Property Damage 95%'!E41*Frequency!E40</f>
        <v>2322775941.1879458</v>
      </c>
      <c r="F40" s="28">
        <f>'Total Property Damage 95%'!F41*Frequency!F40</f>
        <v>1546493088.5120616</v>
      </c>
      <c r="G40" s="28">
        <f>'Total Property Damage 95%'!G41*Frequency!G40</f>
        <v>579428856.78871417</v>
      </c>
    </row>
    <row r="41" spans="1:7" x14ac:dyDescent="0.35">
      <c r="A41">
        <v>2061</v>
      </c>
      <c r="B41" s="28">
        <f>'Total Property Damage 95%'!B42*Frequency!B41</f>
        <v>2670940186.3114271</v>
      </c>
      <c r="C41" s="28">
        <f>'Total Property Damage 95%'!C42*Frequency!C41</f>
        <v>6853342648.597537</v>
      </c>
      <c r="D41" s="28">
        <f>'Total Property Damage 95%'!D42*Frequency!D41</f>
        <v>4696920784.9980402</v>
      </c>
      <c r="E41" s="28">
        <f>'Total Property Damage 95%'!E42*Frequency!E41</f>
        <v>2375894468.0560951</v>
      </c>
      <c r="F41" s="28">
        <f>'Total Property Damage 95%'!F42*Frequency!F41</f>
        <v>1581859149.1022716</v>
      </c>
      <c r="G41" s="28">
        <f>'Total Property Damage 95%'!G42*Frequency!G41</f>
        <v>592679556.84623718</v>
      </c>
    </row>
    <row r="42" spans="1:7" x14ac:dyDescent="0.35">
      <c r="A42">
        <v>2062</v>
      </c>
      <c r="B42" s="28">
        <f>'Total Property Damage 95%'!B43*Frequency!B42</f>
        <v>2732020725.9941497</v>
      </c>
      <c r="C42" s="28">
        <f>'Total Property Damage 95%'!C43*Frequency!C42</f>
        <v>7010068684.5276241</v>
      </c>
      <c r="D42" s="28">
        <f>'Total Property Damage 95%'!D43*Frequency!D42</f>
        <v>4804332571.2540522</v>
      </c>
      <c r="E42" s="28">
        <f>'Total Property Damage 95%'!E43*Frequency!E42</f>
        <v>2430227738.8203769</v>
      </c>
      <c r="F42" s="28">
        <f>'Total Property Damage 95%'!F43*Frequency!F42</f>
        <v>1618033980.356225</v>
      </c>
      <c r="G42" s="28">
        <f>'Total Property Damage 95%'!G43*Frequency!G42</f>
        <v>606233281.25257778</v>
      </c>
    </row>
    <row r="43" spans="1:7" x14ac:dyDescent="0.35">
      <c r="A43">
        <v>2063</v>
      </c>
      <c r="B43" s="28">
        <f>'Total Property Damage 95%'!B44*Frequency!B43</f>
        <v>2794498089.2924113</v>
      </c>
      <c r="C43" s="28">
        <f>'Total Property Damage 95%'!C44*Frequency!C43</f>
        <v>7170378818.2619228</v>
      </c>
      <c r="D43" s="28">
        <f>'Total Property Damage 95%'!D44*Frequency!D43</f>
        <v>4914200709.7363052</v>
      </c>
      <c r="E43" s="28">
        <f>'Total Property Damage 95%'!E44*Frequency!E43</f>
        <v>2485803532.9170866</v>
      </c>
      <c r="F43" s="28">
        <f>'Total Property Damage 95%'!F44*Frequency!F43</f>
        <v>1655036077.6894591</v>
      </c>
      <c r="G43" s="28">
        <f>'Total Property Damage 95%'!G44*Frequency!G43</f>
        <v>620096959.73639739</v>
      </c>
    </row>
    <row r="44" spans="1:7" x14ac:dyDescent="0.35">
      <c r="A44">
        <v>2064</v>
      </c>
      <c r="B44" s="28">
        <f>'Total Property Damage 95%'!B45*Frequency!B44</f>
        <v>2858404219.5423884</v>
      </c>
      <c r="C44" s="28">
        <f>'Total Property Damage 95%'!C45*Frequency!C44</f>
        <v>7334355012.9343462</v>
      </c>
      <c r="D44" s="28">
        <f>'Total Property Damage 95%'!D45*Frequency!D44</f>
        <v>5026581373.6681461</v>
      </c>
      <c r="E44" s="28">
        <f>'Total Property Damage 95%'!E45*Frequency!E44</f>
        <v>2542650265.0580549</v>
      </c>
      <c r="F44" s="28">
        <f>'Total Property Damage 95%'!F45*Frequency!F44</f>
        <v>1692884359.4809186</v>
      </c>
      <c r="G44" s="28">
        <f>'Total Property Damage 95%'!G45*Frequency!G44</f>
        <v>634277680.49923158</v>
      </c>
    </row>
    <row r="45" spans="1:7" x14ac:dyDescent="0.35">
      <c r="A45">
        <v>2065</v>
      </c>
      <c r="B45" s="28">
        <f>'Total Property Damage 95%'!B46*Frequency!B45</f>
        <v>2923771790.5781646</v>
      </c>
      <c r="C45" s="28">
        <f>'Total Property Damage 95%'!C46*Frequency!C45</f>
        <v>7502081106.0571508</v>
      </c>
      <c r="D45" s="28">
        <f>'Total Property Damage 95%'!D46*Frequency!D45</f>
        <v>5141532020.8733072</v>
      </c>
      <c r="E45" s="28">
        <f>'Total Property Damage 95%'!E46*Frequency!E45</f>
        <v>2600796999.7584834</v>
      </c>
      <c r="F45" s="28">
        <f>'Total Property Damage 95%'!F46*Frequency!F45</f>
        <v>1731598176.7455175</v>
      </c>
      <c r="G45" s="28">
        <f>'Total Property Damage 95%'!G46*Frequency!G45</f>
        <v>648782693.83953452</v>
      </c>
    </row>
    <row r="46" spans="1:7" x14ac:dyDescent="0.35">
      <c r="A46">
        <v>2066</v>
      </c>
      <c r="B46" s="28">
        <f>'Total Property Damage 95%'!B47*Frequency!B46</f>
        <v>2990634223.4371576</v>
      </c>
      <c r="C46" s="28">
        <f>'Total Property Damage 95%'!C47*Frequency!C46</f>
        <v>7673642852.3852644</v>
      </c>
      <c r="D46" s="28">
        <f>'Total Property Damage 95%'!D47*Frequency!D46</f>
        <v>5259111423.1528616</v>
      </c>
      <c r="E46" s="28">
        <f>'Total Property Damage 95%'!E47*Frequency!E46</f>
        <v>2660273466.1970067</v>
      </c>
      <c r="F46" s="28">
        <f>'Total Property Damage 95%'!F47*Frequency!F46</f>
        <v>1771197323.0278981</v>
      </c>
      <c r="G46" s="28">
        <f>'Total Property Damage 95%'!G47*Frequency!G46</f>
        <v>663619415.85960197</v>
      </c>
    </row>
    <row r="47" spans="1:7" x14ac:dyDescent="0.35">
      <c r="A47">
        <v>2067</v>
      </c>
      <c r="B47" s="28">
        <f>'Total Property Damage 95%'!B48*Frequency!B47</f>
        <v>3059025703.4475837</v>
      </c>
      <c r="C47" s="28">
        <f>'Total Property Damage 95%'!C48*Frequency!C47</f>
        <v>7849127967.7608538</v>
      </c>
      <c r="D47" s="28">
        <f>'Total Property Damage 95%'!D48*Frequency!D47</f>
        <v>5379379696.3339863</v>
      </c>
      <c r="E47" s="28">
        <f>'Total Property Damage 95%'!E48*Frequency!E47</f>
        <v>2721110073.4155831</v>
      </c>
      <c r="F47" s="28">
        <f>'Total Property Damage 95%'!F48*Frequency!F47</f>
        <v>1811702044.522445</v>
      </c>
      <c r="G47" s="28">
        <f>'Total Property Damage 95%'!G48*Frequency!G47</f>
        <v>678795432.25726426</v>
      </c>
    </row>
    <row r="48" spans="1:7" x14ac:dyDescent="0.35">
      <c r="A48">
        <v>2068</v>
      </c>
      <c r="B48" s="28">
        <f>'Total Property Damage 95%'!B49*Frequency!B48</f>
        <v>3128981197.7066798</v>
      </c>
      <c r="C48" s="28">
        <f>'Total Property Damage 95%'!C49*Frequency!C48</f>
        <v>8028626173.9605503</v>
      </c>
      <c r="D48" s="28">
        <f>'Total Property Damage 95%'!D49*Frequency!D48</f>
        <v>5502398331.0058937</v>
      </c>
      <c r="E48" s="28">
        <f>'Total Property Damage 95%'!E49*Frequency!E48</f>
        <v>2783337925.8669882</v>
      </c>
      <c r="F48" s="28">
        <f>'Total Property Damage 95%'!F49*Frequency!F48</f>
        <v>1853133050.4247313</v>
      </c>
      <c r="G48" s="28">
        <f>'Total Property Damage 95%'!G49*Frequency!G48</f>
        <v>694318502.20429242</v>
      </c>
    </row>
    <row r="49" spans="1:7" x14ac:dyDescent="0.35">
      <c r="A49">
        <v>2069</v>
      </c>
      <c r="B49" s="28">
        <f>'Total Property Damage 95%'!B50*Frequency!B49</f>
        <v>3200536472.958632</v>
      </c>
      <c r="C49" s="28">
        <f>'Total Property Damage 95%'!C50*Frequency!C49</f>
        <v>8212229244.5682735</v>
      </c>
      <c r="D49" s="28">
        <f>'Total Property Damage 95%'!D50*Frequency!D49</f>
        <v>5628230223.9586487</v>
      </c>
      <c r="E49" s="28">
        <f>'Total Property Damage 95%'!E50*Frequency!E49</f>
        <v>2846988839.3178535</v>
      </c>
      <c r="F49" s="28">
        <f>'Total Property Damage 95%'!F50*Frequency!F49</f>
        <v>1895511523.5196862</v>
      </c>
      <c r="G49" s="28">
        <f>'Total Property Damage 95%'!G50*Frequency!G49</f>
        <v>710196562.31349504</v>
      </c>
    </row>
    <row r="50" spans="1:7" x14ac:dyDescent="0.35">
      <c r="A50">
        <v>2070</v>
      </c>
      <c r="B50" s="28">
        <f>'Total Property Damage 95%'!B51*Frequency!B50</f>
        <v>3652496240.3075428</v>
      </c>
      <c r="C50" s="28">
        <f>'Total Property Damage 95%'!C51*Frequency!C50</f>
        <v>9371908957.688345</v>
      </c>
      <c r="D50" s="28">
        <f>'Total Property Damage 95%'!D51*Frequency!D50</f>
        <v>6423013737.3160152</v>
      </c>
      <c r="E50" s="28">
        <f>'Total Property Damage 95%'!E51*Frequency!E50</f>
        <v>3249022818.4131045</v>
      </c>
      <c r="F50" s="28">
        <f>'Total Property Damage 95%'!F51*Frequency!F50</f>
        <v>2163183819.8410563</v>
      </c>
      <c r="G50" s="28">
        <f>'Total Property Damage 95%'!G51*Frequency!G50</f>
        <v>810486084.3318094</v>
      </c>
    </row>
    <row r="51" spans="1:7" x14ac:dyDescent="0.35">
      <c r="A51">
        <v>2071</v>
      </c>
      <c r="B51" s="28">
        <f>'Total Property Damage 95%'!B52*Frequency!B51</f>
        <v>3736023547.5420771</v>
      </c>
      <c r="C51" s="28">
        <f>'Total Property Damage 95%'!C52*Frequency!C51</f>
        <v>9586230963.0730801</v>
      </c>
      <c r="D51" s="28">
        <f>'Total Property Damage 95%'!D52*Frequency!D51</f>
        <v>6569898773.3327141</v>
      </c>
      <c r="E51" s="28">
        <f>'Total Property Damage 95%'!E52*Frequency!E51</f>
        <v>3323323271.9414988</v>
      </c>
      <c r="F51" s="28">
        <f>'Total Property Damage 95%'!F52*Frequency!F51</f>
        <v>2212652705.6760826</v>
      </c>
      <c r="G51" s="28">
        <f>'Total Property Damage 95%'!G52*Frequency!G51</f>
        <v>829020729.057302</v>
      </c>
    </row>
    <row r="52" spans="1:7" x14ac:dyDescent="0.35">
      <c r="A52">
        <v>2072</v>
      </c>
      <c r="B52" s="28">
        <f>'Total Property Damage 95%'!B53*Frequency!B52</f>
        <v>3821461003.5063653</v>
      </c>
      <c r="C52" s="28">
        <f>'Total Property Damage 95%'!C53*Frequency!C52</f>
        <v>9805454202.7954006</v>
      </c>
      <c r="D52" s="28">
        <f>'Total Property Damage 95%'!D53*Frequency!D52</f>
        <v>6720142857.7164259</v>
      </c>
      <c r="E52" s="28">
        <f>'Total Property Damage 95%'!E53*Frequency!E52</f>
        <v>3399322869.3981037</v>
      </c>
      <c r="F52" s="28">
        <f>'Total Property Damage 95%'!F53*Frequency!F52</f>
        <v>2263252873.3944674</v>
      </c>
      <c r="G52" s="28">
        <f>'Total Property Damage 95%'!G53*Frequency!G52</f>
        <v>847979234.30519164</v>
      </c>
    </row>
    <row r="53" spans="1:7" x14ac:dyDescent="0.35">
      <c r="A53">
        <v>2073</v>
      </c>
      <c r="B53" s="28">
        <f>'Total Property Damage 95%'!B54*Frequency!B53</f>
        <v>3908852290.5396385</v>
      </c>
      <c r="C53" s="28">
        <f>'Total Property Damage 95%'!C54*Frequency!C53</f>
        <v>10029690760.997057</v>
      </c>
      <c r="D53" s="28">
        <f>'Total Property Damage 95%'!D54*Frequency!D53</f>
        <v>6873822807.0458689</v>
      </c>
      <c r="E53" s="28">
        <f>'Total Property Damage 95%'!E54*Frequency!E53</f>
        <v>3477060467.7474694</v>
      </c>
      <c r="F53" s="28">
        <f>'Total Property Damage 95%'!F54*Frequency!F53</f>
        <v>2315010193.7769642</v>
      </c>
      <c r="G53" s="28">
        <f>'Total Property Damage 95%'!G54*Frequency!G53</f>
        <v>867371293.15269125</v>
      </c>
    </row>
    <row r="54" spans="1:7" x14ac:dyDescent="0.35">
      <c r="A54">
        <v>2074</v>
      </c>
      <c r="B54" s="28">
        <f>'Total Property Damage 95%'!B55*Frequency!B54</f>
        <v>3998242089.9330606</v>
      </c>
      <c r="C54" s="28">
        <f>'Total Property Damage 95%'!C55*Frequency!C54</f>
        <v>10259055285.022039</v>
      </c>
      <c r="D54" s="28">
        <f>'Total Property Damage 95%'!D55*Frequency!D54</f>
        <v>7031017194.5838356</v>
      </c>
      <c r="E54" s="28">
        <f>'Total Property Damage 95%'!E55*Frequency!E54</f>
        <v>3556575812.5567341</v>
      </c>
      <c r="F54" s="28">
        <f>'Total Property Damage 95%'!F55*Frequency!F54</f>
        <v>2367951129.2316732</v>
      </c>
      <c r="G54" s="28">
        <f>'Total Property Damage 95%'!G55*Frequency!G54</f>
        <v>887206820.34367347</v>
      </c>
    </row>
    <row r="55" spans="1:7" x14ac:dyDescent="0.35">
      <c r="A55">
        <v>2075</v>
      </c>
      <c r="B55" s="28">
        <f>'Total Property Damage 95%'!B56*Frequency!B55</f>
        <v>4089676104.7743096</v>
      </c>
      <c r="C55" s="28">
        <f>'Total Property Damage 95%'!C56*Frequency!C55</f>
        <v>10493665044.033306</v>
      </c>
      <c r="D55" s="28">
        <f>'Total Property Damage 95%'!D56*Frequency!D55</f>
        <v>7191806390.450017</v>
      </c>
      <c r="E55" s="28">
        <f>'Total Property Damage 95%'!E56*Frequency!E55</f>
        <v>3637909558.3166823</v>
      </c>
      <c r="F55" s="28">
        <f>'Total Property Damage 95%'!F56*Frequency!F55</f>
        <v>2422102747.3236995</v>
      </c>
      <c r="G55" s="28">
        <f>'Total Property Damage 95%'!G56*Frequency!G55</f>
        <v>907495957.35786533</v>
      </c>
    </row>
    <row r="56" spans="1:7" x14ac:dyDescent="0.35">
      <c r="A56">
        <v>2076</v>
      </c>
      <c r="B56" s="28">
        <f>'Total Property Damage 95%'!B57*Frequency!B56</f>
        <v>4183201083.3145909</v>
      </c>
      <c r="C56" s="28">
        <f>'Total Property Damage 95%'!C57*Frequency!C56</f>
        <v>10733639988.969997</v>
      </c>
      <c r="D56" s="28">
        <f>'Total Property Damage 95%'!D57*Frequency!D56</f>
        <v>7356272602.7125196</v>
      </c>
      <c r="E56" s="28">
        <f>'Total Property Damage 95%'!E57*Frequency!E56</f>
        <v>3721103289.2275138</v>
      </c>
      <c r="F56" s="28">
        <f>'Total Property Damage 95%'!F57*Frequency!F56</f>
        <v>2477492734.6142225</v>
      </c>
      <c r="G56" s="28">
        <f>'Total Property Damage 95%'!G57*Frequency!G56</f>
        <v>928249077.59597039</v>
      </c>
    </row>
    <row r="57" spans="1:7" x14ac:dyDescent="0.35">
      <c r="A57">
        <v>2077</v>
      </c>
      <c r="B57" s="28">
        <f>'Total Property Damage 95%'!B58*Frequency!B57</f>
        <v>4278864842.8700104</v>
      </c>
      <c r="C57" s="28">
        <f>'Total Property Damage 95%'!C58*Frequency!C57</f>
        <v>10979102813.875763</v>
      </c>
      <c r="D57" s="28">
        <f>'Total Property Damage 95%'!D58*Frequency!D57</f>
        <v>7524499919.4190845</v>
      </c>
      <c r="E57" s="28">
        <f>'Total Property Damage 95%'!E58*Frequency!E57</f>
        <v>3806199540.4599509</v>
      </c>
      <c r="F57" s="28">
        <f>'Total Property Damage 95%'!F58*Frequency!F57</f>
        <v>2534149410.8160372</v>
      </c>
      <c r="G57" s="28">
        <f>'Total Property Damage 95%'!G58*Frequency!G57</f>
        <v>949476791.68336487</v>
      </c>
    </row>
    <row r="58" spans="1:7" x14ac:dyDescent="0.35">
      <c r="A58">
        <v>2078</v>
      </c>
      <c r="B58" s="28">
        <f>'Total Property Damage 95%'!B59*Frequency!B58</f>
        <v>4376716294.2695503</v>
      </c>
      <c r="C58" s="28">
        <f>'Total Property Damage 95%'!C59*Frequency!C58</f>
        <v>11230179018.62962</v>
      </c>
      <c r="D58" s="28">
        <f>'Total Property Damage 95%'!D59*Frequency!D58</f>
        <v>7696574351.5895138</v>
      </c>
      <c r="E58" s="28">
        <f>'Total Property Damage 95%'!E59*Frequency!E58</f>
        <v>3893241819.9025645</v>
      </c>
      <c r="F58" s="28">
        <f>'Total Property Damage 95%'!F59*Frequency!F58</f>
        <v>2592101743.2728186</v>
      </c>
      <c r="G58" s="28">
        <f>'Total Property Damage 95%'!G59*Frequency!G58</f>
        <v>971189952.89508426</v>
      </c>
    </row>
    <row r="59" spans="1:7" x14ac:dyDescent="0.35">
      <c r="A59">
        <v>2079</v>
      </c>
      <c r="B59" s="28">
        <f>'Total Property Damage 95%'!B60*Frequency!B59</f>
        <v>4476805466.8621178</v>
      </c>
      <c r="C59" s="28">
        <f>'Total Property Damage 95%'!C60*Frequency!C59</f>
        <v>11486996973.111326</v>
      </c>
      <c r="D59" s="28">
        <f>'Total Property Damage 95%'!D60*Frequency!D59</f>
        <v>7872583877.1912508</v>
      </c>
      <c r="E59" s="28">
        <f>'Total Property Damage 95%'!E60*Frequency!E59</f>
        <v>3982274630.4064183</v>
      </c>
      <c r="F59" s="28">
        <f>'Total Property Damage 95%'!F60*Frequency!F59</f>
        <v>2651379361.7695022</v>
      </c>
      <c r="G59" s="28">
        <f>'Total Property Damage 95%'!G60*Frequency!G59</f>
        <v>993399662.70486915</v>
      </c>
    </row>
    <row r="60" spans="1:7" x14ac:dyDescent="0.35">
      <c r="A60">
        <v>2080</v>
      </c>
      <c r="B60" s="28">
        <f>'Total Property Damage 95%'!B61*Frequency!B60</f>
        <v>5011143546.5855942</v>
      </c>
      <c r="C60" s="28">
        <f>'Total Property Damage 95%'!C61*Frequency!C60</f>
        <v>12858050495.502571</v>
      </c>
      <c r="D60" s="28">
        <f>'Total Property Damage 95%'!D61*Frequency!D60</f>
        <v>8812231887.9297829</v>
      </c>
      <c r="E60" s="28">
        <f>'Total Property Damage 95%'!E61*Frequency!E60</f>
        <v>4457586992.0209064</v>
      </c>
      <c r="F60" s="28">
        <f>'Total Property Damage 95%'!F61*Frequency!F60</f>
        <v>2967840053.9468169</v>
      </c>
      <c r="G60" s="28">
        <f>'Total Property Damage 95%'!G61*Frequency!G60</f>
        <v>1111968868.3799429</v>
      </c>
    </row>
    <row r="61" spans="1:7" x14ac:dyDescent="0.35">
      <c r="A61">
        <v>2081</v>
      </c>
      <c r="B61" s="28">
        <f>'Total Property Damage 95%'!B62*Frequency!B61</f>
        <v>5125741153.0096235</v>
      </c>
      <c r="C61" s="28">
        <f>'Total Property Damage 95%'!C62*Frequency!C61</f>
        <v>13152095516.637094</v>
      </c>
      <c r="D61" s="28">
        <f>'Total Property Damage 95%'!D62*Frequency!D61</f>
        <v>9013754888.0638218</v>
      </c>
      <c r="E61" s="28">
        <f>'Total Property Damage 95%'!E62*Frequency!E61</f>
        <v>4559525560.5260019</v>
      </c>
      <c r="F61" s="28">
        <f>'Total Property Damage 95%'!F62*Frequency!F61</f>
        <v>3035710264.263063</v>
      </c>
      <c r="G61" s="28">
        <f>'Total Property Damage 95%'!G62*Frequency!G61</f>
        <v>1137397988.4100809</v>
      </c>
    </row>
    <row r="62" spans="1:7" x14ac:dyDescent="0.35">
      <c r="A62">
        <v>2082</v>
      </c>
      <c r="B62" s="28">
        <f>'Total Property Damage 95%'!B63*Frequency!B62</f>
        <v>5242959440.9759054</v>
      </c>
      <c r="C62" s="28">
        <f>'Total Property Damage 95%'!C63*Frequency!C62</f>
        <v>13452864922.193989</v>
      </c>
      <c r="D62" s="28">
        <f>'Total Property Damage 95%'!D63*Frequency!D62</f>
        <v>9219886427.7936764</v>
      </c>
      <c r="E62" s="28">
        <f>'Total Property Damage 95%'!E63*Frequency!E62</f>
        <v>4663795316.6820555</v>
      </c>
      <c r="F62" s="28">
        <f>'Total Property Damage 95%'!F63*Frequency!F62</f>
        <v>3105132568.1438689</v>
      </c>
      <c r="G62" s="28">
        <f>'Total Property Damage 95%'!G63*Frequency!G62</f>
        <v>1163408635.6429093</v>
      </c>
    </row>
    <row r="63" spans="1:7" x14ac:dyDescent="0.35">
      <c r="A63">
        <v>2083</v>
      </c>
      <c r="B63" s="28">
        <f>'Total Property Damage 95%'!B64*Frequency!B63</f>
        <v>5362858341.681612</v>
      </c>
      <c r="C63" s="28">
        <f>'Total Property Damage 95%'!C64*Frequency!C63</f>
        <v>13760512489.121035</v>
      </c>
      <c r="D63" s="28">
        <f>'Total Property Damage 95%'!D64*Frequency!D63</f>
        <v>9430731897.7556095</v>
      </c>
      <c r="E63" s="28">
        <f>'Total Property Damage 95%'!E64*Frequency!E63</f>
        <v>4770449571.3795729</v>
      </c>
      <c r="F63" s="28">
        <f>'Total Property Damage 95%'!F64*Frequency!F63</f>
        <v>3176142459.7246127</v>
      </c>
      <c r="G63" s="28">
        <f>'Total Property Damage 95%'!G64*Frequency!G63</f>
        <v>1190014108.764621</v>
      </c>
    </row>
    <row r="64" spans="1:7" x14ac:dyDescent="0.35">
      <c r="A64">
        <v>2084</v>
      </c>
      <c r="B64" s="28">
        <f>'Total Property Damage 95%'!B65*Frequency!B64</f>
        <v>5485499156.8637266</v>
      </c>
      <c r="C64" s="28">
        <f>'Total Property Damage 95%'!C65*Frequency!C64</f>
        <v>14075195511.02243</v>
      </c>
      <c r="D64" s="28">
        <f>'Total Property Damage 95%'!D65*Frequency!D64</f>
        <v>9646399098.7173347</v>
      </c>
      <c r="E64" s="28">
        <f>'Total Property Damage 95%'!E65*Frequency!E64</f>
        <v>4879542854.6520357</v>
      </c>
      <c r="F64" s="28">
        <f>'Total Property Damage 95%'!F65*Frequency!F64</f>
        <v>3248776244.8402219</v>
      </c>
      <c r="G64" s="28">
        <f>'Total Property Damage 95%'!G65*Frequency!G64</f>
        <v>1217228010.583133</v>
      </c>
    </row>
    <row r="65" spans="1:7" x14ac:dyDescent="0.35">
      <c r="A65">
        <v>2085</v>
      </c>
      <c r="B65" s="28">
        <f>'Total Property Damage 95%'!B66*Frequency!B65</f>
        <v>5610944590.1413126</v>
      </c>
      <c r="C65" s="28">
        <f>'Total Property Damage 95%'!C66*Frequency!C65</f>
        <v>14397074878.579647</v>
      </c>
      <c r="D65" s="28">
        <f>'Total Property Damage 95%'!D66*Frequency!D65</f>
        <v>9866998296.6942387</v>
      </c>
      <c r="E65" s="28">
        <f>'Total Property Damage 95%'!E66*Frequency!E65</f>
        <v>4991130943.5559359</v>
      </c>
      <c r="F65" s="28">
        <f>'Total Property Damage 95%'!F66*Frequency!F65</f>
        <v>3323071059.5875683</v>
      </c>
      <c r="G65" s="28">
        <f>'Total Property Damage 95%'!G66*Frequency!G65</f>
        <v>1245064254.9829075</v>
      </c>
    </row>
    <row r="66" spans="1:7" x14ac:dyDescent="0.35">
      <c r="A66">
        <v>2086</v>
      </c>
      <c r="B66" s="28">
        <f>'Total Property Damage 95%'!B67*Frequency!B66</f>
        <v>5739258779.0745287</v>
      </c>
      <c r="C66" s="28">
        <f>'Total Property Damage 95%'!C67*Frequency!C66</f>
        <v>14726315161.811388</v>
      </c>
      <c r="D66" s="28">
        <f>'Total Property Damage 95%'!D67*Frequency!D66</f>
        <v>10092642279.326021</v>
      </c>
      <c r="E66" s="28">
        <f>'Total Property Damage 95%'!E67*Frequency!E66</f>
        <v>5105270890.6883888</v>
      </c>
      <c r="F66" s="28">
        <f>'Total Property Damage 95%'!F67*Frequency!F66</f>
        <v>3399064889.312356</v>
      </c>
      <c r="G66" s="28">
        <f>'Total Property Damage 95%'!G67*Frequency!G66</f>
        <v>1273537074.0388246</v>
      </c>
    </row>
    <row r="67" spans="1:7" x14ac:dyDescent="0.35">
      <c r="A67">
        <v>2087</v>
      </c>
      <c r="B67" s="28">
        <f>'Total Property Damage 95%'!B68*Frequency!B67</f>
        <v>5870507327.9567833</v>
      </c>
      <c r="C67" s="28">
        <f>'Total Property Damage 95%'!C68*Frequency!C67</f>
        <v>15063084694.214693</v>
      </c>
      <c r="D67" s="28">
        <f>'Total Property Damage 95%'!D68*Frequency!D67</f>
        <v>10323446413.542608</v>
      </c>
      <c r="E67" s="28">
        <f>'Total Property Damage 95%'!E68*Frequency!E67</f>
        <v>5222021053.3569069</v>
      </c>
      <c r="F67" s="28">
        <f>'Total Property Damage 95%'!F68*Frequency!F67</f>
        <v>3476796588.0302191</v>
      </c>
      <c r="G67" s="28">
        <f>'Total Property Damage 95%'!G68*Frequency!G67</f>
        <v>1302661025.2927358</v>
      </c>
    </row>
    <row r="68" spans="1:7" x14ac:dyDescent="0.35">
      <c r="A68">
        <v>2088</v>
      </c>
      <c r="B68" s="28">
        <f>'Total Property Damage 95%'!B69*Frequency!B68</f>
        <v>6004757341.3568106</v>
      </c>
      <c r="C68" s="28">
        <f>'Total Property Damage 95%'!C69*Frequency!C68</f>
        <v>15407555658.830265</v>
      </c>
      <c r="D68" s="28">
        <f>'Total Property Damage 95%'!D69*Frequency!D68</f>
        <v>10559528704.548779</v>
      </c>
      <c r="E68" s="28">
        <f>'Total Property Damage 95%'!E69*Frequency!E68</f>
        <v>5341441123.4162331</v>
      </c>
      <c r="F68" s="28">
        <f>'Total Property Damage 95%'!F69*Frequency!F68</f>
        <v>3556305898.2919402</v>
      </c>
      <c r="G68" s="28">
        <f>'Total Property Damage 95%'!G69*Frequency!G68</f>
        <v>1332450999.196424</v>
      </c>
    </row>
    <row r="69" spans="1:7" x14ac:dyDescent="0.35">
      <c r="A69">
        <v>2089</v>
      </c>
      <c r="B69" s="28">
        <f>'Total Property Damage 95%'!B70*Frequency!B69</f>
        <v>6142077458.4277887</v>
      </c>
      <c r="C69" s="28">
        <f>'Total Property Damage 95%'!C70*Frequency!C69</f>
        <v>15759904176.275951</v>
      </c>
      <c r="D69" s="28">
        <f>'Total Property Damage 95%'!D70*Frequency!D69</f>
        <v>10801009856.157701</v>
      </c>
      <c r="E69" s="28">
        <f>'Total Property Damage 95%'!E70*Frequency!E69</f>
        <v>5463592157.787509</v>
      </c>
      <c r="F69" s="28">
        <f>'Total Property Damage 95%'!F70*Frequency!F69</f>
        <v>3637633471.5029688</v>
      </c>
      <c r="G69" s="28">
        <f>'Total Property Damage 95%'!G70*Frequency!G69</f>
        <v>1362922226.7247705</v>
      </c>
    </row>
    <row r="70" spans="1:7" x14ac:dyDescent="0.35">
      <c r="A70">
        <v>2090</v>
      </c>
      <c r="B70" s="28">
        <f>'Total Property Damage 95%'!B71*Frequency!B70</f>
        <v>6777613509.3533945</v>
      </c>
      <c r="C70" s="28">
        <f>'Total Property Damage 95%'!C71*Frequency!C70</f>
        <v>17390620710.046307</v>
      </c>
      <c r="D70" s="28">
        <f>'Total Property Damage 95%'!D71*Frequency!D70</f>
        <v>11918617244.936569</v>
      </c>
      <c r="E70" s="28">
        <f>'Total Property Damage 95%'!E71*Frequency!E70</f>
        <v>6028923644.9480782</v>
      </c>
      <c r="F70" s="28">
        <f>'Total Property Damage 95%'!F71*Frequency!F70</f>
        <v>4014028466.0046458</v>
      </c>
      <c r="G70" s="28">
        <f>'Total Property Damage 95%'!G71*Frequency!G70</f>
        <v>1503947183.7615573</v>
      </c>
    </row>
    <row r="71" spans="1:7" x14ac:dyDescent="0.35">
      <c r="A71">
        <v>2091</v>
      </c>
      <c r="B71" s="28">
        <f>'Total Property Damage 95%'!B72*Frequency!B71</f>
        <v>6932607729.3789368</v>
      </c>
      <c r="C71" s="28">
        <f>'Total Property Damage 95%'!C72*Frequency!C71</f>
        <v>17788319057.553707</v>
      </c>
      <c r="D71" s="28">
        <f>'Total Property Damage 95%'!D72*Frequency!D71</f>
        <v>12191178786.121021</v>
      </c>
      <c r="E71" s="28">
        <f>'Total Property Damage 95%'!E72*Frequency!E71</f>
        <v>6166796410.435914</v>
      </c>
      <c r="F71" s="28">
        <f>'Total Property Damage 95%'!F72*Frequency!F71</f>
        <v>4105823492.4383779</v>
      </c>
      <c r="G71" s="28">
        <f>'Total Property Damage 95%'!G72*Frequency!G71</f>
        <v>1538340281.034667</v>
      </c>
    </row>
    <row r="72" spans="1:7" x14ac:dyDescent="0.35">
      <c r="A72">
        <v>2092</v>
      </c>
      <c r="B72" s="28">
        <f>'Total Property Damage 95%'!B73*Frequency!B72</f>
        <v>7091146443.0832911</v>
      </c>
      <c r="C72" s="28">
        <f>'Total Property Damage 95%'!C73*Frequency!C72</f>
        <v>18195112191.167198</v>
      </c>
      <c r="D72" s="28">
        <f>'Total Property Damage 95%'!D73*Frequency!D72</f>
        <v>12469973415.608093</v>
      </c>
      <c r="E72" s="28">
        <f>'Total Property Damage 95%'!E73*Frequency!E72</f>
        <v>6307822126.6961832</v>
      </c>
      <c r="F72" s="28">
        <f>'Total Property Damage 95%'!F73*Frequency!F72</f>
        <v>4199717738.3842115</v>
      </c>
      <c r="G72" s="28">
        <f>'Total Property Damage 95%'!G73*Frequency!G72</f>
        <v>1573519898.7074354</v>
      </c>
    </row>
    <row r="73" spans="1:7" x14ac:dyDescent="0.35">
      <c r="A73">
        <v>2093</v>
      </c>
      <c r="B73" s="28">
        <f>'Total Property Damage 95%'!B74*Frequency!B73</f>
        <v>7253310707.9112873</v>
      </c>
      <c r="C73" s="28">
        <f>'Total Property Damage 95%'!C74*Frequency!C73</f>
        <v>18611208095.493301</v>
      </c>
      <c r="D73" s="28">
        <f>'Total Property Damage 95%'!D74*Frequency!D73</f>
        <v>12755143675.113762</v>
      </c>
      <c r="E73" s="28">
        <f>'Total Property Damage 95%'!E74*Frequency!E73</f>
        <v>6452072897.1536446</v>
      </c>
      <c r="F73" s="28">
        <f>'Total Property Damage 95%'!F74*Frequency!F73</f>
        <v>4295759209.9567623</v>
      </c>
      <c r="G73" s="28">
        <f>'Total Property Damage 95%'!G74*Frequency!G73</f>
        <v>1609504023.3640354</v>
      </c>
    </row>
    <row r="74" spans="1:7" x14ac:dyDescent="0.35">
      <c r="A74">
        <v>2094</v>
      </c>
      <c r="B74" s="28">
        <f>'Total Property Damage 95%'!B75*Frequency!B74</f>
        <v>7419183434.9743099</v>
      </c>
      <c r="C74" s="28">
        <f>'Total Property Damage 95%'!C75*Frequency!C74</f>
        <v>19036819511.445705</v>
      </c>
      <c r="D74" s="28">
        <f>'Total Property Damage 95%'!D75*Frequency!D74</f>
        <v>13046835366.076912</v>
      </c>
      <c r="E74" s="28">
        <f>'Total Property Damage 95%'!E75*Frequency!E74</f>
        <v>6599622474.1341228</v>
      </c>
      <c r="F74" s="28">
        <f>'Total Property Damage 95%'!F75*Frequency!F74</f>
        <v>4393997011.1010628</v>
      </c>
      <c r="G74" s="28">
        <f>'Total Property Damage 95%'!G75*Frequency!G74</f>
        <v>1646311052.9158106</v>
      </c>
    </row>
    <row r="75" spans="1:7" x14ac:dyDescent="0.35">
      <c r="A75">
        <v>2095</v>
      </c>
      <c r="B75" s="28">
        <f>'Total Property Damage 95%'!B76*Frequency!B75</f>
        <v>7588849431.440958</v>
      </c>
      <c r="C75" s="28">
        <f>'Total Property Damage 95%'!C76*Frequency!C75</f>
        <v>19472164045.015167</v>
      </c>
      <c r="D75" s="28">
        <f>'Total Property Damage 95%'!D76*Frequency!D75</f>
        <v>13345197624.204504</v>
      </c>
      <c r="E75" s="28">
        <f>'Total Property Damage 95%'!E76*Frequency!E75</f>
        <v>6750546296.5724792</v>
      </c>
      <c r="F75" s="28">
        <f>'Total Property Damage 95%'!F76*Frequency!F75</f>
        <v>4494481368.6983652</v>
      </c>
      <c r="G75" s="28">
        <f>'Total Property Damage 95%'!G76*Frequency!G75</f>
        <v>1683959806.0077317</v>
      </c>
    </row>
    <row r="76" spans="1:7" x14ac:dyDescent="0.35">
      <c r="A76">
        <v>2096</v>
      </c>
      <c r="B76" s="28">
        <f>'Total Property Damage 95%'!B77*Frequency!B76</f>
        <v>7762395443.8971462</v>
      </c>
      <c r="C76" s="28">
        <f>'Total Property Damage 95%'!C77*Frequency!C76</f>
        <v>19917464278.526779</v>
      </c>
      <c r="D76" s="28">
        <f>'Total Property Damage 95%'!D77*Frequency!D76</f>
        <v>13650382995.721451</v>
      </c>
      <c r="E76" s="28">
        <f>'Total Property Damage 95%'!E77*Frequency!E76</f>
        <v>6904921528.5829248</v>
      </c>
      <c r="F76" s="28">
        <f>'Total Property Damage 95%'!F77*Frequency!F76</f>
        <v>4597263658.2460604</v>
      </c>
      <c r="G76" s="28">
        <f>'Total Property Damage 95%'!G77*Frequency!G76</f>
        <v>1722469531.6399672</v>
      </c>
    </row>
    <row r="77" spans="1:7" x14ac:dyDescent="0.35">
      <c r="A77">
        <v>2097</v>
      </c>
      <c r="B77" s="28">
        <f>'Total Property Damage 95%'!B78*Frequency!B77</f>
        <v>7939910202.6977596</v>
      </c>
      <c r="C77" s="28">
        <f>'Total Property Damage 95%'!C78*Frequency!C77</f>
        <v>20372947884.441536</v>
      </c>
      <c r="D77" s="28">
        <f>'Total Property Damage 95%'!D78*Frequency!D77</f>
        <v>13962547515.364237</v>
      </c>
      <c r="E77" s="28">
        <f>'Total Property Damage 95%'!E78*Frequency!E77</f>
        <v>7062827098.9113789</v>
      </c>
      <c r="F77" s="28">
        <f>'Total Property Damage 95%'!F78*Frequency!F77</f>
        <v>4702396430.1248751</v>
      </c>
      <c r="G77" s="28">
        <f>'Total Property Damage 95%'!G78*Frequency!G77</f>
        <v>1761859919.0094833</v>
      </c>
    </row>
    <row r="78" spans="1:7" x14ac:dyDescent="0.35">
      <c r="A78">
        <v>2098</v>
      </c>
      <c r="B78" s="28">
        <f>'Total Property Damage 95%'!B79*Frequency!B78</f>
        <v>8121484467.3325987</v>
      </c>
      <c r="C78" s="28">
        <f>'Total Property Damage 95%'!C79*Frequency!C78</f>
        <v>20838847741.760384</v>
      </c>
      <c r="D78" s="28">
        <f>'Total Property Damage 95%'!D79*Frequency!D78</f>
        <v>14281850786.158136</v>
      </c>
      <c r="E78" s="28">
        <f>'Total Property Damage 95%'!E79*Frequency!E78</f>
        <v>7224343741.2900429</v>
      </c>
      <c r="F78" s="28">
        <f>'Total Property Damage 95%'!F79*Frequency!F78</f>
        <v>4809933436.4667473</v>
      </c>
      <c r="G78" s="28">
        <f>'Total Property Damage 95%'!G79*Frequency!G78</f>
        <v>1802151107.57671</v>
      </c>
    </row>
    <row r="79" spans="1:7" x14ac:dyDescent="0.35">
      <c r="A79">
        <v>2099</v>
      </c>
      <c r="B79" s="28">
        <f>'Total Property Damage 95%'!B80*Frequency!B79</f>
        <v>8307211072.8297396</v>
      </c>
      <c r="C79" s="28">
        <f>'Total Property Damage 95%'!C80*Frequency!C79</f>
        <v>21315402055.09026</v>
      </c>
      <c r="D79" s="28">
        <f>'Total Property Damage 95%'!D80*Frequency!D79</f>
        <v>14608456061.018806</v>
      </c>
      <c r="E79" s="28">
        <f>'Total Property Damage 95%'!E80*Frequency!E79</f>
        <v>7389554035.7148256</v>
      </c>
      <c r="F79" s="28">
        <f>'Total Property Damage 95%'!F80*Frequency!F79</f>
        <v>4919929658.6371479</v>
      </c>
      <c r="G79" s="28">
        <f>'Total Property Damage 95%'!G80*Frequency!G79</f>
        <v>1843363697.3624129</v>
      </c>
    </row>
    <row r="80" spans="1:7" x14ac:dyDescent="0.35">
      <c r="A80">
        <v>2100</v>
      </c>
      <c r="B80" s="28">
        <f>'Total Property Damage 95%'!B81*Frequency!B80</f>
        <v>9105797252.7899685</v>
      </c>
      <c r="C80" s="28">
        <f>'Total Property Damage 95%'!C81*Frequency!C80</f>
        <v>23364487524.600616</v>
      </c>
      <c r="D80" s="28">
        <f>'Total Property Damage 95%'!D81*Frequency!D80</f>
        <v>16012791525.545769</v>
      </c>
      <c r="E80" s="28">
        <f>'Total Property Damage 95%'!E81*Frequency!E80</f>
        <v>8099924300.4468899</v>
      </c>
      <c r="F80" s="28">
        <f>'Total Property Damage 95%'!F81*Frequency!F80</f>
        <v>5392890776.0709572</v>
      </c>
      <c r="G80" s="28">
        <f>'Total Property Damage 95%'!G81*Frequency!G80</f>
        <v>2020569351.6365337</v>
      </c>
    </row>
    <row r="81" spans="1:7" x14ac:dyDescent="0.35">
      <c r="A81">
        <v>2101</v>
      </c>
      <c r="B81" s="28">
        <f>'Total Property Damage 95%'!B82*Frequency!B81</f>
        <v>9314033668.3010025</v>
      </c>
      <c r="C81" s="28">
        <f>'Total Property Damage 95%'!C82*Frequency!C81</f>
        <v>23898799567.501022</v>
      </c>
      <c r="D81" s="28">
        <f>'Total Property Damage 95%'!D82*Frequency!D81</f>
        <v>16378980912.04715</v>
      </c>
      <c r="E81" s="28">
        <f>'Total Property Damage 95%'!E82*Frequency!E81</f>
        <v>8285157856.1049614</v>
      </c>
      <c r="F81" s="28">
        <f>'Total Property Damage 95%'!F82*Frequency!F81</f>
        <v>5516218389.5984221</v>
      </c>
      <c r="G81" s="28">
        <f>'Total Property Damage 95%'!G82*Frequency!G81</f>
        <v>2066776850.8148539</v>
      </c>
    </row>
    <row r="82" spans="1:7" x14ac:dyDescent="0.35">
      <c r="A82">
        <v>2102</v>
      </c>
      <c r="B82" s="28">
        <f>'Total Property Damage 95%'!B83*Frequency!B82</f>
        <v>9527032149.5094242</v>
      </c>
      <c r="C82" s="28">
        <f>'Total Property Damage 95%'!C83*Frequency!C82</f>
        <v>24445330554.167591</v>
      </c>
      <c r="D82" s="28">
        <f>'Total Property Damage 95%'!D83*Frequency!D82</f>
        <v>16753544520.28072</v>
      </c>
      <c r="E82" s="28">
        <f>'Total Property Damage 95%'!E83*Frequency!E82</f>
        <v>8474627435.3194294</v>
      </c>
      <c r="F82" s="28">
        <f>'Total Property Damage 95%'!F83*Frequency!F82</f>
        <v>5642366327.3063564</v>
      </c>
      <c r="G82" s="28">
        <f>'Total Property Damage 95%'!G83*Frequency!G82</f>
        <v>2114041048.6799014</v>
      </c>
    </row>
    <row r="83" spans="1:7" x14ac:dyDescent="0.35">
      <c r="A83">
        <v>2103</v>
      </c>
      <c r="B83" s="28">
        <f>'Total Property Damage 95%'!B84*Frequency!B83</f>
        <v>9744901597.9714317</v>
      </c>
      <c r="C83" s="28">
        <f>'Total Property Damage 95%'!C84*Frequency!C83</f>
        <v>25004359914.174759</v>
      </c>
      <c r="D83" s="28">
        <f>'Total Property Damage 95%'!D84*Frequency!D83</f>
        <v>17136673856.587746</v>
      </c>
      <c r="E83" s="28">
        <f>'Total Property Damage 95%'!E84*Frequency!E83</f>
        <v>8668429909.8234253</v>
      </c>
      <c r="F83" s="28">
        <f>'Total Property Damage 95%'!F84*Frequency!F83</f>
        <v>5771399085.9303665</v>
      </c>
      <c r="G83" s="28">
        <f>'Total Property Damage 95%'!G84*Frequency!G83</f>
        <v>2162386110.4025755</v>
      </c>
    </row>
    <row r="84" spans="1:7" x14ac:dyDescent="0.35">
      <c r="A84">
        <v>2104</v>
      </c>
      <c r="B84" s="28">
        <f>'Total Property Damage 95%'!B85*Frequency!B84</f>
        <v>9967753405.6643353</v>
      </c>
      <c r="C84" s="28">
        <f>'Total Property Damage 95%'!C85*Frequency!C84</f>
        <v>25576173467.247246</v>
      </c>
      <c r="D84" s="28">
        <f>'Total Property Damage 95%'!D85*Frequency!D84</f>
        <v>17528564806.782589</v>
      </c>
      <c r="E84" s="28">
        <f>'Total Property Damage 95%'!E85*Frequency!E84</f>
        <v>8866664366.6665306</v>
      </c>
      <c r="F84" s="28">
        <f>'Total Property Damage 95%'!F85*Frequency!F84</f>
        <v>5903382637.1531401</v>
      </c>
      <c r="G84" s="28">
        <f>'Total Property Damage 95%'!G85*Frequency!G84</f>
        <v>2211836753.7762914</v>
      </c>
    </row>
    <row r="85" spans="1:7" x14ac:dyDescent="0.35">
      <c r="A85">
        <v>2105</v>
      </c>
      <c r="B85" s="28">
        <f>'Total Property Damage 95%'!B86*Frequency!B85</f>
        <v>10195701511.938881</v>
      </c>
      <c r="C85" s="28">
        <f>'Total Property Damage 95%'!C86*Frequency!C85</f>
        <v>26161063569.393562</v>
      </c>
      <c r="D85" s="28">
        <f>'Total Property Damage 95%'!D86*Frequency!D85</f>
        <v>17929417736.304924</v>
      </c>
      <c r="E85" s="28">
        <f>'Total Property Damage 95%'!E86*Frequency!E85</f>
        <v>9069432158.8758659</v>
      </c>
      <c r="F85" s="28">
        <f>'Total Property Damage 95%'!F86*Frequency!F85</f>
        <v>6038384461.3343449</v>
      </c>
      <c r="G85" s="28">
        <f>'Total Property Damage 95%'!G86*Frequency!G85</f>
        <v>2262418261.8546548</v>
      </c>
    </row>
    <row r="86" spans="1:7" x14ac:dyDescent="0.35">
      <c r="A86">
        <v>2106</v>
      </c>
      <c r="B86" s="28">
        <f>'Total Property Damage 95%'!B87*Frequency!B86</f>
        <v>10428862461.774006</v>
      </c>
      <c r="C86" s="28">
        <f>'Total Property Damage 95%'!C87*Frequency!C86</f>
        <v>26759329262.381363</v>
      </c>
      <c r="D86" s="28">
        <f>'Total Property Damage 95%'!D87*Frequency!D86</f>
        <v>18339437592.662273</v>
      </c>
      <c r="E86" s="28">
        <f>'Total Property Damage 95%'!E87*Frequency!E86</f>
        <v>9276836957.2757149</v>
      </c>
      <c r="F86" s="28">
        <f>'Total Property Damage 95%'!F87*Frequency!F86</f>
        <v>6176473582.0118914</v>
      </c>
      <c r="G86" s="28">
        <f>'Total Property Damage 95%'!G87*Frequency!G86</f>
        <v>2314156495.8781466</v>
      </c>
    </row>
    <row r="87" spans="1:7" x14ac:dyDescent="0.35">
      <c r="A87">
        <v>2107</v>
      </c>
      <c r="B87" s="28">
        <f>'Total Property Damage 95%'!B88*Frequency!B87</f>
        <v>10667355465.363781</v>
      </c>
      <c r="C87" s="28">
        <f>'Total Property Damage 95%'!C88*Frequency!C87</f>
        <v>27371276426.631092</v>
      </c>
      <c r="D87" s="28">
        <f>'Total Property Damage 95%'!D88*Frequency!D87</f>
        <v>18758834010.215298</v>
      </c>
      <c r="E87" s="28">
        <f>'Total Property Damage 95%'!E88*Frequency!E87</f>
        <v>9488984803.4922009</v>
      </c>
      <c r="F87" s="28">
        <f>'Total Property Damage 95%'!F88*Frequency!F87</f>
        <v>6317720601.1921921</v>
      </c>
      <c r="G87" s="28">
        <f>'Total Property Damage 95%'!G88*Frequency!G87</f>
        <v>2367077908.4964204</v>
      </c>
    </row>
    <row r="88" spans="1:7" x14ac:dyDescent="0.35">
      <c r="A88">
        <v>2108</v>
      </c>
      <c r="B88" s="28">
        <f>'Total Property Damage 95%'!B89*Frequency!B88</f>
        <v>10911302459.067026</v>
      </c>
      <c r="C88" s="28">
        <f>'Total Property Damage 95%'!C89*Frequency!C88</f>
        <v>27997217937.606083</v>
      </c>
      <c r="D88" s="28">
        <f>'Total Property Damage 95%'!D89*Frequency!D88</f>
        <v>19187821417.359341</v>
      </c>
      <c r="E88" s="28">
        <f>'Total Property Damage 95%'!E89*Frequency!E88</f>
        <v>9705984164.1700878</v>
      </c>
      <c r="F88" s="28">
        <f>'Total Property Damage 95%'!F89*Frequency!F88</f>
        <v>6462197735.4474468</v>
      </c>
      <c r="G88" s="28">
        <f>'Total Property Damage 95%'!G89*Frequency!G88</f>
        <v>2421209557.2929735</v>
      </c>
    </row>
    <row r="89" spans="1:7" x14ac:dyDescent="0.35">
      <c r="A89">
        <v>2109</v>
      </c>
      <c r="B89" s="28">
        <f>'Total Property Damage 95%'!B90*Frequency!B89</f>
        <v>11160828167.750763</v>
      </c>
      <c r="C89" s="28">
        <f>'Total Property Damage 95%'!C90*Frequency!C89</f>
        <v>28637473825.779087</v>
      </c>
      <c r="D89" s="28">
        <f>'Total Property Damage 95%'!D90*Frequency!D89</f>
        <v>19626619146.157059</v>
      </c>
      <c r="E89" s="28">
        <f>'Total Property Damage 95%'!E90*Frequency!E89</f>
        <v>9927945986.4294567</v>
      </c>
      <c r="F89" s="28">
        <f>'Total Property Damage 95%'!F90*Frequency!F89</f>
        <v>6609978852.8384352</v>
      </c>
      <c r="G89" s="28">
        <f>'Total Property Damage 95%'!G90*Frequency!G89</f>
        <v>2476579118.619113</v>
      </c>
    </row>
    <row r="90" spans="1:7" x14ac:dyDescent="0.35">
      <c r="A90">
        <v>2110</v>
      </c>
      <c r="B90" s="28">
        <f>'Total Property Damage 95%'!B91*Frequency!B90</f>
        <v>12205474564.16847</v>
      </c>
      <c r="C90" s="28">
        <f>'Total Property Damage 95%'!C91*Frequency!C90</f>
        <v>31317923106.5098</v>
      </c>
      <c r="D90" s="28">
        <f>'Total Property Damage 95%'!D91*Frequency!D90</f>
        <v>21463658177.376881</v>
      </c>
      <c r="E90" s="28">
        <f>'Total Property Damage 95%'!E91*Frequency!E90</f>
        <v>10857195397.196373</v>
      </c>
      <c r="F90" s="28">
        <f>'Total Property Damage 95%'!F91*Frequency!F90</f>
        <v>7228668656.6083031</v>
      </c>
      <c r="G90" s="28">
        <f>'Total Property Damage 95%'!G91*Frequency!G90</f>
        <v>2708385344.1807942</v>
      </c>
    </row>
    <row r="91" spans="1:7" x14ac:dyDescent="0.35">
      <c r="A91">
        <v>2111</v>
      </c>
      <c r="B91" s="28">
        <f>'Total Property Damage 95%'!B92*Frequency!B91</f>
        <v>12484596117.426731</v>
      </c>
      <c r="C91" s="28">
        <f>'Total Property Damage 95%'!C92*Frequency!C91</f>
        <v>32034118719.908894</v>
      </c>
      <c r="D91" s="28">
        <f>'Total Property Damage 95%'!D92*Frequency!D91</f>
        <v>21954501001.846928</v>
      </c>
      <c r="E91" s="28">
        <f>'Total Property Damage 95%'!E92*Frequency!E91</f>
        <v>11105483755.617964</v>
      </c>
      <c r="F91" s="28">
        <f>'Total Property Damage 95%'!F92*Frequency!F91</f>
        <v>7393977855.5922642</v>
      </c>
      <c r="G91" s="28">
        <f>'Total Property Damage 95%'!G92*Frequency!G91</f>
        <v>2770322200.4755049</v>
      </c>
    </row>
    <row r="92" spans="1:7" x14ac:dyDescent="0.35">
      <c r="A92">
        <v>2112</v>
      </c>
      <c r="B92" s="28">
        <f>'Total Property Damage 95%'!B93*Frequency!B92</f>
        <v>12770100776.977474</v>
      </c>
      <c r="C92" s="28">
        <f>'Total Property Damage 95%'!C93*Frequency!C92</f>
        <v>32766692691.314293</v>
      </c>
      <c r="D92" s="28">
        <f>'Total Property Damage 95%'!D93*Frequency!D92</f>
        <v>22456568691.917366</v>
      </c>
      <c r="E92" s="28">
        <f>'Total Property Damage 95%'!E93*Frequency!E92</f>
        <v>11359450109.753218</v>
      </c>
      <c r="F92" s="28">
        <f>'Total Property Damage 95%'!F93*Frequency!F92</f>
        <v>7563067436.907588</v>
      </c>
      <c r="G92" s="28">
        <f>'Total Property Damage 95%'!G93*Frequency!G92</f>
        <v>2833675463.1083736</v>
      </c>
    </row>
    <row r="93" spans="1:7" x14ac:dyDescent="0.35">
      <c r="A93">
        <v>2113</v>
      </c>
      <c r="B93" s="28">
        <f>'Total Property Damage 95%'!B94*Frequency!B93</f>
        <v>13062134515.231167</v>
      </c>
      <c r="C93" s="28">
        <f>'Total Property Damage 95%'!C94*Frequency!C93</f>
        <v>33516019570.089268</v>
      </c>
      <c r="D93" s="28">
        <f>'Total Property Damage 95%'!D94*Frequency!D93</f>
        <v>22970117944.032478</v>
      </c>
      <c r="E93" s="28">
        <f>'Total Property Damage 95%'!E94*Frequency!E93</f>
        <v>11619224307.153305</v>
      </c>
      <c r="F93" s="28">
        <f>'Total Property Damage 95%'!F94*Frequency!F93</f>
        <v>7736023852.4314795</v>
      </c>
      <c r="G93" s="28">
        <f>'Total Property Damage 95%'!G94*Frequency!G93</f>
        <v>2898477523.2441249</v>
      </c>
    </row>
    <row r="94" spans="1:7" x14ac:dyDescent="0.35">
      <c r="A94">
        <v>2114</v>
      </c>
      <c r="B94" s="28">
        <f>'Total Property Damage 95%'!B95*Frequency!B94</f>
        <v>13360846642.776209</v>
      </c>
      <c r="C94" s="28">
        <f>'Total Property Damage 95%'!C95*Frequency!C94</f>
        <v>34282482470.99942</v>
      </c>
      <c r="D94" s="28">
        <f>'Total Property Damage 95%'!D95*Frequency!D94</f>
        <v>23495411324.913048</v>
      </c>
      <c r="E94" s="28">
        <f>'Total Property Damage 95%'!E95*Frequency!E94</f>
        <v>11884939164.795116</v>
      </c>
      <c r="F94" s="28">
        <f>'Total Property Damage 95%'!F95*Frequency!F94</f>
        <v>7912935531.0705605</v>
      </c>
      <c r="G94" s="28">
        <f>'Total Property Damage 95%'!G95*Frequency!G94</f>
        <v>2964761512.7865815</v>
      </c>
    </row>
    <row r="95" spans="1:7" x14ac:dyDescent="0.35">
      <c r="A95">
        <v>2115</v>
      </c>
      <c r="B95" s="28">
        <f>'Total Property Damage 95%'!B96*Frequency!B95</f>
        <v>13666389884.718245</v>
      </c>
      <c r="C95" s="28">
        <f>'Total Property Damage 95%'!C96*Frequency!C95</f>
        <v>35066473270.091003</v>
      </c>
      <c r="D95" s="28">
        <f>'Total Property Damage 95%'!D96*Frequency!D95</f>
        <v>24032717405.801041</v>
      </c>
      <c r="E95" s="28">
        <f>'Total Property Damage 95%'!E96*Frequency!E95</f>
        <v>12156730536.987743</v>
      </c>
      <c r="F95" s="28">
        <f>'Total Property Damage 95%'!F96*Frequency!F95</f>
        <v>8093892923.9726648</v>
      </c>
      <c r="G95" s="28">
        <f>'Total Property Damage 95%'!G96*Frequency!G95</f>
        <v>3032561321.3182931</v>
      </c>
    </row>
    <row r="96" spans="1:7" x14ac:dyDescent="0.35">
      <c r="A96">
        <v>2116</v>
      </c>
      <c r="B96" s="28">
        <f>'Total Property Damage 95%'!B97*Frequency!B96</f>
        <v>13978920458.765238</v>
      </c>
      <c r="C96" s="28">
        <f>'Total Property Damage 95%'!C97*Frequency!C96</f>
        <v>35868392805.04879</v>
      </c>
      <c r="D96" s="28">
        <f>'Total Property Damage 95%'!D97*Frequency!D96</f>
        <v>24582310899.774376</v>
      </c>
      <c r="E96" s="28">
        <f>'Total Property Damage 95%'!E97*Frequency!E96</f>
        <v>12434737384.831869</v>
      </c>
      <c r="F96" s="28">
        <f>'Total Property Damage 95%'!F97*Frequency!F96</f>
        <v>8278988550.7725897</v>
      </c>
      <c r="G96" s="28">
        <f>'Total Property Damage 95%'!G97*Frequency!G96</f>
        <v>3101911613.4275579</v>
      </c>
    </row>
    <row r="97" spans="1:7" x14ac:dyDescent="0.35">
      <c r="A97">
        <v>2117</v>
      </c>
      <c r="B97" s="28">
        <f>'Total Property Damage 95%'!B98*Frequency!B97</f>
        <v>14298598155.098227</v>
      </c>
      <c r="C97" s="28">
        <f>'Total Property Damage 95%'!C98*Frequency!C97</f>
        <v>36688651080.135757</v>
      </c>
      <c r="D97" s="28">
        <f>'Total Property Damage 95%'!D98*Frequency!D97</f>
        <v>25144472802.201801</v>
      </c>
      <c r="E97" s="28">
        <f>'Total Property Damage 95%'!E98*Frequency!E97</f>
        <v>12719101847.267609</v>
      </c>
      <c r="F97" s="28">
        <f>'Total Property Damage 95%'!F98*Frequency!F97</f>
        <v>8468317046.895381</v>
      </c>
      <c r="G97" s="28">
        <f>'Total Property Damage 95%'!G98*Frequency!G97</f>
        <v>3172847846.4316802</v>
      </c>
    </row>
    <row r="98" spans="1:7" x14ac:dyDescent="0.35">
      <c r="A98">
        <v>2118</v>
      </c>
      <c r="B98" s="28">
        <f>'Total Property Damage 95%'!B99*Frequency!B98</f>
        <v>14625586418.068615</v>
      </c>
      <c r="C98" s="28">
        <f>'Total Property Damage 95%'!C99*Frequency!C98</f>
        <v>37527667475.819466</v>
      </c>
      <c r="D98" s="28">
        <f>'Total Property Damage 95%'!D99*Frequency!D98</f>
        <v>25719490534.409805</v>
      </c>
      <c r="E98" s="28">
        <f>'Total Property Damage 95%'!E99*Frequency!E98</f>
        <v>13009969313.747082</v>
      </c>
      <c r="F98" s="28">
        <f>'Total Property Damage 95%'!F99*Frequency!F98</f>
        <v>8661975211.9414101</v>
      </c>
      <c r="G98" s="28">
        <f>'Total Property Damage 95%'!G99*Frequency!G98</f>
        <v>3245406288.5055356</v>
      </c>
    </row>
    <row r="99" spans="1:7" x14ac:dyDescent="0.35">
      <c r="A99">
        <v>2119</v>
      </c>
      <c r="B99" s="28">
        <f>'Total Property Damage 95%'!B100*Frequency!B99</f>
        <v>14960052429.763779</v>
      </c>
      <c r="C99" s="28">
        <f>'Total Property Damage 95%'!C100*Frequency!C99</f>
        <v>38385870963.192329</v>
      </c>
      <c r="D99" s="28">
        <f>'Total Property Damage 95%'!D100*Frequency!D99</f>
        <v>26307658090.634987</v>
      </c>
      <c r="E99" s="28">
        <f>'Total Property Damage 95%'!E100*Frequency!E99</f>
        <v>13307488498.568945</v>
      </c>
      <c r="F99" s="28">
        <f>'Total Property Damage 95%'!F100*Frequency!F99</f>
        <v>8860062059.177927</v>
      </c>
      <c r="G99" s="28">
        <f>'Total Property Damage 95%'!G100*Frequency!G99</f>
        <v>3319624037.2247148</v>
      </c>
    </row>
    <row r="100" spans="1:7" x14ac:dyDescent="0.35">
      <c r="A100">
        <v>2120</v>
      </c>
      <c r="B100" s="28">
        <f>'Total Property Damage 95%'!B101*Frequency!B100</f>
        <v>16324950883.123055</v>
      </c>
      <c r="C100" s="28">
        <f>'Total Property Damage 95%'!C101*Frequency!C100</f>
        <v>41888052265.99791</v>
      </c>
      <c r="D100" s="28">
        <f>'Total Property Damage 95%'!D101*Frequency!D100</f>
        <v>28707869052.995846</v>
      </c>
      <c r="E100" s="28">
        <f>'Total Property Damage 95%'!E101*Frequency!E100</f>
        <v>14521613285.568762</v>
      </c>
      <c r="F100" s="28">
        <f>'Total Property Damage 95%'!F101*Frequency!F100</f>
        <v>9668420523.027916</v>
      </c>
      <c r="G100" s="28">
        <f>'Total Property Damage 95%'!G101*Frequency!G100</f>
        <v>3622493945.9643207</v>
      </c>
    </row>
    <row r="101" spans="1:7" x14ac:dyDescent="0.35">
      <c r="A101">
        <v>2121</v>
      </c>
      <c r="B101" s="28">
        <f>'Total Property Damage 95%'!B102*Frequency!B101</f>
        <v>16698278902.726572</v>
      </c>
      <c r="C101" s="28">
        <f>'Total Property Damage 95%'!C102*Frequency!C101</f>
        <v>42845971448.08136</v>
      </c>
      <c r="D101" s="28">
        <f>'Total Property Damage 95%'!D102*Frequency!D101</f>
        <v>29364376504.523426</v>
      </c>
      <c r="E101" s="28">
        <f>'Total Property Damage 95%'!E102*Frequency!E101</f>
        <v>14853701582.07654</v>
      </c>
      <c r="F101" s="28">
        <f>'Total Property Damage 95%'!F102*Frequency!F101</f>
        <v>9889523319.1341858</v>
      </c>
      <c r="G101" s="28">
        <f>'Total Property Damage 95%'!G102*Frequency!G101</f>
        <v>3705335144.1127753</v>
      </c>
    </row>
    <row r="102" spans="1:7" x14ac:dyDescent="0.35">
      <c r="A102">
        <v>2122</v>
      </c>
      <c r="B102" s="28">
        <f>'Total Property Damage 95%'!B103*Frequency!B102</f>
        <v>17080144394.27833</v>
      </c>
      <c r="C102" s="28">
        <f>'Total Property Damage 95%'!C103*Frequency!C102</f>
        <v>43825796856.636642</v>
      </c>
      <c r="D102" s="28">
        <f>'Total Property Damage 95%'!D103*Frequency!D102</f>
        <v>30035897332.108826</v>
      </c>
      <c r="E102" s="28">
        <f>'Total Property Damage 95%'!E103*Frequency!E102</f>
        <v>15193384257.701073</v>
      </c>
      <c r="F102" s="28">
        <f>'Total Property Damage 95%'!F103*Frequency!F102</f>
        <v>10115682416.456312</v>
      </c>
      <c r="G102" s="28">
        <f>'Total Property Damage 95%'!G103*Frequency!G102</f>
        <v>3790070800.6683497</v>
      </c>
    </row>
    <row r="103" spans="1:7" x14ac:dyDescent="0.35">
      <c r="A103">
        <v>2123</v>
      </c>
      <c r="B103" s="28">
        <f>'Total Property Damage 95%'!B104*Frequency!B103</f>
        <v>17470742597.41597</v>
      </c>
      <c r="C103" s="28">
        <f>'Total Property Damage 95%'!C104*Frequency!C103</f>
        <v>44828029455.385155</v>
      </c>
      <c r="D103" s="28">
        <f>'Total Property Damage 95%'!D104*Frequency!D103</f>
        <v>30722774869.95203</v>
      </c>
      <c r="E103" s="28">
        <f>'Total Property Damage 95%'!E104*Frequency!E103</f>
        <v>15540834984.910715</v>
      </c>
      <c r="F103" s="28">
        <f>'Total Property Damage 95%'!F104*Frequency!F103</f>
        <v>10347013445.291315</v>
      </c>
      <c r="G103" s="28">
        <f>'Total Property Damage 95%'!G104*Frequency!G103</f>
        <v>3876744239.1552873</v>
      </c>
    </row>
    <row r="104" spans="1:7" x14ac:dyDescent="0.35">
      <c r="A104">
        <v>2124</v>
      </c>
      <c r="B104" s="28">
        <f>'Total Property Damage 95%'!B105*Frequency!B104</f>
        <v>17870273216.625301</v>
      </c>
      <c r="C104" s="28">
        <f>'Total Property Damage 95%'!C105*Frequency!C104</f>
        <v>45853181664.364151</v>
      </c>
      <c r="D104" s="28">
        <f>'Total Property Damage 95%'!D105*Frequency!D104</f>
        <v>31425360303.809681</v>
      </c>
      <c r="E104" s="28">
        <f>'Total Property Damage 95%'!E105*Frequency!E104</f>
        <v>15896231407.81204</v>
      </c>
      <c r="F104" s="28">
        <f>'Total Property Damage 95%'!F105*Frequency!F104</f>
        <v>10583634680.233898</v>
      </c>
      <c r="G104" s="28">
        <f>'Total Property Damage 95%'!G105*Frequency!G104</f>
        <v>3965399773.8441801</v>
      </c>
    </row>
    <row r="105" spans="1:7" x14ac:dyDescent="0.35">
      <c r="A105">
        <v>2125</v>
      </c>
      <c r="B105" s="28">
        <f>'Total Property Damage 95%'!B106*Frequency!B105</f>
        <v>18278940523.344955</v>
      </c>
      <c r="C105" s="28">
        <f>'Total Property Damage 95%'!C106*Frequency!C105</f>
        <v>46901777621.916122</v>
      </c>
      <c r="D105" s="28">
        <f>'Total Property Damage 95%'!D106*Frequency!D105</f>
        <v>32144012850.548855</v>
      </c>
      <c r="E105" s="28">
        <f>'Total Property Damage 95%'!E106*Frequency!E105</f>
        <v>16259755232.975452</v>
      </c>
      <c r="F105" s="28">
        <f>'Total Property Damage 95%'!F106*Frequency!F105</f>
        <v>10825667100.647707</v>
      </c>
      <c r="G105" s="28">
        <f>'Total Property Damage 95%'!G106*Frequency!G105</f>
        <v>4056082732.4089088</v>
      </c>
    </row>
    <row r="106" spans="1:7" x14ac:dyDescent="0.35">
      <c r="A106">
        <v>2126</v>
      </c>
      <c r="B106" s="28">
        <f>'Total Property Damage 95%'!B107*Frequency!B106</f>
        <v>18696953460.405956</v>
      </c>
      <c r="C106" s="28">
        <f>'Total Property Damage 95%'!C107*Frequency!C106</f>
        <v>47974353452.66954</v>
      </c>
      <c r="D106" s="28">
        <f>'Total Property Damage 95%'!D107*Frequency!D106</f>
        <v>32879099941.8069</v>
      </c>
      <c r="E106" s="28">
        <f>'Total Property Damage 95%'!E107*Frequency!E106</f>
        <v>16631592322.337854</v>
      </c>
      <c r="F106" s="28">
        <f>'Total Property Damage 95%'!F107*Frequency!F106</f>
        <v>11073234452.519493</v>
      </c>
      <c r="G106" s="28">
        <f>'Total Property Damage 95%'!G107*Frequency!G106</f>
        <v>4148839479.1017084</v>
      </c>
    </row>
    <row r="107" spans="1:7" x14ac:dyDescent="0.35">
      <c r="A107">
        <v>2127</v>
      </c>
      <c r="B107" s="28">
        <f>'Total Property Damage 95%'!B108*Frequency!B107</f>
        <v>19124525748.859737</v>
      </c>
      <c r="C107" s="28">
        <f>'Total Property Damage 95%'!C108*Frequency!C107</f>
        <v>49071457541.647842</v>
      </c>
      <c r="D107" s="28">
        <f>'Total Property Damage 95%'!D108*Frequency!D107</f>
        <v>33630997411.851395</v>
      </c>
      <c r="E107" s="28">
        <f>'Total Property Damage 95%'!E108*Frequency!E107</f>
        <v>17011932788.229879</v>
      </c>
      <c r="F107" s="28">
        <f>'Total Property Damage 95%'!F108*Frequency!F107</f>
        <v>11326463311.727779</v>
      </c>
      <c r="G107" s="28">
        <f>'Total Property Damage 95%'!G108*Frequency!G107</f>
        <v>4243717438.4582162</v>
      </c>
    </row>
    <row r="108" spans="1:7" x14ac:dyDescent="0.35">
      <c r="A108">
        <v>2128</v>
      </c>
      <c r="B108" s="28">
        <f>'Total Property Damage 95%'!B109*Frequency!B108</f>
        <v>19561875997.249115</v>
      </c>
      <c r="C108" s="28">
        <f>'Total Property Damage 95%'!C109*Frequency!C108</f>
        <v>50193650814.64695</v>
      </c>
      <c r="D108" s="28">
        <f>'Total Property Damage 95%'!D109*Frequency!D108</f>
        <v>34400089689.73613</v>
      </c>
      <c r="E108" s="28">
        <f>'Total Property Damage 95%'!E109*Frequency!E108</f>
        <v>17400971090.576248</v>
      </c>
      <c r="F108" s="28">
        <f>'Total Property Damage 95%'!F109*Frequency!F108</f>
        <v>11585483148.75839</v>
      </c>
      <c r="G108" s="28">
        <f>'Total Property Damage 95%'!G109*Frequency!G108</f>
        <v>4340765119.5446196</v>
      </c>
    </row>
    <row r="109" spans="1:7" x14ac:dyDescent="0.35">
      <c r="A109">
        <v>2129</v>
      </c>
      <c r="B109" s="28">
        <f>'Total Property Damage 95%'!B110*Frequency!B109</f>
        <v>20009227813.378162</v>
      </c>
      <c r="C109" s="28">
        <f>'Total Property Damage 95%'!C110*Frequency!C109</f>
        <v>51341507025.024582</v>
      </c>
      <c r="D109" s="28">
        <f>'Total Property Damage 95%'!D110*Frequency!D109</f>
        <v>35186769995.851433</v>
      </c>
      <c r="E109" s="28">
        <f>'Total Property Damage 95%'!E110*Frequency!E109</f>
        <v>17798906136.318943</v>
      </c>
      <c r="F109" s="28">
        <f>'Total Property Damage 95%'!F110*Frequency!F109</f>
        <v>11850426394.899933</v>
      </c>
      <c r="G109" s="28">
        <f>'Total Property Damage 95%'!G110*Frequency!G109</f>
        <v>4440032140.7593002</v>
      </c>
    </row>
    <row r="110" spans="1:7" x14ac:dyDescent="0.35">
      <c r="A110">
        <v>2130</v>
      </c>
      <c r="B110" s="28">
        <f>'Total Property Damage 95%'!B111*Frequency!B110</f>
        <v>21790565741.425236</v>
      </c>
      <c r="C110" s="28">
        <f>'Total Property Damage 95%'!C111*Frequency!C110</f>
        <v>55912226824.897301</v>
      </c>
      <c r="D110" s="28">
        <f>'Total Property Damage 95%'!D111*Frequency!D110</f>
        <v>38319301073.196228</v>
      </c>
      <c r="E110" s="28">
        <f>'Total Property Damage 95%'!E111*Frequency!E110</f>
        <v>19383468363.011978</v>
      </c>
      <c r="F110" s="28">
        <f>'Total Property Damage 95%'!F111*Frequency!F110</f>
        <v>12905420330.580523</v>
      </c>
      <c r="G110" s="28">
        <f>'Total Property Damage 95%'!G111*Frequency!G110</f>
        <v>4835309646.1108313</v>
      </c>
    </row>
    <row r="111" spans="1:7" x14ac:dyDescent="0.35">
      <c r="A111">
        <v>2131</v>
      </c>
      <c r="B111" s="28">
        <f>'Total Property Damage 95%'!B112*Frequency!B111</f>
        <v>22288884469.152412</v>
      </c>
      <c r="C111" s="28">
        <f>'Total Property Damage 95%'!C112*Frequency!C111</f>
        <v>57190858599.143005</v>
      </c>
      <c r="D111" s="28">
        <f>'Total Property Damage 95%'!D112*Frequency!D111</f>
        <v>39195608076.180031</v>
      </c>
      <c r="E111" s="28">
        <f>'Total Property Damage 95%'!E112*Frequency!E111</f>
        <v>19826740254.536739</v>
      </c>
      <c r="F111" s="28">
        <f>'Total Property Damage 95%'!F112*Frequency!F111</f>
        <v>13200548631.342976</v>
      </c>
      <c r="G111" s="28">
        <f>'Total Property Damage 95%'!G112*Frequency!G111</f>
        <v>4945886185.4999046</v>
      </c>
    </row>
    <row r="112" spans="1:7" x14ac:dyDescent="0.35">
      <c r="A112">
        <v>2132</v>
      </c>
      <c r="B112" s="28">
        <f>'Total Property Damage 95%'!B113*Frequency!B112</f>
        <v>22798599025.576756</v>
      </c>
      <c r="C112" s="28">
        <f>'Total Property Damage 95%'!C113*Frequency!C112</f>
        <v>58498730833.069023</v>
      </c>
      <c r="D112" s="28">
        <f>'Total Property Damage 95%'!D113*Frequency!D112</f>
        <v>40091954953.116943</v>
      </c>
      <c r="E112" s="28">
        <f>'Total Property Damage 95%'!E113*Frequency!E112</f>
        <v>20280149133.216534</v>
      </c>
      <c r="F112" s="28">
        <f>'Total Property Damage 95%'!F113*Frequency!F112</f>
        <v>13502426089.566385</v>
      </c>
      <c r="G112" s="28">
        <f>'Total Property Damage 95%'!G113*Frequency!G112</f>
        <v>5058991450.4429035</v>
      </c>
    </row>
    <row r="113" spans="1:7" x14ac:dyDescent="0.35">
      <c r="A113">
        <v>2133</v>
      </c>
      <c r="B113" s="28">
        <f>'Total Property Damage 95%'!B114*Frequency!B113</f>
        <v>23319970016.821354</v>
      </c>
      <c r="C113" s="28">
        <f>'Total Property Damage 95%'!C114*Frequency!C113</f>
        <v>59836512213.704391</v>
      </c>
      <c r="D113" s="28">
        <f>'Total Property Damage 95%'!D114*Frequency!D113</f>
        <v>41008799986.945137</v>
      </c>
      <c r="E113" s="28">
        <f>'Total Property Damage 95%'!E114*Frequency!E113</f>
        <v>20743926817.288761</v>
      </c>
      <c r="F113" s="28">
        <f>'Total Property Damage 95%'!F114*Frequency!F113</f>
        <v>13811207048.722099</v>
      </c>
      <c r="G113" s="28">
        <f>'Total Property Damage 95%'!G114*Frequency!G113</f>
        <v>5174683269.2365208</v>
      </c>
    </row>
    <row r="114" spans="1:7" x14ac:dyDescent="0.35">
      <c r="A114">
        <v>2134</v>
      </c>
      <c r="B114" s="28">
        <f>'Total Property Damage 95%'!B115*Frequency!B114</f>
        <v>23853264008.694473</v>
      </c>
      <c r="C114" s="28">
        <f>'Total Property Damage 95%'!C115*Frequency!C114</f>
        <v>61204886719.983482</v>
      </c>
      <c r="D114" s="28">
        <f>'Total Property Damage 95%'!D115*Frequency!D114</f>
        <v>41946611940.87085</v>
      </c>
      <c r="E114" s="28">
        <f>'Total Property Damage 95%'!E115*Frequency!E114</f>
        <v>21218310426.338688</v>
      </c>
      <c r="F114" s="28">
        <f>'Total Property Damage 95%'!F115*Frequency!F114</f>
        <v>14127049381.893467</v>
      </c>
      <c r="G114" s="28">
        <f>'Total Property Damage 95%'!G115*Frequency!G114</f>
        <v>5293020792.6269712</v>
      </c>
    </row>
    <row r="115" spans="1:7" x14ac:dyDescent="0.35">
      <c r="A115">
        <v>2135</v>
      </c>
      <c r="B115" s="28">
        <f>'Total Property Damage 95%'!B116*Frequency!B115</f>
        <v>24398753662.978943</v>
      </c>
      <c r="C115" s="28">
        <f>'Total Property Damage 95%'!C116*Frequency!C115</f>
        <v>62604553972.449837</v>
      </c>
      <c r="D115" s="28">
        <f>'Total Property Damage 95%'!D116*Frequency!D115</f>
        <v>42905870298.036995</v>
      </c>
      <c r="E115" s="28">
        <f>'Total Property Damage 95%'!E116*Frequency!E115</f>
        <v>21703542502.533596</v>
      </c>
      <c r="F115" s="28">
        <f>'Total Property Damage 95%'!F116*Frequency!F115</f>
        <v>14450114572.492952</v>
      </c>
      <c r="G115" s="28">
        <f>'Total Property Damage 95%'!G116*Frequency!G115</f>
        <v>5414064524.0524979</v>
      </c>
    </row>
    <row r="116" spans="1:7" x14ac:dyDescent="0.35">
      <c r="A116">
        <v>2136</v>
      </c>
      <c r="B116" s="28">
        <f>'Total Property Damage 95%'!B117*Frequency!B116</f>
        <v>24956717876.83828</v>
      </c>
      <c r="C116" s="28">
        <f>'Total Property Damage 95%'!C117*Frequency!C116</f>
        <v>64036229590.957115</v>
      </c>
      <c r="D116" s="28">
        <f>'Total Property Damage 95%'!D117*Frequency!D116</f>
        <v>43887065506.672577</v>
      </c>
      <c r="E116" s="28">
        <f>'Total Property Damage 95%'!E117*Frequency!E116</f>
        <v>22199871134.629398</v>
      </c>
      <c r="F116" s="28">
        <f>'Total Property Damage 95%'!F117*Frequency!F116</f>
        <v>14780567796.825146</v>
      </c>
      <c r="G116" s="28">
        <f>'Total Property Damage 95%'!G117*Frequency!G116</f>
        <v>5537876350.577486</v>
      </c>
    </row>
    <row r="117" spans="1:7" x14ac:dyDescent="0.35">
      <c r="A117">
        <v>2137</v>
      </c>
      <c r="B117" s="28">
        <f>'Total Property Damage 95%'!B118*Frequency!B117</f>
        <v>25527441925.410809</v>
      </c>
      <c r="C117" s="28">
        <f>'Total Property Damage 95%'!C118*Frequency!C117</f>
        <v>65500645560.550201</v>
      </c>
      <c r="D117" s="28">
        <f>'Total Property Damage 95%'!D118*Frequency!D117</f>
        <v>44890699230.848381</v>
      </c>
      <c r="E117" s="28">
        <f>'Total Property Damage 95%'!E118*Frequency!E117</f>
        <v>22707550084.813103</v>
      </c>
      <c r="F117" s="28">
        <f>'Total Property Damage 95%'!F118*Frequency!F117</f>
        <v>15118578008.537872</v>
      </c>
      <c r="G117" s="28">
        <f>'Total Property Damage 95%'!G118*Frequency!G117</f>
        <v>5664519574.533987</v>
      </c>
    </row>
    <row r="118" spans="1:7" x14ac:dyDescent="0.35">
      <c r="A118">
        <v>2138</v>
      </c>
      <c r="B118" s="28">
        <f>'Total Property Damage 95%'!B119*Frequency!B118</f>
        <v>26111217607.664761</v>
      </c>
      <c r="C118" s="28">
        <f>'Total Property Damage 95%'!C119*Frequency!C118</f>
        <v>66998550605.71344</v>
      </c>
      <c r="D118" s="28">
        <f>'Total Property Damage 95%'!D119*Frequency!D118</f>
        <v>45917284606.967049</v>
      </c>
      <c r="E118" s="28">
        <f>'Total Property Damage 95%'!E119*Frequency!E118</f>
        <v>23226838918.445976</v>
      </c>
      <c r="F118" s="28">
        <f>'Total Property Damage 95%'!F119*Frequency!F118</f>
        <v>15464318025.004551</v>
      </c>
      <c r="G118" s="28">
        <f>'Total Property Damage 95%'!G119*Frequency!G118</f>
        <v>5794058945.8868504</v>
      </c>
    </row>
    <row r="119" spans="1:7" x14ac:dyDescent="0.35">
      <c r="A119">
        <v>2139</v>
      </c>
      <c r="B119" s="28">
        <f>'Total Property Damage 95%'!B120*Frequency!B119</f>
        <v>26708343395.588791</v>
      </c>
      <c r="C119" s="28">
        <f>'Total Property Damage 95%'!C120*Frequency!C119</f>
        <v>68530710573.177429</v>
      </c>
      <c r="D119" s="28">
        <f>'Total Property Damage 95%'!D120*Frequency!D119</f>
        <v>46967346506.118729</v>
      </c>
      <c r="E119" s="28">
        <f>'Total Property Damage 95%'!E120*Frequency!E119</f>
        <v>23758003136.77375</v>
      </c>
      <c r="F119" s="28">
        <f>'Total Property Damage 95%'!F120*Frequency!F119</f>
        <v>15817964615.682039</v>
      </c>
      <c r="G119" s="28">
        <f>'Total Property Damage 95%'!G120*Frequency!G119</f>
        <v>5926560695.3389845</v>
      </c>
    </row>
    <row r="120" spans="1:7" x14ac:dyDescent="0.35">
      <c r="A120">
        <v>2140</v>
      </c>
      <c r="B120" s="28">
        <f>'Total Property Damage 95%'!B121*Frequency!B120</f>
        <v>29030736786.924988</v>
      </c>
      <c r="C120" s="28">
        <f>'Total Property Damage 95%'!C121*Frequency!C120</f>
        <v>74489719972.652481</v>
      </c>
      <c r="D120" s="28">
        <f>'Total Property Damage 95%'!D121*Frequency!D120</f>
        <v>51051338295.456848</v>
      </c>
      <c r="E120" s="28">
        <f>'Total Property Damage 95%'!E121*Frequency!E120</f>
        <v>25823853072.090252</v>
      </c>
      <c r="F120" s="28">
        <f>'Total Property Damage 95%'!F121*Frequency!F120</f>
        <v>17193397600.938522</v>
      </c>
      <c r="G120" s="28">
        <f>'Total Property Damage 95%'!G121*Frequency!G120</f>
        <v>6441897988.5715342</v>
      </c>
    </row>
    <row r="121" spans="1:7" x14ac:dyDescent="0.35">
      <c r="A121">
        <v>2141</v>
      </c>
      <c r="B121" s="28">
        <f>'Total Property Damage 95%'!B122*Frequency!B121</f>
        <v>29694627756.636765</v>
      </c>
      <c r="C121" s="28">
        <f>'Total Property Damage 95%'!C122*Frequency!C121</f>
        <v>76193192150.750137</v>
      </c>
      <c r="D121" s="28">
        <f>'Total Property Damage 95%'!D122*Frequency!D121</f>
        <v>52218808578.240692</v>
      </c>
      <c r="E121" s="28">
        <f>'Total Property Damage 95%'!E122*Frequency!E121</f>
        <v>26414407248.636192</v>
      </c>
      <c r="F121" s="28">
        <f>'Total Property Damage 95%'!F122*Frequency!F121</f>
        <v>17586585741.139912</v>
      </c>
      <c r="G121" s="28">
        <f>'Total Property Damage 95%'!G122*Frequency!G121</f>
        <v>6589214880.1064138</v>
      </c>
    </row>
    <row r="122" spans="1:7" x14ac:dyDescent="0.35">
      <c r="A122">
        <v>2142</v>
      </c>
      <c r="B122" s="28">
        <f>'Total Property Damage 95%'!B123*Frequency!B122</f>
        <v>30373700952.790112</v>
      </c>
      <c r="C122" s="28">
        <f>'Total Property Damage 95%'!C123*Frequency!C122</f>
        <v>77935620274.213379</v>
      </c>
      <c r="D122" s="28">
        <f>'Total Property Damage 95%'!D123*Frequency!D122</f>
        <v>53412977218.142921</v>
      </c>
      <c r="E122" s="28">
        <f>'Total Property Damage 95%'!E123*Frequency!E122</f>
        <v>27018466545.214462</v>
      </c>
      <c r="F122" s="28">
        <f>'Total Property Damage 95%'!F123*Frequency!F122</f>
        <v>17988765525.528404</v>
      </c>
      <c r="G122" s="28">
        <f>'Total Property Damage 95%'!G123*Frequency!G122</f>
        <v>6739900695.9195118</v>
      </c>
    </row>
    <row r="123" spans="1:7" x14ac:dyDescent="0.35">
      <c r="A123">
        <v>2143</v>
      </c>
      <c r="B123" s="28">
        <f>'Total Property Damage 95%'!B124*Frequency!B123</f>
        <v>31068303570.949127</v>
      </c>
      <c r="C123" s="28">
        <f>'Total Property Damage 95%'!C124*Frequency!C123</f>
        <v>79717895209.179535</v>
      </c>
      <c r="D123" s="28">
        <f>'Total Property Damage 95%'!D124*Frequency!D123</f>
        <v>54634454767.983017</v>
      </c>
      <c r="E123" s="28">
        <f>'Total Property Damage 95%'!E124*Frequency!E123</f>
        <v>27636339804.390793</v>
      </c>
      <c r="F123" s="28">
        <f>'Total Property Damage 95%'!F124*Frequency!F123</f>
        <v>18400142580.003975</v>
      </c>
      <c r="G123" s="28">
        <f>'Total Property Damage 95%'!G124*Frequency!G123</f>
        <v>6894032478.437355</v>
      </c>
    </row>
    <row r="124" spans="1:7" x14ac:dyDescent="0.35">
      <c r="A124">
        <v>2144</v>
      </c>
      <c r="B124" s="28">
        <f>'Total Property Damage 95%'!B125*Frequency!B124</f>
        <v>31778790746.538372</v>
      </c>
      <c r="C124" s="28">
        <f>'Total Property Damage 95%'!C125*Frequency!C124</f>
        <v>81540928194.606201</v>
      </c>
      <c r="D124" s="28">
        <f>'Total Property Damage 95%'!D125*Frequency!D124</f>
        <v>55883865743.040543</v>
      </c>
      <c r="E124" s="28">
        <f>'Total Property Damage 95%'!E125*Frequency!E124</f>
        <v>28268342931.513786</v>
      </c>
      <c r="F124" s="28">
        <f>'Total Property Damage 95%'!F125*Frequency!F124</f>
        <v>18820927232.833576</v>
      </c>
      <c r="G124" s="28">
        <f>'Total Property Damage 95%'!G125*Frequency!G124</f>
        <v>7051689031.9353561</v>
      </c>
    </row>
    <row r="125" spans="1:7" x14ac:dyDescent="0.35">
      <c r="A125">
        <v>2145</v>
      </c>
      <c r="B125" s="28">
        <f>'Total Property Damage 95%'!B126*Frequency!B125</f>
        <v>32505525736.416035</v>
      </c>
      <c r="C125" s="28">
        <f>'Total Property Damage 95%'!C126*Frequency!C125</f>
        <v>83405651308.168274</v>
      </c>
      <c r="D125" s="28">
        <f>'Total Property Damage 95%'!D126*Frequency!D125</f>
        <v>57161848940.356407</v>
      </c>
      <c r="E125" s="28">
        <f>'Total Property Damage 95%'!E126*Frequency!E125</f>
        <v>28914799056.230545</v>
      </c>
      <c r="F125" s="28">
        <f>'Total Property Damage 95%'!F126*Frequency!F125</f>
        <v>19251334622.187477</v>
      </c>
      <c r="G125" s="28">
        <f>'Total Property Damage 95%'!G126*Frequency!G125</f>
        <v>7212950962.8287525</v>
      </c>
    </row>
    <row r="126" spans="1:7" x14ac:dyDescent="0.35">
      <c r="A126">
        <v>2146</v>
      </c>
      <c r="B126" s="28">
        <f>'Total Property Damage 95%'!B127*Frequency!B126</f>
        <v>33248880104.599335</v>
      </c>
      <c r="C126" s="28">
        <f>'Total Property Damage 95%'!C127*Frequency!C126</f>
        <v>85313017942.809128</v>
      </c>
      <c r="D126" s="28">
        <f>'Total Property Damage 95%'!D127*Frequency!D126</f>
        <v>58469057765.336113</v>
      </c>
      <c r="E126" s="28">
        <f>'Total Property Damage 95%'!E127*Frequency!E126</f>
        <v>29576038697.695915</v>
      </c>
      <c r="F126" s="28">
        <f>'Total Property Damage 95%'!F127*Frequency!F126</f>
        <v>19691584806.134796</v>
      </c>
      <c r="G126" s="28">
        <f>'Total Property Damage 95%'!G127*Frequency!G126</f>
        <v>7377900720.8849297</v>
      </c>
    </row>
    <row r="127" spans="1:7" x14ac:dyDescent="0.35">
      <c r="A127">
        <v>2147</v>
      </c>
      <c r="B127" s="28">
        <f>'Total Property Damage 95%'!B128*Frequency!B127</f>
        <v>34009233912.237263</v>
      </c>
      <c r="C127" s="28">
        <f>'Total Property Damage 95%'!C128*Frequency!C127</f>
        <v>87264003294.190186</v>
      </c>
      <c r="D127" s="28">
        <f>'Total Property Damage 95%'!D128*Frequency!D127</f>
        <v>59806160565.821892</v>
      </c>
      <c r="E127" s="28">
        <f>'Total Property Damage 95%'!E128*Frequency!E127</f>
        <v>30252399933.559895</v>
      </c>
      <c r="F127" s="28">
        <f>'Total Property Damage 95%'!F128*Frequency!F127</f>
        <v>20141902875.154472</v>
      </c>
      <c r="G127" s="28">
        <f>'Total Property Damage 95%'!G128*Frequency!G127</f>
        <v>7546622641.378231</v>
      </c>
    </row>
    <row r="128" spans="1:7" x14ac:dyDescent="0.35">
      <c r="A128">
        <v>2148</v>
      </c>
      <c r="B128" s="28">
        <f>'Total Property Damage 95%'!B129*Frequency!B128</f>
        <v>34786975911.927704</v>
      </c>
      <c r="C128" s="28">
        <f>'Total Property Damage 95%'!C129*Frequency!C128</f>
        <v>89259604859.287354</v>
      </c>
      <c r="D128" s="28">
        <f>'Total Property Damage 95%'!D129*Frequency!D128</f>
        <v>61173840973.804649</v>
      </c>
      <c r="E128" s="28">
        <f>'Total Property Damage 95%'!E129*Frequency!E128</f>
        <v>30944228572.819412</v>
      </c>
      <c r="F128" s="28">
        <f>'Total Property Damage 95%'!F129*Frequency!F128</f>
        <v>20602519067.219196</v>
      </c>
      <c r="G128" s="28">
        <f>'Total Property Damage 95%'!G129*Frequency!G128</f>
        <v>7719202988.208765</v>
      </c>
    </row>
    <row r="129" spans="1:7" x14ac:dyDescent="0.35">
      <c r="A129">
        <v>2149</v>
      </c>
      <c r="B129" s="28">
        <f>'Total Property Damage 95%'!B130*Frequency!B129</f>
        <v>35582503746.478271</v>
      </c>
      <c r="C129" s="28">
        <f>'Total Property Damage 95%'!C130*Frequency!C129</f>
        <v>91300842946.389954</v>
      </c>
      <c r="D129" s="28">
        <f>'Total Property Damage 95%'!D130*Frequency!D129</f>
        <v>62572798254.950348</v>
      </c>
      <c r="E129" s="28">
        <f>'Total Property Damage 95%'!E130*Frequency!E129</f>
        <v>31651878332.623112</v>
      </c>
      <c r="F129" s="28">
        <f>'Total Property Damage 95%'!F130*Frequency!F129</f>
        <v>21073668885.511162</v>
      </c>
      <c r="G129" s="28">
        <f>'Total Property Damage 95%'!G130*Frequency!G129</f>
        <v>7895729998.0072918</v>
      </c>
    </row>
    <row r="130" spans="1:7" x14ac:dyDescent="0.35">
      <c r="A130">
        <v>2150</v>
      </c>
      <c r="B130" s="28">
        <f>'Total Property Damage 95%'!B131*Frequency!B130</f>
        <v>38607290641.565376</v>
      </c>
      <c r="C130" s="28">
        <f>'Total Property Damage 95%'!C131*Frequency!C130</f>
        <v>99062117847.737534</v>
      </c>
      <c r="D130" s="28">
        <f>'Total Property Damage 95%'!D131*Frequency!D130</f>
        <v>67891968077.822525</v>
      </c>
      <c r="E130" s="28">
        <f>'Total Property Damage 95%'!E131*Frequency!E130</f>
        <v>34342531791.625015</v>
      </c>
      <c r="F130" s="28">
        <f>'Total Property Damage 95%'!F131*Frequency!F130</f>
        <v>22865093062.136391</v>
      </c>
      <c r="G130" s="28">
        <f>'Total Property Damage 95%'!G131*Frequency!G130</f>
        <v>8566927865.2310772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</sheetViews>
  <sheetFormatPr defaultColWidth="8.81640625" defaultRowHeight="14.5" x14ac:dyDescent="0.35"/>
  <cols>
    <col min="2" max="2" width="11.54296875" customWidth="1"/>
    <col min="3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</cols>
  <sheetData>
    <row r="1" spans="1:7" x14ac:dyDescent="0.35">
      <c r="A1" t="s">
        <v>111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9">
        <f>'Total Severity'!B3/('Property Value'!B3/'Population Estimate'!B3)</f>
        <v>4997.2888607321593</v>
      </c>
      <c r="C3" s="29">
        <f>'Total Severity'!C3/('Property Value'!C3/'Population Estimate'!C3)</f>
        <v>14734.597520561023</v>
      </c>
      <c r="D3" s="29">
        <f>'Total Severity'!D3/('Property Value'!D3/'Population Estimate'!D3)</f>
        <v>10462.0610690634</v>
      </c>
      <c r="E3" s="29">
        <f>'Total Severity'!E3/('Property Value'!E3/'Population Estimate'!E3)</f>
        <v>7809.0672397478675</v>
      </c>
      <c r="F3" s="29">
        <f>'Total Severity'!F3/('Property Value'!F3/'Population Estimate'!F3)</f>
        <v>4763.9450329176716</v>
      </c>
      <c r="G3" s="29">
        <f>'Total Severity'!G3/('Property Value'!G3/'Population Estimate'!G3)</f>
        <v>1705.5205103136684</v>
      </c>
    </row>
    <row r="4" spans="1:7" x14ac:dyDescent="0.35">
      <c r="A4">
        <v>2024</v>
      </c>
      <c r="B4" s="29">
        <f>'Total Severity'!B4/('Property Value'!B4/'Population Estimate'!B4)</f>
        <v>5141.9353907069681</v>
      </c>
      <c r="C4" s="29">
        <f>'Total Severity'!C4/('Property Value'!C4/'Population Estimate'!C4)</f>
        <v>15161.090457295586</v>
      </c>
      <c r="D4" s="29">
        <f>'Total Severity'!D4/('Property Value'!D4/'Population Estimate'!D4)</f>
        <v>10764.885434874195</v>
      </c>
      <c r="E4" s="29">
        <f>'Total Severity'!E4/('Property Value'!E4/'Population Estimate'!E4)</f>
        <v>8035.100697098178</v>
      </c>
      <c r="F4" s="29">
        <f>'Total Severity'!F4/('Property Value'!F4/'Population Estimate'!F4)</f>
        <v>4901.8374256142388</v>
      </c>
      <c r="G4" s="29">
        <f>'Total Severity'!G4/('Property Value'!G4/'Population Estimate'!G4)</f>
        <v>1754.8868028160375</v>
      </c>
    </row>
    <row r="5" spans="1:7" x14ac:dyDescent="0.35">
      <c r="A5">
        <v>2025</v>
      </c>
      <c r="B5" s="29">
        <f>'Total Severity'!B5/('Property Value'!B5/'Population Estimate'!B5)</f>
        <v>5290.7687146048083</v>
      </c>
      <c r="C5" s="29">
        <f>'Total Severity'!C5/('Property Value'!C5/'Population Estimate'!C5)</f>
        <v>15599.928232416851</v>
      </c>
      <c r="D5" s="29">
        <f>'Total Severity'!D5/('Property Value'!D5/'Population Estimate'!D5)</f>
        <v>11076.475052189768</v>
      </c>
      <c r="E5" s="29">
        <f>'Total Severity'!E5/('Property Value'!E5/'Population Estimate'!E5)</f>
        <v>8267.6766930479353</v>
      </c>
      <c r="F5" s="29">
        <f>'Total Severity'!F5/('Property Value'!F5/'Population Estimate'!F5)</f>
        <v>5043.7211137250488</v>
      </c>
      <c r="G5" s="29">
        <f>'Total Severity'!G5/('Property Value'!G5/'Population Estimate'!G5)</f>
        <v>1805.6820026934242</v>
      </c>
    </row>
    <row r="6" spans="1:7" x14ac:dyDescent="0.35">
      <c r="A6">
        <v>2026</v>
      </c>
      <c r="B6" s="29">
        <f>'Total Severity'!B6/('Property Value'!B6/'Population Estimate'!B6)</f>
        <v>5443.9100191790521</v>
      </c>
      <c r="C6" s="29">
        <f>'Total Severity'!C6/('Property Value'!C6/'Population Estimate'!C6)</f>
        <v>16051.468167281559</v>
      </c>
      <c r="D6" s="29">
        <f>'Total Severity'!D6/('Property Value'!D6/'Population Estimate'!D6)</f>
        <v>11397.083631221769</v>
      </c>
      <c r="E6" s="29">
        <f>'Total Severity'!E6/('Property Value'!E6/'Population Estimate'!E6)</f>
        <v>8506.9846013820079</v>
      </c>
      <c r="F6" s="29">
        <f>'Total Severity'!F6/('Property Value'!F6/'Population Estimate'!F6)</f>
        <v>5189.7116252989827</v>
      </c>
      <c r="G6" s="29">
        <f>'Total Severity'!G6/('Property Value'!G6/'Population Estimate'!G6)</f>
        <v>1857.9474696709119</v>
      </c>
    </row>
    <row r="7" spans="1:7" x14ac:dyDescent="0.35">
      <c r="A7">
        <v>2027</v>
      </c>
      <c r="B7" s="29">
        <f>'Total Severity'!B7/('Property Value'!B7/'Population Estimate'!B7)</f>
        <v>5601.4839989337415</v>
      </c>
      <c r="C7" s="29">
        <f>'Total Severity'!C7/('Property Value'!C7/'Population Estimate'!C7)</f>
        <v>16516.077925913403</v>
      </c>
      <c r="D7" s="29">
        <f>'Total Severity'!D7/('Property Value'!D7/'Population Estimate'!D7)</f>
        <v>11726.972225824118</v>
      </c>
      <c r="E7" s="29">
        <f>'Total Severity'!E7/('Property Value'!E7/'Population Estimate'!E7)</f>
        <v>8753.2192773096176</v>
      </c>
      <c r="F7" s="29">
        <f>'Total Severity'!F7/('Property Value'!F7/'Population Estimate'!F7)</f>
        <v>5339.9278323443823</v>
      </c>
      <c r="G7" s="29">
        <f>'Total Severity'!G7/('Property Value'!G7/'Population Estimate'!G7)</f>
        <v>1911.7257606308622</v>
      </c>
    </row>
    <row r="8" spans="1:7" x14ac:dyDescent="0.35">
      <c r="A8">
        <v>2028</v>
      </c>
      <c r="B8" s="29">
        <f>'Total Severity'!B8/('Property Value'!B8/'Population Estimate'!B8)</f>
        <v>5763.6189576554343</v>
      </c>
      <c r="C8" s="29">
        <f>'Total Severity'!C8/('Property Value'!C8/'Population Estimate'!C8)</f>
        <v>16994.135814371522</v>
      </c>
      <c r="D8" s="29">
        <f>'Total Severity'!D8/('Property Value'!D8/'Population Estimate'!D8)</f>
        <v>12066.409446054748</v>
      </c>
      <c r="E8" s="29">
        <f>'Total Severity'!E8/('Property Value'!E8/'Population Estimate'!E8)</f>
        <v>9006.5812161241611</v>
      </c>
      <c r="F8" s="29">
        <f>'Total Severity'!F8/('Property Value'!F8/'Population Estimate'!F8)</f>
        <v>5494.4920476199723</v>
      </c>
      <c r="G8" s="29">
        <f>'Total Severity'!G8/('Property Value'!G8/'Population Estimate'!G8)</f>
        <v>1967.0606642646271</v>
      </c>
    </row>
    <row r="9" spans="1:7" x14ac:dyDescent="0.35">
      <c r="A9">
        <v>2029</v>
      </c>
      <c r="B9" s="29">
        <f>'Total Severity'!B9/('Property Value'!B9/'Population Estimate'!B9)</f>
        <v>5930.4469128838873</v>
      </c>
      <c r="C9" s="29">
        <f>'Total Severity'!C9/('Property Value'!C9/'Population Estimate'!C9)</f>
        <v>17486.031088784239</v>
      </c>
      <c r="D9" s="29">
        <f>'Total Severity'!D9/('Property Value'!D9/'Population Estimate'!D9)</f>
        <v>12415.671676889917</v>
      </c>
      <c r="E9" s="29">
        <f>'Total Severity'!E9/('Property Value'!E9/'Population Estimate'!E9)</f>
        <v>9267.2767164554698</v>
      </c>
      <c r="F9" s="29">
        <f>'Total Severity'!F9/('Property Value'!F9/'Population Estimate'!F9)</f>
        <v>5653.5301242273681</v>
      </c>
      <c r="G9" s="29">
        <f>'Total Severity'!G9/('Property Value'!G9/'Population Estimate'!G9)</f>
        <v>2023.9972367272669</v>
      </c>
    </row>
    <row r="10" spans="1:7" x14ac:dyDescent="0.35">
      <c r="A10">
        <v>2030</v>
      </c>
      <c r="B10" s="29">
        <f>'Total Severity'!B10/('Property Value'!B10/'Population Estimate'!B10)</f>
        <v>7058.0284089107827</v>
      </c>
      <c r="C10" s="29">
        <f>'Total Severity'!C10/('Property Value'!C10/'Population Estimate'!C10)</f>
        <v>20810.725733943127</v>
      </c>
      <c r="D10" s="29">
        <f>'Total Severity'!D10/('Property Value'!D10/'Population Estimate'!D10)</f>
        <v>14776.316978880905</v>
      </c>
      <c r="E10" s="29">
        <f>'Total Severity'!E10/('Property Value'!E10/'Population Estimate'!E10)</f>
        <v>11029.30408092514</v>
      </c>
      <c r="F10" s="29">
        <f>'Total Severity'!F10/('Property Value'!F10/'Population Estimate'!F10)</f>
        <v>6728.460234715355</v>
      </c>
      <c r="G10" s="29">
        <f>'Total Severity'!G10/('Property Value'!G10/'Population Estimate'!G10)</f>
        <v>2408.8285767035363</v>
      </c>
    </row>
    <row r="11" spans="1:7" x14ac:dyDescent="0.35">
      <c r="A11">
        <v>2031</v>
      </c>
      <c r="B11" s="29">
        <f>'Total Severity'!B11/('Property Value'!B11/'Population Estimate'!B11)</f>
        <v>7262.3230467162484</v>
      </c>
      <c r="C11" s="29">
        <f>'Total Severity'!C11/('Property Value'!C11/'Population Estimate'!C11)</f>
        <v>21413.092206557099</v>
      </c>
      <c r="D11" s="29">
        <f>'Total Severity'!D11/('Property Value'!D11/'Population Estimate'!D11)</f>
        <v>15204.017485369099</v>
      </c>
      <c r="E11" s="29">
        <f>'Total Severity'!E11/('Property Value'!E11/'Population Estimate'!E11)</f>
        <v>11348.547296157063</v>
      </c>
      <c r="F11" s="29">
        <f>'Total Severity'!F11/('Property Value'!F11/'Population Estimate'!F11)</f>
        <v>6923.2155214614704</v>
      </c>
      <c r="G11" s="29">
        <f>'Total Severity'!G11/('Property Value'!G11/'Population Estimate'!G11)</f>
        <v>2478.5521217365672</v>
      </c>
    </row>
    <row r="12" spans="1:7" x14ac:dyDescent="0.35">
      <c r="A12">
        <v>2032</v>
      </c>
      <c r="B12" s="29">
        <f>'Total Severity'!B12/('Property Value'!B12/'Population Estimate'!B12)</f>
        <v>7472.5309929724654</v>
      </c>
      <c r="C12" s="29">
        <f>'Total Severity'!C12/('Property Value'!C12/'Population Estimate'!C12)</f>
        <v>22032.894177191094</v>
      </c>
      <c r="D12" s="29">
        <f>'Total Severity'!D12/('Property Value'!D12/'Population Estimate'!D12)</f>
        <v>15644.097783351459</v>
      </c>
      <c r="E12" s="29">
        <f>'Total Severity'!E12/('Property Value'!E12/'Population Estimate'!E12)</f>
        <v>11677.031006503079</v>
      </c>
      <c r="F12" s="29">
        <f>'Total Severity'!F12/('Property Value'!F12/'Population Estimate'!F12)</f>
        <v>7123.6080001344781</v>
      </c>
      <c r="G12" s="29">
        <f>'Total Severity'!G12/('Property Value'!G12/'Population Estimate'!G12)</f>
        <v>2550.2938148350058</v>
      </c>
    </row>
    <row r="13" spans="1:7" x14ac:dyDescent="0.35">
      <c r="A13">
        <v>2033</v>
      </c>
      <c r="B13" s="29">
        <f>'Total Severity'!B13/('Property Value'!B13/'Population Estimate'!B13)</f>
        <v>7688.8234083971593</v>
      </c>
      <c r="C13" s="29">
        <f>'Total Severity'!C13/('Property Value'!C13/'Population Estimate'!C13)</f>
        <v>22670.636316348911</v>
      </c>
      <c r="D13" s="29">
        <f>'Total Severity'!D13/('Property Value'!D13/'Population Estimate'!D13)</f>
        <v>16096.916205902449</v>
      </c>
      <c r="E13" s="29">
        <f>'Total Severity'!E13/('Property Value'!E13/'Population Estimate'!E13)</f>
        <v>12015.022678101477</v>
      </c>
      <c r="F13" s="29">
        <f>'Total Severity'!F13/('Property Value'!F13/'Population Estimate'!F13)</f>
        <v>7329.8008392591046</v>
      </c>
      <c r="G13" s="29">
        <f>'Total Severity'!G13/('Property Value'!G13/'Population Estimate'!G13)</f>
        <v>2624.1120712961801</v>
      </c>
    </row>
    <row r="14" spans="1:7" x14ac:dyDescent="0.35">
      <c r="A14">
        <v>2034</v>
      </c>
      <c r="B14" s="29">
        <f>'Total Severity'!B14/('Property Value'!B14/'Population Estimate'!B14)</f>
        <v>7911.376407955162</v>
      </c>
      <c r="C14" s="29">
        <f>'Total Severity'!C14/('Property Value'!C14/'Population Estimate'!C14)</f>
        <v>23326.837902222476</v>
      </c>
      <c r="D14" s="29">
        <f>'Total Severity'!D14/('Property Value'!D14/'Population Estimate'!D14)</f>
        <v>16562.841458047656</v>
      </c>
      <c r="E14" s="29">
        <f>'Total Severity'!E14/('Property Value'!E14/'Population Estimate'!E14)</f>
        <v>12362.797518898133</v>
      </c>
      <c r="F14" s="29">
        <f>'Total Severity'!F14/('Property Value'!F14/'Population Estimate'!F14)</f>
        <v>7541.9619302731489</v>
      </c>
      <c r="G14" s="29">
        <f>'Total Severity'!G14/('Property Value'!G14/'Population Estimate'!G14)</f>
        <v>2700.0669972482474</v>
      </c>
    </row>
    <row r="15" spans="1:7" x14ac:dyDescent="0.35">
      <c r="A15">
        <v>2035</v>
      </c>
      <c r="B15" s="29">
        <f>'Total Severity'!B15/('Property Value'!B15/'Population Estimate'!B15)</f>
        <v>8140.371204259096</v>
      </c>
      <c r="C15" s="29">
        <f>'Total Severity'!C15/('Property Value'!C15/'Population Estimate'!C15)</f>
        <v>24002.033243511385</v>
      </c>
      <c r="D15" s="29">
        <f>'Total Severity'!D15/('Property Value'!D15/'Population Estimate'!D15)</f>
        <v>17042.252916979902</v>
      </c>
      <c r="E15" s="29">
        <f>'Total Severity'!E15/('Property Value'!E15/'Population Estimate'!E15)</f>
        <v>12720.638702733115</v>
      </c>
      <c r="F15" s="29">
        <f>'Total Severity'!F15/('Property Value'!F15/'Population Estimate'!F15)</f>
        <v>7760.2640242322104</v>
      </c>
      <c r="G15" s="29">
        <f>'Total Severity'!G15/('Property Value'!G15/'Population Estimate'!G15)</f>
        <v>2778.2204385912873</v>
      </c>
    </row>
    <row r="16" spans="1:7" x14ac:dyDescent="0.35">
      <c r="A16">
        <v>2036</v>
      </c>
      <c r="B16" s="29">
        <f>'Total Severity'!B16/('Property Value'!B16/'Population Estimate'!B16)</f>
        <v>8375.9942551208023</v>
      </c>
      <c r="C16" s="29">
        <f>'Total Severity'!C16/('Property Value'!C16/'Population Estimate'!C16)</f>
        <v>24696.772114480966</v>
      </c>
      <c r="D16" s="29">
        <f>'Total Severity'!D16/('Property Value'!D16/'Population Estimate'!D16)</f>
        <v>17535.540940965177</v>
      </c>
      <c r="E16" s="29">
        <f>'Total Severity'!E16/('Property Value'!E16/'Population Estimate'!E16)</f>
        <v>13088.837599913537</v>
      </c>
      <c r="F16" s="29">
        <f>'Total Severity'!F16/('Property Value'!F16/'Population Estimate'!F16)</f>
        <v>7984.8848724713271</v>
      </c>
      <c r="G16" s="29">
        <f>'Total Severity'!G16/('Property Value'!G16/'Population Estimate'!G16)</f>
        <v>2858.636031355009</v>
      </c>
    </row>
    <row r="17" spans="1:7" x14ac:dyDescent="0.35">
      <c r="A17">
        <v>2037</v>
      </c>
      <c r="B17" s="29">
        <f>'Total Severity'!B17/('Property Value'!B17/'Population Estimate'!B17)</f>
        <v>8618.437415373628</v>
      </c>
      <c r="C17" s="29">
        <f>'Total Severity'!C17/('Property Value'!C17/'Population Estimate'!C17)</f>
        <v>25411.620202613074</v>
      </c>
      <c r="D17" s="29">
        <f>'Total Severity'!D17/('Property Value'!D17/'Population Estimate'!D17)</f>
        <v>18043.107187189769</v>
      </c>
      <c r="E17" s="29">
        <f>'Total Severity'!E17/('Property Value'!E17/'Population Estimate'!E17)</f>
        <v>13467.694014460261</v>
      </c>
      <c r="F17" s="29">
        <f>'Total Severity'!F17/('Property Value'!F17/'Population Estimate'!F17)</f>
        <v>8216.0073713380589</v>
      </c>
      <c r="G17" s="29">
        <f>'Total Severity'!G17/('Property Value'!G17/'Population Estimate'!G17)</f>
        <v>2941.3792535140497</v>
      </c>
    </row>
    <row r="18" spans="1:7" x14ac:dyDescent="0.35">
      <c r="A18">
        <v>2038</v>
      </c>
      <c r="B18" s="29">
        <f>'Total Severity'!B18/('Property Value'!B18/'Population Estimate'!B18)</f>
        <v>8867.8980930892249</v>
      </c>
      <c r="C18" s="29">
        <f>'Total Severity'!C18/('Property Value'!C18/'Population Estimate'!C18)</f>
        <v>26147.159569214185</v>
      </c>
      <c r="D18" s="29">
        <f>'Total Severity'!D18/('Property Value'!D18/'Population Estimate'!D18)</f>
        <v>18565.364938807539</v>
      </c>
      <c r="E18" s="29">
        <f>'Total Severity'!E18/('Property Value'!E18/'Population Estimate'!E18)</f>
        <v>13857.516428221783</v>
      </c>
      <c r="F18" s="29">
        <f>'Total Severity'!F18/('Property Value'!F18/'Population Estimate'!F18)</f>
        <v>8453.8197111149075</v>
      </c>
      <c r="G18" s="29">
        <f>'Total Severity'!G18/('Property Value'!G18/'Population Estimate'!G18)</f>
        <v>3026.5174783030729</v>
      </c>
    </row>
    <row r="19" spans="1:7" x14ac:dyDescent="0.35">
      <c r="A19">
        <v>2039</v>
      </c>
      <c r="B19" s="29">
        <f>'Total Severity'!B19/('Property Value'!B19/'Population Estimate'!B19)</f>
        <v>9124.5794103160315</v>
      </c>
      <c r="C19" s="29">
        <f>'Total Severity'!C19/('Property Value'!C19/'Population Estimate'!C19)</f>
        <v>26903.989123355728</v>
      </c>
      <c r="D19" s="29">
        <f>'Total Severity'!D19/('Property Value'!D19/'Population Estimate'!D19)</f>
        <v>19102.739441453567</v>
      </c>
      <c r="E19" s="29">
        <f>'Total Severity'!E19/('Property Value'!E19/'Population Estimate'!E19)</f>
        <v>14258.622252053929</v>
      </c>
      <c r="F19" s="29">
        <f>'Total Severity'!F19/('Property Value'!F19/'Population Estimate'!F19)</f>
        <v>8698.515529252234</v>
      </c>
      <c r="G19" s="29">
        <f>'Total Severity'!G19/('Property Value'!G19/'Population Estimate'!G19)</f>
        <v>3114.1200290750744</v>
      </c>
    </row>
    <row r="20" spans="1:7" x14ac:dyDescent="0.35">
      <c r="A20">
        <v>2040</v>
      </c>
      <c r="B20" s="29">
        <f>'Total Severity'!B20/('Property Value'!B20/'Population Estimate'!B20)</f>
        <v>10779.659549031641</v>
      </c>
      <c r="C20" s="29">
        <f>'Total Severity'!C20/('Property Value'!C20/'Population Estimate'!C20)</f>
        <v>31784.023155384028</v>
      </c>
      <c r="D20" s="29">
        <f>'Total Severity'!D20/('Property Value'!D20/'Population Estimate'!D20)</f>
        <v>22567.728151932017</v>
      </c>
      <c r="E20" s="29">
        <f>'Total Severity'!E20/('Property Value'!E20/'Population Estimate'!E20)</f>
        <v>16844.951049646759</v>
      </c>
      <c r="F20" s="29">
        <f>'Total Severity'!F20/('Property Value'!F20/'Population Estimate'!F20)</f>
        <v>10276.313216288425</v>
      </c>
      <c r="G20" s="29">
        <f>'Total Severity'!G20/('Property Value'!G20/'Population Estimate'!G20)</f>
        <v>3678.9809369511709</v>
      </c>
    </row>
    <row r="21" spans="1:7" x14ac:dyDescent="0.35">
      <c r="A21">
        <v>2041</v>
      </c>
      <c r="B21" s="29">
        <f>'Total Severity'!B21/('Property Value'!B21/'Population Estimate'!B21)</f>
        <v>11091.676803093034</v>
      </c>
      <c r="C21" s="29">
        <f>'Total Severity'!C21/('Property Value'!C21/'Population Estimate'!C21)</f>
        <v>32704.011730427428</v>
      </c>
      <c r="D21" s="29">
        <f>'Total Severity'!D21/('Property Value'!D21/'Population Estimate'!D21)</f>
        <v>23220.951060906205</v>
      </c>
      <c r="E21" s="29">
        <f>'Total Severity'!E21/('Property Value'!E21/'Population Estimate'!E21)</f>
        <v>17332.528170928064</v>
      </c>
      <c r="F21" s="29">
        <f>'Total Severity'!F21/('Property Value'!F21/'Population Estimate'!F21)</f>
        <v>10573.76111035565</v>
      </c>
      <c r="G21" s="29">
        <f>'Total Severity'!G21/('Property Value'!G21/'Population Estimate'!G21)</f>
        <v>3785.4690430430583</v>
      </c>
    </row>
    <row r="22" spans="1:7" x14ac:dyDescent="0.35">
      <c r="A22">
        <v>2042</v>
      </c>
      <c r="B22" s="29">
        <f>'Total Severity'!B22/('Property Value'!B22/'Population Estimate'!B22)</f>
        <v>11412.725396816795</v>
      </c>
      <c r="C22" s="29">
        <f>'Total Severity'!C22/('Property Value'!C22/'Population Estimate'!C22)</f>
        <v>33650.629375493612</v>
      </c>
      <c r="D22" s="29">
        <f>'Total Severity'!D22/('Property Value'!D22/'Population Estimate'!D22)</f>
        <v>23893.081507490562</v>
      </c>
      <c r="E22" s="29">
        <f>'Total Severity'!E22/('Property Value'!E22/'Population Estimate'!E22)</f>
        <v>17834.21821236546</v>
      </c>
      <c r="F22" s="29">
        <f>'Total Severity'!F22/('Property Value'!F22/'Population Estimate'!F22)</f>
        <v>10879.81863394884</v>
      </c>
      <c r="G22" s="29">
        <f>'Total Severity'!G22/('Property Value'!G22/'Population Estimate'!G22)</f>
        <v>3895.0394474489012</v>
      </c>
    </row>
    <row r="23" spans="1:7" x14ac:dyDescent="0.35">
      <c r="A23">
        <v>2043</v>
      </c>
      <c r="B23" s="29">
        <f>'Total Severity'!B23/('Property Value'!B23/'Population Estimate'!B23)</f>
        <v>11743.066742336503</v>
      </c>
      <c r="C23" s="29">
        <f>'Total Severity'!C23/('Property Value'!C23/'Population Estimate'!C23)</f>
        <v>34624.646869035168</v>
      </c>
      <c r="D23" s="29">
        <f>'Total Severity'!D23/('Property Value'!D23/'Population Estimate'!D23)</f>
        <v>24584.66677037597</v>
      </c>
      <c r="E23" s="29">
        <f>'Total Severity'!E23/('Property Value'!E23/'Population Estimate'!E23)</f>
        <v>18350.429672443883</v>
      </c>
      <c r="F23" s="29">
        <f>'Total Severity'!F23/('Property Value'!F23/'Population Estimate'!F23)</f>
        <v>11194.734992801345</v>
      </c>
      <c r="G23" s="29">
        <f>'Total Severity'!G23/('Property Value'!G23/'Population Estimate'!G23)</f>
        <v>4007.7813672958018</v>
      </c>
    </row>
    <row r="24" spans="1:7" x14ac:dyDescent="0.35">
      <c r="A24">
        <v>2044</v>
      </c>
      <c r="B24" s="29">
        <f>'Total Severity'!B24/('Property Value'!B24/'Population Estimate'!B24)</f>
        <v>12082.969818360147</v>
      </c>
      <c r="C24" s="29">
        <f>'Total Severity'!C24/('Property Value'!C24/'Population Estimate'!C24)</f>
        <v>35626.857299687603</v>
      </c>
      <c r="D24" s="29">
        <f>'Total Severity'!D24/('Property Value'!D24/'Population Estimate'!D24)</f>
        <v>25296.269969235447</v>
      </c>
      <c r="E24" s="29">
        <f>'Total Severity'!E24/('Property Value'!E24/'Population Estimate'!E24)</f>
        <v>18881.582873637231</v>
      </c>
      <c r="F24" s="29">
        <f>'Total Severity'!F24/('Property Value'!F24/'Population Estimate'!F24)</f>
        <v>11518.76660590666</v>
      </c>
      <c r="G24" s="29">
        <f>'Total Severity'!G24/('Property Value'!G24/'Population Estimate'!G24)</f>
        <v>4123.7866021006785</v>
      </c>
    </row>
    <row r="25" spans="1:7" x14ac:dyDescent="0.35">
      <c r="A25">
        <v>2045</v>
      </c>
      <c r="B25" s="29">
        <f>'Total Severity'!B25/('Property Value'!B25/'Population Estimate'!B25)</f>
        <v>12432.711389184626</v>
      </c>
      <c r="C25" s="29">
        <f>'Total Severity'!C25/('Property Value'!C25/'Population Estimate'!C25)</f>
        <v>36658.076712037619</v>
      </c>
      <c r="D25" s="29">
        <f>'Total Severity'!D25/('Property Value'!D25/'Population Estimate'!D25)</f>
        <v>26028.470523241391</v>
      </c>
      <c r="E25" s="29">
        <f>'Total Severity'!E25/('Property Value'!E25/'Population Estimate'!E25)</f>
        <v>19428.11030465375</v>
      </c>
      <c r="F25" s="29">
        <f>'Total Severity'!F25/('Property Value'!F25/'Population Estimate'!F25)</f>
        <v>11852.177314306253</v>
      </c>
      <c r="G25" s="29">
        <f>'Total Severity'!G25/('Property Value'!G25/'Population Estimate'!G25)</f>
        <v>4243.1496085175377</v>
      </c>
    </row>
    <row r="26" spans="1:7" x14ac:dyDescent="0.35">
      <c r="A26">
        <v>2046</v>
      </c>
      <c r="B26" s="29">
        <f>'Total Severity'!B26/('Property Value'!B26/'Population Estimate'!B26)</f>
        <v>12792.576230049628</v>
      </c>
      <c r="C26" s="29">
        <f>'Total Severity'!C26/('Property Value'!C26/'Population Estimate'!C26)</f>
        <v>37719.144771083069</v>
      </c>
      <c r="D26" s="29">
        <f>'Total Severity'!D26/('Property Value'!D26/'Population Estimate'!D26)</f>
        <v>26781.864622854613</v>
      </c>
      <c r="E26" s="29">
        <f>'Total Severity'!E26/('Property Value'!E26/'Population Estimate'!E26)</f>
        <v>19990.456972587661</v>
      </c>
      <c r="F26" s="29">
        <f>'Total Severity'!F26/('Property Value'!F26/'Population Estimate'!F26)</f>
        <v>12195.238595920735</v>
      </c>
      <c r="G26" s="29">
        <f>'Total Severity'!G26/('Property Value'!G26/'Population Estimate'!G26)</f>
        <v>4365.9675772483079</v>
      </c>
    </row>
    <row r="27" spans="1:7" x14ac:dyDescent="0.35">
      <c r="A27">
        <v>2047</v>
      </c>
      <c r="B27" s="29">
        <f>'Total Severity'!B27/('Property Value'!B27/'Population Estimate'!B27)</f>
        <v>13162.857359014382</v>
      </c>
      <c r="C27" s="29">
        <f>'Total Severity'!C27/('Property Value'!C27/'Population Estimate'!C27)</f>
        <v>38810.925445925874</v>
      </c>
      <c r="D27" s="29">
        <f>'Total Severity'!D27/('Property Value'!D27/'Population Estimate'!D27)</f>
        <v>27557.06571526924</v>
      </c>
      <c r="E27" s="29">
        <f>'Total Severity'!E27/('Property Value'!E27/'Population Estimate'!E27)</f>
        <v>20569.080765263887</v>
      </c>
      <c r="F27" s="29">
        <f>'Total Severity'!F27/('Property Value'!F27/'Population Estimate'!F27)</f>
        <v>12548.229786599342</v>
      </c>
      <c r="G27" s="29">
        <f>'Total Severity'!G27/('Property Value'!G27/'Population Estimate'!G27)</f>
        <v>4492.3405121798614</v>
      </c>
    </row>
    <row r="28" spans="1:7" x14ac:dyDescent="0.35">
      <c r="A28">
        <v>2048</v>
      </c>
      <c r="B28" s="29">
        <f>'Total Severity'!B28/('Property Value'!B28/'Population Estimate'!B28)</f>
        <v>13543.856275546064</v>
      </c>
      <c r="C28" s="29">
        <f>'Total Severity'!C28/('Property Value'!C28/'Population Estimate'!C28)</f>
        <v>39934.307713254253</v>
      </c>
      <c r="D28" s="29">
        <f>'Total Severity'!D28/('Property Value'!D28/'Population Estimate'!D28)</f>
        <v>28354.705003908926</v>
      </c>
      <c r="E28" s="29">
        <f>'Total Severity'!E28/('Property Value'!E28/'Population Estimate'!E28)</f>
        <v>21164.452824070813</v>
      </c>
      <c r="F28" s="29">
        <f>'Total Severity'!F28/('Property Value'!F28/'Population Estimate'!F28)</f>
        <v>12911.438307567689</v>
      </c>
      <c r="G28" s="29">
        <f>'Total Severity'!G28/('Property Value'!G28/'Population Estimate'!G28)</f>
        <v>4622.3713118116575</v>
      </c>
    </row>
    <row r="29" spans="1:7" x14ac:dyDescent="0.35">
      <c r="A29">
        <v>2049</v>
      </c>
      <c r="B29" s="29">
        <f>'Total Severity'!B29/('Property Value'!B29/'Population Estimate'!B29)</f>
        <v>13935.883206014169</v>
      </c>
      <c r="C29" s="29">
        <f>'Total Severity'!C29/('Property Value'!C29/'Population Estimate'!C29)</f>
        <v>41090.206281187384</v>
      </c>
      <c r="D29" s="29">
        <f>'Total Severity'!D29/('Property Value'!D29/'Population Estimate'!D29)</f>
        <v>29175.431962380935</v>
      </c>
      <c r="E29" s="29">
        <f>'Total Severity'!E29/('Property Value'!E29/'Population Estimate'!E29)</f>
        <v>21777.05792758465</v>
      </c>
      <c r="F29" s="29">
        <f>'Total Severity'!F29/('Property Value'!F29/'Population Estimate'!F29)</f>
        <v>13285.159899458988</v>
      </c>
      <c r="G29" s="29">
        <f>'Total Severity'!G29/('Property Value'!G29/'Population Estimate'!G29)</f>
        <v>4756.1658530402983</v>
      </c>
    </row>
    <row r="30" spans="1:7" x14ac:dyDescent="0.35">
      <c r="A30">
        <v>2050</v>
      </c>
      <c r="B30" s="29">
        <f>'Total Severity'!B30/('Property Value'!B30/'Population Estimate'!B30)</f>
        <v>16235.935173017144</v>
      </c>
      <c r="C30" s="29">
        <f>'Total Severity'!C30/('Property Value'!C30/'Population Estimate'!C30)</f>
        <v>47871.951534392188</v>
      </c>
      <c r="D30" s="29">
        <f>'Total Severity'!D30/('Property Value'!D30/'Population Estimate'!D30)</f>
        <v>33990.699762865654</v>
      </c>
      <c r="E30" s="29">
        <f>'Total Severity'!E30/('Property Value'!E30/'Population Estimate'!E30)</f>
        <v>25371.258896509433</v>
      </c>
      <c r="F30" s="29">
        <f>'Total Severity'!F30/('Property Value'!F30/'Population Estimate'!F30)</f>
        <v>15477.813045799414</v>
      </c>
      <c r="G30" s="29">
        <f>'Total Severity'!G30/('Property Value'!G30/'Population Estimate'!G30)</f>
        <v>5541.1486534814439</v>
      </c>
    </row>
    <row r="31" spans="1:7" x14ac:dyDescent="0.35">
      <c r="A31">
        <v>2051</v>
      </c>
      <c r="B31" s="29">
        <f>'Total Severity'!B31/('Property Value'!B31/'Population Estimate'!B31)</f>
        <v>16705.884329273998</v>
      </c>
      <c r="C31" s="29">
        <f>'Total Severity'!C31/('Property Value'!C31/'Population Estimate'!C31)</f>
        <v>49257.605208924317</v>
      </c>
      <c r="D31" s="29">
        <f>'Total Severity'!D31/('Property Value'!D31/'Population Estimate'!D31)</f>
        <v>34974.56059403516</v>
      </c>
      <c r="E31" s="29">
        <f>'Total Severity'!E31/('Property Value'!E31/'Population Estimate'!E31)</f>
        <v>26105.630005073868</v>
      </c>
      <c r="F31" s="29">
        <f>'Total Severity'!F31/('Property Value'!F31/'Population Estimate'!F31)</f>
        <v>15925.818356492158</v>
      </c>
      <c r="G31" s="29">
        <f>'Total Severity'!G31/('Property Value'!G31/'Population Estimate'!G31)</f>
        <v>5701.5372055819207</v>
      </c>
    </row>
    <row r="32" spans="1:7" x14ac:dyDescent="0.35">
      <c r="A32">
        <v>2052</v>
      </c>
      <c r="B32" s="29">
        <f>'Total Severity'!B32/('Property Value'!B32/'Population Estimate'!B32)</f>
        <v>17189.436164225554</v>
      </c>
      <c r="C32" s="29">
        <f>'Total Severity'!C32/('Property Value'!C32/'Population Estimate'!C32)</f>
        <v>50683.366630147444</v>
      </c>
      <c r="D32" s="29">
        <f>'Total Severity'!D32/('Property Value'!D32/'Population Estimate'!D32)</f>
        <v>35986.899277730881</v>
      </c>
      <c r="E32" s="29">
        <f>'Total Severity'!E32/('Property Value'!E32/'Population Estimate'!E32)</f>
        <v>26861.257485948954</v>
      </c>
      <c r="F32" s="29">
        <f>'Total Severity'!F32/('Property Value'!F32/'Population Estimate'!F32)</f>
        <v>16386.791181252622</v>
      </c>
      <c r="G32" s="29">
        <f>'Total Severity'!G32/('Property Value'!G32/'Population Estimate'!G32)</f>
        <v>5866.5682044481455</v>
      </c>
    </row>
    <row r="33" spans="1:7" x14ac:dyDescent="0.35">
      <c r="A33">
        <v>2053</v>
      </c>
      <c r="B33" s="29">
        <f>'Total Severity'!B33/('Property Value'!B33/'Population Estimate'!B33)</f>
        <v>17686.984407417247</v>
      </c>
      <c r="C33" s="29">
        <f>'Total Severity'!C33/('Property Value'!C33/'Population Estimate'!C33)</f>
        <v>52150.396716820826</v>
      </c>
      <c r="D33" s="29">
        <f>'Total Severity'!D33/('Property Value'!D33/'Population Estimate'!D33)</f>
        <v>37028.540105416403</v>
      </c>
      <c r="E33" s="29">
        <f>'Total Severity'!E33/('Property Value'!E33/'Population Estimate'!E33)</f>
        <v>27638.756604847818</v>
      </c>
      <c r="F33" s="29">
        <f>'Total Severity'!F33/('Property Value'!F33/'Population Estimate'!F33)</f>
        <v>16861.106864785619</v>
      </c>
      <c r="G33" s="29">
        <f>'Total Severity'!G33/('Property Value'!G33/'Population Estimate'!G33)</f>
        <v>6036.3760257053791</v>
      </c>
    </row>
    <row r="34" spans="1:7" x14ac:dyDescent="0.35">
      <c r="A34">
        <v>2054</v>
      </c>
      <c r="B34" s="29">
        <f>'Total Severity'!B34/('Property Value'!B34/'Population Estimate'!B34)</f>
        <v>18198.934184896509</v>
      </c>
      <c r="C34" s="29">
        <f>'Total Severity'!C34/('Property Value'!C34/'Population Estimate'!C34)</f>
        <v>53659.889990498144</v>
      </c>
      <c r="D34" s="29">
        <f>'Total Severity'!D34/('Property Value'!D34/'Population Estimate'!D34)</f>
        <v>38100.331227672403</v>
      </c>
      <c r="E34" s="29">
        <f>'Total Severity'!E34/('Property Value'!E34/'Population Estimate'!E34)</f>
        <v>28438.76043635013</v>
      </c>
      <c r="F34" s="29">
        <f>'Total Severity'!F34/('Property Value'!F34/'Population Estimate'!F34)</f>
        <v>17349.151616148723</v>
      </c>
      <c r="G34" s="29">
        <f>'Total Severity'!G34/('Property Value'!G34/'Population Estimate'!G34)</f>
        <v>6211.0989344814552</v>
      </c>
    </row>
    <row r="35" spans="1:7" x14ac:dyDescent="0.35">
      <c r="A35">
        <v>2055</v>
      </c>
      <c r="B35" s="29">
        <f>'Total Severity'!B35/('Property Value'!B35/'Population Estimate'!B35)</f>
        <v>18725.702349084542</v>
      </c>
      <c r="C35" s="29">
        <f>'Total Severity'!C35/('Property Value'!C35/'Population Estimate'!C35)</f>
        <v>55213.075548160363</v>
      </c>
      <c r="D35" s="29">
        <f>'Total Severity'!D35/('Property Value'!D35/'Population Estimate'!D35)</f>
        <v>39203.145344798722</v>
      </c>
      <c r="E35" s="29">
        <f>'Total Severity'!E35/('Property Value'!E35/'Population Estimate'!E35)</f>
        <v>29261.920379379764</v>
      </c>
      <c r="F35" s="29">
        <f>'Total Severity'!F35/('Property Value'!F35/'Population Estimate'!F35)</f>
        <v>17851.322823221009</v>
      </c>
      <c r="G35" s="29">
        <f>'Total Severity'!G35/('Property Value'!G35/'Population Estimate'!G35)</f>
        <v>6390.8791979884445</v>
      </c>
    </row>
    <row r="36" spans="1:7" x14ac:dyDescent="0.35">
      <c r="A36">
        <v>2056</v>
      </c>
      <c r="B36" s="29">
        <f>'Total Severity'!B36/('Property Value'!B36/'Population Estimate'!B36)</f>
        <v>19267.717818196197</v>
      </c>
      <c r="C36" s="29">
        <f>'Total Severity'!C36/('Property Value'!C36/'Population Estimate'!C36)</f>
        <v>56811.21806300155</v>
      </c>
      <c r="D36" s="29">
        <f>'Total Severity'!D36/('Property Value'!D36/'Population Estimate'!D36)</f>
        <v>40337.880417406152</v>
      </c>
      <c r="E36" s="29">
        <f>'Total Severity'!E36/('Property Value'!E36/'Population Estimate'!E36)</f>
        <v>30108.90668760295</v>
      </c>
      <c r="F36" s="29">
        <f>'Total Severity'!F36/('Property Value'!F36/'Population Estimate'!F36)</f>
        <v>18368.029376273997</v>
      </c>
      <c r="G36" s="29">
        <f>'Total Severity'!G36/('Property Value'!G36/'Population Estimate'!G36)</f>
        <v>6575.8632013629822</v>
      </c>
    </row>
    <row r="37" spans="1:7" x14ac:dyDescent="0.35">
      <c r="A37">
        <v>2057</v>
      </c>
      <c r="B37" s="29">
        <f>'Total Severity'!B37/('Property Value'!B37/'Population Estimate'!B37)</f>
        <v>19825.421925484392</v>
      </c>
      <c r="C37" s="29">
        <f>'Total Severity'!C37/('Property Value'!C37/'Population Estimate'!C37)</f>
        <v>58455.618814182322</v>
      </c>
      <c r="D37" s="29">
        <f>'Total Severity'!D37/('Property Value'!D37/'Population Estimate'!D37)</f>
        <v>41505.460397575975</v>
      </c>
      <c r="E37" s="29">
        <f>'Total Severity'!E37/('Property Value'!E37/'Population Estimate'!E37)</f>
        <v>30980.409015178822</v>
      </c>
      <c r="F37" s="29">
        <f>'Total Severity'!F37/('Property Value'!F37/'Population Estimate'!F37)</f>
        <v>18899.69200090845</v>
      </c>
      <c r="G37" s="29">
        <f>'Total Severity'!G37/('Property Value'!G37/'Population Estimate'!G37)</f>
        <v>6766.2015668595941</v>
      </c>
    </row>
    <row r="38" spans="1:7" x14ac:dyDescent="0.35">
      <c r="A38">
        <v>2058</v>
      </c>
      <c r="B38" s="29">
        <f>'Total Severity'!B38/('Property Value'!B38/'Population Estimate'!B38)</f>
        <v>20399.268778593389</v>
      </c>
      <c r="C38" s="29">
        <f>'Total Severity'!C38/('Property Value'!C38/'Population Estimate'!C38)</f>
        <v>60147.616746389656</v>
      </c>
      <c r="D38" s="29">
        <f>'Total Severity'!D38/('Property Value'!D38/'Population Estimate'!D38)</f>
        <v>42706.835981183249</v>
      </c>
      <c r="E38" s="29">
        <f>'Total Severity'!E38/('Property Value'!E38/'Population Estimate'!E38)</f>
        <v>31877.136978306684</v>
      </c>
      <c r="F38" s="29">
        <f>'Total Severity'!F38/('Property Value'!F38/'Population Estimate'!F38)</f>
        <v>19446.74360062796</v>
      </c>
      <c r="G38" s="29">
        <f>'Total Severity'!G38/('Property Value'!G38/'Population Estimate'!G38)</f>
        <v>6962.0492764940864</v>
      </c>
    </row>
    <row r="39" spans="1:7" x14ac:dyDescent="0.35">
      <c r="A39">
        <v>2059</v>
      </c>
      <c r="B39" s="29">
        <f>'Total Severity'!B39/('Property Value'!B39/'Population Estimate'!B39)</f>
        <v>20989.725629313576</v>
      </c>
      <c r="C39" s="29">
        <f>'Total Severity'!C39/('Property Value'!C39/'Population Estimate'!C39)</f>
        <v>61888.58956006552</v>
      </c>
      <c r="D39" s="29">
        <f>'Total Severity'!D39/('Property Value'!D39/'Population Estimate'!D39)</f>
        <v>43942.98538199583</v>
      </c>
      <c r="E39" s="29">
        <f>'Total Severity'!E39/('Property Value'!E39/'Population Estimate'!E39)</f>
        <v>32799.820733027263</v>
      </c>
      <c r="F39" s="29">
        <f>'Total Severity'!F39/('Property Value'!F39/'Population Estimate'!F39)</f>
        <v>20009.629609328393</v>
      </c>
      <c r="G39" s="29">
        <f>'Total Severity'!G39/('Property Value'!G39/'Population Estimate'!G39)</f>
        <v>7163.5657982368275</v>
      </c>
    </row>
    <row r="40" spans="1:7" x14ac:dyDescent="0.35">
      <c r="A40">
        <v>2060</v>
      </c>
      <c r="B40" s="29">
        <f>'Total Severity'!B40/('Property Value'!B40/'Population Estimate'!B40)</f>
        <v>24341.436175039667</v>
      </c>
      <c r="C40" s="29">
        <f>'Total Severity'!C40/('Property Value'!C40/'Population Estimate'!C40)</f>
        <v>71771.16934943122</v>
      </c>
      <c r="D40" s="29">
        <f>'Total Severity'!D40/('Property Value'!D40/'Population Estimate'!D40)</f>
        <v>50959.950258841607</v>
      </c>
      <c r="E40" s="29">
        <f>'Total Severity'!E40/('Property Value'!E40/'Population Estimate'!E40)</f>
        <v>38037.407302300024</v>
      </c>
      <c r="F40" s="29">
        <f>'Total Severity'!F40/('Property Value'!F40/'Population Estimate'!F40)</f>
        <v>23204.835099961216</v>
      </c>
      <c r="G40" s="29">
        <f>'Total Severity'!G40/('Property Value'!G40/'Population Estimate'!G40)</f>
        <v>8307.4682700929279</v>
      </c>
    </row>
    <row r="41" spans="1:7" x14ac:dyDescent="0.35">
      <c r="A41">
        <v>2061</v>
      </c>
      <c r="B41" s="29">
        <f>'Total Severity'!B41/('Property Value'!B41/'Population Estimate'!B41)</f>
        <v>25045.999064127274</v>
      </c>
      <c r="C41" s="29">
        <f>'Total Severity'!C41/('Property Value'!C41/'Population Estimate'!C41)</f>
        <v>73848.585902275532</v>
      </c>
      <c r="D41" s="29">
        <f>'Total Severity'!D41/('Property Value'!D41/'Population Estimate'!D41)</f>
        <v>52434.98605886344</v>
      </c>
      <c r="E41" s="29">
        <f>'Total Severity'!E41/('Property Value'!E41/'Population Estimate'!E41)</f>
        <v>39138.400086357338</v>
      </c>
      <c r="F41" s="29">
        <f>'Total Severity'!F41/('Property Value'!F41/'Population Estimate'!F41)</f>
        <v>23876.499070043425</v>
      </c>
      <c r="G41" s="29">
        <f>'Total Severity'!G41/('Property Value'!G41/'Population Estimate'!G41)</f>
        <v>8547.9279456556287</v>
      </c>
    </row>
    <row r="42" spans="1:7" x14ac:dyDescent="0.35">
      <c r="A42">
        <v>2062</v>
      </c>
      <c r="B42" s="29">
        <f>'Total Severity'!B42/('Property Value'!B42/'Population Estimate'!B42)</f>
        <v>25770.955526589507</v>
      </c>
      <c r="C42" s="29">
        <f>'Total Severity'!C42/('Property Value'!C42/'Population Estimate'!C42)</f>
        <v>75986.133278863606</v>
      </c>
      <c r="D42" s="29">
        <f>'Total Severity'!D42/('Property Value'!D42/'Population Estimate'!D42)</f>
        <v>53952.716771268315</v>
      </c>
      <c r="E42" s="29">
        <f>'Total Severity'!E42/('Property Value'!E42/'Population Estimate'!E42)</f>
        <v>40271.261107408631</v>
      </c>
      <c r="F42" s="29">
        <f>'Total Severity'!F42/('Property Value'!F42/'Population Estimate'!F42)</f>
        <v>24567.604354263982</v>
      </c>
      <c r="G42" s="29">
        <f>'Total Severity'!G42/('Property Value'!G42/'Population Estimate'!G42)</f>
        <v>8795.3477267152011</v>
      </c>
    </row>
    <row r="43" spans="1:7" x14ac:dyDescent="0.35">
      <c r="A43">
        <v>2063</v>
      </c>
      <c r="B43" s="29">
        <f>'Total Severity'!B43/('Property Value'!B43/'Population Estimate'!B43)</f>
        <v>26516.895854423608</v>
      </c>
      <c r="C43" s="29">
        <f>'Total Severity'!C43/('Property Value'!C43/'Population Estimate'!C43)</f>
        <v>78185.551965935549</v>
      </c>
      <c r="D43" s="29">
        <f>'Total Severity'!D43/('Property Value'!D43/'Population Estimate'!D43)</f>
        <v>55514.378200328501</v>
      </c>
      <c r="E43" s="29">
        <f>'Total Severity'!E43/('Property Value'!E43/'Population Estimate'!E43)</f>
        <v>41436.912791598581</v>
      </c>
      <c r="F43" s="29">
        <f>'Total Severity'!F43/('Property Value'!F43/'Population Estimate'!F43)</f>
        <v>25278.713681475776</v>
      </c>
      <c r="G43" s="29">
        <f>'Total Severity'!G43/('Property Value'!G43/'Population Estimate'!G43)</f>
        <v>9049.9290735306768</v>
      </c>
    </row>
    <row r="44" spans="1:7" x14ac:dyDescent="0.35">
      <c r="A44">
        <v>2064</v>
      </c>
      <c r="B44" s="29">
        <f>'Total Severity'!B44/('Property Value'!B44/'Population Estimate'!B44)</f>
        <v>27284.427425629161</v>
      </c>
      <c r="C44" s="29">
        <f>'Total Severity'!C44/('Property Value'!C44/'Population Estimate'!C44)</f>
        <v>80448.632828621703</v>
      </c>
      <c r="D44" s="29">
        <f>'Total Severity'!D44/('Property Value'!D44/'Population Estimate'!D44)</f>
        <v>57121.241920671899</v>
      </c>
      <c r="E44" s="29">
        <f>'Total Severity'!E44/('Property Value'!E44/'Population Estimate'!E44)</f>
        <v>42636.304264697319</v>
      </c>
      <c r="F44" s="29">
        <f>'Total Severity'!F44/('Property Value'!F44/'Population Estimate'!F44)</f>
        <v>26010.406068718818</v>
      </c>
      <c r="G44" s="29">
        <f>'Total Severity'!G44/('Property Value'!G44/'Population Estimate'!G44)</f>
        <v>9311.8792776284536</v>
      </c>
    </row>
    <row r="45" spans="1:7" x14ac:dyDescent="0.35">
      <c r="A45">
        <v>2065</v>
      </c>
      <c r="B45" s="29">
        <f>'Total Severity'!B45/('Property Value'!B45/'Population Estimate'!B45)</f>
        <v>28074.175198762397</v>
      </c>
      <c r="C45" s="29">
        <f>'Total Severity'!C45/('Property Value'!C45/'Population Estimate'!C45)</f>
        <v>82777.218568644879</v>
      </c>
      <c r="D45" s="29">
        <f>'Total Severity'!D45/('Property Value'!D45/'Population Estimate'!D45)</f>
        <v>58774.616312654973</v>
      </c>
      <c r="E45" s="29">
        <f>'Total Severity'!E45/('Property Value'!E45/'Population Estimate'!E45)</f>
        <v>43870.41212492116</v>
      </c>
      <c r="F45" s="29">
        <f>'Total Severity'!F45/('Property Value'!F45/'Population Estimate'!F45)</f>
        <v>26763.277292681774</v>
      </c>
      <c r="G45" s="29">
        <f>'Total Severity'!G45/('Property Value'!G45/'Population Estimate'!G45)</f>
        <v>9581.4116305883217</v>
      </c>
    </row>
    <row r="46" spans="1:7" x14ac:dyDescent="0.35">
      <c r="A46">
        <v>2066</v>
      </c>
      <c r="B46" s="29">
        <f>'Total Severity'!B46/('Property Value'!B46/'Population Estimate'!B46)</f>
        <v>28886.782221805457</v>
      </c>
      <c r="C46" s="29">
        <f>'Total Severity'!C46/('Property Value'!C46/'Population Estimate'!C46)</f>
        <v>85173.205224730729</v>
      </c>
      <c r="D46" s="29">
        <f>'Total Severity'!D46/('Property Value'!D46/'Population Estimate'!D46)</f>
        <v>60475.847627704599</v>
      </c>
      <c r="E46" s="29">
        <f>'Total Severity'!E46/('Property Value'!E46/'Population Estimate'!E46)</f>
        <v>45140.241238122537</v>
      </c>
      <c r="F46" s="29">
        <f>'Total Severity'!F46/('Property Value'!F46/'Population Estimate'!F46)</f>
        <v>27537.940374810034</v>
      </c>
      <c r="G46" s="29">
        <f>'Total Severity'!G46/('Property Value'!G46/'Population Estimate'!G46)</f>
        <v>9858.745597715013</v>
      </c>
    </row>
    <row r="47" spans="1:7" x14ac:dyDescent="0.35">
      <c r="A47">
        <v>2067</v>
      </c>
      <c r="B47" s="29">
        <f>'Total Severity'!B47/('Property Value'!B47/'Population Estimate'!B47)</f>
        <v>29722.910155764825</v>
      </c>
      <c r="C47" s="29">
        <f>'Total Severity'!C47/('Property Value'!C47/'Population Estimate'!C47)</f>
        <v>87638.543716447326</v>
      </c>
      <c r="D47" s="29">
        <f>'Total Severity'!D47/('Property Value'!D47/'Population Estimate'!D47)</f>
        <v>62226.321084496347</v>
      </c>
      <c r="E47" s="29">
        <f>'Total Severity'!E47/('Property Value'!E47/'Population Estimate'!E47)</f>
        <v>46446.825555996751</v>
      </c>
      <c r="F47" s="29">
        <f>'Total Severity'!F47/('Property Value'!F47/'Population Estimate'!F47)</f>
        <v>28335.026080455205</v>
      </c>
      <c r="G47" s="29">
        <f>'Total Severity'!G47/('Property Value'!G47/'Population Estimate'!G47)</f>
        <v>10144.106996736673</v>
      </c>
    </row>
    <row r="48" spans="1:7" x14ac:dyDescent="0.35">
      <c r="A48">
        <v>2068</v>
      </c>
      <c r="B48" s="29">
        <f>'Total Severity'!B48/('Property Value'!B48/'Population Estimate'!B48)</f>
        <v>30583.239813425327</v>
      </c>
      <c r="C48" s="29">
        <f>'Total Severity'!C48/('Property Value'!C48/'Population Estimate'!C48)</f>
        <v>90175.241432731098</v>
      </c>
      <c r="D48" s="29">
        <f>'Total Severity'!D48/('Property Value'!D48/'Population Estimate'!D48)</f>
        <v>64027.46199686137</v>
      </c>
      <c r="E48" s="29">
        <f>'Total Severity'!E48/('Property Value'!E48/'Population Estimate'!E48)</f>
        <v>47791.228957971762</v>
      </c>
      <c r="F48" s="29">
        <f>'Total Severity'!F48/('Property Value'!F48/'Population Estimate'!F48)</f>
        <v>29155.18343247248</v>
      </c>
      <c r="G48" s="29">
        <f>'Total Severity'!G48/('Property Value'!G48/'Population Estimate'!G48)</f>
        <v>10437.728181675771</v>
      </c>
    </row>
    <row r="49" spans="1:7" x14ac:dyDescent="0.35">
      <c r="A49">
        <v>2069</v>
      </c>
      <c r="B49" s="29">
        <f>'Total Severity'!B49/('Property Value'!B49/'Population Estimate'!B49)</f>
        <v>31468.471713698393</v>
      </c>
      <c r="C49" s="29">
        <f>'Total Severity'!C49/('Property Value'!C49/'Population Estimate'!C49)</f>
        <v>92785.363866392887</v>
      </c>
      <c r="D49" s="29">
        <f>'Total Severity'!D49/('Property Value'!D49/'Population Estimate'!D49)</f>
        <v>65880.736934340763</v>
      </c>
      <c r="E49" s="29">
        <f>'Total Severity'!E49/('Property Value'!E49/'Population Estimate'!E49)</f>
        <v>49174.546117466394</v>
      </c>
      <c r="F49" s="29">
        <f>'Total Severity'!F49/('Property Value'!F49/'Population Estimate'!F49)</f>
        <v>29999.080239684125</v>
      </c>
      <c r="G49" s="29">
        <f>'Total Severity'!G49/('Property Value'!G49/'Population Estimate'!G49)</f>
        <v>10739.848232042134</v>
      </c>
    </row>
    <row r="50" spans="1:7" x14ac:dyDescent="0.35">
      <c r="A50">
        <v>2070</v>
      </c>
      <c r="B50" s="29">
        <f>'Total Severity'!B50/('Property Value'!B50/'Population Estimate'!B50)</f>
        <v>36125.592824494503</v>
      </c>
      <c r="C50" s="29">
        <f>'Total Severity'!C50/('Property Value'!C50/'Population Estimate'!C50)</f>
        <v>106516.97056043436</v>
      </c>
      <c r="D50" s="29">
        <f>'Total Severity'!D50/('Property Value'!D50/'Population Estimate'!D50)</f>
        <v>75630.640697165218</v>
      </c>
      <c r="E50" s="29">
        <f>'Total Severity'!E50/('Property Value'!E50/'Population Estimate'!E50)</f>
        <v>56452.046560482144</v>
      </c>
      <c r="F50" s="29">
        <f>'Total Severity'!F50/('Property Value'!F50/'Population Estimate'!F50)</f>
        <v>34438.741344290065</v>
      </c>
      <c r="G50" s="29">
        <f>'Total Severity'!G50/('Property Value'!G50/'Population Estimate'!G50)</f>
        <v>12329.273177214067</v>
      </c>
    </row>
    <row r="51" spans="1:7" x14ac:dyDescent="0.35">
      <c r="A51">
        <v>2071</v>
      </c>
      <c r="B51" s="29">
        <f>'Total Severity'!B51/('Property Value'!B51/'Population Estimate'!B51)</f>
        <v>37171.248136999362</v>
      </c>
      <c r="C51" s="29">
        <f>'Total Severity'!C51/('Property Value'!C51/'Population Estimate'!C51)</f>
        <v>109600.10435645396</v>
      </c>
      <c r="D51" s="29">
        <f>'Total Severity'!D51/('Property Value'!D51/'Population Estimate'!D51)</f>
        <v>77819.769651182403</v>
      </c>
      <c r="E51" s="29">
        <f>'Total Severity'!E51/('Property Value'!E51/'Population Estimate'!E51)</f>
        <v>58086.051092242131</v>
      </c>
      <c r="F51" s="29">
        <f>'Total Severity'!F51/('Property Value'!F51/'Population Estimate'!F51)</f>
        <v>35435.570739383635</v>
      </c>
      <c r="G51" s="29">
        <f>'Total Severity'!G51/('Property Value'!G51/'Population Estimate'!G51)</f>
        <v>12686.143998952839</v>
      </c>
    </row>
    <row r="52" spans="1:7" x14ac:dyDescent="0.35">
      <c r="A52">
        <v>2072</v>
      </c>
      <c r="B52" s="29">
        <f>'Total Severity'!B52/('Property Value'!B52/'Population Estimate'!B52)</f>
        <v>38247.169943340923</v>
      </c>
      <c r="C52" s="29">
        <f>'Total Severity'!C52/('Property Value'!C52/'Population Estimate'!C52)</f>
        <v>112772.47946260605</v>
      </c>
      <c r="D52" s="29">
        <f>'Total Severity'!D52/('Property Value'!D52/'Population Estimate'!D52)</f>
        <v>80072.262944482514</v>
      </c>
      <c r="E52" s="29">
        <f>'Total Severity'!E52/('Property Value'!E52/'Population Estimate'!E52)</f>
        <v>59767.351886449418</v>
      </c>
      <c r="F52" s="29">
        <f>'Total Severity'!F52/('Property Value'!F52/'Population Estimate'!F52)</f>
        <v>36461.253362096337</v>
      </c>
      <c r="G52" s="29">
        <f>'Total Severity'!G52/('Property Value'!G52/'Population Estimate'!G52)</f>
        <v>13053.344446905416</v>
      </c>
    </row>
    <row r="53" spans="1:7" x14ac:dyDescent="0.35">
      <c r="A53">
        <v>2073</v>
      </c>
      <c r="B53" s="29">
        <f>'Total Severity'!B53/('Property Value'!B53/'Population Estimate'!B53)</f>
        <v>39354.234307206912</v>
      </c>
      <c r="C53" s="29">
        <f>'Total Severity'!C53/('Property Value'!C53/'Population Estimate'!C53)</f>
        <v>116036.67896868213</v>
      </c>
      <c r="D53" s="29">
        <f>'Total Severity'!D53/('Property Value'!D53/'Population Estimate'!D53)</f>
        <v>82389.954657915485</v>
      </c>
      <c r="E53" s="29">
        <f>'Total Severity'!E53/('Property Value'!E53/'Population Estimate'!E53)</f>
        <v>61497.317933457482</v>
      </c>
      <c r="F53" s="29">
        <f>'Total Severity'!F53/('Property Value'!F53/'Population Estimate'!F53)</f>
        <v>37516.624369124103</v>
      </c>
      <c r="G53" s="29">
        <f>'Total Severity'!G53/('Property Value'!G53/'Population Estimate'!G53)</f>
        <v>13431.173512110616</v>
      </c>
    </row>
    <row r="54" spans="1:7" x14ac:dyDescent="0.35">
      <c r="A54">
        <v>2074</v>
      </c>
      <c r="B54" s="29">
        <f>'Total Severity'!B54/('Property Value'!B54/'Population Estimate'!B54)</f>
        <v>40493.342649949183</v>
      </c>
      <c r="C54" s="29">
        <f>'Total Severity'!C54/('Property Value'!C54/'Population Estimate'!C54)</f>
        <v>119395.36073200962</v>
      </c>
      <c r="D54" s="29">
        <f>'Total Severity'!D54/('Property Value'!D54/'Population Estimate'!D54)</f>
        <v>84774.731959802957</v>
      </c>
      <c r="E54" s="29">
        <f>'Total Severity'!E54/('Property Value'!E54/'Population Estimate'!E54)</f>
        <v>63277.357849046595</v>
      </c>
      <c r="F54" s="29">
        <f>'Total Severity'!F54/('Property Value'!F54/'Population Estimate'!F54)</f>
        <v>38602.543090774117</v>
      </c>
      <c r="G54" s="29">
        <f>'Total Severity'!G54/('Property Value'!G54/'Population Estimate'!G54)</f>
        <v>13819.93883990312</v>
      </c>
    </row>
    <row r="55" spans="1:7" x14ac:dyDescent="0.35">
      <c r="A55">
        <v>2075</v>
      </c>
      <c r="B55" s="29">
        <f>'Total Severity'!B55/('Property Value'!B55/'Population Estimate'!B55)</f>
        <v>41665.422484561321</v>
      </c>
      <c r="C55" s="29">
        <f>'Total Severity'!C55/('Property Value'!C55/'Population Estimate'!C55)</f>
        <v>122851.25954159843</v>
      </c>
      <c r="D55" s="29">
        <f>'Total Severity'!D55/('Property Value'!D55/'Population Estimate'!D55)</f>
        <v>87228.536642555177</v>
      </c>
      <c r="E55" s="29">
        <f>'Total Severity'!E55/('Property Value'!E55/'Population Estimate'!E55)</f>
        <v>65108.921021381968</v>
      </c>
      <c r="F55" s="29">
        <f>'Total Severity'!F55/('Property Value'!F55/'Population Estimate'!F55)</f>
        <v>39719.893730669959</v>
      </c>
      <c r="G55" s="29">
        <f>'Total Severity'!G55/('Property Value'!G55/'Population Estimate'!G55)</f>
        <v>14219.956980412047</v>
      </c>
    </row>
    <row r="56" spans="1:7" x14ac:dyDescent="0.35">
      <c r="A56">
        <v>2076</v>
      </c>
      <c r="B56" s="29">
        <f>'Total Severity'!B56/('Property Value'!B56/'Population Estimate'!B56)</f>
        <v>42871.428170901243</v>
      </c>
      <c r="C56" s="29">
        <f>'Total Severity'!C56/('Property Value'!C56/'Population Estimate'!C56)</f>
        <v>126407.18934492848</v>
      </c>
      <c r="D56" s="29">
        <f>'Total Severity'!D56/('Property Value'!D56/'Population Estimate'!D56)</f>
        <v>89753.366703765103</v>
      </c>
      <c r="E56" s="29">
        <f>'Total Severity'!E56/('Property Value'!E56/'Population Estimate'!E56)</f>
        <v>66993.498791170321</v>
      </c>
      <c r="F56" s="29">
        <f>'Total Severity'!F56/('Property Value'!F56/'Population Estimate'!F56)</f>
        <v>40869.586085709801</v>
      </c>
      <c r="G56" s="29">
        <f>'Total Severity'!G56/('Property Value'!G56/'Population Estimate'!G56)</f>
        <v>14631.553646310267</v>
      </c>
    </row>
    <row r="57" spans="1:7" x14ac:dyDescent="0.35">
      <c r="A57">
        <v>2077</v>
      </c>
      <c r="B57" s="29">
        <f>'Total Severity'!B57/('Property Value'!B57/'Population Estimate'!B57)</f>
        <v>44112.341692773691</v>
      </c>
      <c r="C57" s="29">
        <f>'Total Severity'!C57/('Property Value'!C57/'Population Estimate'!C57)</f>
        <v>130066.04553919169</v>
      </c>
      <c r="D57" s="29">
        <f>'Total Severity'!D57/('Property Value'!D57/'Population Estimate'!D57)</f>
        <v>92351.277973067627</v>
      </c>
      <c r="E57" s="29">
        <f>'Total Severity'!E57/('Property Value'!E57/'Population Estimate'!E57)</f>
        <v>68932.625665976288</v>
      </c>
      <c r="F57" s="29">
        <f>'Total Severity'!F57/('Property Value'!F57/'Population Estimate'!F57)</f>
        <v>42052.556286863735</v>
      </c>
      <c r="G57" s="29">
        <f>'Total Severity'!G57/('Property Value'!G57/'Population Estimate'!G57)</f>
        <v>15055.063978024202</v>
      </c>
    </row>
    <row r="58" spans="1:7" x14ac:dyDescent="0.35">
      <c r="A58">
        <v>2078</v>
      </c>
      <c r="B58" s="29">
        <f>'Total Severity'!B58/('Property Value'!B58/'Population Estimate'!B58)</f>
        <v>45389.173457505414</v>
      </c>
      <c r="C58" s="29">
        <f>'Total Severity'!C58/('Property Value'!C58/'Population Estimate'!C58)</f>
        <v>133830.80732885399</v>
      </c>
      <c r="D58" s="29">
        <f>'Total Severity'!D58/('Property Value'!D58/'Population Estimate'!D58)</f>
        <v>95024.385786088067</v>
      </c>
      <c r="E58" s="29">
        <f>'Total Severity'!E58/('Property Value'!E58/'Population Estimate'!E58)</f>
        <v>70927.880569687215</v>
      </c>
      <c r="F58" s="29">
        <f>'Total Severity'!F58/('Property Value'!F58/'Population Estimate'!F58)</f>
        <v>43269.767561413508</v>
      </c>
      <c r="G58" s="29">
        <f>'Total Severity'!G58/('Property Value'!G58/'Population Estimate'!G58)</f>
        <v>15490.832816620192</v>
      </c>
    </row>
    <row r="59" spans="1:7" x14ac:dyDescent="0.35">
      <c r="A59">
        <v>2079</v>
      </c>
      <c r="B59" s="29">
        <f>'Total Severity'!B59/('Property Value'!B59/'Population Estimate'!B59)</f>
        <v>46702.963118663982</v>
      </c>
      <c r="C59" s="29">
        <f>'Total Severity'!C59/('Property Value'!C59/'Population Estimate'!C59)</f>
        <v>137704.54015145689</v>
      </c>
      <c r="D59" s="29">
        <f>'Total Severity'!D59/('Property Value'!D59/'Population Estimate'!D59)</f>
        <v>97774.866706843008</v>
      </c>
      <c r="E59" s="29">
        <f>'Total Severity'!E59/('Property Value'!E59/'Population Estimate'!E59)</f>
        <v>72980.888128143575</v>
      </c>
      <c r="F59" s="29">
        <f>'Total Severity'!F59/('Property Value'!F59/'Population Estimate'!F59)</f>
        <v>44522.211017255286</v>
      </c>
      <c r="G59" s="29">
        <f>'Total Severity'!G59/('Property Value'!G59/'Population Estimate'!G59)</f>
        <v>15939.214984589509</v>
      </c>
    </row>
    <row r="60" spans="1:7" x14ac:dyDescent="0.35">
      <c r="A60">
        <v>2080</v>
      </c>
      <c r="B60" s="29">
        <f>'Total Severity'!B60/('Property Value'!B60/'Population Estimate'!B60)</f>
        <v>52587.846939141673</v>
      </c>
      <c r="C60" s="29">
        <f>'Total Severity'!C60/('Property Value'!C60/'Population Estimate'!C60)</f>
        <v>155056.22762971406</v>
      </c>
      <c r="D60" s="29">
        <f>'Total Severity'!D60/('Property Value'!D60/'Population Estimate'!D60)</f>
        <v>110095.14989038515</v>
      </c>
      <c r="E60" s="29">
        <f>'Total Severity'!E60/('Property Value'!E60/'Population Estimate'!E60)</f>
        <v>82176.965187711772</v>
      </c>
      <c r="F60" s="29">
        <f>'Total Severity'!F60/('Property Value'!F60/'Population Estimate'!F60)</f>
        <v>50132.305575958613</v>
      </c>
      <c r="G60" s="29">
        <f>'Total Severity'!G60/('Property Value'!G60/'Population Estimate'!G60)</f>
        <v>17947.662031848504</v>
      </c>
    </row>
    <row r="61" spans="1:7" x14ac:dyDescent="0.35">
      <c r="A61">
        <v>2081</v>
      </c>
      <c r="B61" s="29">
        <f>'Total Severity'!B61/('Property Value'!B61/'Population Estimate'!B61)</f>
        <v>54110.002209845545</v>
      </c>
      <c r="C61" s="29">
        <f>'Total Severity'!C61/('Property Value'!C61/'Population Estimate'!C61)</f>
        <v>159544.33025949402</v>
      </c>
      <c r="D61" s="29">
        <f>'Total Severity'!D61/('Property Value'!D61/'Population Estimate'!D61)</f>
        <v>113281.85408990331</v>
      </c>
      <c r="E61" s="29">
        <f>'Total Severity'!E61/('Property Value'!E61/'Population Estimate'!E61)</f>
        <v>84555.577509217939</v>
      </c>
      <c r="F61" s="29">
        <f>'Total Severity'!F61/('Property Value'!F61/'Population Estimate'!F61)</f>
        <v>51583.385199988334</v>
      </c>
      <c r="G61" s="29">
        <f>'Total Severity'!G61/('Property Value'!G61/'Population Estimate'!G61)</f>
        <v>18467.157123370413</v>
      </c>
    </row>
    <row r="62" spans="1:7" x14ac:dyDescent="0.35">
      <c r="A62">
        <v>2082</v>
      </c>
      <c r="B62" s="29">
        <f>'Total Severity'!B62/('Property Value'!B62/'Population Estimate'!B62)</f>
        <v>55676.216266048141</v>
      </c>
      <c r="C62" s="29">
        <f>'Total Severity'!C62/('Property Value'!C62/'Population Estimate'!C62)</f>
        <v>164162.34102339641</v>
      </c>
      <c r="D62" s="29">
        <f>'Total Severity'!D62/('Property Value'!D62/'Population Estimate'!D62)</f>
        <v>116560.79744496413</v>
      </c>
      <c r="E62" s="29">
        <f>'Total Severity'!E62/('Property Value'!E62/'Population Estimate'!E62)</f>
        <v>87003.038766226877</v>
      </c>
      <c r="F62" s="29">
        <f>'Total Severity'!F62/('Property Value'!F62/'Population Estimate'!F62)</f>
        <v>53076.466324868314</v>
      </c>
      <c r="G62" s="29">
        <f>'Total Severity'!G62/('Property Value'!G62/'Population Estimate'!G62)</f>
        <v>19001.689000721955</v>
      </c>
    </row>
    <row r="63" spans="1:7" x14ac:dyDescent="0.35">
      <c r="A63">
        <v>2083</v>
      </c>
      <c r="B63" s="29">
        <f>'Total Severity'!B63/('Property Value'!B63/'Population Estimate'!B63)</f>
        <v>57287.764389330114</v>
      </c>
      <c r="C63" s="29">
        <f>'Total Severity'!C63/('Property Value'!C63/'Population Estimate'!C63)</f>
        <v>168914.02011246482</v>
      </c>
      <c r="D63" s="29">
        <f>'Total Severity'!D63/('Property Value'!D63/'Population Estimate'!D63)</f>
        <v>119934.6498179967</v>
      </c>
      <c r="E63" s="29">
        <f>'Total Severity'!E63/('Property Value'!E63/'Population Estimate'!E63)</f>
        <v>89521.341791230458</v>
      </c>
      <c r="F63" s="29">
        <f>'Total Severity'!F63/('Property Value'!F63/'Population Estimate'!F63)</f>
        <v>54612.76468407346</v>
      </c>
      <c r="G63" s="29">
        <f>'Total Severity'!G63/('Property Value'!G63/'Population Estimate'!G63)</f>
        <v>19551.692903680687</v>
      </c>
    </row>
    <row r="64" spans="1:7" x14ac:dyDescent="0.35">
      <c r="A64">
        <v>2084</v>
      </c>
      <c r="B64" s="29">
        <f>'Total Severity'!B64/('Property Value'!B64/'Population Estimate'!B64)</f>
        <v>58945.958774298473</v>
      </c>
      <c r="C64" s="29">
        <f>'Total Severity'!C64/('Property Value'!C64/'Population Estimate'!C64)</f>
        <v>173803.23655647546</v>
      </c>
      <c r="D64" s="29">
        <f>'Total Severity'!D64/('Property Value'!D64/'Population Estimate'!D64)</f>
        <v>123406.15835060038</v>
      </c>
      <c r="E64" s="29">
        <f>'Total Severity'!E64/('Property Value'!E64/'Population Estimate'!E64)</f>
        <v>92112.537099258552</v>
      </c>
      <c r="F64" s="29">
        <f>'Total Severity'!F64/('Property Value'!F64/'Population Estimate'!F64)</f>
        <v>56193.531200485042</v>
      </c>
      <c r="G64" s="29">
        <f>'Total Severity'!G64/('Property Value'!G64/'Population Estimate'!G64)</f>
        <v>20117.616670039904</v>
      </c>
    </row>
    <row r="65" spans="1:7" x14ac:dyDescent="0.35">
      <c r="A65">
        <v>2085</v>
      </c>
      <c r="B65" s="29">
        <f>'Total Severity'!B65/('Property Value'!B65/'Population Estimate'!B65)</f>
        <v>60652.14959703412</v>
      </c>
      <c r="C65" s="29">
        <f>'Total Severity'!C65/('Property Value'!C65/'Population Estimate'!C65)</f>
        <v>178833.97137427452</v>
      </c>
      <c r="D65" s="29">
        <f>'Total Severity'!D65/('Property Value'!D65/'Population Estimate'!D65)</f>
        <v>126978.14970039012</v>
      </c>
      <c r="E65" s="29">
        <f>'Total Severity'!E65/('Property Value'!E65/'Population Estimate'!E65)</f>
        <v>94778.73455750024</v>
      </c>
      <c r="F65" s="29">
        <f>'Total Severity'!F65/('Property Value'!F65/'Population Estimate'!F65)</f>
        <v>57820.053004948124</v>
      </c>
      <c r="G65" s="29">
        <f>'Total Severity'!G65/('Property Value'!G65/'Population Estimate'!G65)</f>
        <v>20699.921100258147</v>
      </c>
    </row>
    <row r="66" spans="1:7" x14ac:dyDescent="0.35">
      <c r="A66">
        <v>2086</v>
      </c>
      <c r="B66" s="29">
        <f>'Total Severity'!B66/('Property Value'!B66/'Population Estimate'!B66)</f>
        <v>62407.726114465724</v>
      </c>
      <c r="C66" s="29">
        <f>'Total Severity'!C66/('Property Value'!C66/'Population Estimate'!C66)</f>
        <v>184010.32081530188</v>
      </c>
      <c r="D66" s="29">
        <f>'Total Severity'!D66/('Property Value'!D66/'Population Estimate'!D66)</f>
        <v>130653.53234258786</v>
      </c>
      <c r="E66" s="29">
        <f>'Total Severity'!E66/('Property Value'!E66/'Population Estimate'!E66)</f>
        <v>97522.105103251946</v>
      </c>
      <c r="F66" s="29">
        <f>'Total Severity'!F66/('Property Value'!F66/'Population Estimate'!F66)</f>
        <v>59493.654484311031</v>
      </c>
      <c r="G66" s="29">
        <f>'Total Severity'!G66/('Property Value'!G66/'Population Estimate'!G66)</f>
        <v>21299.080332663605</v>
      </c>
    </row>
    <row r="67" spans="1:7" x14ac:dyDescent="0.35">
      <c r="A67">
        <v>2087</v>
      </c>
      <c r="B67" s="29">
        <f>'Total Severity'!B67/('Property Value'!B67/'Population Estimate'!B67)</f>
        <v>64214.117795564816</v>
      </c>
      <c r="C67" s="29">
        <f>'Total Severity'!C67/('Property Value'!C67/'Population Estimate'!C67)</f>
        <v>189336.49969494037</v>
      </c>
      <c r="D67" s="29">
        <f>'Total Severity'!D67/('Property Value'!D67/'Population Estimate'!D67)</f>
        <v>134435.29893823306</v>
      </c>
      <c r="E67" s="29">
        <f>'Total Severity'!E67/('Property Value'!E67/'Population Estimate'!E67)</f>
        <v>100344.88251159196</v>
      </c>
      <c r="F67" s="29">
        <f>'Total Severity'!F67/('Property Value'!F67/'Population Estimate'!F67)</f>
        <v>61215.698359800546</v>
      </c>
      <c r="G67" s="29">
        <f>'Total Severity'!G67/('Property Value'!G67/'Population Estimate'!G67)</f>
        <v>21915.582229518754</v>
      </c>
    </row>
    <row r="68" spans="1:7" x14ac:dyDescent="0.35">
      <c r="A68">
        <v>2088</v>
      </c>
      <c r="B68" s="29">
        <f>'Total Severity'!B68/('Property Value'!B68/'Population Estimate'!B68)</f>
        <v>66072.795485283394</v>
      </c>
      <c r="C68" s="29">
        <f>'Total Severity'!C68/('Property Value'!C68/'Population Estimate'!C68)</f>
        <v>194816.84482640773</v>
      </c>
      <c r="D68" s="29">
        <f>'Total Severity'!D68/('Property Value'!D68/'Population Estimate'!D68)</f>
        <v>138326.52877094125</v>
      </c>
      <c r="E68" s="29">
        <f>'Total Severity'!E68/('Property Value'!E68/'Population Estimate'!E68)</f>
        <v>103249.36521421986</v>
      </c>
      <c r="F68" s="29">
        <f>'Total Severity'!F68/('Property Value'!F68/'Population Estimate'!F68)</f>
        <v>62987.58679661034</v>
      </c>
      <c r="G68" s="29">
        <f>'Total Severity'!G68/('Property Value'!G68/'Population Estimate'!G68)</f>
        <v>22549.928774259621</v>
      </c>
    </row>
    <row r="69" spans="1:7" x14ac:dyDescent="0.35">
      <c r="A69">
        <v>2089</v>
      </c>
      <c r="B69" s="29">
        <f>'Total Severity'!B69/('Property Value'!B69/'Population Estimate'!B69)</f>
        <v>67985.27260218178</v>
      </c>
      <c r="C69" s="29">
        <f>'Total Severity'!C69/('Property Value'!C69/'Population Estimate'!C69)</f>
        <v>200455.81855198336</v>
      </c>
      <c r="D69" s="29">
        <f>'Total Severity'!D69/('Property Value'!D69/'Population Estimate'!D69)</f>
        <v>142330.3902541947</v>
      </c>
      <c r="E69" s="29">
        <f>'Total Severity'!E69/('Property Value'!E69/'Population Estimate'!E69)</f>
        <v>106237.91817094253</v>
      </c>
      <c r="F69" s="29">
        <f>'Total Severity'!F69/('Property Value'!F69/'Population Estimate'!F69)</f>
        <v>64810.76254560674</v>
      </c>
      <c r="G69" s="29">
        <f>'Total Severity'!G69/('Property Value'!G69/'Population Estimate'!G69)</f>
        <v>23202.636480233181</v>
      </c>
    </row>
    <row r="70" spans="1:7" x14ac:dyDescent="0.35">
      <c r="A70">
        <v>2090</v>
      </c>
      <c r="B70" s="29">
        <f>'Total Severity'!B70/('Property Value'!B70/'Population Estimate'!B70)</f>
        <v>75465.540711651513</v>
      </c>
      <c r="C70" s="29">
        <f>'Total Severity'!C70/('Property Value'!C70/'Population Estimate'!C70)</f>
        <v>222511.52575854585</v>
      </c>
      <c r="D70" s="29">
        <f>'Total Severity'!D70/('Property Value'!D70/'Population Estimate'!D70)</f>
        <v>157990.68605762243</v>
      </c>
      <c r="E70" s="29">
        <f>'Total Severity'!E70/('Property Value'!E70/'Population Estimate'!E70)</f>
        <v>117927.03966583901</v>
      </c>
      <c r="F70" s="29">
        <f>'Total Severity'!F70/('Property Value'!F70/'Population Estimate'!F70)</f>
        <v>71941.7463846678</v>
      </c>
      <c r="G70" s="29">
        <f>'Total Severity'!G70/('Property Value'!G70/'Population Estimate'!G70)</f>
        <v>25755.570889047151</v>
      </c>
    </row>
    <row r="71" spans="1:7" x14ac:dyDescent="0.35">
      <c r="A71">
        <v>2091</v>
      </c>
      <c r="B71" s="29">
        <f>'Total Severity'!B71/('Property Value'!B71/'Population Estimate'!B71)</f>
        <v>77649.890846459151</v>
      </c>
      <c r="C71" s="29">
        <f>'Total Severity'!C71/('Property Value'!C71/'Population Estimate'!C71)</f>
        <v>228952.12204532092</v>
      </c>
      <c r="D71" s="29">
        <f>'Total Severity'!D71/('Property Value'!D71/'Population Estimate'!D71)</f>
        <v>162563.72658888888</v>
      </c>
      <c r="E71" s="29">
        <f>'Total Severity'!E71/('Property Value'!E71/'Population Estimate'!E71)</f>
        <v>121340.43792102131</v>
      </c>
      <c r="F71" s="29">
        <f>'Total Severity'!F71/('Property Value'!F71/'Population Estimate'!F71)</f>
        <v>74024.100289930197</v>
      </c>
      <c r="G71" s="29">
        <f>'Total Severity'!G71/('Property Value'!G71/'Population Estimate'!G71)</f>
        <v>26501.065908535587</v>
      </c>
    </row>
    <row r="72" spans="1:7" x14ac:dyDescent="0.35">
      <c r="A72">
        <v>2092</v>
      </c>
      <c r="B72" s="29">
        <f>'Total Severity'!B72/('Property Value'!B72/'Population Estimate'!B72)</f>
        <v>79897.466997623924</v>
      </c>
      <c r="C72" s="29">
        <f>'Total Severity'!C72/('Property Value'!C72/'Population Estimate'!C72)</f>
        <v>235579.14139664418</v>
      </c>
      <c r="D72" s="29">
        <f>'Total Severity'!D72/('Property Value'!D72/'Population Estimate'!D72)</f>
        <v>167269.13378190252</v>
      </c>
      <c r="E72" s="29">
        <f>'Total Severity'!E72/('Property Value'!E72/'Population Estimate'!E72)</f>
        <v>124852.63699136442</v>
      </c>
      <c r="F72" s="29">
        <f>'Total Severity'!F72/('Property Value'!F72/'Population Estimate'!F72)</f>
        <v>76166.727930605906</v>
      </c>
      <c r="G72" s="29">
        <f>'Total Severity'!G72/('Property Value'!G72/'Population Estimate'!G72)</f>
        <v>27268.139281945056</v>
      </c>
    </row>
    <row r="73" spans="1:7" x14ac:dyDescent="0.35">
      <c r="A73">
        <v>2093</v>
      </c>
      <c r="B73" s="29">
        <f>'Total Severity'!B73/('Property Value'!B73/'Population Estimate'!B73)</f>
        <v>82210.099242238619</v>
      </c>
      <c r="C73" s="29">
        <f>'Total Severity'!C73/('Property Value'!C73/'Population Estimate'!C73)</f>
        <v>242397.97982826465</v>
      </c>
      <c r="D73" s="29">
        <f>'Total Severity'!D73/('Property Value'!D73/'Population Estimate'!D73)</f>
        <v>172110.73898979108</v>
      </c>
      <c r="E73" s="29">
        <f>'Total Severity'!E73/('Property Value'!E73/'Population Estimate'!E73)</f>
        <v>128466.49666654023</v>
      </c>
      <c r="F73" s="29">
        <f>'Total Severity'!F73/('Property Value'!F73/'Population Estimate'!F73)</f>
        <v>78371.373930013549</v>
      </c>
      <c r="G73" s="29">
        <f>'Total Severity'!G73/('Property Value'!G73/'Population Estimate'!G73)</f>
        <v>28057.415594746635</v>
      </c>
    </row>
    <row r="74" spans="1:7" x14ac:dyDescent="0.35">
      <c r="A74">
        <v>2094</v>
      </c>
      <c r="B74" s="29">
        <f>'Total Severity'!B74/('Property Value'!B74/'Population Estimate'!B74)</f>
        <v>84589.670628978958</v>
      </c>
      <c r="C74" s="29">
        <f>'Total Severity'!C74/('Property Value'!C74/'Population Estimate'!C74)</f>
        <v>249414.18954361117</v>
      </c>
      <c r="D74" s="29">
        <f>'Total Severity'!D74/('Property Value'!D74/'Population Estimate'!D74)</f>
        <v>177092.48446420132</v>
      </c>
      <c r="E74" s="29">
        <f>'Total Severity'!E74/('Property Value'!E74/'Population Estimate'!E74)</f>
        <v>132184.95951283499</v>
      </c>
      <c r="F74" s="29">
        <f>'Total Severity'!F74/('Property Value'!F74/'Population Estimate'!F74)</f>
        <v>80639.833409594983</v>
      </c>
      <c r="G74" s="29">
        <f>'Total Severity'!G74/('Property Value'!G74/'Population Estimate'!G74)</f>
        <v>28869.537511038379</v>
      </c>
    </row>
    <row r="75" spans="1:7" x14ac:dyDescent="0.35">
      <c r="A75">
        <v>2095</v>
      </c>
      <c r="B75" s="29">
        <f>'Total Severity'!B75/('Property Value'!B75/'Population Estimate'!B75)</f>
        <v>87038.118711365969</v>
      </c>
      <c r="C75" s="29">
        <f>'Total Severity'!C75/('Property Value'!C75/'Population Estimate'!C75)</f>
        <v>256633.48345464532</v>
      </c>
      <c r="D75" s="29">
        <f>'Total Severity'!D75/('Property Value'!D75/'Population Estimate'!D75)</f>
        <v>182218.42656525713</v>
      </c>
      <c r="E75" s="29">
        <f>'Total Severity'!E75/('Property Value'!E75/'Population Estimate'!E75)</f>
        <v>136011.05326911845</v>
      </c>
      <c r="F75" s="29">
        <f>'Total Severity'!F75/('Property Value'!F75/'Population Estimate'!F75)</f>
        <v>82973.953450583678</v>
      </c>
      <c r="G75" s="29">
        <f>'Total Severity'!G75/('Property Value'!G75/'Population Estimate'!G75)</f>
        <v>29705.166296831128</v>
      </c>
    </row>
    <row r="76" spans="1:7" x14ac:dyDescent="0.35">
      <c r="A76">
        <v>2096</v>
      </c>
      <c r="B76" s="29">
        <f>'Total Severity'!B76/('Property Value'!B76/'Population Estimate'!B76)</f>
        <v>89557.437125408964</v>
      </c>
      <c r="C76" s="29">
        <f>'Total Severity'!C76/('Property Value'!C76/'Population Estimate'!C76)</f>
        <v>264061.73983356974</v>
      </c>
      <c r="D76" s="29">
        <f>'Total Severity'!D76/('Property Value'!D76/'Population Estimate'!D76)</f>
        <v>187492.73906442936</v>
      </c>
      <c r="E76" s="29">
        <f>'Total Severity'!E76/('Property Value'!E76/'Population Estimate'!E76)</f>
        <v>139947.89331216415</v>
      </c>
      <c r="F76" s="29">
        <f>'Total Severity'!F76/('Property Value'!F76/'Population Estimate'!F76)</f>
        <v>85375.63459798081</v>
      </c>
      <c r="G76" s="29">
        <f>'Total Severity'!G76/('Property Value'!G76/'Population Estimate'!G76)</f>
        <v>30564.982358480949</v>
      </c>
    </row>
    <row r="77" spans="1:7" x14ac:dyDescent="0.35">
      <c r="A77">
        <v>2097</v>
      </c>
      <c r="B77" s="29">
        <f>'Total Severity'!B77/('Property Value'!B77/'Population Estimate'!B77)</f>
        <v>92149.677212913026</v>
      </c>
      <c r="C77" s="29">
        <f>'Total Severity'!C77/('Property Value'!C77/'Population Estimate'!C77)</f>
        <v>271705.00709918066</v>
      </c>
      <c r="D77" s="29">
        <f>'Total Severity'!D77/('Property Value'!D77/'Population Estimate'!D77)</f>
        <v>192919.71654300729</v>
      </c>
      <c r="E77" s="29">
        <f>'Total Severity'!E77/('Property Value'!E77/'Population Estimate'!E77)</f>
        <v>143998.68519332894</v>
      </c>
      <c r="F77" s="29">
        <f>'Total Severity'!F77/('Property Value'!F77/'Population Estimate'!F77)</f>
        <v>87846.832408064132</v>
      </c>
      <c r="G77" s="29">
        <f>'Total Severity'!G77/('Property Value'!G77/'Population Estimate'!G77)</f>
        <v>31449.685796706395</v>
      </c>
    </row>
    <row r="78" spans="1:7" x14ac:dyDescent="0.35">
      <c r="A78">
        <v>2098</v>
      </c>
      <c r="B78" s="29">
        <f>'Total Severity'!B78/('Property Value'!B78/'Population Estimate'!B78)</f>
        <v>94816.94969177345</v>
      </c>
      <c r="C78" s="29">
        <f>'Total Severity'!C78/('Property Value'!C78/'Population Estimate'!C78)</f>
        <v>279569.50874176115</v>
      </c>
      <c r="D78" s="29">
        <f>'Total Severity'!D78/('Property Value'!D78/'Population Estimate'!D78)</f>
        <v>198503.77788893905</v>
      </c>
      <c r="E78" s="29">
        <f>'Total Severity'!E78/('Property Value'!E78/'Population Estimate'!E78)</f>
        <v>148166.72724865616</v>
      </c>
      <c r="F78" s="29">
        <f>'Total Severity'!F78/('Property Value'!F78/'Population Estimate'!F78)</f>
        <v>90389.559040689346</v>
      </c>
      <c r="G78" s="29">
        <f>'Total Severity'!G78/('Property Value'!G78/'Population Estimate'!G78)</f>
        <v>32359.996976641887</v>
      </c>
    </row>
    <row r="79" spans="1:7" x14ac:dyDescent="0.35">
      <c r="A79">
        <v>2099</v>
      </c>
      <c r="B79" s="29">
        <f>'Total Severity'!B79/('Property Value'!B79/'Population Estimate'!B79)</f>
        <v>97561.426374616538</v>
      </c>
      <c r="C79" s="29">
        <f>'Total Severity'!C79/('Property Value'!C79/'Population Estimate'!C79)</f>
        <v>287661.64839052514</v>
      </c>
      <c r="D79" s="29">
        <f>'Total Severity'!D79/('Property Value'!D79/'Population Estimate'!D79)</f>
        <v>204249.4698948877</v>
      </c>
      <c r="E79" s="29">
        <f>'Total Severity'!E79/('Property Value'!E79/'Population Estimate'!E79)</f>
        <v>152455.41328452839</v>
      </c>
      <c r="F79" s="29">
        <f>'Total Severity'!F79/('Property Value'!F79/'Population Estimate'!F79)</f>
        <v>93005.884897680764</v>
      </c>
      <c r="G79" s="29">
        <f>'Total Severity'!G79/('Property Value'!G79/'Population Estimate'!G79)</f>
        <v>33296.657114391208</v>
      </c>
    </row>
    <row r="80" spans="1:7" x14ac:dyDescent="0.35">
      <c r="A80">
        <v>2100</v>
      </c>
      <c r="B80" s="29">
        <f>'Total Severity'!B80/('Property Value'!B80/'Population Estimate'!B80)</f>
        <v>107575.45861159606</v>
      </c>
      <c r="C80" s="29">
        <f>'Total Severity'!C80/('Property Value'!C80/'Population Estimate'!C80)</f>
        <v>317188.20542613324</v>
      </c>
      <c r="D80" s="29">
        <f>'Total Severity'!D80/('Property Value'!D80/'Population Estimate'!D80)</f>
        <v>225214.32098326361</v>
      </c>
      <c r="E80" s="29">
        <f>'Total Severity'!E80/('Property Value'!E80/'Population Estimate'!E80)</f>
        <v>168103.94857214409</v>
      </c>
      <c r="F80" s="29">
        <f>'Total Severity'!F80/('Property Value'!F80/'Population Estimate'!F80)</f>
        <v>102552.32106824194</v>
      </c>
      <c r="G80" s="29">
        <f>'Total Severity'!G80/('Property Value'!G80/'Population Estimate'!G80)</f>
        <v>36714.337750248749</v>
      </c>
    </row>
    <row r="81" spans="1:7" x14ac:dyDescent="0.35">
      <c r="A81">
        <v>2101</v>
      </c>
      <c r="B81" s="29">
        <f>'Total Severity'!B81/('Property Value'!B81/'Population Estimate'!B81)</f>
        <v>110689.23034508282</v>
      </c>
      <c r="C81" s="29">
        <f>'Total Severity'!C81/('Property Value'!C81/'Population Estimate'!C81)</f>
        <v>326369.21827979182</v>
      </c>
      <c r="D81" s="29">
        <f>'Total Severity'!D81/('Property Value'!D81/'Population Estimate'!D81)</f>
        <v>231733.14967992791</v>
      </c>
      <c r="E81" s="29">
        <f>'Total Severity'!E81/('Property Value'!E81/'Population Estimate'!E81)</f>
        <v>172969.71749478782</v>
      </c>
      <c r="F81" s="29">
        <f>'Total Severity'!F81/('Property Value'!F81/'Population Estimate'!F81)</f>
        <v>105520.69808161522</v>
      </c>
      <c r="G81" s="29">
        <f>'Total Severity'!G81/('Property Value'!G81/'Population Estimate'!G81)</f>
        <v>37777.034285089139</v>
      </c>
    </row>
    <row r="82" spans="1:7" x14ac:dyDescent="0.35">
      <c r="A82">
        <v>2102</v>
      </c>
      <c r="B82" s="29">
        <f>'Total Severity'!B82/('Property Value'!B82/'Population Estimate'!B82)</f>
        <v>113893.13020382595</v>
      </c>
      <c r="C82" s="29">
        <f>'Total Severity'!C82/('Property Value'!C82/'Population Estimate'!C82)</f>
        <v>335815.97555766633</v>
      </c>
      <c r="D82" s="29">
        <f>'Total Severity'!D82/('Property Value'!D82/'Population Estimate'!D82)</f>
        <v>238440.66587830582</v>
      </c>
      <c r="E82" s="29">
        <f>'Total Severity'!E82/('Property Value'!E82/'Population Estimate'!E82)</f>
        <v>177976.32610269572</v>
      </c>
      <c r="F82" s="29">
        <f>'Total Severity'!F82/('Property Value'!F82/'Population Estimate'!F82)</f>
        <v>108574.99476995772</v>
      </c>
      <c r="G82" s="29">
        <f>'Total Severity'!G82/('Property Value'!G82/'Population Estimate'!G82)</f>
        <v>38870.490571960043</v>
      </c>
    </row>
    <row r="83" spans="1:7" x14ac:dyDescent="0.35">
      <c r="A83">
        <v>2103</v>
      </c>
      <c r="B83" s="29">
        <f>'Total Severity'!B83/('Property Value'!B83/'Population Estimate'!B83)</f>
        <v>117189.76694648141</v>
      </c>
      <c r="C83" s="29">
        <f>'Total Severity'!C83/('Property Value'!C83/'Population Estimate'!C83)</f>
        <v>345536.16923232307</v>
      </c>
      <c r="D83" s="29">
        <f>'Total Severity'!D83/('Property Value'!D83/'Population Estimate'!D83)</f>
        <v>245342.3311382817</v>
      </c>
      <c r="E83" s="29">
        <f>'Total Severity'!E83/('Property Value'!E83/'Population Estimate'!E83)</f>
        <v>183127.8510006677</v>
      </c>
      <c r="F83" s="29">
        <f>'Total Severity'!F83/('Property Value'!F83/'Population Estimate'!F83)</f>
        <v>111717.69807832845</v>
      </c>
      <c r="G83" s="29">
        <f>'Total Severity'!G83/('Property Value'!G83/'Population Estimate'!G83)</f>
        <v>39995.596951907974</v>
      </c>
    </row>
    <row r="84" spans="1:7" x14ac:dyDescent="0.35">
      <c r="A84">
        <v>2104</v>
      </c>
      <c r="B84" s="29">
        <f>'Total Severity'!B84/('Property Value'!B84/'Population Estimate'!B84)</f>
        <v>120581.8248422264</v>
      </c>
      <c r="C84" s="29">
        <f>'Total Severity'!C84/('Property Value'!C84/'Population Estimate'!C84)</f>
        <v>355537.71392048046</v>
      </c>
      <c r="D84" s="29">
        <f>'Total Severity'!D84/('Property Value'!D84/'Population Estimate'!D84)</f>
        <v>252443.76510459505</v>
      </c>
      <c r="E84" s="29">
        <f>'Total Severity'!E84/('Property Value'!E84/'Population Estimate'!E84)</f>
        <v>188428.4867908328</v>
      </c>
      <c r="F84" s="29">
        <f>'Total Severity'!F84/('Property Value'!F84/'Population Estimate'!F84)</f>
        <v>114951.36693641324</v>
      </c>
      <c r="G84" s="29">
        <f>'Total Severity'!G84/('Property Value'!G84/'Population Estimate'!G84)</f>
        <v>41153.269536901767</v>
      </c>
    </row>
    <row r="85" spans="1:7" x14ac:dyDescent="0.35">
      <c r="A85">
        <v>2105</v>
      </c>
      <c r="B85" s="29">
        <f>'Total Severity'!B85/('Property Value'!B85/'Population Estimate'!B85)</f>
        <v>124072.06585641157</v>
      </c>
      <c r="C85" s="29">
        <f>'Total Severity'!C85/('Property Value'!C85/'Population Estimate'!C85)</f>
        <v>365828.75332744373</v>
      </c>
      <c r="D85" s="29">
        <f>'Total Severity'!D85/('Property Value'!D85/'Population Estimate'!D85)</f>
        <v>259750.75008260686</v>
      </c>
      <c r="E85" s="29">
        <f>'Total Severity'!E85/('Property Value'!E85/'Population Estimate'!E85)</f>
        <v>193882.54948808195</v>
      </c>
      <c r="F85" s="29">
        <f>'Total Severity'!F85/('Property Value'!F85/'Population Estimate'!F85)</f>
        <v>118278.63434211951</v>
      </c>
      <c r="G85" s="29">
        <f>'Total Severity'!G85/('Property Value'!G85/'Population Estimate'!G85)</f>
        <v>42344.450955771892</v>
      </c>
    </row>
    <row r="86" spans="1:7" x14ac:dyDescent="0.35">
      <c r="A86">
        <v>2106</v>
      </c>
      <c r="B86" s="29">
        <f>'Total Severity'!B86/('Property Value'!B86/'Population Estimate'!B86)</f>
        <v>127663.33189947685</v>
      </c>
      <c r="C86" s="29">
        <f>'Total Severity'!C86/('Property Value'!C86/'Population Estimate'!C86)</f>
        <v>376417.66687807493</v>
      </c>
      <c r="D86" s="29">
        <f>'Total Severity'!D86/('Property Value'!D86/'Population Estimate'!D86)</f>
        <v>267269.23574651103</v>
      </c>
      <c r="E86" s="29">
        <f>'Total Severity'!E86/('Property Value'!E86/'Population Estimate'!E86)</f>
        <v>199494.4800343604</v>
      </c>
      <c r="F86" s="29">
        <f>'Total Severity'!F86/('Property Value'!F86/'Population Estimate'!F86)</f>
        <v>121702.20950548119</v>
      </c>
      <c r="G86" s="29">
        <f>'Total Severity'!G86/('Property Value'!G86/'Population Estimate'!G86)</f>
        <v>43570.111121741065</v>
      </c>
    </row>
    <row r="87" spans="1:7" x14ac:dyDescent="0.35">
      <c r="A87">
        <v>2107</v>
      </c>
      <c r="B87" s="29">
        <f>'Total Severity'!B87/('Property Value'!B87/'Population Estimate'!B87)</f>
        <v>131358.54714096207</v>
      </c>
      <c r="C87" s="29">
        <f>'Total Severity'!C87/('Property Value'!C87/'Population Estimate'!C87)</f>
        <v>387313.0765396948</v>
      </c>
      <c r="D87" s="29">
        <f>'Total Severity'!D87/('Property Value'!D87/'Population Estimate'!D87)</f>
        <v>275005.34398382588</v>
      </c>
      <c r="E87" s="29">
        <f>'Total Severity'!E87/('Property Value'!E87/'Population Estimate'!E87)</f>
        <v>205268.84791468168</v>
      </c>
      <c r="F87" s="29">
        <f>'Total Severity'!F87/('Property Value'!F87/'Population Estimate'!F87)</f>
        <v>125224.88005461887</v>
      </c>
      <c r="G87" s="29">
        <f>'Total Severity'!G87/('Property Value'!G87/'Population Estimate'!G87)</f>
        <v>44831.248022170963</v>
      </c>
    </row>
    <row r="88" spans="1:7" x14ac:dyDescent="0.35">
      <c r="A88">
        <v>2108</v>
      </c>
      <c r="B88" s="29">
        <f>'Total Severity'!B88/('Property Value'!B88/'Population Estimate'!B88)</f>
        <v>135160.72039049654</v>
      </c>
      <c r="C88" s="29">
        <f>'Total Severity'!C88/('Property Value'!C88/'Population Estimate'!C88)</f>
        <v>398523.85384247534</v>
      </c>
      <c r="D88" s="29">
        <f>'Total Severity'!D88/('Property Value'!D88/'Population Estimate'!D88)</f>
        <v>282965.3738801087</v>
      </c>
      <c r="E88" s="29">
        <f>'Total Severity'!E88/('Property Value'!E88/'Population Estimate'!E88)</f>
        <v>211210.35487780633</v>
      </c>
      <c r="F88" s="29">
        <f>'Total Severity'!F88/('Property Value'!F88/'Population Estimate'!F88)</f>
        <v>128849.51430555116</v>
      </c>
      <c r="G88" s="29">
        <f>'Total Severity'!G88/('Property Value'!G88/'Population Estimate'!G88)</f>
        <v>46128.888531168261</v>
      </c>
    </row>
    <row r="89" spans="1:7" x14ac:dyDescent="0.35">
      <c r="A89">
        <v>2109</v>
      </c>
      <c r="B89" s="29">
        <f>'Total Severity'!B89/('Property Value'!B89/'Population Estimate'!B89)</f>
        <v>139072.94754770678</v>
      </c>
      <c r="C89" s="29">
        <f>'Total Severity'!C89/('Property Value'!C89/'Population Estimate'!C89)</f>
        <v>410059.12710303615</v>
      </c>
      <c r="D89" s="29">
        <f>'Total Severity'!D89/('Property Value'!D89/'Population Estimate'!D89)</f>
        <v>291155.806847953</v>
      </c>
      <c r="E89" s="29">
        <f>'Total Severity'!E89/('Property Value'!E89/'Population Estimate'!E89)</f>
        <v>217323.83876461655</v>
      </c>
      <c r="F89" s="29">
        <f>'Total Severity'!F89/('Property Value'!F89/'Population Estimate'!F89)</f>
        <v>132579.06359770609</v>
      </c>
      <c r="G89" s="29">
        <f>'Total Severity'!G89/('Property Value'!G89/'Population Estimate'!G89)</f>
        <v>47464.089245711431</v>
      </c>
    </row>
    <row r="90" spans="1:7" x14ac:dyDescent="0.35">
      <c r="A90">
        <v>2110</v>
      </c>
      <c r="B90" s="29">
        <f>'Total Severity'!B90/('Property Value'!B90/'Population Estimate'!B90)</f>
        <v>152993.59218180925</v>
      </c>
      <c r="C90" s="29">
        <f>'Total Severity'!C90/('Property Value'!C90/'Population Estimate'!C90)</f>
        <v>451104.40217648988</v>
      </c>
      <c r="D90" s="29">
        <f>'Total Severity'!D90/('Property Value'!D90/'Population Estimate'!D90)</f>
        <v>320299.33613782719</v>
      </c>
      <c r="E90" s="29">
        <f>'Total Severity'!E90/('Property Value'!E90/'Population Estimate'!E90)</f>
        <v>239077.08397374279</v>
      </c>
      <c r="F90" s="29">
        <f>'Total Severity'!F90/('Property Value'!F90/'Population Estimate'!F90)</f>
        <v>145849.69647641634</v>
      </c>
      <c r="G90" s="29">
        <f>'Total Severity'!G90/('Property Value'!G90/'Population Estimate'!G90)</f>
        <v>52215.05433936647</v>
      </c>
    </row>
    <row r="91" spans="1:7" x14ac:dyDescent="0.35">
      <c r="A91">
        <v>2111</v>
      </c>
      <c r="B91" s="29">
        <f>'Total Severity'!B91/('Property Value'!B91/'Population Estimate'!B91)</f>
        <v>157421.99182693948</v>
      </c>
      <c r="C91" s="29">
        <f>'Total Severity'!C91/('Property Value'!C91/'Population Estimate'!C91)</f>
        <v>464161.61944962322</v>
      </c>
      <c r="D91" s="29">
        <f>'Total Severity'!D91/('Property Value'!D91/'Population Estimate'!D91)</f>
        <v>329570.40067236422</v>
      </c>
      <c r="E91" s="29">
        <f>'Total Severity'!E91/('Property Value'!E91/'Population Estimate'!E91)</f>
        <v>245997.17035598785</v>
      </c>
      <c r="F91" s="29">
        <f>'Total Severity'!F91/('Property Value'!F91/'Population Estimate'!F91)</f>
        <v>150071.31605477739</v>
      </c>
      <c r="G91" s="29">
        <f>'Total Severity'!G91/('Property Value'!G91/'Population Estimate'!G91)</f>
        <v>53726.419127978836</v>
      </c>
    </row>
    <row r="92" spans="1:7" x14ac:dyDescent="0.35">
      <c r="A92">
        <v>2112</v>
      </c>
      <c r="B92" s="29">
        <f>'Total Severity'!B92/('Property Value'!B92/'Population Estimate'!B92)</f>
        <v>161978.57150325485</v>
      </c>
      <c r="C92" s="29">
        <f>'Total Severity'!C92/('Property Value'!C92/'Population Estimate'!C92)</f>
        <v>477596.77788692014</v>
      </c>
      <c r="D92" s="29">
        <f>'Total Severity'!D92/('Property Value'!D92/'Population Estimate'!D92)</f>
        <v>339109.81617709057</v>
      </c>
      <c r="E92" s="29">
        <f>'Total Severity'!E92/('Property Value'!E92/'Population Estimate'!E92)</f>
        <v>253117.55864396886</v>
      </c>
      <c r="F92" s="29">
        <f>'Total Severity'!F92/('Property Value'!F92/'Population Estimate'!F92)</f>
        <v>154415.13041512953</v>
      </c>
      <c r="G92" s="29">
        <f>'Total Severity'!G92/('Property Value'!G92/'Population Estimate'!G92)</f>
        <v>55281.53037157737</v>
      </c>
    </row>
    <row r="93" spans="1:7" x14ac:dyDescent="0.35">
      <c r="A93">
        <v>2113</v>
      </c>
      <c r="B93" s="29">
        <f>'Total Severity'!B93/('Property Value'!B93/'Population Estimate'!B93)</f>
        <v>166667.04138185809</v>
      </c>
      <c r="C93" s="29">
        <f>'Total Severity'!C93/('Property Value'!C93/'Population Estimate'!C93)</f>
        <v>491420.81699567212</v>
      </c>
      <c r="D93" s="29">
        <f>'Total Severity'!D93/('Property Value'!D93/'Population Estimate'!D93)</f>
        <v>348925.35007104778</v>
      </c>
      <c r="E93" s="29">
        <f>'Total Severity'!E93/('Property Value'!E93/'Population Estimate'!E93)</f>
        <v>260444.04657650372</v>
      </c>
      <c r="F93" s="29">
        <f>'Total Severity'!F93/('Property Value'!F93/'Population Estimate'!F93)</f>
        <v>158884.67648553289</v>
      </c>
      <c r="G93" s="29">
        <f>'Total Severity'!G93/('Property Value'!G93/'Population Estimate'!G93)</f>
        <v>56881.654311335784</v>
      </c>
    </row>
    <row r="94" spans="1:7" x14ac:dyDescent="0.35">
      <c r="A94">
        <v>2114</v>
      </c>
      <c r="B94" s="29">
        <f>'Total Severity'!B94/('Property Value'!B94/'Population Estimate'!B94)</f>
        <v>171491.21902475733</v>
      </c>
      <c r="C94" s="29">
        <f>'Total Severity'!C94/('Property Value'!C94/'Population Estimate'!C94)</f>
        <v>505644.99292721821</v>
      </c>
      <c r="D94" s="29">
        <f>'Total Severity'!D94/('Property Value'!D94/'Population Estimate'!D94)</f>
        <v>359024.99460122763</v>
      </c>
      <c r="E94" s="29">
        <f>'Total Severity'!E94/('Property Value'!E94/'Population Estimate'!E94)</f>
        <v>267982.59970796498</v>
      </c>
      <c r="F94" s="29">
        <f>'Total Severity'!F94/('Property Value'!F94/'Population Estimate'!F94)</f>
        <v>163483.59357043306</v>
      </c>
      <c r="G94" s="29">
        <f>'Total Severity'!G94/('Property Value'!G94/'Population Estimate'!G94)</f>
        <v>58528.093839779598</v>
      </c>
    </row>
    <row r="95" spans="1:7" x14ac:dyDescent="0.35">
      <c r="A95">
        <v>2115</v>
      </c>
      <c r="B95" s="29">
        <f>'Total Severity'!B95/('Property Value'!B95/'Population Estimate'!B95)</f>
        <v>176455.03249329605</v>
      </c>
      <c r="C95" s="29">
        <f>'Total Severity'!C95/('Property Value'!C95/'Population Estimate'!C95)</f>
        <v>520280.88764220622</v>
      </c>
      <c r="D95" s="29">
        <f>'Total Severity'!D95/('Property Value'!D95/'Population Estimate'!D95)</f>
        <v>369416.97335021739</v>
      </c>
      <c r="E95" s="29">
        <f>'Total Severity'!E95/('Property Value'!E95/'Population Estimate'!E95)</f>
        <v>275739.356265701</v>
      </c>
      <c r="F95" s="29">
        <f>'Total Severity'!F95/('Property Value'!F95/'Population Estimate'!F95)</f>
        <v>168215.62631394557</v>
      </c>
      <c r="G95" s="29">
        <f>'Total Severity'!G95/('Property Value'!G95/'Population Estimate'!G95)</f>
        <v>60222.189561659434</v>
      </c>
    </row>
    <row r="96" spans="1:7" x14ac:dyDescent="0.35">
      <c r="A96">
        <v>2116</v>
      </c>
      <c r="B96" s="29">
        <f>'Total Severity'!B96/('Property Value'!B96/'Population Estimate'!B96)</f>
        <v>181562.52354655645</v>
      </c>
      <c r="C96" s="29">
        <f>'Total Severity'!C96/('Property Value'!C96/'Population Estimate'!C96)</f>
        <v>535340.41834114445</v>
      </c>
      <c r="D96" s="29">
        <f>'Total Severity'!D96/('Property Value'!D96/'Population Estimate'!D96)</f>
        <v>380109.74793220864</v>
      </c>
      <c r="E96" s="29">
        <f>'Total Severity'!E96/('Property Value'!E96/'Population Estimate'!E96)</f>
        <v>283720.63214805559</v>
      </c>
      <c r="F96" s="29">
        <f>'Total Severity'!F96/('Property Value'!F96/'Population Estimate'!F96)</f>
        <v>173084.62774891296</v>
      </c>
      <c r="G96" s="29">
        <f>'Total Severity'!G96/('Property Value'!G96/'Population Estimate'!G96)</f>
        <v>61965.320885531495</v>
      </c>
    </row>
    <row r="97" spans="1:7" x14ac:dyDescent="0.35">
      <c r="A97">
        <v>2117</v>
      </c>
      <c r="B97" s="29">
        <f>'Total Severity'!B97/('Property Value'!B97/'Population Estimate'!B97)</f>
        <v>186817.85093234043</v>
      </c>
      <c r="C97" s="29">
        <f>'Total Severity'!C97/('Property Value'!C97/'Population Estimate'!C97)</f>
        <v>550835.84716791892</v>
      </c>
      <c r="D97" s="29">
        <f>'Total Severity'!D97/('Property Value'!D97/'Population Estimate'!D97)</f>
        <v>391112.02488282259</v>
      </c>
      <c r="E97" s="29">
        <f>'Total Severity'!E97/('Property Value'!E97/'Population Estimate'!E97)</f>
        <v>291932.9260670552</v>
      </c>
      <c r="F97" s="29">
        <f>'Total Severity'!F97/('Property Value'!F97/'Population Estimate'!F97)</f>
        <v>178094.5624342162</v>
      </c>
      <c r="G97" s="29">
        <f>'Total Severity'!G97/('Property Value'!G97/'Population Estimate'!G97)</f>
        <v>63758.907146933736</v>
      </c>
    </row>
    <row r="98" spans="1:7" x14ac:dyDescent="0.35">
      <c r="A98">
        <v>2118</v>
      </c>
      <c r="B98" s="29">
        <f>'Total Severity'!B98/('Property Value'!B98/'Population Estimate'!B98)</f>
        <v>192225.29377340828</v>
      </c>
      <c r="C98" s="29">
        <f>'Total Severity'!C98/('Property Value'!C98/'Population Estimate'!C98)</f>
        <v>566779.79119418038</v>
      </c>
      <c r="D98" s="29">
        <f>'Total Severity'!D98/('Property Value'!D98/'Population Estimate'!D98)</f>
        <v>402432.7627483604</v>
      </c>
      <c r="E98" s="29">
        <f>'Total Severity'!E98/('Property Value'!E98/'Population Estimate'!E98)</f>
        <v>300382.92483995081</v>
      </c>
      <c r="F98" s="29">
        <f>'Total Severity'!F98/('Property Value'!F98/'Population Estimate'!F98)</f>
        <v>183249.50968289637</v>
      </c>
      <c r="G98" s="29">
        <f>'Total Severity'!G98/('Property Value'!G98/'Population Estimate'!G98)</f>
        <v>65604.408764072345</v>
      </c>
    </row>
    <row r="99" spans="1:7" x14ac:dyDescent="0.35">
      <c r="A99">
        <v>2119</v>
      </c>
      <c r="B99" s="29">
        <f>'Total Severity'!B99/('Property Value'!B99/'Population Estimate'!B99)</f>
        <v>197789.25505173186</v>
      </c>
      <c r="C99" s="29">
        <f>'Total Severity'!C99/('Property Value'!C99/'Population Estimate'!C99)</f>
        <v>583185.23269272782</v>
      </c>
      <c r="D99" s="29">
        <f>'Total Severity'!D99/('Property Value'!D99/'Population Estimate'!D99)</f>
        <v>414081.17938025325</v>
      </c>
      <c r="E99" s="29">
        <f>'Total Severity'!E99/('Property Value'!E99/'Population Estimate'!E99)</f>
        <v>309077.50883392402</v>
      </c>
      <c r="F99" s="29">
        <f>'Total Severity'!F99/('Property Value'!F99/'Population Estimate'!F99)</f>
        <v>188553.66688371354</v>
      </c>
      <c r="G99" s="29">
        <f>'Total Severity'!G99/('Property Value'!G99/'Population Estimate'!G99)</f>
        <v>67503.328426959633</v>
      </c>
    </row>
    <row r="100" spans="1:7" x14ac:dyDescent="0.35">
      <c r="A100">
        <v>2120</v>
      </c>
      <c r="B100" s="29">
        <f>'Total Severity'!B100/('Property Value'!B100/'Population Estimate'!B100)</f>
        <v>217116.98355256283</v>
      </c>
      <c r="C100" s="29">
        <f>'Total Severity'!C100/('Property Value'!C100/'Population Estimate'!C100)</f>
        <v>640173.39335004403</v>
      </c>
      <c r="D100" s="29">
        <f>'Total Severity'!D100/('Property Value'!D100/'Population Estimate'!D100)</f>
        <v>454544.69500587287</v>
      </c>
      <c r="E100" s="29">
        <f>'Total Severity'!E100/('Property Value'!E100/'Population Estimate'!E100)</f>
        <v>339280.19186082977</v>
      </c>
      <c r="F100" s="29">
        <f>'Total Severity'!F100/('Property Value'!F100/'Population Estimate'!F100)</f>
        <v>206978.9047987427</v>
      </c>
      <c r="G100" s="29">
        <f>'Total Severity'!G100/('Property Value'!G100/'Population Estimate'!G100)</f>
        <v>74099.672623703067</v>
      </c>
    </row>
    <row r="101" spans="1:7" x14ac:dyDescent="0.35">
      <c r="A101">
        <v>2121</v>
      </c>
      <c r="B101" s="29">
        <f>'Total Severity'!B101/('Property Value'!B101/'Population Estimate'!B101)</f>
        <v>223401.43481097469</v>
      </c>
      <c r="C101" s="29">
        <f>'Total Severity'!C101/('Property Value'!C101/'Population Estimate'!C101)</f>
        <v>658703.21272028459</v>
      </c>
      <c r="D101" s="29">
        <f>'Total Severity'!D101/('Property Value'!D101/'Population Estimate'!D101)</f>
        <v>467701.49155763839</v>
      </c>
      <c r="E101" s="29">
        <f>'Total Severity'!E101/('Property Value'!E101/'Population Estimate'!E101)</f>
        <v>349100.65727908572</v>
      </c>
      <c r="F101" s="29">
        <f>'Total Severity'!F101/('Property Value'!F101/'Population Estimate'!F101)</f>
        <v>212969.9093597114</v>
      </c>
      <c r="G101" s="29">
        <f>'Total Severity'!G101/('Property Value'!G101/'Population Estimate'!G101)</f>
        <v>76244.487705638836</v>
      </c>
    </row>
    <row r="102" spans="1:7" x14ac:dyDescent="0.35">
      <c r="A102">
        <v>2122</v>
      </c>
      <c r="B102" s="29">
        <f>'Total Severity'!B102/('Property Value'!B102/'Population Estimate'!B102)</f>
        <v>229867.78951596696</v>
      </c>
      <c r="C102" s="29">
        <f>'Total Severity'!C102/('Property Value'!C102/'Population Estimate'!C102)</f>
        <v>677769.37772666116</v>
      </c>
      <c r="D102" s="29">
        <f>'Total Severity'!D102/('Property Value'!D102/'Population Estimate'!D102)</f>
        <v>481239.11159586499</v>
      </c>
      <c r="E102" s="29">
        <f>'Total Severity'!E102/('Property Value'!E102/'Population Estimate'!E102)</f>
        <v>359205.37607653916</v>
      </c>
      <c r="F102" s="29">
        <f>'Total Severity'!F102/('Property Value'!F102/'Population Estimate'!F102)</f>
        <v>219134.32355237391</v>
      </c>
      <c r="G102" s="29">
        <f>'Total Severity'!G102/('Property Value'!G102/'Population Estimate'!G102)</f>
        <v>78451.384461795489</v>
      </c>
    </row>
    <row r="103" spans="1:7" x14ac:dyDescent="0.35">
      <c r="A103">
        <v>2123</v>
      </c>
      <c r="B103" s="29">
        <f>'Total Severity'!B103/('Property Value'!B103/'Population Estimate'!B103)</f>
        <v>236521.3128629429</v>
      </c>
      <c r="C103" s="29">
        <f>'Total Severity'!C103/('Property Value'!C103/'Population Estimate'!C103)</f>
        <v>697387.41289403045</v>
      </c>
      <c r="D103" s="29">
        <f>'Total Severity'!D103/('Property Value'!D103/'Population Estimate'!D103)</f>
        <v>495168.57805666572</v>
      </c>
      <c r="E103" s="29">
        <f>'Total Severity'!E103/('Property Value'!E103/'Population Estimate'!E103)</f>
        <v>369602.57596747263</v>
      </c>
      <c r="F103" s="29">
        <f>'Total Severity'!F103/('Property Value'!F103/'Population Estimate'!F103)</f>
        <v>225477.16671865503</v>
      </c>
      <c r="G103" s="29">
        <f>'Total Severity'!G103/('Property Value'!G103/'Population Estimate'!G103)</f>
        <v>80722.159846281822</v>
      </c>
    </row>
    <row r="104" spans="1:7" x14ac:dyDescent="0.35">
      <c r="A104">
        <v>2124</v>
      </c>
      <c r="B104" s="29">
        <f>'Total Severity'!B104/('Property Value'!B104/'Population Estimate'!B104)</f>
        <v>243367.4224483908</v>
      </c>
      <c r="C104" s="29">
        <f>'Total Severity'!C104/('Property Value'!C104/'Population Estimate'!C104)</f>
        <v>717573.29210463341</v>
      </c>
      <c r="D104" s="29">
        <f>'Total Severity'!D104/('Property Value'!D104/'Population Estimate'!D104)</f>
        <v>509501.23293504771</v>
      </c>
      <c r="E104" s="29">
        <f>'Total Severity'!E104/('Property Value'!E104/'Population Estimate'!E104)</f>
        <v>380300.7228173652</v>
      </c>
      <c r="F104" s="29">
        <f>'Total Severity'!F104/('Property Value'!F104/'Population Estimate'!F104)</f>
        <v>232003.60348533545</v>
      </c>
      <c r="G104" s="29">
        <f>'Total Severity'!G104/('Property Value'!G104/'Population Estimate'!G104)</f>
        <v>83058.662826044674</v>
      </c>
    </row>
    <row r="105" spans="1:7" x14ac:dyDescent="0.35">
      <c r="A105">
        <v>2125</v>
      </c>
      <c r="B105" s="29">
        <f>'Total Severity'!B105/('Property Value'!B105/'Population Estimate'!B105)</f>
        <v>250411.69268113369</v>
      </c>
      <c r="C105" s="29">
        <f>'Total Severity'!C105/('Property Value'!C105/'Population Estimate'!C105)</f>
        <v>738343.4516047443</v>
      </c>
      <c r="D105" s="29">
        <f>'Total Severity'!D105/('Property Value'!D105/'Population Estimate'!D105)</f>
        <v>524248.74652007269</v>
      </c>
      <c r="E105" s="29">
        <f>'Total Severity'!E105/('Property Value'!E105/'Population Estimate'!E105)</f>
        <v>391308.52753617906</v>
      </c>
      <c r="F105" s="29">
        <f>'Total Severity'!F105/('Property Value'!F105/'Population Estimate'!F105)</f>
        <v>238718.94796932201</v>
      </c>
      <c r="G105" s="29">
        <f>'Total Severity'!G105/('Property Value'!G105/'Population Estimate'!G105)</f>
        <v>85462.795886380656</v>
      </c>
    </row>
    <row r="106" spans="1:7" x14ac:dyDescent="0.35">
      <c r="A106">
        <v>2126</v>
      </c>
      <c r="B106" s="29">
        <f>'Total Severity'!B106/('Property Value'!B106/'Population Estimate'!B106)</f>
        <v>257659.85932126208</v>
      </c>
      <c r="C106" s="29">
        <f>'Total Severity'!C106/('Property Value'!C106/'Population Estimate'!C106)</f>
        <v>759714.80338779918</v>
      </c>
      <c r="D106" s="29">
        <f>'Total Severity'!D106/('Property Value'!D106/'Population Estimate'!D106)</f>
        <v>539423.12689732807</v>
      </c>
      <c r="E106" s="29">
        <f>'Total Severity'!E106/('Property Value'!E106/'Population Estimate'!E106)</f>
        <v>402634.95317117171</v>
      </c>
      <c r="F106" s="29">
        <f>'Total Severity'!F106/('Property Value'!F106/'Population Estimate'!F106)</f>
        <v>245628.66810463954</v>
      </c>
      <c r="G106" s="29">
        <f>'Total Severity'!G106/('Property Value'!G106/'Population Estimate'!G106)</f>
        <v>87936.516580024763</v>
      </c>
    </row>
    <row r="107" spans="1:7" x14ac:dyDescent="0.35">
      <c r="A107">
        <v>2127</v>
      </c>
      <c r="B107" s="29">
        <f>'Total Severity'!B107/('Property Value'!B107/'Population Estimate'!B107)</f>
        <v>265117.82415044704</v>
      </c>
      <c r="C107" s="29">
        <f>'Total Severity'!C107/('Property Value'!C107/'Population Estimate'!C107)</f>
        <v>781704.74896489736</v>
      </c>
      <c r="D107" s="29">
        <f>'Total Severity'!D107/('Property Value'!D107/'Population Estimate'!D107)</f>
        <v>555036.72972644842</v>
      </c>
      <c r="E107" s="29">
        <f>'Total Severity'!E107/('Property Value'!E107/'Population Estimate'!E107)</f>
        <v>414289.22220501071</v>
      </c>
      <c r="F107" s="29">
        <f>'Total Severity'!F107/('Property Value'!F107/'Population Estimate'!F107)</f>
        <v>252738.39009466761</v>
      </c>
      <c r="G107" s="29">
        <f>'Total Severity'!G107/('Property Value'!G107/'Population Estimate'!G107)</f>
        <v>90481.839121077399</v>
      </c>
    </row>
    <row r="108" spans="1:7" x14ac:dyDescent="0.35">
      <c r="A108">
        <v>2128</v>
      </c>
      <c r="B108" s="29">
        <f>'Total Severity'!B108/('Property Value'!B108/'Population Estimate'!B108)</f>
        <v>272791.65977743437</v>
      </c>
      <c r="C108" s="29">
        <f>'Total Severity'!C108/('Property Value'!C108/'Population Estimate'!C108)</f>
        <v>804331.19353389007</v>
      </c>
      <c r="D108" s="29">
        <f>'Total Severity'!D108/('Property Value'!D108/'Population Estimate'!D108)</f>
        <v>571102.26830164564</v>
      </c>
      <c r="E108" s="29">
        <f>'Total Severity'!E108/('Property Value'!E108/'Population Estimate'!E108)</f>
        <v>426280.82406513166</v>
      </c>
      <c r="F108" s="29">
        <f>'Total Severity'!F108/('Property Value'!F108/'Population Estimate'!F108)</f>
        <v>260053.90299324706</v>
      </c>
      <c r="G108" s="29">
        <f>'Total Severity'!G108/('Property Value'!G108/'Population Estimate'!G108)</f>
        <v>93100.836025067692</v>
      </c>
    </row>
    <row r="109" spans="1:7" x14ac:dyDescent="0.35">
      <c r="A109">
        <v>2129</v>
      </c>
      <c r="B109" s="29">
        <f>'Total Severity'!B109/('Property Value'!B109/'Population Estimate'!B109)</f>
        <v>280687.61458263505</v>
      </c>
      <c r="C109" s="29">
        <f>'Total Severity'!C109/('Property Value'!C109/'Population Estimate'!C109)</f>
        <v>827612.56055859453</v>
      </c>
      <c r="D109" s="29">
        <f>'Total Severity'!D109/('Property Value'!D109/'Population Estimate'!D109)</f>
        <v>587632.82390344294</v>
      </c>
      <c r="E109" s="29">
        <f>'Total Severity'!E109/('Property Value'!E109/'Population Estimate'!E109)</f>
        <v>438619.52285045432</v>
      </c>
      <c r="F109" s="29">
        <f>'Total Severity'!F109/('Property Value'!F109/'Population Estimate'!F109)</f>
        <v>267581.16341838625</v>
      </c>
      <c r="G109" s="29">
        <f>'Total Severity'!G109/('Property Value'!G109/'Population Estimate'!G109)</f>
        <v>95795.639796488365</v>
      </c>
    </row>
    <row r="110" spans="1:7" x14ac:dyDescent="0.35">
      <c r="A110">
        <v>2130</v>
      </c>
      <c r="B110" s="29">
        <f>'Total Severity'!B110/('Property Value'!B110/'Population Estimate'!B110)</f>
        <v>307491.95722178771</v>
      </c>
      <c r="C110" s="29">
        <f>'Total Severity'!C110/('Property Value'!C110/'Population Estimate'!C110)</f>
        <v>906645.65462177468</v>
      </c>
      <c r="D110" s="29">
        <f>'Total Severity'!D110/('Property Value'!D110/'Population Estimate'!D110)</f>
        <v>643748.98557071725</v>
      </c>
      <c r="E110" s="29">
        <f>'Total Severity'!E110/('Property Value'!E110/'Population Estimate'!E110)</f>
        <v>480505.61745490285</v>
      </c>
      <c r="F110" s="29">
        <f>'Total Severity'!F110/('Property Value'!F110/'Population Estimate'!F110)</f>
        <v>293133.90182016557</v>
      </c>
      <c r="G110" s="29">
        <f>'Total Severity'!G110/('Property Value'!G110/'Population Estimate'!G110)</f>
        <v>104943.6713413073</v>
      </c>
    </row>
    <row r="111" spans="1:7" x14ac:dyDescent="0.35">
      <c r="A111">
        <v>2131</v>
      </c>
      <c r="B111" s="29">
        <f>'Total Severity'!B111/('Property Value'!B111/'Population Estimate'!B111)</f>
        <v>316392.31216360256</v>
      </c>
      <c r="C111" s="29">
        <f>'Total Severity'!C111/('Property Value'!C111/'Population Estimate'!C111)</f>
        <v>932888.51380253548</v>
      </c>
      <c r="D111" s="29">
        <f>'Total Severity'!D111/('Property Value'!D111/'Population Estimate'!D111)</f>
        <v>662382.3004605762</v>
      </c>
      <c r="E111" s="29">
        <f>'Total Severity'!E111/('Property Value'!E111/'Population Estimate'!E111)</f>
        <v>494413.85292722081</v>
      </c>
      <c r="F111" s="29">
        <f>'Total Severity'!F111/('Property Value'!F111/'Population Estimate'!F111)</f>
        <v>301618.66283717251</v>
      </c>
      <c r="G111" s="29">
        <f>'Total Severity'!G111/('Property Value'!G111/'Population Estimate'!G111)</f>
        <v>107981.26599020115</v>
      </c>
    </row>
    <row r="112" spans="1:7" x14ac:dyDescent="0.35">
      <c r="A112">
        <v>2132</v>
      </c>
      <c r="B112" s="29">
        <f>'Total Severity'!B112/('Property Value'!B112/'Population Estimate'!B112)</f>
        <v>325550.28788615589</v>
      </c>
      <c r="C112" s="29">
        <f>'Total Severity'!C112/('Property Value'!C112/'Population Estimate'!C112)</f>
        <v>959890.9725627685</v>
      </c>
      <c r="D112" s="29">
        <f>'Total Severity'!D112/('Property Value'!D112/'Population Estimate'!D112)</f>
        <v>681554.95666446746</v>
      </c>
      <c r="E112" s="29">
        <f>'Total Severity'!E112/('Property Value'!E112/'Population Estimate'!E112)</f>
        <v>508724.66228614183</v>
      </c>
      <c r="F112" s="29">
        <f>'Total Severity'!F112/('Property Value'!F112/'Population Estimate'!F112)</f>
        <v>310349.01526843989</v>
      </c>
      <c r="G112" s="29">
        <f>'Total Severity'!G112/('Property Value'!G112/'Population Estimate'!G112)</f>
        <v>111106.78381857839</v>
      </c>
    </row>
    <row r="113" spans="1:7" x14ac:dyDescent="0.35">
      <c r="A113">
        <v>2133</v>
      </c>
      <c r="B113" s="29">
        <f>'Total Severity'!B113/('Property Value'!B113/'Population Estimate'!B113)</f>
        <v>334973.34122314735</v>
      </c>
      <c r="C113" s="29">
        <f>'Total Severity'!C113/('Property Value'!C113/'Population Estimate'!C113)</f>
        <v>987675.01751289482</v>
      </c>
      <c r="D113" s="29">
        <f>'Total Severity'!D113/('Property Value'!D113/'Population Estimate'!D113)</f>
        <v>701282.56541714666</v>
      </c>
      <c r="E113" s="29">
        <f>'Total Severity'!E113/('Property Value'!E113/'Population Estimate'!E113)</f>
        <v>523449.69803312793</v>
      </c>
      <c r="F113" s="29">
        <f>'Total Severity'!F113/('Property Value'!F113/'Population Estimate'!F113)</f>
        <v>319332.06775764527</v>
      </c>
      <c r="G113" s="29">
        <f>'Total Severity'!G113/('Property Value'!G113/'Population Estimate'!G113)</f>
        <v>114322.76976293779</v>
      </c>
    </row>
    <row r="114" spans="1:7" x14ac:dyDescent="0.35">
      <c r="A114">
        <v>2134</v>
      </c>
      <c r="B114" s="29">
        <f>'Total Severity'!B114/('Property Value'!B114/'Population Estimate'!B114)</f>
        <v>344669.14484633371</v>
      </c>
      <c r="C114" s="29">
        <f>'Total Severity'!C114/('Property Value'!C114/'Population Estimate'!C114)</f>
        <v>1016263.2716657912</v>
      </c>
      <c r="D114" s="29">
        <f>'Total Severity'!D114/('Property Value'!D114/'Population Estimate'!D114)</f>
        <v>721581.18982057157</v>
      </c>
      <c r="E114" s="29">
        <f>'Total Severity'!E114/('Property Value'!E114/'Population Estimate'!E114)</f>
        <v>538600.94995130505</v>
      </c>
      <c r="F114" s="29">
        <f>'Total Severity'!F114/('Property Value'!F114/'Population Estimate'!F114)</f>
        <v>328575.13470816304</v>
      </c>
      <c r="G114" s="29">
        <f>'Total Severity'!G114/('Property Value'!G114/'Population Estimate'!G114)</f>
        <v>117631.84242296714</v>
      </c>
    </row>
    <row r="115" spans="1:7" x14ac:dyDescent="0.35">
      <c r="A115">
        <v>2135</v>
      </c>
      <c r="B115" s="29">
        <f>'Total Severity'!B115/('Property Value'!B115/'Population Estimate'!B115)</f>
        <v>354645.59351296176</v>
      </c>
      <c r="C115" s="29">
        <f>'Total Severity'!C115/('Property Value'!C115/'Population Estimate'!C115)</f>
        <v>1045679.0128574593</v>
      </c>
      <c r="D115" s="29">
        <f>'Total Severity'!D115/('Property Value'!D115/'Population Estimate'!D115)</f>
        <v>742467.35792319907</v>
      </c>
      <c r="E115" s="29">
        <f>'Total Severity'!E115/('Property Value'!E115/'Population Estimate'!E115)</f>
        <v>554190.75486808084</v>
      </c>
      <c r="F115" s="29">
        <f>'Total Severity'!F115/('Property Value'!F115/'Population Estimate'!F115)</f>
        <v>338085.74223877868</v>
      </c>
      <c r="G115" s="29">
        <f>'Total Severity'!G115/('Property Value'!G115/'Population Estimate'!G115)</f>
        <v>121036.69619372407</v>
      </c>
    </row>
    <row r="116" spans="1:7" x14ac:dyDescent="0.35">
      <c r="A116">
        <v>2136</v>
      </c>
      <c r="B116" s="29">
        <f>'Total Severity'!B116/('Property Value'!B116/'Population Estimate'!B116)</f>
        <v>364910.8104940331</v>
      </c>
      <c r="C116" s="29">
        <f>'Total Severity'!C116/('Property Value'!C116/'Population Estimate'!C116)</f>
        <v>1075946.1927008822</v>
      </c>
      <c r="D116" s="29">
        <f>'Total Severity'!D116/('Property Value'!D116/'Population Estimate'!D116)</f>
        <v>763958.07617786084</v>
      </c>
      <c r="E116" s="29">
        <f>'Total Severity'!E116/('Property Value'!E116/'Population Estimate'!E116)</f>
        <v>570231.80670034233</v>
      </c>
      <c r="F116" s="29">
        <f>'Total Severity'!F116/('Property Value'!F116/'Population Estimate'!F116)</f>
        <v>347871.63431179198</v>
      </c>
      <c r="G116" s="29">
        <f>'Total Severity'!G116/('Property Value'!G116/'Population Estimate'!G116)</f>
        <v>124540.10345953346</v>
      </c>
    </row>
    <row r="117" spans="1:7" x14ac:dyDescent="0.35">
      <c r="A117">
        <v>2137</v>
      </c>
      <c r="B117" s="29">
        <f>'Total Severity'!B117/('Property Value'!B117/'Population Estimate'!B117)</f>
        <v>375473.15418863454</v>
      </c>
      <c r="C117" s="29">
        <f>'Total Severity'!C117/('Property Value'!C117/'Population Estimate'!C117)</f>
        <v>1107089.4560884996</v>
      </c>
      <c r="D117" s="29">
        <f>'Total Severity'!D117/('Property Value'!D117/'Population Estimate'!D117)</f>
        <v>786070.84328917949</v>
      </c>
      <c r="E117" s="29">
        <f>'Total Severity'!E117/('Property Value'!E117/'Population Estimate'!E117)</f>
        <v>586737.16679041018</v>
      </c>
      <c r="F117" s="29">
        <f>'Total Severity'!F117/('Property Value'!F117/'Population Estimate'!F117)</f>
        <v>357940.77903849765</v>
      </c>
      <c r="G117" s="29">
        <f>'Total Severity'!G117/('Property Value'!G117/'Population Estimate'!G117)</f>
        <v>128144.91685138646</v>
      </c>
    </row>
    <row r="118" spans="1:7" x14ac:dyDescent="0.35">
      <c r="A118">
        <v>2138</v>
      </c>
      <c r="B118" s="29">
        <f>'Total Severity'!B118/('Property Value'!B118/'Population Estimate'!B118)</f>
        <v>386341.22492972127</v>
      </c>
      <c r="C118" s="29">
        <f>'Total Severity'!C118/('Property Value'!C118/'Population Estimate'!C118)</f>
        <v>1139134.1612591823</v>
      </c>
      <c r="D118" s="29">
        <f>'Total Severity'!D118/('Property Value'!D118/'Population Estimate'!D118)</f>
        <v>808823.66446179664</v>
      </c>
      <c r="E118" s="29">
        <f>'Total Severity'!E118/('Property Value'!E118/'Population Estimate'!E118)</f>
        <v>603720.27454116952</v>
      </c>
      <c r="F118" s="29">
        <f>'Total Severity'!F118/('Property Value'!F118/'Population Estimate'!F118)</f>
        <v>368301.37516717782</v>
      </c>
      <c r="G118" s="29">
        <f>'Total Severity'!G118/('Property Value'!G118/'Population Estimate'!G118)</f>
        <v>131854.07156968059</v>
      </c>
    </row>
    <row r="119" spans="1:7" x14ac:dyDescent="0.35">
      <c r="A119">
        <v>2139</v>
      </c>
      <c r="B119" s="29">
        <f>'Total Severity'!B119/('Property Value'!B119/'Population Estimate'!B119)</f>
        <v>397523.87198689242</v>
      </c>
      <c r="C119" s="29">
        <f>'Total Severity'!C119/('Property Value'!C119/'Population Estimate'!C119)</f>
        <v>1172106.4004460447</v>
      </c>
      <c r="D119" s="29">
        <f>'Total Severity'!D119/('Property Value'!D119/'Population Estimate'!D119)</f>
        <v>832235.06606101641</v>
      </c>
      <c r="E119" s="29">
        <f>'Total Severity'!E119/('Property Value'!E119/'Population Estimate'!E119)</f>
        <v>621194.95835903147</v>
      </c>
      <c r="F119" s="29">
        <f>'Total Severity'!F119/('Property Value'!F119/'Population Estimate'!F119)</f>
        <v>378961.85875889013</v>
      </c>
      <c r="G119" s="29">
        <f>'Total Severity'!G119/('Property Value'!G119/'Population Estimate'!G119)</f>
        <v>135670.58777419111</v>
      </c>
    </row>
    <row r="120" spans="1:7" x14ac:dyDescent="0.35">
      <c r="A120">
        <v>2140</v>
      </c>
      <c r="B120" s="29">
        <f>'Total Severity'!B120/('Property Value'!B120/'Population Estimate'!B120)</f>
        <v>434656.97660938103</v>
      </c>
      <c r="C120" s="29">
        <f>'Total Severity'!C120/('Property Value'!C120/'Population Estimate'!C120)</f>
        <v>1281594.0379529733</v>
      </c>
      <c r="D120" s="29">
        <f>'Total Severity'!D120/('Property Value'!D120/'Population Estimate'!D120)</f>
        <v>909974.9804568151</v>
      </c>
      <c r="E120" s="29">
        <f>'Total Severity'!E120/('Property Value'!E120/'Population Estimate'!E120)</f>
        <v>679221.40407766483</v>
      </c>
      <c r="F120" s="29">
        <f>'Total Severity'!F120/('Property Value'!F120/'Population Estimate'!F120)</f>
        <v>414361.06706024887</v>
      </c>
      <c r="G120" s="29">
        <f>'Total Severity'!G120/('Property Value'!G120/'Population Estimate'!G120)</f>
        <v>148343.71380517242</v>
      </c>
    </row>
    <row r="121" spans="1:7" x14ac:dyDescent="0.35">
      <c r="A121">
        <v>2141</v>
      </c>
      <c r="B121" s="29">
        <f>'Total Severity'!B121/('Property Value'!B121/'Population Estimate'!B121)</f>
        <v>447238.12313663558</v>
      </c>
      <c r="C121" s="29">
        <f>'Total Severity'!C121/('Property Value'!C121/'Population Estimate'!C121)</f>
        <v>1318689.7783819423</v>
      </c>
      <c r="D121" s="29">
        <f>'Total Severity'!D121/('Property Value'!D121/'Population Estimate'!D121)</f>
        <v>936314.20697646984</v>
      </c>
      <c r="E121" s="29">
        <f>'Total Severity'!E121/('Property Value'!E121/'Population Estimate'!E121)</f>
        <v>698881.46814889729</v>
      </c>
      <c r="F121" s="29">
        <f>'Total Severity'!F121/('Property Value'!F121/'Population Estimate'!F121)</f>
        <v>426354.74846976058</v>
      </c>
      <c r="G121" s="29">
        <f>'Total Severity'!G121/('Property Value'!G121/'Population Estimate'!G121)</f>
        <v>152637.52271706116</v>
      </c>
    </row>
    <row r="122" spans="1:7" x14ac:dyDescent="0.35">
      <c r="A122">
        <v>2142</v>
      </c>
      <c r="B122" s="29">
        <f>'Total Severity'!B122/('Property Value'!B122/'Population Estimate'!B122)</f>
        <v>460183.4309599424</v>
      </c>
      <c r="C122" s="29">
        <f>'Total Severity'!C122/('Property Value'!C122/'Population Estimate'!C122)</f>
        <v>1356859.2550465853</v>
      </c>
      <c r="D122" s="29">
        <f>'Total Severity'!D122/('Property Value'!D122/'Population Estimate'!D122)</f>
        <v>963415.82242829667</v>
      </c>
      <c r="E122" s="29">
        <f>'Total Severity'!E122/('Property Value'!E122/'Population Estimate'!E122)</f>
        <v>719110.59279001865</v>
      </c>
      <c r="F122" s="29">
        <f>'Total Severity'!F122/('Property Value'!F122/'Population Estimate'!F122)</f>
        <v>438695.58699703298</v>
      </c>
      <c r="G122" s="29">
        <f>'Total Severity'!G122/('Property Value'!G122/'Population Estimate'!G122)</f>
        <v>157055.61593125632</v>
      </c>
    </row>
    <row r="123" spans="1:7" x14ac:dyDescent="0.35">
      <c r="A123">
        <v>2143</v>
      </c>
      <c r="B123" s="29">
        <f>'Total Severity'!B123/('Property Value'!B123/'Population Estimate'!B123)</f>
        <v>473503.44072830008</v>
      </c>
      <c r="C123" s="29">
        <f>'Total Severity'!C123/('Property Value'!C123/'Population Estimate'!C123)</f>
        <v>1396133.547243082</v>
      </c>
      <c r="D123" s="29">
        <f>'Total Severity'!D123/('Property Value'!D123/'Population Estimate'!D123)</f>
        <v>991301.89416053216</v>
      </c>
      <c r="E123" s="29">
        <f>'Total Severity'!E123/('Property Value'!E123/'Population Estimate'!E123)</f>
        <v>739925.24945966795</v>
      </c>
      <c r="F123" s="29">
        <f>'Total Severity'!F123/('Property Value'!F123/'Population Estimate'!F123)</f>
        <v>451393.63110511075</v>
      </c>
      <c r="G123" s="29">
        <f>'Total Severity'!G123/('Property Value'!G123/'Population Estimate'!G123)</f>
        <v>161601.59085698516</v>
      </c>
    </row>
    <row r="124" spans="1:7" x14ac:dyDescent="0.35">
      <c r="A124">
        <v>2144</v>
      </c>
      <c r="B124" s="29">
        <f>'Total Severity'!B124/('Property Value'!B124/'Population Estimate'!B124)</f>
        <v>487208.99818980048</v>
      </c>
      <c r="C124" s="29">
        <f>'Total Severity'!C124/('Property Value'!C124/'Population Estimate'!C124)</f>
        <v>1436544.6338578637</v>
      </c>
      <c r="D124" s="29">
        <f>'Total Severity'!D124/('Property Value'!D124/'Population Estimate'!D124)</f>
        <v>1019995.1282608254</v>
      </c>
      <c r="E124" s="29">
        <f>'Total Severity'!E124/('Property Value'!E124/'Population Estimate'!E124)</f>
        <v>761342.3863828684</v>
      </c>
      <c r="F124" s="29">
        <f>'Total Severity'!F124/('Property Value'!F124/'Population Estimate'!F124)</f>
        <v>464459.2201098089</v>
      </c>
      <c r="G124" s="29">
        <f>'Total Severity'!G124/('Property Value'!G124/'Population Estimate'!G124)</f>
        <v>166279.14903048778</v>
      </c>
    </row>
    <row r="125" spans="1:7" x14ac:dyDescent="0.35">
      <c r="A125">
        <v>2145</v>
      </c>
      <c r="B125" s="29">
        <f>'Total Severity'!B125/('Property Value'!B125/'Population Estimate'!B125)</f>
        <v>501311.26302272273</v>
      </c>
      <c r="C125" s="29">
        <f>'Total Severity'!C125/('Property Value'!C125/'Population Estimate'!C125)</f>
        <v>1478125.4194062557</v>
      </c>
      <c r="D125" s="29">
        <f>'Total Severity'!D125/('Property Value'!D125/'Population Estimate'!D125)</f>
        <v>1049518.8880445496</v>
      </c>
      <c r="E125" s="29">
        <f>'Total Severity'!E125/('Property Value'!E125/'Population Estimate'!E125)</f>
        <v>783379.44235102925</v>
      </c>
      <c r="F125" s="29">
        <f>'Total Severity'!F125/('Property Value'!F125/'Population Estimate'!F125)</f>
        <v>477902.99259844725</v>
      </c>
      <c r="G125" s="29">
        <f>'Total Severity'!G125/('Property Value'!G125/'Population Estimate'!G125)</f>
        <v>171092.09912897384</v>
      </c>
    </row>
    <row r="126" spans="1:7" x14ac:dyDescent="0.35">
      <c r="A126">
        <v>2146</v>
      </c>
      <c r="B126" s="29">
        <f>'Total Severity'!B126/('Property Value'!B126/'Population Estimate'!B126)</f>
        <v>515821.71792224218</v>
      </c>
      <c r="C126" s="29">
        <f>'Total Severity'!C126/('Property Value'!C126/'Population Estimate'!C126)</f>
        <v>1520909.7608248037</v>
      </c>
      <c r="D126" s="29">
        <f>'Total Severity'!D126/('Property Value'!D126/'Population Estimate'!D126)</f>
        <v>1079897.2130782602</v>
      </c>
      <c r="E126" s="29">
        <f>'Total Severity'!E126/('Property Value'!E126/'Population Estimate'!E126)</f>
        <v>806054.36092139059</v>
      </c>
      <c r="F126" s="29">
        <f>'Total Severity'!F126/('Property Value'!F126/'Population Estimate'!F126)</f>
        <v>491735.89509226347</v>
      </c>
      <c r="G126" s="29">
        <f>'Total Severity'!G126/('Property Value'!G126/'Population Estimate'!G126)</f>
        <v>176044.36007181762</v>
      </c>
    </row>
    <row r="127" spans="1:7" x14ac:dyDescent="0.35">
      <c r="A127">
        <v>2147</v>
      </c>
      <c r="B127" s="29">
        <f>'Total Severity'!B127/('Property Value'!B127/'Population Estimate'!B127)</f>
        <v>530752.17795015511</v>
      </c>
      <c r="C127" s="29">
        <f>'Total Severity'!C127/('Property Value'!C127/'Population Estimate'!C127)</f>
        <v>1564932.4950391096</v>
      </c>
      <c r="D127" s="29">
        <f>'Total Severity'!D127/('Property Value'!D127/'Population Estimate'!D127)</f>
        <v>1111154.8387537852</v>
      </c>
      <c r="E127" s="29">
        <f>'Total Severity'!E127/('Property Value'!E127/'Population Estimate'!E127)</f>
        <v>829385.60502747144</v>
      </c>
      <c r="F127" s="29">
        <f>'Total Severity'!F127/('Property Value'!F127/'Population Estimate'!F127)</f>
        <v>505969.19095956127</v>
      </c>
      <c r="G127" s="29">
        <f>'Total Severity'!G127/('Property Value'!G127/'Population Estimate'!G127)</f>
        <v>181139.96421151771</v>
      </c>
    </row>
    <row r="128" spans="1:7" x14ac:dyDescent="0.35">
      <c r="A128">
        <v>2148</v>
      </c>
      <c r="B128" s="29">
        <f>'Total Severity'!B128/('Property Value'!B128/'Population Estimate'!B128)</f>
        <v>546114.80015523091</v>
      </c>
      <c r="C128" s="29">
        <f>'Total Severity'!C128/('Property Value'!C128/'Population Estimate'!C128)</f>
        <v>1610229.4673296132</v>
      </c>
      <c r="D128" s="29">
        <f>'Total Severity'!D128/('Property Value'!D128/'Population Estimate'!D128)</f>
        <v>1143317.216428888</v>
      </c>
      <c r="E128" s="29">
        <f>'Total Severity'!E128/('Property Value'!E128/'Population Estimate'!E128)</f>
        <v>853392.17201241548</v>
      </c>
      <c r="F128" s="29">
        <f>'Total Severity'!F128/('Property Value'!F128/'Population Estimate'!F128)</f>
        <v>520614.46958684857</v>
      </c>
      <c r="G128" s="29">
        <f>'Total Severity'!G128/('Property Value'!G128/'Population Estimate'!G128)</f>
        <v>186383.06061701919</v>
      </c>
    </row>
    <row r="129" spans="1:7" x14ac:dyDescent="0.35">
      <c r="A129">
        <v>2149</v>
      </c>
      <c r="B129" s="29">
        <f>'Total Severity'!B129/('Property Value'!B129/'Population Estimate'!B129)</f>
        <v>561922.09347202489</v>
      </c>
      <c r="C129" s="29">
        <f>'Total Severity'!C129/('Property Value'!C129/'Population Estimate'!C129)</f>
        <v>1656837.5605184238</v>
      </c>
      <c r="D129" s="29">
        <f>'Total Severity'!D129/('Property Value'!D129/'Population Estimate'!D129)</f>
        <v>1176410.5341509029</v>
      </c>
      <c r="E129" s="29">
        <f>'Total Severity'!E129/('Property Value'!E129/'Population Estimate'!E129)</f>
        <v>878093.60909747821</v>
      </c>
      <c r="F129" s="29">
        <f>'Total Severity'!F129/('Property Value'!F129/'Population Estimate'!F129)</f>
        <v>535683.65581543499</v>
      </c>
      <c r="G129" s="29">
        <f>'Total Severity'!G129/('Property Value'!G129/'Population Estimate'!G129)</f>
        <v>191777.91845207062</v>
      </c>
    </row>
    <row r="130" spans="1:7" x14ac:dyDescent="0.35">
      <c r="A130">
        <v>2150</v>
      </c>
      <c r="B130" s="29">
        <f>'Total Severity'!B130/('Property Value'!B130/'Population Estimate'!B130)</f>
        <v>613311.71926193475</v>
      </c>
      <c r="C130" s="29">
        <f>'Total Severity'!C130/('Property Value'!C130/'Population Estimate'!C130)</f>
        <v>1808360.8111947179</v>
      </c>
      <c r="D130" s="29">
        <f>'Total Severity'!D130/('Property Value'!D130/'Population Estimate'!D130)</f>
        <v>1283997.1512774506</v>
      </c>
      <c r="E130" s="29">
        <f>'Total Severity'!E130/('Property Value'!E130/'Population Estimate'!E130)</f>
        <v>958398.16110612324</v>
      </c>
      <c r="F130" s="29">
        <f>'Total Severity'!F130/('Property Value'!F130/'Population Estimate'!F130)</f>
        <v>584673.69008162909</v>
      </c>
      <c r="G130" s="29">
        <f>'Total Severity'!G130/('Property Value'!G130/'Population Estimate'!G130)</f>
        <v>209316.64059614026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workbookViewId="0">
      <selection activeCell="H15" sqref="H15"/>
    </sheetView>
  </sheetViews>
  <sheetFormatPr defaultColWidth="8.81640625" defaultRowHeight="15" customHeight="1" x14ac:dyDescent="0.35"/>
  <cols>
    <col min="1" max="1" width="3.54296875" style="5" customWidth="1"/>
    <col min="2" max="2" width="5.54296875" style="5" customWidth="1"/>
    <col min="3" max="3" width="10.54296875" style="5" customWidth="1"/>
    <col min="4" max="4" width="12.54296875" style="5" customWidth="1"/>
    <col min="5" max="6" width="10.54296875" style="5" customWidth="1"/>
    <col min="7" max="7" width="8.54296875" style="5" customWidth="1"/>
    <col min="8" max="8" width="37.54296875" style="5" customWidth="1"/>
    <col min="9" max="9" width="29.453125" style="5" customWidth="1"/>
    <col min="10" max="16384" width="8.81640625" style="5"/>
  </cols>
  <sheetData>
    <row r="1" spans="1:10" ht="14.5" x14ac:dyDescent="0.35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ht="14.5" x14ac:dyDescent="0.35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ht="14.5" x14ac:dyDescent="0.35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ht="14.5" x14ac:dyDescent="0.35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4" customHeight="1" x14ac:dyDescent="0.35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35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ht="14.5" x14ac:dyDescent="0.35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58" x14ac:dyDescent="0.35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ht="14.5" x14ac:dyDescent="0.35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ht="14.5" x14ac:dyDescent="0.35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ht="14.5" x14ac:dyDescent="0.35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ht="14.5" x14ac:dyDescent="0.35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ht="14.5" x14ac:dyDescent="0.35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ht="14.5" x14ac:dyDescent="0.35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ht="14.5" x14ac:dyDescent="0.35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ht="14.5" x14ac:dyDescent="0.35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ht="14.5" x14ac:dyDescent="0.35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ht="14.5" x14ac:dyDescent="0.35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ht="14.5" x14ac:dyDescent="0.35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ht="14.5" x14ac:dyDescent="0.35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ht="14.5" x14ac:dyDescent="0.35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ht="14.5" x14ac:dyDescent="0.35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ht="14.5" x14ac:dyDescent="0.35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ht="14.5" x14ac:dyDescent="0.35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ht="14.5" x14ac:dyDescent="0.35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ht="14.5" x14ac:dyDescent="0.35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ht="14.5" x14ac:dyDescent="0.35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ht="14.5" x14ac:dyDescent="0.35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ht="14.5" x14ac:dyDescent="0.35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ht="14.5" x14ac:dyDescent="0.35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ht="14.5" x14ac:dyDescent="0.35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ht="14.5" x14ac:dyDescent="0.35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ht="14.5" x14ac:dyDescent="0.35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ht="14.5" x14ac:dyDescent="0.35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ht="14.5" x14ac:dyDescent="0.35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ht="14.5" x14ac:dyDescent="0.35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ht="14.5" x14ac:dyDescent="0.35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ht="14.5" x14ac:dyDescent="0.35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ht="14.5" x14ac:dyDescent="0.35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ht="14.5" x14ac:dyDescent="0.35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ht="14.5" x14ac:dyDescent="0.35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ht="14.5" x14ac:dyDescent="0.35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ht="14.5" x14ac:dyDescent="0.35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ht="14.5" x14ac:dyDescent="0.35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ht="14.5" x14ac:dyDescent="0.35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ht="14.5" x14ac:dyDescent="0.35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ht="14.5" x14ac:dyDescent="0.35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ht="14.5" x14ac:dyDescent="0.35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ht="14.5" x14ac:dyDescent="0.35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ht="14.5" x14ac:dyDescent="0.35">
      <c r="A50" s="2"/>
      <c r="B50" s="17">
        <v>2003</v>
      </c>
      <c r="C50" s="23">
        <f>AVERAGE(C49,C51)</f>
        <v>2.085E-2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ht="14.5" x14ac:dyDescent="0.35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ht="14.5" x14ac:dyDescent="0.35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ht="14.5" x14ac:dyDescent="0.35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ht="14.5" x14ac:dyDescent="0.35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ht="14.5" x14ac:dyDescent="0.35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ht="14.5" x14ac:dyDescent="0.35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ht="14.5" x14ac:dyDescent="0.35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ht="14.5" x14ac:dyDescent="0.35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ht="14.5" x14ac:dyDescent="0.35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ht="14.5" x14ac:dyDescent="0.35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ht="14.5" x14ac:dyDescent="0.35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ht="14.5" x14ac:dyDescent="0.35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ht="14.5" x14ac:dyDescent="0.35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ht="14.5" x14ac:dyDescent="0.35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ht="14.5" x14ac:dyDescent="0.35">
      <c r="A65" s="2"/>
      <c r="B65" s="17">
        <v>2018</v>
      </c>
      <c r="C65" s="23">
        <v>2.12E-2</v>
      </c>
      <c r="D65" s="23">
        <v>2.0799999999999999E-2</v>
      </c>
      <c r="E65" s="54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ht="14.5" x14ac:dyDescent="0.35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ht="14.5" x14ac:dyDescent="0.35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ht="14.5" x14ac:dyDescent="0.35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ht="14.5" x14ac:dyDescent="0.35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5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9"/>
  <sheetViews>
    <sheetView topLeftCell="A39" zoomScaleNormal="100" workbookViewId="0">
      <selection activeCell="D49" sqref="D49"/>
    </sheetView>
  </sheetViews>
  <sheetFormatPr defaultColWidth="8.81640625" defaultRowHeight="14.5" x14ac:dyDescent="0.35"/>
  <cols>
    <col min="2" max="2" width="37.453125" bestFit="1" customWidth="1"/>
    <col min="3" max="5" width="14.81640625" bestFit="1" customWidth="1"/>
    <col min="6" max="7" width="13.81640625" bestFit="1" customWidth="1"/>
    <col min="8" max="8" width="12.453125" bestFit="1" customWidth="1"/>
    <col min="10" max="10" width="17.453125" bestFit="1" customWidth="1"/>
    <col min="11" max="11" width="31.453125" customWidth="1"/>
    <col min="12" max="12" width="19.453125" bestFit="1" customWidth="1"/>
  </cols>
  <sheetData>
    <row r="2" spans="2:4" x14ac:dyDescent="0.35">
      <c r="B2" s="1" t="s">
        <v>142</v>
      </c>
    </row>
    <row r="3" spans="2:4" x14ac:dyDescent="0.35">
      <c r="B3" s="26" t="s">
        <v>143</v>
      </c>
    </row>
    <row r="4" spans="2:4" x14ac:dyDescent="0.35">
      <c r="B4" s="26" t="s">
        <v>163</v>
      </c>
    </row>
    <row r="5" spans="2:4" x14ac:dyDescent="0.35">
      <c r="B5" s="26" t="s">
        <v>164</v>
      </c>
    </row>
    <row r="6" spans="2:4" x14ac:dyDescent="0.35">
      <c r="B6" s="26" t="s">
        <v>165</v>
      </c>
    </row>
    <row r="7" spans="2:4" x14ac:dyDescent="0.35">
      <c r="B7" s="26" t="s">
        <v>166</v>
      </c>
    </row>
    <row r="11" spans="2:4" x14ac:dyDescent="0.35">
      <c r="B11" s="1" t="s">
        <v>113</v>
      </c>
      <c r="C11" s="1" t="s">
        <v>115</v>
      </c>
      <c r="D11" s="1" t="s">
        <v>116</v>
      </c>
    </row>
    <row r="12" spans="2:4" x14ac:dyDescent="0.35">
      <c r="B12" t="s">
        <v>114</v>
      </c>
      <c r="C12" t="s">
        <v>144</v>
      </c>
    </row>
    <row r="13" spans="2:4" x14ac:dyDescent="0.35">
      <c r="B13" s="34" t="s">
        <v>112</v>
      </c>
      <c r="C13" s="34" t="s">
        <v>145</v>
      </c>
      <c r="D13" s="34" t="s">
        <v>147</v>
      </c>
    </row>
    <row r="14" spans="2:4" x14ac:dyDescent="0.35">
      <c r="B14" t="s">
        <v>149</v>
      </c>
      <c r="C14" t="s">
        <v>150</v>
      </c>
    </row>
    <row r="15" spans="2:4" x14ac:dyDescent="0.35">
      <c r="B15" s="30" t="s">
        <v>111</v>
      </c>
      <c r="C15" s="30" t="s">
        <v>118</v>
      </c>
      <c r="D15" t="s">
        <v>151</v>
      </c>
    </row>
    <row r="16" spans="2:4" x14ac:dyDescent="0.35">
      <c r="B16" t="s">
        <v>153</v>
      </c>
      <c r="C16" t="s">
        <v>154</v>
      </c>
    </row>
    <row r="17" spans="2:8" x14ac:dyDescent="0.35">
      <c r="B17" s="32" t="s">
        <v>161</v>
      </c>
      <c r="C17" s="32" t="s">
        <v>162</v>
      </c>
    </row>
    <row r="20" spans="2:8" ht="15" thickBot="1" x14ac:dyDescent="0.4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" thickBot="1" x14ac:dyDescent="0.4">
      <c r="B21" s="72" t="s">
        <v>107</v>
      </c>
      <c r="C21" s="73">
        <v>1920</v>
      </c>
      <c r="D21" s="73">
        <v>1829</v>
      </c>
      <c r="E21" s="73">
        <v>1925</v>
      </c>
      <c r="F21" s="73">
        <v>1639</v>
      </c>
      <c r="G21" s="73">
        <v>1599</v>
      </c>
      <c r="H21" s="73">
        <v>1653</v>
      </c>
    </row>
    <row r="22" spans="2:8" x14ac:dyDescent="0.35">
      <c r="B22" s="30" t="s">
        <v>109</v>
      </c>
      <c r="C22" s="81">
        <f>'Demographic-Economic'!C9</f>
        <v>6406008</v>
      </c>
      <c r="D22" s="81">
        <f>'Demographic-Economic'!D9</f>
        <v>4386948</v>
      </c>
      <c r="E22" s="81">
        <f>'Demographic-Economic'!E9</f>
        <v>5019684</v>
      </c>
      <c r="F22" s="81">
        <f>'Demographic-Economic'!F9</f>
        <v>995544</v>
      </c>
      <c r="G22" s="81">
        <f>'Demographic-Economic'!G9</f>
        <v>1257096</v>
      </c>
      <c r="H22" s="81">
        <f>'Demographic-Economic'!H9</f>
        <v>313836</v>
      </c>
    </row>
    <row r="23" spans="2:8" x14ac:dyDescent="0.35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35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35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35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35">
      <c r="B29" s="1" t="s">
        <v>156</v>
      </c>
      <c r="C29" t="s">
        <v>157</v>
      </c>
    </row>
    <row r="30" spans="2:8" x14ac:dyDescent="0.35">
      <c r="B30" s="34" t="s">
        <v>146</v>
      </c>
      <c r="C30" s="70">
        <v>0.01</v>
      </c>
    </row>
    <row r="31" spans="2:8" x14ac:dyDescent="0.35">
      <c r="B31" s="34" t="s">
        <v>148</v>
      </c>
      <c r="C31" s="50">
        <v>4000000</v>
      </c>
    </row>
    <row r="32" spans="2:8" x14ac:dyDescent="0.35">
      <c r="B32" s="30" t="s">
        <v>152</v>
      </c>
      <c r="C32" s="39">
        <v>1.6E-2</v>
      </c>
    </row>
    <row r="33" spans="2:8" x14ac:dyDescent="0.35">
      <c r="B33" s="30" t="s">
        <v>174</v>
      </c>
      <c r="C33" s="39">
        <v>1.6E-2</v>
      </c>
    </row>
    <row r="35" spans="2:8" x14ac:dyDescent="0.35">
      <c r="B35" s="1" t="s">
        <v>158</v>
      </c>
      <c r="C35" t="s">
        <v>160</v>
      </c>
      <c r="D35" t="s">
        <v>127</v>
      </c>
      <c r="E35" t="s">
        <v>128</v>
      </c>
    </row>
    <row r="36" spans="2:8" x14ac:dyDescent="0.35">
      <c r="B36" s="32" t="s">
        <v>159</v>
      </c>
      <c r="C36" s="32">
        <v>0</v>
      </c>
      <c r="D36" s="32">
        <v>3</v>
      </c>
      <c r="E36" s="32">
        <v>12</v>
      </c>
    </row>
    <row r="40" spans="2:8" x14ac:dyDescent="0.35">
      <c r="B40" s="1" t="s">
        <v>133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</row>
    <row r="41" spans="2:8" x14ac:dyDescent="0.35">
      <c r="B41" s="74" t="s">
        <v>27</v>
      </c>
      <c r="C41" s="75">
        <f>'Demographic-Economic'!C27</f>
        <v>2.5499999999999998</v>
      </c>
      <c r="D41" s="75">
        <f>'Demographic-Economic'!D27</f>
        <v>2.4900000000000002</v>
      </c>
      <c r="E41" s="75">
        <f>'Demographic-Economic'!E27</f>
        <v>2.4700000000000002</v>
      </c>
      <c r="F41" s="75">
        <f>'Demographic-Economic'!F27</f>
        <v>2.5</v>
      </c>
      <c r="G41" s="75">
        <f>'Demographic-Economic'!G27</f>
        <v>2.5</v>
      </c>
      <c r="H41" s="75">
        <f>'Demographic-Economic'!H27</f>
        <v>2.65</v>
      </c>
    </row>
    <row r="42" spans="2:8" x14ac:dyDescent="0.35">
      <c r="B42" s="74" t="s">
        <v>28</v>
      </c>
      <c r="C42" s="76">
        <f>_xlfn.NUMBERVALUE(RIGHT('Demographic-Economic'!C28,7))</f>
        <v>82459</v>
      </c>
      <c r="D42" s="76">
        <f>_xlfn.NUMBERVALUE(RIGHT('Demographic-Economic'!D28,7))</f>
        <v>68123</v>
      </c>
      <c r="E42" s="76">
        <f>_xlfn.NUMBERVALUE(RIGHT('Demographic-Economic'!E28,7))</f>
        <v>71916</v>
      </c>
      <c r="F42" s="76">
        <f>_xlfn.NUMBERVALUE(RIGHT('Demographic-Economic'!F28,7))</f>
        <v>48615</v>
      </c>
      <c r="G42" s="76">
        <f>_xlfn.NUMBERVALUE(RIGHT('Demographic-Economic'!G28,7))</f>
        <v>61518</v>
      </c>
      <c r="H42" s="76">
        <f>_xlfn.NUMBERVALUE(RIGHT('Demographic-Economic'!H28,7))</f>
        <v>69340</v>
      </c>
    </row>
    <row r="43" spans="2:8" x14ac:dyDescent="0.35">
      <c r="B43" s="77" t="s">
        <v>134</v>
      </c>
      <c r="C43" s="78">
        <v>0.1</v>
      </c>
      <c r="D43" s="77"/>
      <c r="E43" s="77"/>
      <c r="F43" s="77"/>
      <c r="G43" s="77"/>
      <c r="H43" s="77"/>
    </row>
    <row r="44" spans="2:8" x14ac:dyDescent="0.35">
      <c r="B44" s="77" t="s">
        <v>135</v>
      </c>
      <c r="C44" s="79">
        <v>12</v>
      </c>
      <c r="D44" s="77"/>
      <c r="E44" s="77"/>
      <c r="F44" s="77"/>
      <c r="G44" s="77"/>
      <c r="H44" s="77"/>
    </row>
    <row r="45" spans="2:8" x14ac:dyDescent="0.35">
      <c r="B45" s="77" t="s">
        <v>136</v>
      </c>
      <c r="C45" s="80">
        <f>C42*$C$43/$C$44/C$41</f>
        <v>269.47385620915031</v>
      </c>
      <c r="D45" s="80">
        <f t="shared" ref="D45:H45" si="3">D42*$C$43/$C$44/D$41</f>
        <v>227.98862115127176</v>
      </c>
      <c r="E45" s="80">
        <f t="shared" si="3"/>
        <v>242.63157894736844</v>
      </c>
      <c r="F45" s="80">
        <f t="shared" si="3"/>
        <v>162.05000000000001</v>
      </c>
      <c r="G45" s="80">
        <f t="shared" si="3"/>
        <v>205.06</v>
      </c>
      <c r="H45" s="80">
        <f t="shared" si="3"/>
        <v>218.05031446540883</v>
      </c>
    </row>
    <row r="47" spans="2:8" x14ac:dyDescent="0.35">
      <c r="C47" t="s">
        <v>194</v>
      </c>
      <c r="D47" t="s">
        <v>195</v>
      </c>
    </row>
    <row r="48" spans="2:8" x14ac:dyDescent="0.35">
      <c r="B48" s="99" t="s">
        <v>192</v>
      </c>
      <c r="C48">
        <v>26.3825</v>
      </c>
      <c r="D48" s="110">
        <f>1/C48</f>
        <v>3.7903913579077041E-2</v>
      </c>
    </row>
    <row r="49" spans="2:4" x14ac:dyDescent="0.35">
      <c r="B49" s="99" t="s">
        <v>193</v>
      </c>
      <c r="C49">
        <v>-2.8902806999999999</v>
      </c>
      <c r="D49" s="110">
        <f>EXP(C49)</f>
        <v>5.5560614557892268E-2</v>
      </c>
    </row>
  </sheetData>
  <conditionalFormatting sqref="B41:B42">
    <cfRule type="expression" dxfId="4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E8A-21E0-4EA8-AFFD-232A2252CA12}">
  <dimension ref="A1:S131"/>
  <sheetViews>
    <sheetView workbookViewId="0">
      <selection activeCell="B4" sqref="B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7</v>
      </c>
      <c r="D1" s="97">
        <v>0.95</v>
      </c>
    </row>
    <row r="2" spans="1:19" x14ac:dyDescent="0.35">
      <c r="A2" t="str">
        <f>'[1]Annual Cost 95%'!$B$1</f>
        <v>High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'Total Property Damage 95%'!B4+Summary!AD4</f>
        <v>6674349.6537678214</v>
      </c>
      <c r="C4" s="36">
        <f>'Total Property Damage 95%'!C4+Summary!AE4</f>
        <v>8562828.4317718931</v>
      </c>
      <c r="D4" s="36">
        <f>'Total Property Damage 95%'!D4+Summary!AF4</f>
        <v>9028480.7331975549</v>
      </c>
      <c r="E4" s="36">
        <f>'Total Property Damage 95%'!E4+Summary!AG4</f>
        <v>5937066.8431771901</v>
      </c>
      <c r="F4" s="36">
        <f>'Total Property Damage 95%'!F4+Summary!AH4</f>
        <v>4941088.3095723009</v>
      </c>
      <c r="G4" s="36">
        <f>'Total Property Damage 95%'!G4+Summary!AI4</f>
        <v>2962066.0285132383</v>
      </c>
      <c r="H4" s="37">
        <f>'Total Property Damage 95%'!H4+Summary!AJ4</f>
        <v>14017786.993580336</v>
      </c>
      <c r="I4" s="37">
        <f>'Total Property Damage 95%'!I4+Summary!AK4</f>
        <v>14943466.036251184</v>
      </c>
      <c r="J4" s="37">
        <f>'Total Property Damage 95%'!J4+Summary!AL4</f>
        <v>9463618.4351971969</v>
      </c>
      <c r="K4" s="37">
        <f>'Total Property Damage 95%'!K4+Summary!AM4</f>
        <v>7086265.0173468981</v>
      </c>
      <c r="L4" s="37">
        <f>'Total Property Damage 95%'!L4+Summary!AN4</f>
        <v>6317954.2391541144</v>
      </c>
      <c r="M4" s="37">
        <f>'Total Property Damage 95%'!M4+Summary!AO4</f>
        <v>2695547.4114650823</v>
      </c>
      <c r="N4" s="38">
        <f>'Total Property Damage 95%'!N4+Summary!AP4</f>
        <v>933471547.72141516</v>
      </c>
      <c r="O4" s="38">
        <f>'Total Property Damage 95%'!O4+Summary!AQ4</f>
        <v>1679202355.535244</v>
      </c>
      <c r="P4" s="38">
        <f>'Total Property Damage 95%'!P4+Summary!AR4</f>
        <v>1244707402.78264</v>
      </c>
      <c r="Q4" s="38">
        <f>'Total Property Damage 95%'!Q4+Summary!AS4</f>
        <v>440297759.54180813</v>
      </c>
      <c r="R4" s="38">
        <f>'Total Property Damage 95%'!R4+Summary!AT4</f>
        <v>301493905.48566025</v>
      </c>
      <c r="S4" s="38">
        <f>'Total Property Damage 95%'!S4+Summary!AU4</f>
        <v>169662636.94872618</v>
      </c>
    </row>
    <row r="5" spans="1:19" x14ac:dyDescent="0.35">
      <c r="A5">
        <v>2024</v>
      </c>
      <c r="B5" s="36">
        <f>'Total Property Damage 95%'!B5+Summary!AD5</f>
        <v>6826982.3787433393</v>
      </c>
      <c r="C5" s="36">
        <f>'Total Property Damage 95%'!C5+Summary!AE5</f>
        <v>8758647.9355195556</v>
      </c>
      <c r="D5" s="36">
        <f>'Total Property Damage 95%'!D5+Summary!AF5</f>
        <v>9234949.0317109507</v>
      </c>
      <c r="E5" s="36">
        <f>'Total Property Damage 95%'!E5+Summary!AG5</f>
        <v>6072838.9764402956</v>
      </c>
      <c r="F5" s="36">
        <f>'Total Property Damage 95%'!F5+Summary!AH5</f>
        <v>5054083.8540309211</v>
      </c>
      <c r="G5" s="36">
        <f>'Total Property Damage 95%'!G5+Summary!AI5</f>
        <v>3029804.1952174897</v>
      </c>
      <c r="H5" s="37">
        <f>'Total Property Damage 95%'!H5+Summary!AJ5</f>
        <v>14022725.679731492</v>
      </c>
      <c r="I5" s="37">
        <f>'Total Property Damage 95%'!I5+Summary!AK5</f>
        <v>14948949.44471354</v>
      </c>
      <c r="J5" s="37">
        <f>'Total Property Damage 95%'!J5+Summary!AL5</f>
        <v>9467289.3899433166</v>
      </c>
      <c r="K5" s="37">
        <f>'Total Property Damage 95%'!K5+Summary!AM5</f>
        <v>7089705.1922817212</v>
      </c>
      <c r="L5" s="37">
        <f>'Total Property Damage 95%'!L5+Summary!AN5</f>
        <v>6320791.1049179798</v>
      </c>
      <c r="M5" s="37">
        <f>'Total Property Damage 95%'!M5+Summary!AO5</f>
        <v>2696689.9223878123</v>
      </c>
      <c r="N5" s="38">
        <f>'Total Property Damage 95%'!N5+Summary!AP5</f>
        <v>941715153.13676023</v>
      </c>
      <c r="O5" s="38">
        <f>'Total Property Damage 95%'!O5+Summary!AQ5</f>
        <v>1694108465.7019536</v>
      </c>
      <c r="P5" s="38">
        <f>'Total Property Damage 95%'!P5+Summary!AR5</f>
        <v>1255836898.3679638</v>
      </c>
      <c r="Q5" s="38">
        <f>'Total Property Damage 95%'!Q5+Summary!AS5</f>
        <v>444360379.04461205</v>
      </c>
      <c r="R5" s="38">
        <f>'Total Property Damage 95%'!R5+Summary!AT5</f>
        <v>304244461.93248755</v>
      </c>
      <c r="S5" s="38">
        <f>'Total Property Damage 95%'!S5+Summary!AU5</f>
        <v>171197992.46670941</v>
      </c>
    </row>
    <row r="6" spans="1:19" x14ac:dyDescent="0.35">
      <c r="A6">
        <v>2025</v>
      </c>
      <c r="B6" s="36">
        <f>'Total Property Damage 95%'!B6+Summary!AD6</f>
        <v>6983105.5934207719</v>
      </c>
      <c r="C6" s="36">
        <f>'Total Property Damage 95%'!C6+Summary!AE6</f>
        <v>8958945.5481483545</v>
      </c>
      <c r="D6" s="36">
        <f>'Total Property Damage 95%'!D6+Summary!AF6</f>
        <v>9446138.961642826</v>
      </c>
      <c r="E6" s="36">
        <f>'Total Property Damage 95%'!E6+Summary!AG6</f>
        <v>6211716.0220545242</v>
      </c>
      <c r="F6" s="36">
        <f>'Total Property Damage 95%'!F6+Summary!AH6</f>
        <v>5169663.4431913458</v>
      </c>
      <c r="G6" s="36">
        <f>'Total Property Damage 95%'!G6+Summary!AI6</f>
        <v>3099091.4358398388</v>
      </c>
      <c r="H6" s="37">
        <f>'Total Property Damage 95%'!H6+Summary!AJ6</f>
        <v>14027686.819631021</v>
      </c>
      <c r="I6" s="37">
        <f>'Total Property Damage 95%'!I6+Summary!AK6</f>
        <v>14954458.128673211</v>
      </c>
      <c r="J6" s="37">
        <f>'Total Property Damage 95%'!J6+Summary!AL6</f>
        <v>9470977.5664784759</v>
      </c>
      <c r="K6" s="37">
        <f>'Total Property Damage 95%'!K6+Summary!AM6</f>
        <v>7093162.4979346422</v>
      </c>
      <c r="L6" s="37">
        <f>'Total Property Damage 95%'!L6+Summary!AN6</f>
        <v>6323641.8332256293</v>
      </c>
      <c r="M6" s="37">
        <f>'Total Property Damage 95%'!M6+Summary!AO6</f>
        <v>2697837.9322243892</v>
      </c>
      <c r="N6" s="38">
        <f>'Total Property Damage 95%'!N6+Summary!AP6</f>
        <v>950035937.23546863</v>
      </c>
      <c r="O6" s="38">
        <f>'Total Property Damage 95%'!O6+Summary!AQ6</f>
        <v>1709155086.2674813</v>
      </c>
      <c r="P6" s="38">
        <f>'Total Property Damage 95%'!P6+Summary!AR6</f>
        <v>1267072298.5679636</v>
      </c>
      <c r="Q6" s="38">
        <f>'Total Property Damage 95%'!Q6+Summary!AS6</f>
        <v>448463200.95939064</v>
      </c>
      <c r="R6" s="38">
        <f>'Total Property Damage 95%'!R6+Summary!AT6</f>
        <v>307021864.27455437</v>
      </c>
      <c r="S6" s="38">
        <f>'Total Property Damage 95%'!S6+Summary!AU6</f>
        <v>172748182.95754617</v>
      </c>
    </row>
    <row r="7" spans="1:19" x14ac:dyDescent="0.35">
      <c r="A7">
        <v>2026</v>
      </c>
      <c r="B7" s="36">
        <f>'Total Property Damage 95%'!B7+Summary!AD7</f>
        <v>7142799.1202520933</v>
      </c>
      <c r="C7" s="36">
        <f>'Total Property Damage 95%'!C7+Summary!AE7</f>
        <v>9163823.6775327232</v>
      </c>
      <c r="D7" s="36">
        <f>'Total Property Damage 95%'!D7+Summary!AF7</f>
        <v>9662158.4998758938</v>
      </c>
      <c r="E7" s="36">
        <f>'Total Property Damage 95%'!E7+Summary!AG7</f>
        <v>6353768.9848754089</v>
      </c>
      <c r="F7" s="36">
        <f>'Total Property Damage 95%'!F7+Summary!AH7</f>
        <v>5287886.1704191854</v>
      </c>
      <c r="G7" s="36">
        <f>'Total Property Damage 95%'!G7+Summary!AI7</f>
        <v>3169963.1754607158</v>
      </c>
      <c r="H7" s="37">
        <f>'Total Property Damage 95%'!H7+Summary!AJ7</f>
        <v>14032670.54807316</v>
      </c>
      <c r="I7" s="37">
        <f>'Total Property Damage 95%'!I7+Summary!AK7</f>
        <v>14959992.239906175</v>
      </c>
      <c r="J7" s="37">
        <f>'Total Property Damage 95%'!J7+Summary!AL7</f>
        <v>9474683.0682535041</v>
      </c>
      <c r="K7" s="37">
        <f>'Total Property Damage 95%'!K7+Summary!AM7</f>
        <v>7096637.0373270242</v>
      </c>
      <c r="L7" s="37">
        <f>'Total Property Damage 95%'!L7+Summary!AN7</f>
        <v>6326506.5074146688</v>
      </c>
      <c r="M7" s="37">
        <f>'Total Property Damage 95%'!M7+Summary!AO7</f>
        <v>2698991.4740231242</v>
      </c>
      <c r="N7" s="38">
        <f>'Total Property Damage 95%'!N7+Summary!AP7</f>
        <v>958434677.02367938</v>
      </c>
      <c r="O7" s="38">
        <f>'Total Property Damage 95%'!O7+Summary!AQ7</f>
        <v>1724343643.0468397</v>
      </c>
      <c r="P7" s="38">
        <f>'Total Property Damage 95%'!P7+Summary!AR7</f>
        <v>1278414689.6172976</v>
      </c>
      <c r="Q7" s="38">
        <f>'Total Property Damage 95%'!Q7+Summary!AS7</f>
        <v>452606655.44657683</v>
      </c>
      <c r="R7" s="38">
        <f>'Total Property Damage 95%'!R7+Summary!AT7</f>
        <v>309826395.62319714</v>
      </c>
      <c r="S7" s="38">
        <f>'Total Property Damage 95%'!S7+Summary!AU7</f>
        <v>174313363.17627394</v>
      </c>
    </row>
    <row r="8" spans="1:19" x14ac:dyDescent="0.35">
      <c r="A8">
        <v>2027</v>
      </c>
      <c r="B8" s="36">
        <f>'Total Property Damage 95%'!B8+Summary!AD8</f>
        <v>7306144.6071133269</v>
      </c>
      <c r="C8" s="36">
        <f>'Total Property Damage 95%'!C8+Summary!AE8</f>
        <v>9373387.0734670963</v>
      </c>
      <c r="D8" s="36">
        <f>'Total Property Damage 95%'!D8+Summary!AF8</f>
        <v>9883118.0925680269</v>
      </c>
      <c r="E8" s="36">
        <f>'Total Property Damage 95%'!E8+Summary!AG8</f>
        <v>6499070.4935368551</v>
      </c>
      <c r="F8" s="36">
        <f>'Total Property Damage 95%'!F8+Summary!AH8</f>
        <v>5408812.4804598652</v>
      </c>
      <c r="G8" s="36">
        <f>'Total Property Damage 95%'!G8+Summary!AI8</f>
        <v>3242455.6492809146</v>
      </c>
      <c r="H8" s="37">
        <f>'Total Property Damage 95%'!H8+Summary!AJ8</f>
        <v>14037677.000665344</v>
      </c>
      <c r="I8" s="37">
        <f>'Total Property Damage 95%'!I8+Summary!AK8</f>
        <v>14965551.931104068</v>
      </c>
      <c r="J8" s="37">
        <f>'Total Property Damage 95%'!J8+Summary!AL8</f>
        <v>9478405.9993433505</v>
      </c>
      <c r="K8" s="37">
        <f>'Total Property Damage 95%'!K8+Summary!AM8</f>
        <v>7100128.9141017627</v>
      </c>
      <c r="L8" s="37">
        <f>'Total Property Damage 95%'!L8+Summary!AN8</f>
        <v>6329385.2113254797</v>
      </c>
      <c r="M8" s="37">
        <f>'Total Property Damage 95%'!M8+Summary!AO8</f>
        <v>2700150.5810317099</v>
      </c>
      <c r="N8" s="38">
        <f>'Total Property Damage 95%'!N8+Summary!AP8</f>
        <v>966912157.96864104</v>
      </c>
      <c r="O8" s="38">
        <f>'Total Property Damage 95%'!O8+Summary!AQ8</f>
        <v>1739675577.5035238</v>
      </c>
      <c r="P8" s="38">
        <f>'Total Property Damage 95%'!P8+Summary!AR8</f>
        <v>1289865169.7974641</v>
      </c>
      <c r="Q8" s="38">
        <f>'Total Property Damage 95%'!Q8+Summary!AS8</f>
        <v>456791177.62800503</v>
      </c>
      <c r="R8" s="38">
        <f>'Total Property Damage 95%'!R8+Summary!AT8</f>
        <v>312658342.31266636</v>
      </c>
      <c r="S8" s="38">
        <f>'Total Property Damage 95%'!S8+Summary!AU8</f>
        <v>175893689.62203473</v>
      </c>
    </row>
    <row r="9" spans="1:19" x14ac:dyDescent="0.35">
      <c r="A9">
        <v>2028</v>
      </c>
      <c r="B9" s="36">
        <f>'Total Property Damage 95%'!B9+Summary!AD9</f>
        <v>7473225.5690493509</v>
      </c>
      <c r="C9" s="36">
        <f>'Total Property Damage 95%'!C9+Summary!AE9</f>
        <v>9587742.8812222276</v>
      </c>
      <c r="D9" s="36">
        <f>'Total Property Damage 95%'!D9+Summary!AF9</f>
        <v>10109130.71162102</v>
      </c>
      <c r="E9" s="36">
        <f>'Total Property Damage 95%'!E9+Summary!AG9</f>
        <v>6647694.8375845961</v>
      </c>
      <c r="F9" s="36">
        <f>'Total Property Damage 95%'!F9+Summary!AH9</f>
        <v>5532504.2003427353</v>
      </c>
      <c r="G9" s="36">
        <f>'Total Property Damage 95%'!G9+Summary!AI9</f>
        <v>3316605.9211478704</v>
      </c>
      <c r="H9" s="37">
        <f>'Total Property Damage 95%'!H9+Summary!AJ9</f>
        <v>14042706.313833116</v>
      </c>
      <c r="I9" s="37">
        <f>'Total Property Damage 95%'!I9+Summary!AK9</f>
        <v>14971137.355879704</v>
      </c>
      <c r="J9" s="37">
        <f>'Total Property Damage 95%'!J9+Summary!AL9</f>
        <v>9482146.4644508399</v>
      </c>
      <c r="K9" s="37">
        <f>'Total Property Damage 95%'!K9+Summary!AM9</f>
        <v>7103638.2325270362</v>
      </c>
      <c r="L9" s="37">
        <f>'Total Property Damage 95%'!L9+Summary!AN9</f>
        <v>6332278.0293042567</v>
      </c>
      <c r="M9" s="37">
        <f>'Total Property Damage 95%'!M9+Summary!AO9</f>
        <v>2701315.286698421</v>
      </c>
      <c r="N9" s="38">
        <f>'Total Property Damage 95%'!N9+Summary!AP9</f>
        <v>975469174.09781265</v>
      </c>
      <c r="O9" s="38">
        <f>'Total Property Damage 95%'!O9+Summary!AQ9</f>
        <v>1755152346.9340296</v>
      </c>
      <c r="P9" s="38">
        <f>'Total Property Damage 95%'!P9+Summary!AR9</f>
        <v>1301424849.5801027</v>
      </c>
      <c r="Q9" s="38">
        <f>'Total Property Damage 95%'!Q9+Summary!AS9</f>
        <v>461017207.64781666</v>
      </c>
      <c r="R9" s="38">
        <f>'Total Property Damage 95%'!R9+Summary!AT9</f>
        <v>315517993.93928689</v>
      </c>
      <c r="S9" s="38">
        <f>'Total Property Damage 95%'!S9+Summary!AU9</f>
        <v>177489320.55909702</v>
      </c>
    </row>
    <row r="10" spans="1:19" x14ac:dyDescent="0.35">
      <c r="A10">
        <v>2029</v>
      </c>
      <c r="B10" s="36">
        <f>'Total Property Damage 95%'!B10+Summary!AD10</f>
        <v>7644127.4309733491</v>
      </c>
      <c r="C10" s="36">
        <f>'Total Property Damage 95%'!C10+Summary!AE10</f>
        <v>9807000.6963262726</v>
      </c>
      <c r="D10" s="36">
        <f>'Total Property Damage 95%'!D10+Summary!AF10</f>
        <v>10340311.912440691</v>
      </c>
      <c r="E10" s="36">
        <f>'Total Property Damage 95%'!E10+Summary!AG10</f>
        <v>6799718.0054588504</v>
      </c>
      <c r="F10" s="36">
        <f>'Total Property Damage 95%'!F10+Summary!AH10</f>
        <v>5659024.570991897</v>
      </c>
      <c r="G10" s="36">
        <f>'Total Property Damage 95%'!G10+Summary!AI10</f>
        <v>3392451.9025056139</v>
      </c>
      <c r="H10" s="37">
        <f>'Total Property Damage 95%'!H10+Summary!AJ10</f>
        <v>14047758.624825049</v>
      </c>
      <c r="I10" s="37">
        <f>'Total Property Damage 95%'!I10+Summary!AK10</f>
        <v>14976748.668772617</v>
      </c>
      <c r="J10" s="37">
        <f>'Total Property Damage 95%'!J10+Summary!AL10</f>
        <v>9485904.5689104646</v>
      </c>
      <c r="K10" s="37">
        <f>'Total Property Damage 95%'!K10+Summary!AM10</f>
        <v>7107165.0975000793</v>
      </c>
      <c r="L10" s="37">
        <f>'Total Property Damage 95%'!L10+Summary!AN10</f>
        <v>6335185.0462060524</v>
      </c>
      <c r="M10" s="37">
        <f>'Total Property Damage 95%'!M10+Summary!AO10</f>
        <v>2702485.6246733246</v>
      </c>
      <c r="N10" s="38">
        <f>'Total Property Damage 95%'!N10+Summary!AP10</f>
        <v>984106528.09919381</v>
      </c>
      <c r="O10" s="38">
        <f>'Total Property Damage 95%'!O10+Summary!AQ10</f>
        <v>1770775424.6546679</v>
      </c>
      <c r="P10" s="38">
        <f>'Total Property Damage 95%'!P10+Summary!AR10</f>
        <v>1313094851.7720931</v>
      </c>
      <c r="Q10" s="38">
        <f>'Total Property Damage 95%'!Q10+Summary!AS10</f>
        <v>465285190.73414814</v>
      </c>
      <c r="R10" s="38">
        <f>'Total Property Damage 95%'!R10+Summary!AT10</f>
        <v>318405643.40111727</v>
      </c>
      <c r="S10" s="38">
        <f>'Total Property Damage 95%'!S10+Summary!AU10</f>
        <v>179100416.03814435</v>
      </c>
    </row>
    <row r="11" spans="1:19" x14ac:dyDescent="0.35">
      <c r="A11">
        <v>2030</v>
      </c>
      <c r="B11" s="36">
        <f>'Total Property Damage 95%'!B11+Summary!AD11</f>
        <v>9043812.7879124377</v>
      </c>
      <c r="C11" s="36">
        <f>'Total Property Damage 95%'!C11+Summary!AE11</f>
        <v>11602721.05736053</v>
      </c>
      <c r="D11" s="36">
        <f>'Total Property Damage 95%'!D11+Summary!AF11</f>
        <v>12233684.740238141</v>
      </c>
      <c r="E11" s="36">
        <f>'Total Property Damage 95%'!E11+Summary!AG11</f>
        <v>8044786.9566895524</v>
      </c>
      <c r="F11" s="36">
        <f>'Total Property Damage 95%'!F11+Summary!AH11</f>
        <v>6695225.7460902147</v>
      </c>
      <c r="G11" s="36">
        <f>'Total Property Damage 95%'!G11+Summary!AI11</f>
        <v>4013630.0938603645</v>
      </c>
      <c r="H11" s="37">
        <f>'Total Property Damage 95%'!H11+Summary!AJ11</f>
        <v>16254279.986838056</v>
      </c>
      <c r="I11" s="37">
        <f>'Total Property Damage 95%'!I11+Summary!AK11</f>
        <v>17329450.848316461</v>
      </c>
      <c r="J11" s="37">
        <f>'Total Property Damage 95%'!J11+Summary!AL11</f>
        <v>10976285.760142274</v>
      </c>
      <c r="K11" s="37">
        <f>'Total Property Damage 95%'!K11+Summary!AM11</f>
        <v>8224637.4211892411</v>
      </c>
      <c r="L11" s="37">
        <f>'Total Property Damage 95%'!L11+Summary!AN11</f>
        <v>7331002.0335540418</v>
      </c>
      <c r="M11" s="37">
        <f>'Total Property Damage 95%'!M11+Summary!AO11</f>
        <v>3127203.5861281999</v>
      </c>
      <c r="N11" s="38">
        <f>'Total Property Damage 95%'!N11+Summary!AP11</f>
        <v>1148355979.7498267</v>
      </c>
      <c r="O11" s="38">
        <f>'Total Property Damage 95%'!O11+Summary!AQ11</f>
        <v>2066417608.3308721</v>
      </c>
      <c r="P11" s="38">
        <f>'Total Property Damage 95%'!P11+Summary!AR11</f>
        <v>1532424734.2414546</v>
      </c>
      <c r="Q11" s="38">
        <f>'Total Property Damage 95%'!Q11+Summary!AS11</f>
        <v>543160045.47103357</v>
      </c>
      <c r="R11" s="38">
        <f>'Total Property Damage 95%'!R11+Summary!AT11</f>
        <v>371658201.70171893</v>
      </c>
      <c r="S11" s="38">
        <f>'Total Property Damage 95%'!S11+Summary!AU11</f>
        <v>209038937.33780438</v>
      </c>
    </row>
    <row r="12" spans="1:19" x14ac:dyDescent="0.35">
      <c r="A12">
        <v>2031</v>
      </c>
      <c r="B12" s="36">
        <f>'Total Property Damage 95%'!B12+Summary!AD12</f>
        <v>9250631.7083458696</v>
      </c>
      <c r="C12" s="36">
        <f>'Total Property Damage 95%'!C12+Summary!AE12</f>
        <v>11868058.509544507</v>
      </c>
      <c r="D12" s="36">
        <f>'Total Property Damage 95%'!D12+Summary!AF12</f>
        <v>12513451.419429103</v>
      </c>
      <c r="E12" s="36">
        <f>'Total Property Damage 95%'!E12+Summary!AG12</f>
        <v>8228759.6010285933</v>
      </c>
      <c r="F12" s="36">
        <f>'Total Property Damage 95%'!F12+Summary!AH12</f>
        <v>6848335.877108763</v>
      </c>
      <c r="G12" s="36">
        <f>'Total Property Damage 95%'!G12+Summary!AI12</f>
        <v>4105416.0100992327</v>
      </c>
      <c r="H12" s="37">
        <f>'Total Property Damage 95%'!H12+Summary!AJ12</f>
        <v>16260177.448496897</v>
      </c>
      <c r="I12" s="37">
        <f>'Total Property Damage 95%'!I12+Summary!AK12</f>
        <v>17336001.628913041</v>
      </c>
      <c r="J12" s="37">
        <f>'Total Property Damage 95%'!J12+Summary!AL12</f>
        <v>10980673.763979573</v>
      </c>
      <c r="K12" s="37">
        <f>'Total Property Damage 95%'!K12+Summary!AM12</f>
        <v>8228757.7445167545</v>
      </c>
      <c r="L12" s="37">
        <f>'Total Property Damage 95%'!L12+Summary!AN12</f>
        <v>7334397.5923469085</v>
      </c>
      <c r="M12" s="37">
        <f>'Total Property Damage 95%'!M12+Summary!AO12</f>
        <v>3128570.4103108505</v>
      </c>
      <c r="N12" s="38">
        <f>'Total Property Damage 95%'!N12+Summary!AP12</f>
        <v>1158535090.2976773</v>
      </c>
      <c r="O12" s="38">
        <f>'Total Property Damage 95%'!O12+Summary!AQ12</f>
        <v>2084831762.3792336</v>
      </c>
      <c r="P12" s="38">
        <f>'Total Property Damage 95%'!P12+Summary!AR12</f>
        <v>1546182063.8999972</v>
      </c>
      <c r="Q12" s="38">
        <f>'Total Property Damage 95%'!Q12+Summary!AS12</f>
        <v>548195248.45630741</v>
      </c>
      <c r="R12" s="38">
        <f>'Total Property Damage 95%'!R12+Summary!AT12</f>
        <v>375064015.24796039</v>
      </c>
      <c r="S12" s="38">
        <f>'Total Property Damage 95%'!S12+Summary!AU12</f>
        <v>210938756.92481953</v>
      </c>
    </row>
    <row r="13" spans="1:19" x14ac:dyDescent="0.35">
      <c r="A13">
        <v>2032</v>
      </c>
      <c r="B13" s="36">
        <f>'Total Property Damage 95%'!B13+Summary!AD13</f>
        <v>9462180.2784140687</v>
      </c>
      <c r="C13" s="36">
        <f>'Total Property Damage 95%'!C13+Summary!AE13</f>
        <v>12139463.845562235</v>
      </c>
      <c r="D13" s="36">
        <f>'Total Property Damage 95%'!D13+Summary!AF13</f>
        <v>12799615.958009727</v>
      </c>
      <c r="E13" s="36">
        <f>'Total Property Damage 95%'!E13+Summary!AG13</f>
        <v>8416939.4337055385</v>
      </c>
      <c r="F13" s="36">
        <f>'Total Property Damage 95%'!F13+Summary!AH13</f>
        <v>7004947.4154150654</v>
      </c>
      <c r="G13" s="36">
        <f>'Total Property Damage 95%'!G13+Summary!AI13</f>
        <v>4199300.9375132201</v>
      </c>
      <c r="H13" s="37">
        <f>'Total Property Damage 95%'!H13+Summary!AJ13</f>
        <v>16266101.992719928</v>
      </c>
      <c r="I13" s="37">
        <f>'Total Property Damage 95%'!I13+Summary!AK13</f>
        <v>17342582.895871542</v>
      </c>
      <c r="J13" s="37">
        <f>'Total Property Damage 95%'!J13+Summary!AL13</f>
        <v>10985082.540395632</v>
      </c>
      <c r="K13" s="37">
        <f>'Total Property Damage 95%'!K13+Summary!AM13</f>
        <v>8232898.7315448187</v>
      </c>
      <c r="L13" s="37">
        <f>'Total Property Damage 95%'!L13+Summary!AN13</f>
        <v>7337809.8724054154</v>
      </c>
      <c r="M13" s="37">
        <f>'Total Property Damage 95%'!M13+Summary!AO13</f>
        <v>3129943.8673097207</v>
      </c>
      <c r="N13" s="38">
        <f>'Total Property Damage 95%'!N13+Summary!AP13</f>
        <v>1168809970.6274023</v>
      </c>
      <c r="O13" s="38">
        <f>'Total Property Damage 95%'!O13+Summary!AQ13</f>
        <v>2103420370.3682392</v>
      </c>
      <c r="P13" s="38">
        <f>'Total Property Damage 95%'!P13+Summary!AR13</f>
        <v>1560070981.9348207</v>
      </c>
      <c r="Q13" s="38">
        <f>'Total Property Damage 95%'!Q13+Summary!AS13</f>
        <v>553280557.599226</v>
      </c>
      <c r="R13" s="38">
        <f>'Total Property Damage 95%'!R13+Summary!AT13</f>
        <v>378503252.35599661</v>
      </c>
      <c r="S13" s="38">
        <f>'Total Property Damage 95%'!S13+Summary!AU13</f>
        <v>212857031.66954055</v>
      </c>
    </row>
    <row r="14" spans="1:19" x14ac:dyDescent="0.35">
      <c r="A14">
        <v>2033</v>
      </c>
      <c r="B14" s="36">
        <f>'Total Property Damage 95%'!B14+Summary!AD14</f>
        <v>9678566.658364756</v>
      </c>
      <c r="C14" s="36">
        <f>'Total Property Damage 95%'!C14+Summary!AE14</f>
        <v>12417075.829142381</v>
      </c>
      <c r="D14" s="36">
        <f>'Total Property Damage 95%'!D14+Summary!AF14</f>
        <v>13092324.665772481</v>
      </c>
      <c r="E14" s="36">
        <f>'Total Property Damage 95%'!E14+Summary!AG14</f>
        <v>8609422.6670337673</v>
      </c>
      <c r="F14" s="36">
        <f>'Total Property Damage 95%'!F14+Summary!AH14</f>
        <v>7165140.4331304971</v>
      </c>
      <c r="G14" s="36">
        <f>'Total Property Damage 95%'!G14+Summary!AI14</f>
        <v>4295332.8774525756</v>
      </c>
      <c r="H14" s="37">
        <f>'Total Property Damage 95%'!H14+Summary!AJ14</f>
        <v>16272053.782122077</v>
      </c>
      <c r="I14" s="37">
        <f>'Total Property Damage 95%'!I14+Summary!AK14</f>
        <v>17349194.8322936</v>
      </c>
      <c r="J14" s="37">
        <f>'Total Property Damage 95%'!J14+Summary!AL14</f>
        <v>10989512.214192938</v>
      </c>
      <c r="K14" s="37">
        <f>'Total Property Damage 95%'!K14+Summary!AM14</f>
        <v>8237060.5065579023</v>
      </c>
      <c r="L14" s="37">
        <f>'Total Property Damage 95%'!L14+Summary!AN14</f>
        <v>7341238.9742676187</v>
      </c>
      <c r="M14" s="37">
        <f>'Total Property Damage 95%'!M14+Summary!AO14</f>
        <v>3131323.9969941168</v>
      </c>
      <c r="N14" s="38">
        <f>'Total Property Damage 95%'!N14+Summary!AP14</f>
        <v>1179181590.4306865</v>
      </c>
      <c r="O14" s="38">
        <f>'Total Property Damage 95%'!O14+Summary!AQ14</f>
        <v>2122185212.7494302</v>
      </c>
      <c r="P14" s="38">
        <f>'Total Property Damage 95%'!P14+Summary!AR14</f>
        <v>1574092845.8374543</v>
      </c>
      <c r="Q14" s="38">
        <f>'Total Property Damage 95%'!Q14+Summary!AS14</f>
        <v>558416512.12887716</v>
      </c>
      <c r="R14" s="38">
        <f>'Total Property Damage 95%'!R14+Summary!AT14</f>
        <v>381976267.55423385</v>
      </c>
      <c r="S14" s="38">
        <f>'Total Property Damage 95%'!S14+Summary!AU14</f>
        <v>214793955.21299124</v>
      </c>
    </row>
    <row r="15" spans="1:19" x14ac:dyDescent="0.35">
      <c r="A15">
        <v>2034</v>
      </c>
      <c r="B15" s="36">
        <f>'Total Property Damage 95%'!B15+Summary!AD15</f>
        <v>9899901.4819141142</v>
      </c>
      <c r="C15" s="36">
        <f>'Total Property Damage 95%'!C15+Summary!AE15</f>
        <v>12701036.397339422</v>
      </c>
      <c r="D15" s="36">
        <f>'Total Property Damage 95%'!D15+Summary!AF15</f>
        <v>13391727.198403198</v>
      </c>
      <c r="E15" s="36">
        <f>'Total Property Damage 95%'!E15+Summary!AG15</f>
        <v>8806307.7135631368</v>
      </c>
      <c r="F15" s="36">
        <f>'Total Property Damage 95%'!F15+Summary!AH15</f>
        <v>7328996.8335100599</v>
      </c>
      <c r="G15" s="36">
        <f>'Total Property Damage 95%'!G15+Summary!AI15</f>
        <v>4393560.9289890155</v>
      </c>
      <c r="H15" s="37">
        <f>'Total Property Damage 95%'!H15+Summary!AJ15</f>
        <v>16278032.980299316</v>
      </c>
      <c r="I15" s="37">
        <f>'Total Property Damage 95%'!I15+Summary!AK15</f>
        <v>17355837.622385487</v>
      </c>
      <c r="J15" s="37">
        <f>'Total Property Damage 95%'!J15+Summary!AL15</f>
        <v>10993962.910926914</v>
      </c>
      <c r="K15" s="37">
        <f>'Total Property Damage 95%'!K15+Summary!AM15</f>
        <v>8241243.1945902929</v>
      </c>
      <c r="L15" s="37">
        <f>'Total Property Damage 95%'!L15+Summary!AN15</f>
        <v>7344684.9990781257</v>
      </c>
      <c r="M15" s="37">
        <f>'Total Property Damage 95%'!M15+Summary!AO15</f>
        <v>3132710.8394738762</v>
      </c>
      <c r="N15" s="38">
        <f>'Total Property Damage 95%'!N15+Summary!AP15</f>
        <v>1189650930.0187247</v>
      </c>
      <c r="O15" s="38">
        <f>'Total Property Damage 95%'!O15+Summary!AQ15</f>
        <v>2141128089.6253603</v>
      </c>
      <c r="P15" s="38">
        <f>'Total Property Damage 95%'!P15+Summary!AR15</f>
        <v>1588249028.2384086</v>
      </c>
      <c r="Q15" s="38">
        <f>'Total Property Damage 95%'!Q15+Summary!AS15</f>
        <v>563603657.52554262</v>
      </c>
      <c r="R15" s="38">
        <f>'Total Property Damage 95%'!R15+Summary!AT15</f>
        <v>385483419.42834723</v>
      </c>
      <c r="S15" s="38">
        <f>'Total Property Damage 95%'!S15+Summary!AU15</f>
        <v>216749723.39034903</v>
      </c>
    </row>
    <row r="16" spans="1:19" x14ac:dyDescent="0.35">
      <c r="A16">
        <v>2035</v>
      </c>
      <c r="B16" s="36">
        <f>'Total Property Damage 95%'!B16+Summary!AD16</f>
        <v>10126297.912811423</v>
      </c>
      <c r="C16" s="36">
        <f>'Total Property Damage 95%'!C16+Summary!AE16</f>
        <v>12991490.733103024</v>
      </c>
      <c r="D16" s="36">
        <f>'Total Property Damage 95%'!D16+Summary!AF16</f>
        <v>13697976.633996844</v>
      </c>
      <c r="E16" s="36">
        <f>'Total Property Damage 95%'!E16+Summary!AG16</f>
        <v>9007695.2363962065</v>
      </c>
      <c r="F16" s="36">
        <f>'Total Property Damage 95%'!F16+Summary!AH16</f>
        <v>7496600.3928177571</v>
      </c>
      <c r="G16" s="36">
        <f>'Total Property Damage 95%'!G16+Summary!AI16</f>
        <v>4494035.3140190225</v>
      </c>
      <c r="H16" s="37">
        <f>'Total Property Damage 95%'!H16+Summary!AJ16</f>
        <v>16284039.751834573</v>
      </c>
      <c r="I16" s="37">
        <f>'Total Property Damage 95%'!I16+Summary!AK16</f>
        <v>17362511.451464776</v>
      </c>
      <c r="J16" s="37">
        <f>'Total Property Damage 95%'!J16+Summary!AL16</f>
        <v>10998434.756910456</v>
      </c>
      <c r="K16" s="37">
        <f>'Total Property Damage 95%'!K16+Summary!AM16</f>
        <v>8245446.9214306176</v>
      </c>
      <c r="L16" s="37">
        <f>'Total Property Damage 95%'!L16+Summary!AN16</f>
        <v>7348148.0485917544</v>
      </c>
      <c r="M16" s="37">
        <f>'Total Property Damage 95%'!M16+Summary!AO16</f>
        <v>3134104.4351008204</v>
      </c>
      <c r="N16" s="38">
        <f>'Total Property Damage 95%'!N16+Summary!AP16</f>
        <v>1200218980.4472098</v>
      </c>
      <c r="O16" s="38">
        <f>'Total Property Damage 95%'!O16+Summary!AQ16</f>
        <v>2160250820.982409</v>
      </c>
      <c r="P16" s="38">
        <f>'Total Property Damage 95%'!P16+Summary!AR16</f>
        <v>1602540917.0880876</v>
      </c>
      <c r="Q16" s="38">
        <f>'Total Property Damage 95%'!Q16+Summary!AS16</f>
        <v>568842545.59773934</v>
      </c>
      <c r="R16" s="38">
        <f>'Total Property Damage 95%'!R16+Summary!AT16</f>
        <v>389025070.67078376</v>
      </c>
      <c r="S16" s="38">
        <f>'Total Property Damage 95%'!S16+Summary!AU16</f>
        <v>218724534.25750664</v>
      </c>
    </row>
    <row r="17" spans="1:19" x14ac:dyDescent="0.35">
      <c r="A17">
        <v>2036</v>
      </c>
      <c r="B17" s="36">
        <f>'Total Property Damage 95%'!B17+Summary!AD17</f>
        <v>10357871.70269727</v>
      </c>
      <c r="C17" s="36">
        <f>'Total Property Damage 95%'!C17+Summary!AE17</f>
        <v>13288587.339506961</v>
      </c>
      <c r="D17" s="36">
        <f>'Total Property Damage 95%'!D17+Summary!AF17</f>
        <v>14011229.551323051</v>
      </c>
      <c r="E17" s="36">
        <f>'Total Property Damage 95%'!E17+Summary!AG17</f>
        <v>9213688.2006551307</v>
      </c>
      <c r="F17" s="36">
        <f>'Total Property Damage 95%'!F17+Summary!AH17</f>
        <v>7668036.8031596057</v>
      </c>
      <c r="G17" s="36">
        <f>'Total Property Damage 95%'!G17+Summary!AI17</f>
        <v>4596807.4029412298</v>
      </c>
      <c r="H17" s="37">
        <f>'Total Property Damage 95%'!H17+Summary!AJ17</f>
        <v>16290074.262303689</v>
      </c>
      <c r="I17" s="37">
        <f>'Total Property Damage 95%'!I17+Summary!AK17</f>
        <v>17369216.505967055</v>
      </c>
      <c r="J17" s="37">
        <f>'Total Property Damage 95%'!J17+Summary!AL17</f>
        <v>11002927.879218491</v>
      </c>
      <c r="K17" s="37">
        <f>'Total Property Damage 95%'!K17+Summary!AM17</f>
        <v>8249671.8136263918</v>
      </c>
      <c r="L17" s="37">
        <f>'Total Property Damage 95%'!L17+Summary!AN17</f>
        <v>7351628.2251772117</v>
      </c>
      <c r="M17" s="37">
        <f>'Total Property Damage 95%'!M17+Summary!AO17</f>
        <v>3135504.8244702122</v>
      </c>
      <c r="N17" s="38">
        <f>'Total Property Damage 95%'!N17+Summary!AP17</f>
        <v>1210886743.6428776</v>
      </c>
      <c r="O17" s="38">
        <f>'Total Property Damage 95%'!O17+Summary!AQ17</f>
        <v>2179555246.9265122</v>
      </c>
      <c r="P17" s="38">
        <f>'Total Property Damage 95%'!P17+Summary!AR17</f>
        <v>1616969915.8399794</v>
      </c>
      <c r="Q17" s="38">
        <f>'Total Property Damage 95%'!Q17+Summary!AS17</f>
        <v>574133734.56025493</v>
      </c>
      <c r="R17" s="38">
        <f>'Total Property Damage 95%'!R17+Summary!AT17</f>
        <v>392601588.13089967</v>
      </c>
      <c r="S17" s="38">
        <f>'Total Property Damage 95%'!S17+Summary!AU17</f>
        <v>220718588.11797082</v>
      </c>
    </row>
    <row r="18" spans="1:19" x14ac:dyDescent="0.35">
      <c r="A18">
        <v>2037</v>
      </c>
      <c r="B18" s="36">
        <f>'Total Property Damage 95%'!B18+Summary!AD18</f>
        <v>10594741.250284879</v>
      </c>
      <c r="C18" s="36">
        <f>'Total Property Damage 95%'!C18+Summary!AE18</f>
        <v>13592478.115675559</v>
      </c>
      <c r="D18" s="36">
        <f>'Total Property Damage 95%'!D18+Summary!AF18</f>
        <v>14331646.109881481</v>
      </c>
      <c r="E18" s="36">
        <f>'Total Property Damage 95%'!E18+Summary!AG18</f>
        <v>9424391.9261255022</v>
      </c>
      <c r="F18" s="36">
        <f>'Total Property Damage 95%'!F18+Summary!AH18</f>
        <v>7843393.716296168</v>
      </c>
      <c r="G18" s="36">
        <f>'Total Property Damage 95%'!G18+Summary!AI18</f>
        <v>4701929.7409210019</v>
      </c>
      <c r="H18" s="37">
        <f>'Total Property Damage 95%'!H18+Summary!AJ18</f>
        <v>16296136.678281412</v>
      </c>
      <c r="I18" s="37">
        <f>'Total Property Damage 95%'!I18+Summary!AK18</f>
        <v>17375952.973452669</v>
      </c>
      <c r="J18" s="37">
        <f>'Total Property Damage 95%'!J18+Summary!AL18</f>
        <v>11007442.405692598</v>
      </c>
      <c r="K18" s="37">
        <f>'Total Property Damage 95%'!K18+Summary!AM18</f>
        <v>8253917.998488605</v>
      </c>
      <c r="L18" s="37">
        <f>'Total Property Damage 95%'!L18+Summary!AN18</f>
        <v>7355125.6318207989</v>
      </c>
      <c r="M18" s="37">
        <f>'Total Property Damage 95%'!M18+Summary!AO18</f>
        <v>3136912.0484222285</v>
      </c>
      <c r="N18" s="38">
        <f>'Total Property Damage 95%'!N18+Summary!AP18</f>
        <v>1221655232.5316308</v>
      </c>
      <c r="O18" s="38">
        <f>'Total Property Damage 95%'!O18+Summary!AQ18</f>
        <v>2199043227.9218454</v>
      </c>
      <c r="P18" s="38">
        <f>'Total Property Damage 95%'!P18+Summary!AR18</f>
        <v>1631537443.6361616</v>
      </c>
      <c r="Q18" s="38">
        <f>'Total Property Damage 95%'!Q18+Summary!AS18</f>
        <v>579477789.11318743</v>
      </c>
      <c r="R18" s="38">
        <f>'Total Property Damage 95%'!R18+Summary!AT18</f>
        <v>396213342.86573988</v>
      </c>
      <c r="S18" s="38">
        <f>'Total Property Damage 95%'!S18+Summary!AU18</f>
        <v>222732087.55010456</v>
      </c>
    </row>
    <row r="19" spans="1:19" x14ac:dyDescent="0.35">
      <c r="A19">
        <v>2038</v>
      </c>
      <c r="B19" s="36">
        <f>'Total Property Damage 95%'!B19+Summary!AD19</f>
        <v>10837027.661894826</v>
      </c>
      <c r="C19" s="36">
        <f>'Total Property Damage 95%'!C19+Summary!AE19</f>
        <v>13903318.434446461</v>
      </c>
      <c r="D19" s="36">
        <f>'Total Property Damage 95%'!D19+Summary!AF19</f>
        <v>14659390.131787961</v>
      </c>
      <c r="E19" s="36">
        <f>'Total Property Damage 95%'!E19+Summary!AG19</f>
        <v>9639914.1411041189</v>
      </c>
      <c r="F19" s="36">
        <f>'Total Property Damage 95%'!F19+Summary!AH19</f>
        <v>8022760.7884570211</v>
      </c>
      <c r="G19" s="36">
        <f>'Total Property Damage 95%'!G19+Summary!AI19</f>
        <v>4809456.0747556491</v>
      </c>
      <c r="H19" s="37">
        <f>'Total Property Damage 95%'!H19+Summary!AJ19</f>
        <v>16302227.167347426</v>
      </c>
      <c r="I19" s="37">
        <f>'Total Property Damage 95%'!I19+Summary!AK19</f>
        <v>17382721.042613491</v>
      </c>
      <c r="J19" s="37">
        <f>'Total Property Damage 95%'!J19+Summary!AL19</f>
        <v>11011978.464945611</v>
      </c>
      <c r="K19" s="37">
        <f>'Total Property Damage 95%'!K19+Summary!AM19</f>
        <v>8258185.6040963177</v>
      </c>
      <c r="L19" s="37">
        <f>'Total Property Damage 95%'!L19+Summary!AN19</f>
        <v>7358640.3721301379</v>
      </c>
      <c r="M19" s="37">
        <f>'Total Property Damage 95%'!M19+Summary!AO19</f>
        <v>3138326.1480434332</v>
      </c>
      <c r="N19" s="38">
        <f>'Total Property Damage 95%'!N19+Summary!AP19</f>
        <v>1232525471.1682618</v>
      </c>
      <c r="O19" s="38">
        <f>'Total Property Damage 95%'!O19+Summary!AQ19</f>
        <v>2218716645.0325027</v>
      </c>
      <c r="P19" s="38">
        <f>'Total Property Damage 95%'!P19+Summary!AR19</f>
        <v>1646244935.4951439</v>
      </c>
      <c r="Q19" s="38">
        <f>'Total Property Damage 95%'!Q19+Summary!AS19</f>
        <v>584875280.52200532</v>
      </c>
      <c r="R19" s="38">
        <f>'Total Property Damage 95%'!R19+Summary!AT19</f>
        <v>399860710.19146669</v>
      </c>
      <c r="S19" s="38">
        <f>'Total Property Damage 95%'!S19+Summary!AU19</f>
        <v>224765237.43471548</v>
      </c>
    </row>
    <row r="20" spans="1:19" x14ac:dyDescent="0.35">
      <c r="A20">
        <v>2039</v>
      </c>
      <c r="B20" s="36">
        <f>'Total Property Damage 95%'!B20+Summary!AD20</f>
        <v>11084854.813374119</v>
      </c>
      <c r="C20" s="36">
        <f>'Total Property Damage 95%'!C20+Summary!AE20</f>
        <v>14221267.221809428</v>
      </c>
      <c r="D20" s="36">
        <f>'Total Property Damage 95%'!D20+Summary!AF20</f>
        <v>14994629.185533205</v>
      </c>
      <c r="E20" s="36">
        <f>'Total Property Damage 95%'!E20+Summary!AG20</f>
        <v>9860365.0374781396</v>
      </c>
      <c r="F20" s="36">
        <f>'Total Property Damage 95%'!F20+Summary!AH20</f>
        <v>8206229.7261800626</v>
      </c>
      <c r="G20" s="36">
        <f>'Total Property Damage 95%'!G20+Summary!AI20</f>
        <v>4919441.380354017</v>
      </c>
      <c r="H20" s="37">
        <f>'Total Property Damage 95%'!H20+Summary!AJ20</f>
        <v>16308345.898092395</v>
      </c>
      <c r="I20" s="37">
        <f>'Total Property Damage 95%'!I20+Summary!AK20</f>
        <v>17389520.903279778</v>
      </c>
      <c r="J20" s="37">
        <f>'Total Property Damage 95%'!J20+Summary!AL20</f>
        <v>11016536.186366286</v>
      </c>
      <c r="K20" s="37">
        <f>'Total Property Damage 95%'!K20+Summary!AM20</f>
        <v>8262474.7593013067</v>
      </c>
      <c r="L20" s="37">
        <f>'Total Property Damage 95%'!L20+Summary!AN20</f>
        <v>7362172.550337919</v>
      </c>
      <c r="M20" s="37">
        <f>'Total Property Damage 95%'!M20+Summary!AO20</f>
        <v>3139747.1646682667</v>
      </c>
      <c r="N20" s="38">
        <f>'Total Property Damage 95%'!N20+Summary!AP20</f>
        <v>1243498494.8677945</v>
      </c>
      <c r="O20" s="38">
        <f>'Total Property Damage 95%'!O20+Summary!AQ20</f>
        <v>2238577400.1672068</v>
      </c>
      <c r="P20" s="38">
        <f>'Total Property Damage 95%'!P20+Summary!AR20</f>
        <v>1661093842.5020843</v>
      </c>
      <c r="Q20" s="38">
        <f>'Total Property Damage 95%'!Q20+Summary!AS20</f>
        <v>590326786.69864047</v>
      </c>
      <c r="R20" s="38">
        <f>'Total Property Damage 95%'!R20+Summary!AT20</f>
        <v>403544069.73544902</v>
      </c>
      <c r="S20" s="38">
        <f>'Total Property Damage 95%'!S20+Summary!AU20</f>
        <v>226818244.98299628</v>
      </c>
    </row>
    <row r="21" spans="1:19" x14ac:dyDescent="0.35">
      <c r="A21">
        <v>2040</v>
      </c>
      <c r="B21" s="36">
        <f>'Total Property Damage 95%'!B21+Summary!AD21</f>
        <v>13018167.787832251</v>
      </c>
      <c r="C21" s="36">
        <f>'Total Property Damage 95%'!C21+Summary!AE21</f>
        <v>16701602.859583236</v>
      </c>
      <c r="D21" s="36">
        <f>'Total Property Damage 95%'!D21+Summary!AF21</f>
        <v>17609847.123850603</v>
      </c>
      <c r="E21" s="36">
        <f>'Total Property Damage 95%'!E21+Summary!AG21</f>
        <v>11580114.369408922</v>
      </c>
      <c r="F21" s="36">
        <f>'Total Property Damage 95%'!F21+Summary!AH21</f>
        <v>9637480.8041703869</v>
      </c>
      <c r="G21" s="36">
        <f>'Total Property Damage 95%'!G21+Summary!AI21</f>
        <v>5777442.6810340807</v>
      </c>
      <c r="H21" s="37">
        <f>'Total Property Damage 95%'!H21+Summary!AJ21</f>
        <v>18731545.485639121</v>
      </c>
      <c r="I21" s="37">
        <f>'Total Property Damage 95%'!I21+Summary!AK21</f>
        <v>19973686.706200089</v>
      </c>
      <c r="J21" s="37">
        <f>'Total Property Damage 95%'!J21+Summary!AL21</f>
        <v>12653934.72733943</v>
      </c>
      <c r="K21" s="37">
        <f>'Total Property Damage 95%'!K21+Summary!AM21</f>
        <v>9491540.4351328053</v>
      </c>
      <c r="L21" s="37">
        <f>'Total Property Damage 95%'!L21+Summary!AN21</f>
        <v>8456981.2509784177</v>
      </c>
      <c r="M21" s="37">
        <f>'Total Property Damage 95%'!M21+Summary!AO21</f>
        <v>3606551.8472637525</v>
      </c>
      <c r="N21" s="38">
        <f>'Total Property Damage 95%'!N21+Summary!AP21</f>
        <v>1440445325.6518655</v>
      </c>
      <c r="O21" s="38">
        <f>'Total Property Damage 95%'!O21+Summary!AQ21</f>
        <v>2593251416.3934231</v>
      </c>
      <c r="P21" s="38">
        <f>'Total Property Damage 95%'!P21+Summary!AR21</f>
        <v>1924403913.529253</v>
      </c>
      <c r="Q21" s="38">
        <f>'Total Property Damage 95%'!Q21+Summary!AS21</f>
        <v>684107737.59267163</v>
      </c>
      <c r="R21" s="38">
        <f>'Total Property Damage 95%'!R21+Summary!AT21</f>
        <v>467601443.60048008</v>
      </c>
      <c r="S21" s="38">
        <f>'Total Property Damage 95%'!S21+Summary!AU21</f>
        <v>262802414.81595573</v>
      </c>
    </row>
    <row r="22" spans="1:19" x14ac:dyDescent="0.35">
      <c r="A22">
        <v>2041</v>
      </c>
      <c r="B22" s="36">
        <f>'Total Property Damage 95%'!B22+Summary!AD22</f>
        <v>13315874.459900839</v>
      </c>
      <c r="C22" s="36">
        <f>'Total Property Damage 95%'!C22+Summary!AE22</f>
        <v>17083544.36522162</v>
      </c>
      <c r="D22" s="36">
        <f>'Total Property Damage 95%'!D22+Summary!AF22</f>
        <v>18012558.862424005</v>
      </c>
      <c r="E22" s="36">
        <f>'Total Property Damage 95%'!E22+Summary!AG22</f>
        <v>11844934.839330399</v>
      </c>
      <c r="F22" s="36">
        <f>'Total Property Damage 95%'!F22+Summary!AH22</f>
        <v>9857876.05364752</v>
      </c>
      <c r="G22" s="36">
        <f>'Total Property Damage 95%'!G22+Summary!AI22</f>
        <v>5909564.4405373884</v>
      </c>
      <c r="H22" s="37">
        <f>'Total Property Damage 95%'!H22+Summary!AJ22</f>
        <v>18738636.165918365</v>
      </c>
      <c r="I22" s="37">
        <f>'Total Property Damage 95%'!I22+Summary!AK22</f>
        <v>19981567.653557189</v>
      </c>
      <c r="J22" s="37">
        <f>'Total Property Damage 95%'!J22+Summary!AL22</f>
        <v>12659217.884295492</v>
      </c>
      <c r="K22" s="37">
        <f>'Total Property Damage 95%'!K22+Summary!AM22</f>
        <v>9496514.9764349852</v>
      </c>
      <c r="L22" s="37">
        <f>'Total Property Damage 95%'!L22+Summary!AN22</f>
        <v>8461077.1391362417</v>
      </c>
      <c r="M22" s="37">
        <f>'Total Property Damage 95%'!M22+Summary!AO22</f>
        <v>3608199.4198423503</v>
      </c>
      <c r="N22" s="38">
        <f>'Total Property Damage 95%'!N22+Summary!AP22</f>
        <v>1453283688.0522919</v>
      </c>
      <c r="O22" s="38">
        <f>'Total Property Damage 95%'!O22+Summary!AQ22</f>
        <v>2616491449.7081084</v>
      </c>
      <c r="P22" s="38">
        <f>'Total Property Damage 95%'!P22+Summary!AR22</f>
        <v>1941782546.7463102</v>
      </c>
      <c r="Q22" s="38">
        <f>'Total Property Damage 95%'!Q22+Summary!AS22</f>
        <v>690492960.66243446</v>
      </c>
      <c r="R22" s="38">
        <f>'Total Property Damage 95%'!R22+Summary!AT22</f>
        <v>471914483.38722831</v>
      </c>
      <c r="S22" s="38">
        <f>'Total Property Damage 95%'!S22+Summary!AU22</f>
        <v>265205906.9170292</v>
      </c>
    </row>
    <row r="23" spans="1:19" x14ac:dyDescent="0.35">
      <c r="A23">
        <v>2042</v>
      </c>
      <c r="B23" s="36">
        <f>'Total Property Damage 95%'!B23+Summary!AD23</f>
        <v>13620389.253053639</v>
      </c>
      <c r="C23" s="36">
        <f>'Total Property Damage 95%'!C23+Summary!AE23</f>
        <v>17474220.320778117</v>
      </c>
      <c r="D23" s="36">
        <f>'Total Property Damage 95%'!D23+Summary!AF23</f>
        <v>18424480.036107443</v>
      </c>
      <c r="E23" s="36">
        <f>'Total Property Damage 95%'!E23+Summary!AG23</f>
        <v>12115811.370448878</v>
      </c>
      <c r="F23" s="36">
        <f>'Total Property Damage 95%'!F23+Summary!AH23</f>
        <v>10083311.423772266</v>
      </c>
      <c r="G23" s="36">
        <f>'Total Property Damage 95%'!G23+Summary!AI23</f>
        <v>6044707.6336226426</v>
      </c>
      <c r="H23" s="37">
        <f>'Total Property Damage 95%'!H23+Summary!AJ23</f>
        <v>18745759.859724618</v>
      </c>
      <c r="I23" s="37">
        <f>'Total Property Damage 95%'!I23+Summary!AK23</f>
        <v>19989485.764232915</v>
      </c>
      <c r="J23" s="37">
        <f>'Total Property Damage 95%'!J23+Summary!AL23</f>
        <v>12664526.363823107</v>
      </c>
      <c r="K23" s="37">
        <f>'Total Property Damage 95%'!K23+Summary!AM23</f>
        <v>9501514.7091886774</v>
      </c>
      <c r="L23" s="37">
        <f>'Total Property Damage 95%'!L23+Summary!AN23</f>
        <v>8465193.4120565504</v>
      </c>
      <c r="M23" s="37">
        <f>'Total Property Damage 95%'!M23+Summary!AO23</f>
        <v>3609855.0783039252</v>
      </c>
      <c r="N23" s="38">
        <f>'Total Property Damage 95%'!N23+Summary!AP23</f>
        <v>1466243708.712193</v>
      </c>
      <c r="O23" s="38">
        <f>'Total Property Damage 95%'!O23+Summary!AQ23</f>
        <v>2639953273.3779774</v>
      </c>
      <c r="P23" s="38">
        <f>'Total Property Damage 95%'!P23+Summary!AR23</f>
        <v>1959328657.402014</v>
      </c>
      <c r="Q23" s="38">
        <f>'Total Property Damage 95%'!Q23+Summary!AS23</f>
        <v>696942238.3188355</v>
      </c>
      <c r="R23" s="38">
        <f>'Total Property Damage 95%'!R23+Summary!AT23</f>
        <v>476270185.69327694</v>
      </c>
      <c r="S23" s="38">
        <f>'Total Property Damage 95%'!S23+Summary!AU23</f>
        <v>267632928.77973786</v>
      </c>
    </row>
    <row r="24" spans="1:19" x14ac:dyDescent="0.35">
      <c r="A24">
        <v>2043</v>
      </c>
      <c r="B24" s="36">
        <f>'Total Property Damage 95%'!B24+Summary!AD24</f>
        <v>13931867.859174797</v>
      </c>
      <c r="C24" s="36">
        <f>'Total Property Damage 95%'!C24+Summary!AE24</f>
        <v>17873830.470491696</v>
      </c>
      <c r="D24" s="36">
        <f>'Total Property Damage 95%'!D24+Summary!AF24</f>
        <v>18845821.251364358</v>
      </c>
      <c r="E24" s="36">
        <f>'Total Property Damage 95%'!E24+Summary!AG24</f>
        <v>12392882.45612642</v>
      </c>
      <c r="F24" s="36">
        <f>'Total Property Damage 95%'!F24+Summary!AH24</f>
        <v>10313902.17481545</v>
      </c>
      <c r="G24" s="36">
        <f>'Total Property Damage 95%'!G24+Summary!AI24</f>
        <v>6182941.3561066445</v>
      </c>
      <c r="H24" s="37">
        <f>'Total Property Damage 95%'!H24+Summary!AJ24</f>
        <v>18752916.765339445</v>
      </c>
      <c r="I24" s="37">
        <f>'Total Property Damage 95%'!I24+Summary!AK24</f>
        <v>19997441.261488985</v>
      </c>
      <c r="J24" s="37">
        <f>'Total Property Damage 95%'!J24+Summary!AL24</f>
        <v>12669860.318098014</v>
      </c>
      <c r="K24" s="37">
        <f>'Total Property Damage 95%'!K24+Summary!AM24</f>
        <v>9506539.7849381305</v>
      </c>
      <c r="L24" s="37">
        <f>'Total Property Damage 95%'!L24+Summary!AN24</f>
        <v>8469330.1923287492</v>
      </c>
      <c r="M24" s="37">
        <f>'Total Property Damage 95%'!M24+Summary!AO24</f>
        <v>3611518.8712624405</v>
      </c>
      <c r="N24" s="38">
        <f>'Total Property Damage 95%'!N24+Summary!AP24</f>
        <v>1479326629.5923042</v>
      </c>
      <c r="O24" s="38">
        <f>'Total Property Damage 95%'!O24+Summary!AQ24</f>
        <v>2663639169.6987858</v>
      </c>
      <c r="P24" s="38">
        <f>'Total Property Damage 95%'!P24+Summary!AR24</f>
        <v>1977043987.5927646</v>
      </c>
      <c r="Q24" s="38">
        <f>'Total Property Damage 95%'!Q24+Summary!AS24</f>
        <v>703456265.57358325</v>
      </c>
      <c r="R24" s="38">
        <f>'Total Property Damage 95%'!R24+Summary!AT24</f>
        <v>480669006.80243963</v>
      </c>
      <c r="S24" s="38">
        <f>'Total Property Damage 95%'!S24+Summary!AU24</f>
        <v>270083729.34599608</v>
      </c>
    </row>
    <row r="25" spans="1:19" x14ac:dyDescent="0.35">
      <c r="A25">
        <v>2044</v>
      </c>
      <c r="B25" s="36">
        <f>'Total Property Damage 95%'!B25+Summary!AD25</f>
        <v>14250469.530596709</v>
      </c>
      <c r="C25" s="36">
        <f>'Total Property Damage 95%'!C25+Summary!AE25</f>
        <v>18282579.126463216</v>
      </c>
      <c r="D25" s="36">
        <f>'Total Property Damage 95%'!D25+Summary!AF25</f>
        <v>19276797.930923454</v>
      </c>
      <c r="E25" s="36">
        <f>'Total Property Damage 95%'!E25+Summary!AG25</f>
        <v>12676289.756868003</v>
      </c>
      <c r="F25" s="36">
        <f>'Total Property Damage 95%'!F25+Summary!AH25</f>
        <v>10549766.202883609</v>
      </c>
      <c r="G25" s="36">
        <f>'Total Property Damage 95%'!G25+Summary!AI25</f>
        <v>6324336.2839276092</v>
      </c>
      <c r="H25" s="37">
        <f>'Total Property Damage 95%'!H25+Summary!AJ25</f>
        <v>18760107.082240652</v>
      </c>
      <c r="I25" s="37">
        <f>'Total Property Damage 95%'!I25+Summary!AK25</f>
        <v>20005434.369934041</v>
      </c>
      <c r="J25" s="37">
        <f>'Total Property Damage 95%'!J25+Summary!AL25</f>
        <v>12675219.900214033</v>
      </c>
      <c r="K25" s="37">
        <f>'Total Property Damage 95%'!K25+Summary!AM25</f>
        <v>9511590.3561418783</v>
      </c>
      <c r="L25" s="37">
        <f>'Total Property Damage 95%'!L25+Summary!AN25</f>
        <v>8473487.6032818444</v>
      </c>
      <c r="M25" s="37">
        <f>'Total Property Damage 95%'!M25+Summary!AO25</f>
        <v>3613190.8476251508</v>
      </c>
      <c r="N25" s="38">
        <f>'Total Property Damage 95%'!N25+Summary!AP25</f>
        <v>1492533706.3645942</v>
      </c>
      <c r="O25" s="38">
        <f>'Total Property Damage 95%'!O25+Summary!AQ25</f>
        <v>2687551446.3577795</v>
      </c>
      <c r="P25" s="38">
        <f>'Total Property Damage 95%'!P25+Summary!AR25</f>
        <v>1994930298.996038</v>
      </c>
      <c r="Q25" s="38">
        <f>'Total Property Damage 95%'!Q25+Summary!AS25</f>
        <v>710035745.5534296</v>
      </c>
      <c r="R25" s="38">
        <f>'Total Property Damage 95%'!R25+Summary!AT25</f>
        <v>485111408.25918728</v>
      </c>
      <c r="S25" s="38">
        <f>'Total Property Damage 95%'!S25+Summary!AU25</f>
        <v>272558560.39999974</v>
      </c>
    </row>
    <row r="26" spans="1:19" x14ac:dyDescent="0.35">
      <c r="A26">
        <v>2045</v>
      </c>
      <c r="B26" s="36">
        <f>'Total Property Damage 95%'!B26+Summary!AD26</f>
        <v>14576357.16152232</v>
      </c>
      <c r="C26" s="36">
        <f>'Total Property Damage 95%'!C26+Summary!AE26</f>
        <v>18700675.273115844</v>
      </c>
      <c r="D26" s="36">
        <f>'Total Property Damage 95%'!D26+Summary!AF26</f>
        <v>19717630.423919726</v>
      </c>
      <c r="E26" s="36">
        <f>'Total Property Damage 95%'!E26+Summary!AG26</f>
        <v>12966178.172749506</v>
      </c>
      <c r="F26" s="36">
        <f>'Total Property Damage 95%'!F26+Summary!AH26</f>
        <v>10791024.100196755</v>
      </c>
      <c r="G26" s="36">
        <f>'Total Property Damage 95%'!G26+Summary!AI26</f>
        <v>6468964.7092802543</v>
      </c>
      <c r="H26" s="37">
        <f>'Total Property Damage 95%'!H26+Summary!AJ26</f>
        <v>18767331.011109453</v>
      </c>
      <c r="I26" s="37">
        <f>'Total Property Damage 95%'!I26+Summary!AK26</f>
        <v>20013465.315531783</v>
      </c>
      <c r="J26" s="37">
        <f>'Total Property Damage 95%'!J26+Summary!AL26</f>
        <v>12680605.264188595</v>
      </c>
      <c r="K26" s="37">
        <f>'Total Property Damage 95%'!K26+Summary!AM26</f>
        <v>9516666.5761782434</v>
      </c>
      <c r="L26" s="37">
        <f>'Total Property Damage 95%'!L26+Summary!AN26</f>
        <v>8477665.7689888831</v>
      </c>
      <c r="M26" s="37">
        <f>'Total Property Damage 95%'!M26+Summary!AO26</f>
        <v>3614871.056594369</v>
      </c>
      <c r="N26" s="38">
        <f>'Total Property Damage 95%'!N26+Summary!AP26</f>
        <v>1505866208.5747457</v>
      </c>
      <c r="O26" s="38">
        <f>'Total Property Damage 95%'!O26+Summary!AQ26</f>
        <v>2711692436.7365289</v>
      </c>
      <c r="P26" s="38">
        <f>'Total Property Damage 95%'!P26+Summary!AR26</f>
        <v>2012989373.1058865</v>
      </c>
      <c r="Q26" s="38">
        <f>'Total Property Damage 95%'!Q26+Summary!AS26</f>
        <v>716681389.60073042</v>
      </c>
      <c r="R26" s="38">
        <f>'Total Property Damage 95%'!R26+Summary!AT26</f>
        <v>489597856.93320835</v>
      </c>
      <c r="S26" s="38">
        <f>'Total Property Damage 95%'!S26+Summary!AU26</f>
        <v>275057676.60284215</v>
      </c>
    </row>
    <row r="27" spans="1:19" x14ac:dyDescent="0.35">
      <c r="A27">
        <v>2046</v>
      </c>
      <c r="B27" s="36">
        <f>'Total Property Damage 95%'!B27+Summary!AD27</f>
        <v>14909697.371309441</v>
      </c>
      <c r="C27" s="36">
        <f>'Total Property Damage 95%'!C27+Summary!AE27</f>
        <v>19128332.674044281</v>
      </c>
      <c r="D27" s="36">
        <f>'Total Property Damage 95%'!D27+Summary!AF27</f>
        <v>20168544.118554242</v>
      </c>
      <c r="E27" s="36">
        <f>'Total Property Damage 95%'!E27+Summary!AG27</f>
        <v>13262695.917502003</v>
      </c>
      <c r="F27" s="36">
        <f>'Total Property Damage 95%'!F27+Summary!AH27</f>
        <v>11037799.216744585</v>
      </c>
      <c r="G27" s="36">
        <f>'Total Property Damage 95%'!G27+Summary!AI27</f>
        <v>6616900.5775772519</v>
      </c>
      <c r="H27" s="37">
        <f>'Total Property Damage 95%'!H27+Summary!AJ27</f>
        <v>18774588.753837775</v>
      </c>
      <c r="I27" s="37">
        <f>'Total Property Damage 95%'!I27+Summary!AK27</f>
        <v>20021534.325609144</v>
      </c>
      <c r="J27" s="37">
        <f>'Total Property Damage 95%'!J27+Summary!AL27</f>
        <v>12686016.564968316</v>
      </c>
      <c r="K27" s="37">
        <f>'Total Property Damage 95%'!K27+Summary!AM27</f>
        <v>9521768.5993508957</v>
      </c>
      <c r="L27" s="37">
        <f>'Total Property Damage 95%'!L27+Summary!AN27</f>
        <v>8481864.8142714575</v>
      </c>
      <c r="M27" s="37">
        <f>'Total Property Damage 95%'!M27+Summary!AO27</f>
        <v>3616559.5476692454</v>
      </c>
      <c r="N27" s="38">
        <f>'Total Property Damage 95%'!N27+Summary!AP27</f>
        <v>1519325419.8066673</v>
      </c>
      <c r="O27" s="38">
        <f>'Total Property Damage 95%'!O27+Summary!AQ27</f>
        <v>2736064500.2175641</v>
      </c>
      <c r="P27" s="38">
        <f>'Total Property Damage 95%'!P27+Summary!AR27</f>
        <v>2031223011.4714227</v>
      </c>
      <c r="Q27" s="38">
        <f>'Total Property Damage 95%'!Q27+Summary!AS27</f>
        <v>723393917.37530673</v>
      </c>
      <c r="R27" s="38">
        <f>'Total Property Damage 95%'!R27+Summary!AT27</f>
        <v>494128825.08479786</v>
      </c>
      <c r="S27" s="38">
        <f>'Total Property Damage 95%'!S27+Summary!AU27</f>
        <v>277581335.52757174</v>
      </c>
    </row>
    <row r="28" spans="1:19" x14ac:dyDescent="0.35">
      <c r="A28">
        <v>2047</v>
      </c>
      <c r="B28" s="36">
        <f>'Total Property Damage 95%'!B28+Summary!AD28</f>
        <v>15250660.58965965</v>
      </c>
      <c r="C28" s="36">
        <f>'Total Property Damage 95%'!C28+Summary!AE28</f>
        <v>19565769.981307533</v>
      </c>
      <c r="D28" s="36">
        <f>'Total Property Damage 95%'!D28+Summary!AF28</f>
        <v>20629769.557330303</v>
      </c>
      <c r="E28" s="36">
        <f>'Total Property Damage 95%'!E28+Summary!AG28</f>
        <v>13565994.594290271</v>
      </c>
      <c r="F28" s="36">
        <f>'Total Property Damage 95%'!F28+Summary!AH28</f>
        <v>11290217.723352686</v>
      </c>
      <c r="G28" s="36">
        <f>'Total Property Damage 95%'!G28+Summary!AI28</f>
        <v>6768219.5252559297</v>
      </c>
      <c r="H28" s="37">
        <f>'Total Property Damage 95%'!H28+Summary!AJ28</f>
        <v>18781880.513535548</v>
      </c>
      <c r="I28" s="37">
        <f>'Total Property Damage 95%'!I28+Summary!AK28</f>
        <v>20029641.628864512</v>
      </c>
      <c r="J28" s="37">
        <f>'Total Property Damage 95%'!J28+Summary!AL28</f>
        <v>12691453.958434602</v>
      </c>
      <c r="K28" s="37">
        <f>'Total Property Damage 95%'!K28+Summary!AM28</f>
        <v>9526896.5808944292</v>
      </c>
      <c r="L28" s="37">
        <f>'Total Property Damage 95%'!L28+Summary!AN28</f>
        <v>8486084.864704214</v>
      </c>
      <c r="M28" s="37">
        <f>'Total Property Damage 95%'!M28+Summary!AO28</f>
        <v>3618256.3706475617</v>
      </c>
      <c r="N28" s="38">
        <f>'Total Property Damage 95%'!N28+Summary!AP28</f>
        <v>1532912637.8490715</v>
      </c>
      <c r="O28" s="38">
        <f>'Total Property Damage 95%'!O28+Summary!AQ28</f>
        <v>2760670022.4948812</v>
      </c>
      <c r="P28" s="38">
        <f>'Total Property Damage 95%'!P28+Summary!AR28</f>
        <v>2049633035.938323</v>
      </c>
      <c r="Q28" s="38">
        <f>'Total Property Damage 95%'!Q28+Summary!AS28</f>
        <v>730174056.95762432</v>
      </c>
      <c r="R28" s="38">
        <f>'Total Property Damage 95%'!R28+Summary!AT28</f>
        <v>498704790.43108666</v>
      </c>
      <c r="S28" s="38">
        <f>'Total Property Damage 95%'!S28+Summary!AU28</f>
        <v>280129797.69469845</v>
      </c>
    </row>
    <row r="29" spans="1:19" x14ac:dyDescent="0.35">
      <c r="A29">
        <v>2048</v>
      </c>
      <c r="B29" s="36">
        <f>'Total Property Damage 95%'!B29+Summary!AD29</f>
        <v>15599421.143755347</v>
      </c>
      <c r="C29" s="36">
        <f>'Total Property Damage 95%'!C29+Summary!AE29</f>
        <v>20013210.847221006</v>
      </c>
      <c r="D29" s="36">
        <f>'Total Property Damage 95%'!D29+Summary!AF29</f>
        <v>21101542.554924868</v>
      </c>
      <c r="E29" s="36">
        <f>'Total Property Damage 95%'!E29+Summary!AG29</f>
        <v>13876229.273224235</v>
      </c>
      <c r="F29" s="36">
        <f>'Total Property Damage 95%'!F29+Summary!AH29</f>
        <v>11548408.676190972</v>
      </c>
      <c r="G29" s="36">
        <f>'Total Property Damage 95%'!G29+Summary!AI29</f>
        <v>6922998.918449563</v>
      </c>
      <c r="H29" s="37">
        <f>'Total Property Damage 95%'!H29+Summary!AJ29</f>
        <v>18789206.494538046</v>
      </c>
      <c r="I29" s="37">
        <f>'Total Property Damage 95%'!I29+Summary!AK29</f>
        <v>20037787.455375992</v>
      </c>
      <c r="J29" s="37">
        <f>'Total Property Damage 95%'!J29+Summary!AL29</f>
        <v>12696917.601409296</v>
      </c>
      <c r="K29" s="37">
        <f>'Total Property Damage 95%'!K29+Summary!AM29</f>
        <v>9532050.6769799832</v>
      </c>
      <c r="L29" s="37">
        <f>'Total Property Damage 95%'!L29+Summary!AN29</f>
        <v>8490326.0466193967</v>
      </c>
      <c r="M29" s="37">
        <f>'Total Property Damage 95%'!M29+Summary!AO29</f>
        <v>3619961.5756275319</v>
      </c>
      <c r="N29" s="38">
        <f>'Total Property Damage 95%'!N29+Summary!AP29</f>
        <v>1546629174.8641381</v>
      </c>
      <c r="O29" s="38">
        <f>'Total Property Damage 95%'!O29+Summary!AQ29</f>
        <v>2785511415.8883567</v>
      </c>
      <c r="P29" s="38">
        <f>'Total Property Damage 95%'!P29+Summary!AR29</f>
        <v>2068221288.8933971</v>
      </c>
      <c r="Q29" s="38">
        <f>'Total Property Damage 95%'!Q29+Summary!AS29</f>
        <v>737022544.95330954</v>
      </c>
      <c r="R29" s="38">
        <f>'Total Property Damage 95%'!R29+Summary!AT29</f>
        <v>503326236.21312326</v>
      </c>
      <c r="S29" s="38">
        <f>'Total Property Damage 95%'!S29+Summary!AU29</f>
        <v>282703326.60815424</v>
      </c>
    </row>
    <row r="30" spans="1:19" x14ac:dyDescent="0.35">
      <c r="A30">
        <v>2049</v>
      </c>
      <c r="B30" s="36">
        <f>'Total Property Damage 95%'!B30+Summary!AD30</f>
        <v>15956157.347389506</v>
      </c>
      <c r="C30" s="36">
        <f>'Total Property Damage 95%'!C30+Summary!AE30</f>
        <v>20470884.03870514</v>
      </c>
      <c r="D30" s="36">
        <f>'Total Property Damage 95%'!D30+Summary!AF30</f>
        <v>21584104.318755571</v>
      </c>
      <c r="E30" s="36">
        <f>'Total Property Damage 95%'!E30+Summary!AG30</f>
        <v>14193558.570642993</v>
      </c>
      <c r="F30" s="36">
        <f>'Total Property Damage 95%'!F30+Summary!AH30</f>
        <v>11812504.082757346</v>
      </c>
      <c r="G30" s="36">
        <f>'Total Property Damage 95%'!G30+Summary!AI30</f>
        <v>7081317.8925430169</v>
      </c>
      <c r="H30" s="37">
        <f>'Total Property Damage 95%'!H30+Summary!AJ30</f>
        <v>18796566.902413286</v>
      </c>
      <c r="I30" s="37">
        <f>'Total Property Damage 95%'!I30+Summary!AK30</f>
        <v>20045972.036609761</v>
      </c>
      <c r="J30" s="37">
        <f>'Total Property Damage 95%'!J30+Summary!AL30</f>
        <v>12702407.651660336</v>
      </c>
      <c r="K30" s="37">
        <f>'Total Property Damage 95%'!K30+Summary!AM30</f>
        <v>9537231.0447208919</v>
      </c>
      <c r="L30" s="37">
        <f>'Total Property Damage 95%'!L30+Summary!AN30</f>
        <v>8494588.4871114194</v>
      </c>
      <c r="M30" s="37">
        <f>'Total Property Damage 95%'!M30+Summary!AO30</f>
        <v>3621675.2130096122</v>
      </c>
      <c r="N30" s="38">
        <f>'Total Property Damage 95%'!N30+Summary!AP30</f>
        <v>1560476357.5582998</v>
      </c>
      <c r="O30" s="38">
        <f>'Total Property Damage 95%'!O30+Summary!AQ30</f>
        <v>2810591119.6621299</v>
      </c>
      <c r="P30" s="38">
        <f>'Total Property Damage 95%'!P30+Summary!AR30</f>
        <v>2086989633.5122552</v>
      </c>
      <c r="Q30" s="38">
        <f>'Total Property Damage 95%'!Q30+Summary!AS30</f>
        <v>743940126.59901667</v>
      </c>
      <c r="R30" s="38">
        <f>'Total Property Damage 95%'!R30+Summary!AT30</f>
        <v>507993651.26381761</v>
      </c>
      <c r="S30" s="38">
        <f>'Total Property Damage 95%'!S30+Summary!AU30</f>
        <v>285302188.7917136</v>
      </c>
    </row>
    <row r="31" spans="1:19" x14ac:dyDescent="0.35">
      <c r="A31">
        <v>2050</v>
      </c>
      <c r="B31" s="36">
        <f>'Total Property Damage 95%'!B31+Summary!AD31</f>
        <v>18479864.68344539</v>
      </c>
      <c r="C31" s="36">
        <f>'Total Property Damage 95%'!C31+Summary!AE31</f>
        <v>23708663.605505519</v>
      </c>
      <c r="D31" s="36">
        <f>'Total Property Damage 95%'!D31+Summary!AF31</f>
        <v>24997956.490397055</v>
      </c>
      <c r="E31" s="36">
        <f>'Total Property Damage 95%'!E31+Summary!AG31</f>
        <v>16438484.282367118</v>
      </c>
      <c r="F31" s="36">
        <f>'Total Property Damage 95%'!F31+Summary!AH31</f>
        <v>13680830.056349104</v>
      </c>
      <c r="G31" s="36">
        <f>'Total Property Damage 95%'!G31+Summary!AI31</f>
        <v>8201335.2955600657</v>
      </c>
      <c r="H31" s="37">
        <f>'Total Property Damage 95%'!H31+Summary!AJ31</f>
        <v>21291193.785864614</v>
      </c>
      <c r="I31" s="37">
        <f>'Total Property Damage 95%'!I31+Summary!AK31</f>
        <v>22706797.967741303</v>
      </c>
      <c r="J31" s="37">
        <f>'Total Property Damage 95%'!J31+Summary!AL31</f>
        <v>14388822.89861697</v>
      </c>
      <c r="K31" s="37">
        <f>'Total Property Damage 95%'!K31+Summary!AM31</f>
        <v>10804632.230844583</v>
      </c>
      <c r="L31" s="37">
        <f>'Total Property Damage 95%'!L31+Summary!AN31</f>
        <v>9623032.5257389937</v>
      </c>
      <c r="M31" s="37">
        <f>'Total Property Damage 95%'!M31+Summary!AO31</f>
        <v>4102670.225592501</v>
      </c>
      <c r="N31" s="38">
        <f>'Total Property Damage 95%'!N31+Summary!AP31</f>
        <v>1782711422.20085</v>
      </c>
      <c r="O31" s="38">
        <f>'Total Property Damage 95%'!O31+Summary!AQ31</f>
        <v>3211022422.9598303</v>
      </c>
      <c r="P31" s="38">
        <f>'Total Property Damage 95%'!P31+Summary!AR31</f>
        <v>2384496192.6549797</v>
      </c>
      <c r="Q31" s="38">
        <f>'Total Property Damage 95%'!Q31+Summary!AS31</f>
        <v>850254013.42583954</v>
      </c>
      <c r="R31" s="38">
        <f>'Total Property Damage 95%'!R31+Summary!AT31</f>
        <v>580524222.01573205</v>
      </c>
      <c r="S31" s="38">
        <f>'Total Property Damage 95%'!S31+Summary!AU31</f>
        <v>326011199.18179762</v>
      </c>
    </row>
    <row r="32" spans="1:19" x14ac:dyDescent="0.35">
      <c r="A32">
        <v>2051</v>
      </c>
      <c r="B32" s="36">
        <f>'Total Property Damage 95%'!B32+Summary!AD32</f>
        <v>18902472.465496603</v>
      </c>
      <c r="C32" s="36">
        <f>'Total Property Damage 95%'!C32+Summary!AE32</f>
        <v>24250846.457672</v>
      </c>
      <c r="D32" s="36">
        <f>'Total Property Damage 95%'!D32+Summary!AF32</f>
        <v>25569623.606427576</v>
      </c>
      <c r="E32" s="36">
        <f>'Total Property Damage 95%'!E32+Summary!AG32</f>
        <v>16814408.646633606</v>
      </c>
      <c r="F32" s="36">
        <f>'Total Property Damage 95%'!F32+Summary!AH32</f>
        <v>13993690.856239732</v>
      </c>
      <c r="G32" s="36">
        <f>'Total Property Damage 95%'!G32+Summary!AI32</f>
        <v>8388887.9740285315</v>
      </c>
      <c r="H32" s="37">
        <f>'Total Property Damage 95%'!H32+Summary!AJ32</f>
        <v>21299606.43238394</v>
      </c>
      <c r="I32" s="37">
        <f>'Total Property Damage 95%'!I32+Summary!AK32</f>
        <v>22716153.69170586</v>
      </c>
      <c r="J32" s="37">
        <f>'Total Property Damage 95%'!J32+Summary!AL32</f>
        <v>14395099.467746591</v>
      </c>
      <c r="K32" s="37">
        <f>'Total Property Damage 95%'!K32+Summary!AM32</f>
        <v>10810557.845873754</v>
      </c>
      <c r="L32" s="37">
        <f>'Total Property Damage 95%'!L32+Summary!AN32</f>
        <v>9627907.3426059578</v>
      </c>
      <c r="M32" s="37">
        <f>'Total Property Damage 95%'!M32+Summary!AO32</f>
        <v>4104629.7968093455</v>
      </c>
      <c r="N32" s="38">
        <f>'Total Property Damage 95%'!N32+Summary!AP32</f>
        <v>1798690621.4021192</v>
      </c>
      <c r="O32" s="38">
        <f>'Total Property Damage 95%'!O32+Summary!AQ32</f>
        <v>3239967535.3453622</v>
      </c>
      <c r="P32" s="38">
        <f>'Total Property Damage 95%'!P32+Summary!AR32</f>
        <v>2406161307.7780795</v>
      </c>
      <c r="Q32" s="38">
        <f>'Total Property Damage 95%'!Q32+Summary!AS32</f>
        <v>858245631.99110055</v>
      </c>
      <c r="R32" s="38">
        <f>'Total Property Damage 95%'!R32+Summary!AT32</f>
        <v>585914789.54203939</v>
      </c>
      <c r="S32" s="38">
        <f>'Total Property Damage 95%'!S32+Summary!AU32</f>
        <v>329012104.76840448</v>
      </c>
    </row>
    <row r="33" spans="1:19" x14ac:dyDescent="0.35">
      <c r="A33">
        <v>2052</v>
      </c>
      <c r="B33" s="36">
        <f>'Total Property Damage 95%'!B33+Summary!AD33</f>
        <v>19334744.676401038</v>
      </c>
      <c r="C33" s="36">
        <f>'Total Property Damage 95%'!C33+Summary!AE33</f>
        <v>24805428.247630786</v>
      </c>
      <c r="D33" s="36">
        <f>'Total Property Damage 95%'!D33+Summary!AF33</f>
        <v>26154363.922728535</v>
      </c>
      <c r="E33" s="36">
        <f>'Total Property Damage 95%'!E33+Summary!AG33</f>
        <v>17198929.857496269</v>
      </c>
      <c r="F33" s="36">
        <f>'Total Property Damage 95%'!F33+Summary!AH33</f>
        <v>14313706.330203867</v>
      </c>
      <c r="G33" s="36">
        <f>'Total Property Damage 95%'!G33+Summary!AI33</f>
        <v>8580729.7110384442</v>
      </c>
      <c r="H33" s="37">
        <f>'Total Property Damage 95%'!H33+Summary!AJ33</f>
        <v>21308058.766212493</v>
      </c>
      <c r="I33" s="37">
        <f>'Total Property Damage 95%'!I33+Summary!AK33</f>
        <v>22725554.092318151</v>
      </c>
      <c r="J33" s="37">
        <f>'Total Property Damage 95%'!J33+Summary!AL33</f>
        <v>14401406.479488507</v>
      </c>
      <c r="K33" s="37">
        <f>'Total Property Damage 95%'!K33+Summary!AM33</f>
        <v>10816513.747704979</v>
      </c>
      <c r="L33" s="37">
        <f>'Total Property Damage 95%'!L33+Summary!AN33</f>
        <v>9632806.6669040173</v>
      </c>
      <c r="M33" s="37">
        <f>'Total Property Damage 95%'!M33+Summary!AO33</f>
        <v>4106599.0890714666</v>
      </c>
      <c r="N33" s="38">
        <f>'Total Property Damage 95%'!N33+Summary!AP33</f>
        <v>1814822354.3623543</v>
      </c>
      <c r="O33" s="38">
        <f>'Total Property Damage 95%'!O33+Summary!AQ33</f>
        <v>3269190952.2801695</v>
      </c>
      <c r="P33" s="38">
        <f>'Total Property Damage 95%'!P33+Summary!AR33</f>
        <v>2428036808.5462208</v>
      </c>
      <c r="Q33" s="38">
        <f>'Total Property Damage 95%'!Q33+Summary!AS33</f>
        <v>866318074.62955534</v>
      </c>
      <c r="R33" s="38">
        <f>'Total Property Damage 95%'!R33+Summary!AT33</f>
        <v>591359106.01817894</v>
      </c>
      <c r="S33" s="38">
        <f>'Total Property Damage 95%'!S33+Summary!AU33</f>
        <v>332042620.76759505</v>
      </c>
    </row>
    <row r="34" spans="1:19" x14ac:dyDescent="0.35">
      <c r="A34">
        <v>2053</v>
      </c>
      <c r="B34" s="36">
        <f>'Total Property Damage 95%'!B34+Summary!AD34</f>
        <v>19776902.327671077</v>
      </c>
      <c r="C34" s="36">
        <f>'Total Property Damage 95%'!C34+Summary!AE34</f>
        <v>25372692.521159407</v>
      </c>
      <c r="D34" s="36">
        <f>'Total Property Damage 95%'!D34+Summary!AF34</f>
        <v>26752476.404485293</v>
      </c>
      <c r="E34" s="36">
        <f>'Total Property Damage 95%'!E34+Summary!AG34</f>
        <v>17592244.512405086</v>
      </c>
      <c r="F34" s="36">
        <f>'Total Property Damage 95%'!F34+Summary!AH34</f>
        <v>14641040.095291378</v>
      </c>
      <c r="G34" s="36">
        <f>'Total Property Damage 95%'!G34+Summary!AI34</f>
        <v>8776958.5911563504</v>
      </c>
      <c r="H34" s="37">
        <f>'Total Property Damage 95%'!H34+Summary!AJ34</f>
        <v>21316551.025777053</v>
      </c>
      <c r="I34" s="37">
        <f>'Total Property Damage 95%'!I34+Summary!AK34</f>
        <v>22734999.438042767</v>
      </c>
      <c r="J34" s="37">
        <f>'Total Property Damage 95%'!J34+Summary!AL34</f>
        <v>14407744.116828911</v>
      </c>
      <c r="K34" s="37">
        <f>'Total Property Damage 95%'!K34+Summary!AM34</f>
        <v>10822500.118565267</v>
      </c>
      <c r="L34" s="37">
        <f>'Total Property Damage 95%'!L34+Summary!AN34</f>
        <v>9637730.6460428908</v>
      </c>
      <c r="M34" s="37">
        <f>'Total Property Damage 95%'!M34+Summary!AO34</f>
        <v>4108578.1608355371</v>
      </c>
      <c r="N34" s="38">
        <f>'Total Property Damage 95%'!N34+Summary!AP34</f>
        <v>1831108191.1286144</v>
      </c>
      <c r="O34" s="38">
        <f>'Total Property Damage 95%'!O34+Summary!AQ34</f>
        <v>3298695561.403636</v>
      </c>
      <c r="P34" s="38">
        <f>'Total Property Damage 95%'!P34+Summary!AR34</f>
        <v>2450124901.6108503</v>
      </c>
      <c r="Q34" s="38">
        <f>'Total Property Damage 95%'!Q34+Summary!AS34</f>
        <v>874472225.47233558</v>
      </c>
      <c r="R34" s="38">
        <f>'Total Property Damage 95%'!R34+Summary!AT34</f>
        <v>596857751.05115485</v>
      </c>
      <c r="S34" s="38">
        <f>'Total Property Damage 95%'!S34+Summary!AU34</f>
        <v>335103063.05686581</v>
      </c>
    </row>
    <row r="35" spans="1:19" x14ac:dyDescent="0.35">
      <c r="A35">
        <v>2054</v>
      </c>
      <c r="B35" s="36">
        <f>'Total Property Damage 95%'!B35+Summary!AD35</f>
        <v>20229171.485032804</v>
      </c>
      <c r="C35" s="36">
        <f>'Total Property Damage 95%'!C35+Summary!AE35</f>
        <v>25952929.308317278</v>
      </c>
      <c r="D35" s="36">
        <f>'Total Property Damage 95%'!D35+Summary!AF35</f>
        <v>27364266.853784684</v>
      </c>
      <c r="E35" s="36">
        <f>'Total Property Damage 95%'!E35+Summary!AG35</f>
        <v>17994553.704709411</v>
      </c>
      <c r="F35" s="36">
        <f>'Total Property Damage 95%'!F35+Summary!AH35</f>
        <v>14975859.510237461</v>
      </c>
      <c r="G35" s="36">
        <f>'Total Property Damage 95%'!G35+Summary!AI35</f>
        <v>8977674.9420009926</v>
      </c>
      <c r="H35" s="37">
        <f>'Total Property Damage 95%'!H35+Summary!AJ35</f>
        <v>21325083.450942803</v>
      </c>
      <c r="I35" s="37">
        <f>'Total Property Damage 95%'!I35+Summary!AK35</f>
        <v>22744489.998963963</v>
      </c>
      <c r="J35" s="37">
        <f>'Total Property Damage 95%'!J35+Summary!AL35</f>
        <v>14414112.563857947</v>
      </c>
      <c r="K35" s="37">
        <f>'Total Property Damage 95%'!K35+Summary!AM35</f>
        <v>10828517.141781025</v>
      </c>
      <c r="L35" s="37">
        <f>'Total Property Damage 95%'!L35+Summary!AN35</f>
        <v>9642679.4283216391</v>
      </c>
      <c r="M35" s="37">
        <f>'Total Property Damage 95%'!M35+Summary!AO35</f>
        <v>4110567.0709109022</v>
      </c>
      <c r="N35" s="38">
        <f>'Total Property Damage 95%'!N35+Summary!AP35</f>
        <v>1847549719.2199163</v>
      </c>
      <c r="O35" s="38">
        <f>'Total Property Damage 95%'!O35+Summary!AQ35</f>
        <v>3328484282.7352409</v>
      </c>
      <c r="P35" s="38">
        <f>'Total Property Damage 95%'!P35+Summary!AR35</f>
        <v>2472427818.6184516</v>
      </c>
      <c r="Q35" s="38">
        <f>'Total Property Damage 95%'!Q35+Summary!AS35</f>
        <v>882708979.04631293</v>
      </c>
      <c r="R35" s="38">
        <f>'Total Property Damage 95%'!R35+Summary!AT35</f>
        <v>602411310.97925067</v>
      </c>
      <c r="S35" s="38">
        <f>'Total Property Damage 95%'!S35+Summary!AU35</f>
        <v>338193751.14724499</v>
      </c>
    </row>
    <row r="36" spans="1:19" x14ac:dyDescent="0.35">
      <c r="A36">
        <v>2055</v>
      </c>
      <c r="B36" s="36">
        <f>'Total Property Damage 95%'!B36+Summary!AD36</f>
        <v>20691783.384008542</v>
      </c>
      <c r="C36" s="36">
        <f>'Total Property Damage 95%'!C36+Summary!AE36</f>
        <v>26546435.271731887</v>
      </c>
      <c r="D36" s="36">
        <f>'Total Property Damage 95%'!D36+Summary!AF36</f>
        <v>27990048.065965042</v>
      </c>
      <c r="E36" s="36">
        <f>'Total Property Damage 95%'!E36+Summary!AG36</f>
        <v>18406063.126472715</v>
      </c>
      <c r="F36" s="36">
        <f>'Total Property Damage 95%'!F36+Summary!AH36</f>
        <v>15318335.761029579</v>
      </c>
      <c r="G36" s="36">
        <f>'Total Property Damage 95%'!G36+Summary!AI36</f>
        <v>9182981.3855386749</v>
      </c>
      <c r="H36" s="37">
        <f>'Total Property Damage 95%'!H36+Summary!AJ36</f>
        <v>21333656.283022035</v>
      </c>
      <c r="I36" s="37">
        <f>'Total Property Damage 95%'!I36+Summary!AK36</f>
        <v>22754026.046795379</v>
      </c>
      <c r="J36" s="37">
        <f>'Total Property Damage 95%'!J36+Summary!AL36</f>
        <v>14420512.005776389</v>
      </c>
      <c r="K36" s="37">
        <f>'Total Property Damage 95%'!K36+Summary!AM36</f>
        <v>10834565.001784688</v>
      </c>
      <c r="L36" s="37">
        <f>'Total Property Damage 95%'!L36+Summary!AN36</f>
        <v>9647653.1629340146</v>
      </c>
      <c r="M36" s="37">
        <f>'Total Property Damage 95%'!M36+Summary!AO36</f>
        <v>4112565.8784617083</v>
      </c>
      <c r="N36" s="38">
        <f>'Total Property Damage 95%'!N36+Summary!AP36</f>
        <v>1864148543.8356566</v>
      </c>
      <c r="O36" s="38">
        <f>'Total Property Damage 95%'!O36+Summary!AQ36</f>
        <v>3358560069.0632362</v>
      </c>
      <c r="P36" s="38">
        <f>'Total Property Damage 95%'!P36+Summary!AR36</f>
        <v>2494947816.5130363</v>
      </c>
      <c r="Q36" s="38">
        <f>'Total Property Damage 95%'!Q36+Summary!AS36</f>
        <v>891029240.40360224</v>
      </c>
      <c r="R36" s="38">
        <f>'Total Property Damage 95%'!R36+Summary!AT36</f>
        <v>608020378.9551003</v>
      </c>
      <c r="S36" s="38">
        <f>'Total Property Damage 95%'!S36+Summary!AU36</f>
        <v>341315008.22780412</v>
      </c>
    </row>
    <row r="37" spans="1:19" x14ac:dyDescent="0.35">
      <c r="A37">
        <v>2056</v>
      </c>
      <c r="B37" s="36">
        <f>'Total Property Damage 95%'!B37+Summary!AD37</f>
        <v>21164974.548142634</v>
      </c>
      <c r="C37" s="36">
        <f>'Total Property Damage 95%'!C37+Summary!AE37</f>
        <v>27153513.858276013</v>
      </c>
      <c r="D37" s="36">
        <f>'Total Property Damage 95%'!D37+Summary!AF37</f>
        <v>28630139.989541776</v>
      </c>
      <c r="E37" s="36">
        <f>'Total Property Damage 95%'!E37+Summary!AG37</f>
        <v>18826983.173638504</v>
      </c>
      <c r="F37" s="36">
        <f>'Total Property Damage 95%'!F37+Summary!AH37</f>
        <v>15668643.948431173</v>
      </c>
      <c r="G37" s="36">
        <f>'Total Property Damage 95%'!G37+Summary!AI37</f>
        <v>9392982.8905516732</v>
      </c>
      <c r="H37" s="37">
        <f>'Total Property Damage 95%'!H37+Summary!AJ37</f>
        <v>21342269.764782865</v>
      </c>
      <c r="I37" s="37">
        <f>'Total Property Damage 95%'!I37+Summary!AK37</f>
        <v>22763607.854889926</v>
      </c>
      <c r="J37" s="37">
        <f>'Total Property Damage 95%'!J37+Summary!AL37</f>
        <v>14426942.62890232</v>
      </c>
      <c r="K37" s="37">
        <f>'Total Property Damage 95%'!K37+Summary!AM37</f>
        <v>10840643.884121384</v>
      </c>
      <c r="L37" s="37">
        <f>'Total Property Damage 95%'!L37+Summary!AN37</f>
        <v>9652651.999973869</v>
      </c>
      <c r="M37" s="37">
        <f>'Total Property Damage 95%'!M37+Summary!AO37</f>
        <v>4114574.6430090419</v>
      </c>
      <c r="N37" s="38">
        <f>'Total Property Damage 95%'!N37+Summary!AP37</f>
        <v>1880906288.0666585</v>
      </c>
      <c r="O37" s="38">
        <f>'Total Property Damage 95%'!O37+Summary!AQ37</f>
        <v>3388925906.3382506</v>
      </c>
      <c r="P37" s="38">
        <f>'Total Property Damage 95%'!P37+Summary!AR37</f>
        <v>2517687177.8424892</v>
      </c>
      <c r="Q37" s="38">
        <f>'Total Property Damage 95%'!Q37+Summary!AS37</f>
        <v>899433925.25274897</v>
      </c>
      <c r="R37" s="38">
        <f>'Total Property Damage 95%'!R37+Summary!AT37</f>
        <v>613685555.0298326</v>
      </c>
      <c r="S37" s="38">
        <f>'Total Property Damage 95%'!S37+Summary!AU37</f>
        <v>344467161.21074164</v>
      </c>
    </row>
    <row r="38" spans="1:19" x14ac:dyDescent="0.35">
      <c r="A38">
        <v>2057</v>
      </c>
      <c r="B38" s="36">
        <f>'Total Property Damage 95%'!B38+Summary!AD38</f>
        <v>21648986.909930844</v>
      </c>
      <c r="C38" s="36">
        <f>'Total Property Damage 95%'!C38+Summary!AE38</f>
        <v>27774475.454213601</v>
      </c>
      <c r="D38" s="36">
        <f>'Total Property Damage 95%'!D38+Summary!AF38</f>
        <v>29284869.88979017</v>
      </c>
      <c r="E38" s="36">
        <f>'Total Property Damage 95%'!E38+Summary!AG38</f>
        <v>19257529.053601272</v>
      </c>
      <c r="F38" s="36">
        <f>'Total Property Damage 95%'!F38+Summary!AH38</f>
        <v>16026963.17750694</v>
      </c>
      <c r="G38" s="36">
        <f>'Total Property Damage 95%'!G38+Summary!AI38</f>
        <v>9607786.8263065182</v>
      </c>
      <c r="H38" s="37">
        <f>'Total Property Damage 95%'!H38+Summary!AJ38</f>
        <v>21350924.140458014</v>
      </c>
      <c r="I38" s="37">
        <f>'Total Property Damage 95%'!I38+Summary!AK38</f>
        <v>22773235.698249631</v>
      </c>
      <c r="J38" s="37">
        <f>'Total Property Damage 95%'!J38+Summary!AL38</f>
        <v>14433404.620677883</v>
      </c>
      <c r="K38" s="37">
        <f>'Total Property Damage 95%'!K38+Summary!AM38</f>
        <v>10846753.975455659</v>
      </c>
      <c r="L38" s="37">
        <f>'Total Property Damage 95%'!L38+Summary!AN38</f>
        <v>9657676.0904405825</v>
      </c>
      <c r="M38" s="37">
        <f>'Total Property Damage 95%'!M38+Summary!AO38</f>
        <v>4116593.42443308</v>
      </c>
      <c r="N38" s="38">
        <f>'Total Property Damage 95%'!N38+Summary!AP38</f>
        <v>1897824593.1088762</v>
      </c>
      <c r="O38" s="38">
        <f>'Total Property Damage 95%'!O38+Summary!AQ38</f>
        <v>3419584814.071867</v>
      </c>
      <c r="P38" s="38">
        <f>'Total Property Damage 95%'!P38+Summary!AR38</f>
        <v>2540648211.0688095</v>
      </c>
      <c r="Q38" s="38">
        <f>'Total Property Damage 95%'!Q38+Summary!AS38</f>
        <v>907923960.09161782</v>
      </c>
      <c r="R38" s="38">
        <f>'Total Property Damage 95%'!R38+Summary!AT38</f>
        <v>619407446.23830009</v>
      </c>
      <c r="S38" s="38">
        <f>'Total Property Damage 95%'!S38+Summary!AU38</f>
        <v>347650540.77704453</v>
      </c>
    </row>
    <row r="39" spans="1:19" x14ac:dyDescent="0.35">
      <c r="A39">
        <v>2058</v>
      </c>
      <c r="B39" s="36">
        <f>'Total Property Damage 95%'!B39+Summary!AD39</f>
        <v>22144067.934515268</v>
      </c>
      <c r="C39" s="36">
        <f>'Total Property Damage 95%'!C39+Summary!AE39</f>
        <v>28409637.54389362</v>
      </c>
      <c r="D39" s="36">
        <f>'Total Property Damage 95%'!D39+Summary!AF39</f>
        <v>29954572.516069103</v>
      </c>
      <c r="E39" s="36">
        <f>'Total Property Damage 95%'!E39+Summary!AG39</f>
        <v>19697920.89523742</v>
      </c>
      <c r="F39" s="36">
        <f>'Total Property Damage 95%'!F39+Summary!AH39</f>
        <v>16393476.64919541</v>
      </c>
      <c r="G39" s="36">
        <f>'Total Property Damage 95%'!G39+Summary!AI39</f>
        <v>9827503.0174496062</v>
      </c>
      <c r="H39" s="37">
        <f>'Total Property Damage 95%'!H39+Summary!AJ39</f>
        <v>21359619.655753661</v>
      </c>
      <c r="I39" s="37">
        <f>'Total Property Damage 95%'!I39+Summary!AK39</f>
        <v>22782909.853535604</v>
      </c>
      <c r="J39" s="37">
        <f>'Total Property Damage 95%'!J39+Summary!AL39</f>
        <v>14439898.169676067</v>
      </c>
      <c r="K39" s="37">
        <f>'Total Property Damage 95%'!K39+Summary!AM39</f>
        <v>10852895.463578224</v>
      </c>
      <c r="L39" s="37">
        <f>'Total Property Damage 95%'!L39+Summary!AN39</f>
        <v>9662725.5862445179</v>
      </c>
      <c r="M39" s="37">
        <f>'Total Property Damage 95%'!M39+Summary!AO39</f>
        <v>4118622.2829752639</v>
      </c>
      <c r="N39" s="38">
        <f>'Total Property Damage 95%'!N39+Summary!AP39</f>
        <v>1914905118.4797928</v>
      </c>
      <c r="O39" s="38">
        <f>'Total Property Damage 95%'!O39+Summary!AQ39</f>
        <v>3450539845.7402496</v>
      </c>
      <c r="P39" s="38">
        <f>'Total Property Damage 95%'!P39+Summary!AR39</f>
        <v>2563833250.8822985</v>
      </c>
      <c r="Q39" s="38">
        <f>'Total Property Damage 95%'!Q39+Summary!AS39</f>
        <v>916500282.34200883</v>
      </c>
      <c r="R39" s="38">
        <f>'Total Property Damage 95%'!R39+Summary!AT39</f>
        <v>625186666.68540883</v>
      </c>
      <c r="S39" s="38">
        <f>'Total Property Damage 95%'!S39+Summary!AU39</f>
        <v>350865481.42273694</v>
      </c>
    </row>
    <row r="40" spans="1:19" x14ac:dyDescent="0.35">
      <c r="A40">
        <v>2059</v>
      </c>
      <c r="B40" s="36">
        <f>'Total Property Damage 95%'!B40+Summary!AD40</f>
        <v>22650470.746207945</v>
      </c>
      <c r="C40" s="36">
        <f>'Total Property Damage 95%'!C40+Summary!AE40</f>
        <v>29059324.87207298</v>
      </c>
      <c r="D40" s="36">
        <f>'Total Property Damage 95%'!D40+Summary!AF40</f>
        <v>30639590.272971209</v>
      </c>
      <c r="E40" s="36">
        <f>'Total Property Damage 95%'!E40+Summary!AG40</f>
        <v>20148383.861452412</v>
      </c>
      <c r="F40" s="36">
        <f>'Total Property Damage 95%'!F40+Summary!AH40</f>
        <v>16768371.753975647</v>
      </c>
      <c r="G40" s="36">
        <f>'Total Property Damage 95%'!G40+Summary!AI40</f>
        <v>10052243.800158177</v>
      </c>
      <c r="H40" s="37">
        <f>'Total Property Damage 95%'!H40+Summary!AJ40</f>
        <v>21368356.557858314</v>
      </c>
      <c r="I40" s="37">
        <f>'Total Property Damage 95%'!I40+Summary!AK40</f>
        <v>22792630.599078063</v>
      </c>
      <c r="J40" s="37">
        <f>'Total Property Damage 95%'!J40+Summary!AL40</f>
        <v>14446423.465607518</v>
      </c>
      <c r="K40" s="37">
        <f>'Total Property Damage 95%'!K40+Summary!AM40</f>
        <v>10859068.537412751</v>
      </c>
      <c r="L40" s="37">
        <f>'Total Property Damage 95%'!L40+Summary!AN40</f>
        <v>9667800.6402125359</v>
      </c>
      <c r="M40" s="37">
        <f>'Total Property Damage 95%'!M40+Summary!AO40</f>
        <v>4120661.2792404727</v>
      </c>
      <c r="N40" s="38">
        <f>'Total Property Damage 95%'!N40+Summary!AP40</f>
        <v>1932149542.2375467</v>
      </c>
      <c r="O40" s="38">
        <f>'Total Property Damage 95%'!O40+Summary!AQ40</f>
        <v>3481794089.1928825</v>
      </c>
      <c r="P40" s="38">
        <f>'Total Property Damage 95%'!P40+Summary!AR40</f>
        <v>2587244658.5197601</v>
      </c>
      <c r="Q40" s="38">
        <f>'Total Property Damage 95%'!Q40+Summary!AS40</f>
        <v>925163840.48602295</v>
      </c>
      <c r="R40" s="38">
        <f>'Total Property Damage 95%'!R40+Summary!AT40</f>
        <v>631023837.63356209</v>
      </c>
      <c r="S40" s="38">
        <f>'Total Property Damage 95%'!S40+Summary!AU40</f>
        <v>354112321.5057224</v>
      </c>
    </row>
    <row r="41" spans="1:19" x14ac:dyDescent="0.35">
      <c r="A41">
        <v>2060</v>
      </c>
      <c r="B41" s="36">
        <f>'Total Property Damage 95%'!B41+Summary!AD41</f>
        <v>26112252.410740305</v>
      </c>
      <c r="C41" s="36">
        <f>'Total Property Damage 95%'!C41+Summary!AE41</f>
        <v>33500602.899050545</v>
      </c>
      <c r="D41" s="36">
        <f>'Total Property Damage 95%'!D41+Summary!AF41</f>
        <v>35322387.950962655</v>
      </c>
      <c r="E41" s="36">
        <f>'Total Property Damage 95%'!E41+Summary!AG41</f>
        <v>23227759.411879458</v>
      </c>
      <c r="F41" s="36">
        <f>'Total Property Damage 95%'!F41+Summary!AH41</f>
        <v>19331163.606400769</v>
      </c>
      <c r="G41" s="36">
        <f>'Total Property Damage 95%'!G41+Summary!AI41</f>
        <v>11588577.135774283</v>
      </c>
      <c r="H41" s="37">
        <f>'Total Property Damage 95%'!H41+Summary!AJ41</f>
        <v>24093327.125628345</v>
      </c>
      <c r="I41" s="37">
        <f>'Total Property Damage 95%'!I41+Summary!AK41</f>
        <v>25699685.060089711</v>
      </c>
      <c r="J41" s="37">
        <f>'Total Property Damage 95%'!J41+Summary!AL41</f>
        <v>16289385.38183145</v>
      </c>
      <c r="K41" s="37">
        <f>'Total Property Damage 95%'!K41+Summary!AM41</f>
        <v>12245821.755536299</v>
      </c>
      <c r="L41" s="37">
        <f>'Total Property Damage 95%'!L41+Summary!AN41</f>
        <v>10901946.251934659</v>
      </c>
      <c r="M41" s="37">
        <f>'Total Property Damage 95%'!M41+Summary!AO41</f>
        <v>4646544.6214198116</v>
      </c>
      <c r="N41" s="38">
        <f>'Total Property Damage 95%'!N41+Summary!AP41</f>
        <v>2197271806.9667706</v>
      </c>
      <c r="O41" s="38">
        <f>'Total Property Damage 95%'!O41+Summary!AQ41</f>
        <v>3959759179.6427107</v>
      </c>
      <c r="P41" s="38">
        <f>'Total Property Damage 95%'!P41+Summary!AR41</f>
        <v>2942625465.2456994</v>
      </c>
      <c r="Q41" s="38">
        <f>'Total Property Damage 95%'!Q41+Summary!AS41</f>
        <v>1052579488.2437146</v>
      </c>
      <c r="R41" s="38">
        <f>'Total Property Damage 95%'!R41+Summary!AT41</f>
        <v>717846985.01628757</v>
      </c>
      <c r="S41" s="38">
        <f>'Total Property Damage 95%'!S41+Summary!AU41</f>
        <v>402801776.42995602</v>
      </c>
    </row>
    <row r="42" spans="1:19" x14ac:dyDescent="0.35">
      <c r="A42">
        <v>2061</v>
      </c>
      <c r="B42" s="36">
        <f>'Total Property Damage 95%'!B42+Summary!AD42</f>
        <v>26709401.863114271</v>
      </c>
      <c r="C42" s="36">
        <f>'Total Property Damage 95%'!C42+Summary!AE42</f>
        <v>34266713.242987685</v>
      </c>
      <c r="D42" s="36">
        <f>'Total Property Damage 95%'!D42+Summary!AF42</f>
        <v>36130159.884600312</v>
      </c>
      <c r="E42" s="36">
        <f>'Total Property Damage 95%'!E42+Summary!AG42</f>
        <v>23758944.68056095</v>
      </c>
      <c r="F42" s="36">
        <f>'Total Property Damage 95%'!F42+Summary!AH42</f>
        <v>19773239.363778394</v>
      </c>
      <c r="G42" s="36">
        <f>'Total Property Damage 95%'!G42+Summary!AI42</f>
        <v>11853591.136924744</v>
      </c>
      <c r="H42" s="37">
        <f>'Total Property Damage 95%'!H42+Summary!AJ42</f>
        <v>24103268.277335376</v>
      </c>
      <c r="I42" s="37">
        <f>'Total Property Damage 95%'!I42+Summary!AK42</f>
        <v>25710746.898336843</v>
      </c>
      <c r="J42" s="37">
        <f>'Total Property Damage 95%'!J42+Summary!AL42</f>
        <v>16296811.993957283</v>
      </c>
      <c r="K42" s="37">
        <f>'Total Property Damage 95%'!K42+Summary!AM42</f>
        <v>12252851.025912683</v>
      </c>
      <c r="L42" s="37">
        <f>'Total Property Damage 95%'!L42+Summary!AN42</f>
        <v>10907724.277503101</v>
      </c>
      <c r="M42" s="37">
        <f>'Total Property Damage 95%'!M42+Summary!AO42</f>
        <v>4648865.7520375596</v>
      </c>
      <c r="N42" s="38">
        <f>'Total Property Damage 95%'!N42+Summary!AP42</f>
        <v>2217082523.3854918</v>
      </c>
      <c r="O42" s="38">
        <f>'Total Property Damage 95%'!O42+Summary!AQ42</f>
        <v>3995669664.1533685</v>
      </c>
      <c r="P42" s="38">
        <f>'Total Property Damage 95%'!P42+Summary!AR42</f>
        <v>2969529906.6325164</v>
      </c>
      <c r="Q42" s="38">
        <f>'Total Property Damage 95%'!Q42+Summary!AS42</f>
        <v>1062543741.3674157</v>
      </c>
      <c r="R42" s="38">
        <f>'Total Property Damage 95%'!R42+Summary!AT42</f>
        <v>724558591.34629428</v>
      </c>
      <c r="S42" s="38">
        <f>'Total Property Damage 95%'!S42+Summary!AU42</f>
        <v>406534228.95264626</v>
      </c>
    </row>
    <row r="43" spans="1:19" x14ac:dyDescent="0.35">
      <c r="A43">
        <v>2062</v>
      </c>
      <c r="B43" s="36">
        <f>'Total Property Damage 95%'!B43+Summary!AD43</f>
        <v>27320207.259941496</v>
      </c>
      <c r="C43" s="36">
        <f>'Total Property Damage 95%'!C43+Summary!AE43</f>
        <v>35050343.422638118</v>
      </c>
      <c r="D43" s="36">
        <f>'Total Property Damage 95%'!D43+Summary!AF43</f>
        <v>36956404.394261941</v>
      </c>
      <c r="E43" s="36">
        <f>'Total Property Damage 95%'!E43+Summary!AG43</f>
        <v>24302277.38820377</v>
      </c>
      <c r="F43" s="36">
        <f>'Total Property Damage 95%'!F43+Summary!AH43</f>
        <v>20225424.754452813</v>
      </c>
      <c r="G43" s="36">
        <f>'Total Property Damage 95%'!G43+Summary!AI43</f>
        <v>12124665.625051556</v>
      </c>
      <c r="H43" s="37">
        <f>'Total Property Damage 95%'!H43+Summary!AJ43</f>
        <v>24113256.920399528</v>
      </c>
      <c r="I43" s="37">
        <f>'Total Property Damage 95%'!I43+Summary!AK43</f>
        <v>25721862.199113216</v>
      </c>
      <c r="J43" s="37">
        <f>'Total Property Damage 95%'!J43+Summary!AL43</f>
        <v>16304275.036018487</v>
      </c>
      <c r="K43" s="37">
        <f>'Total Property Damage 95%'!K43+Summary!AM43</f>
        <v>12259916.541825211</v>
      </c>
      <c r="L43" s="37">
        <f>'Total Property Damage 95%'!L43+Summary!AN43</f>
        <v>10913531.631667305</v>
      </c>
      <c r="M43" s="37">
        <f>'Total Property Damage 95%'!M43+Summary!AO43</f>
        <v>4651198.5158823207</v>
      </c>
      <c r="N43" s="38">
        <f>'Total Property Damage 95%'!N43+Summary!AP43</f>
        <v>2237083764.9366941</v>
      </c>
      <c r="O43" s="38">
        <f>'Total Property Damage 95%'!O43+Summary!AQ43</f>
        <v>4031928056.2032785</v>
      </c>
      <c r="P43" s="38">
        <f>'Total Property Damage 95%'!P43+Summary!AR43</f>
        <v>2996697645.2225704</v>
      </c>
      <c r="Q43" s="38">
        <f>'Total Property Damage 95%'!Q43+Summary!AS43</f>
        <v>1072609597.9827336</v>
      </c>
      <c r="R43" s="38">
        <f>'Total Property Damage 95%'!R43+Summary!AT43</f>
        <v>731337661.41143274</v>
      </c>
      <c r="S43" s="38">
        <f>'Total Property Damage 95%'!S43+Summary!AU43</f>
        <v>410303804.7781136</v>
      </c>
    </row>
    <row r="44" spans="1:19" x14ac:dyDescent="0.35">
      <c r="A44">
        <v>2063</v>
      </c>
      <c r="B44" s="36">
        <f>'Total Property Damage 95%'!B44+Summary!AD44</f>
        <v>27944980.892924111</v>
      </c>
      <c r="C44" s="36">
        <f>'Total Property Damage 95%'!C44+Summary!AE44</f>
        <v>35851894.091309614</v>
      </c>
      <c r="D44" s="36">
        <f>'Total Property Damage 95%'!D44+Summary!AF44</f>
        <v>37801543.9210485</v>
      </c>
      <c r="E44" s="36">
        <f>'Total Property Damage 95%'!E44+Summary!AG44</f>
        <v>24858035.329170868</v>
      </c>
      <c r="F44" s="36">
        <f>'Total Property Damage 95%'!F44+Summary!AH44</f>
        <v>20687950.971118238</v>
      </c>
      <c r="G44" s="36">
        <f>'Total Property Damage 95%'!G44+Summary!AI44</f>
        <v>12401939.194727948</v>
      </c>
      <c r="H44" s="37">
        <f>'Total Property Damage 95%'!H44+Summary!AJ44</f>
        <v>24123293.34020137</v>
      </c>
      <c r="I44" s="37">
        <f>'Total Property Damage 95%'!I44+Summary!AK44</f>
        <v>25733031.283752713</v>
      </c>
      <c r="J44" s="37">
        <f>'Total Property Damage 95%'!J44+Summary!AL44</f>
        <v>16311774.727037162</v>
      </c>
      <c r="K44" s="37">
        <f>'Total Property Damage 95%'!K44+Summary!AM44</f>
        <v>12267018.52138748</v>
      </c>
      <c r="L44" s="37">
        <f>'Total Property Damage 95%'!L44+Summary!AN44</f>
        <v>10919368.490866844</v>
      </c>
      <c r="M44" s="37">
        <f>'Total Property Damage 95%'!M44+Summary!AO44</f>
        <v>4653542.9829228055</v>
      </c>
      <c r="N44" s="38">
        <f>'Total Property Damage 95%'!N44+Summary!AP44</f>
        <v>2257277509.012012</v>
      </c>
      <c r="O44" s="38">
        <f>'Total Property Damage 95%'!O44+Summary!AQ44</f>
        <v>4068537995.673892</v>
      </c>
      <c r="P44" s="38">
        <f>'Total Property Damage 95%'!P44+Summary!AR44</f>
        <v>3024131465.6295013</v>
      </c>
      <c r="Q44" s="38">
        <f>'Total Property Damage 95%'!Q44+Summary!AS44</f>
        <v>1082778178.5262923</v>
      </c>
      <c r="R44" s="38">
        <f>'Total Property Damage 95%'!R44+Summary!AT44</f>
        <v>738184928.69109511</v>
      </c>
      <c r="S44" s="38">
        <f>'Total Property Damage 95%'!S44+Summary!AU44</f>
        <v>414110903.20816767</v>
      </c>
    </row>
    <row r="45" spans="1:19" x14ac:dyDescent="0.35">
      <c r="A45">
        <v>2064</v>
      </c>
      <c r="B45" s="36">
        <f>'Total Property Damage 95%'!B45+Summary!AD45</f>
        <v>28584042.195423886</v>
      </c>
      <c r="C45" s="36">
        <f>'Total Property Damage 95%'!C45+Summary!AE45</f>
        <v>36671775.064671732</v>
      </c>
      <c r="D45" s="36">
        <f>'Total Property Damage 95%'!D45+Summary!AF45</f>
        <v>38666010.566678047</v>
      </c>
      <c r="E45" s="36">
        <f>'Total Property Damage 95%'!E45+Summary!AG45</f>
        <v>25426502.650580551</v>
      </c>
      <c r="F45" s="36">
        <f>'Total Property Damage 95%'!F45+Summary!AH45</f>
        <v>21161054.493511483</v>
      </c>
      <c r="G45" s="36">
        <f>'Total Property Damage 95%'!G45+Summary!AI45</f>
        <v>12685553.609984633</v>
      </c>
      <c r="H45" s="37">
        <f>'Total Property Damage 95%'!H45+Summary!AJ45</f>
        <v>24133377.823843181</v>
      </c>
      <c r="I45" s="37">
        <f>'Total Property Damage 95%'!I45+Summary!AK45</f>
        <v>25744254.475527827</v>
      </c>
      <c r="J45" s="37">
        <f>'Total Property Damage 95%'!J45+Summary!AL45</f>
        <v>16319311.287356764</v>
      </c>
      <c r="K45" s="37">
        <f>'Total Property Damage 95%'!K45+Summary!AM45</f>
        <v>12274157.184028996</v>
      </c>
      <c r="L45" s="37">
        <f>'Total Property Damage 95%'!L45+Summary!AN45</f>
        <v>10925235.03260576</v>
      </c>
      <c r="M45" s="37">
        <f>'Total Property Damage 95%'!M45+Summary!AO45</f>
        <v>4655899.2235498494</v>
      </c>
      <c r="N45" s="38">
        <f>'Total Property Damage 95%'!N45+Summary!AP45</f>
        <v>2277665755.1819248</v>
      </c>
      <c r="O45" s="38">
        <f>'Total Property Damage 95%'!O45+Summary!AQ45</f>
        <v>4105503163.5799556</v>
      </c>
      <c r="P45" s="38">
        <f>'Total Property Damage 95%'!P45+Summary!AR45</f>
        <v>3051834184.2493639</v>
      </c>
      <c r="Q45" s="38">
        <f>'Total Property Damage 95%'!Q45+Summary!AS45</f>
        <v>1093050616.6993132</v>
      </c>
      <c r="R45" s="38">
        <f>'Total Property Damage 95%'!R45+Summary!AT45</f>
        <v>745101135.24382091</v>
      </c>
      <c r="S45" s="38">
        <f>'Total Property Damage 95%'!S45+Summary!AU45</f>
        <v>417955928.17152286</v>
      </c>
    </row>
    <row r="46" spans="1:19" x14ac:dyDescent="0.35">
      <c r="A46">
        <v>2065</v>
      </c>
      <c r="B46" s="36">
        <f>'Total Property Damage 95%'!B46+Summary!AD46</f>
        <v>29237717.905781645</v>
      </c>
      <c r="C46" s="36">
        <f>'Total Property Damage 95%'!C46+Summary!AE46</f>
        <v>37510405.530285753</v>
      </c>
      <c r="D46" s="36">
        <f>'Total Property Damage 95%'!D46+Summary!AF46</f>
        <v>39550246.314410053</v>
      </c>
      <c r="E46" s="36">
        <f>'Total Property Damage 95%'!E46+Summary!AG46</f>
        <v>26007969.997584835</v>
      </c>
      <c r="F46" s="36">
        <f>'Total Property Damage 95%'!F46+Summary!AH46</f>
        <v>21644977.209318969</v>
      </c>
      <c r="G46" s="36">
        <f>'Total Property Damage 95%'!G46+Summary!AI46</f>
        <v>12975653.876790691</v>
      </c>
      <c r="H46" s="37">
        <f>'Total Property Damage 95%'!H46+Summary!AJ46</f>
        <v>24143510.660159327</v>
      </c>
      <c r="I46" s="37">
        <f>'Total Property Damage 95%'!I46+Summary!AK46</f>
        <v>25755532.099661335</v>
      </c>
      <c r="J46" s="37">
        <f>'Total Property Damage 95%'!J46+Summary!AL46</f>
        <v>16326884.938650094</v>
      </c>
      <c r="K46" s="37">
        <f>'Total Property Damage 95%'!K46+Summary!AM46</f>
        <v>12281332.750503099</v>
      </c>
      <c r="L46" s="37">
        <f>'Total Property Damage 95%'!L46+Summary!AN46</f>
        <v>10931131.435459003</v>
      </c>
      <c r="M46" s="37">
        <f>'Total Property Damage 95%'!M46+Summary!AO46</f>
        <v>4658267.3085789634</v>
      </c>
      <c r="N46" s="38">
        <f>'Total Property Damage 95%'!N46+Summary!AP46</f>
        <v>2298250525.4620438</v>
      </c>
      <c r="O46" s="38">
        <f>'Total Property Damage 95%'!O46+Summary!AQ46</f>
        <v>4142827282.5663748</v>
      </c>
      <c r="P46" s="38">
        <f>'Total Property Damage 95%'!P46+Summary!AR46</f>
        <v>3079808649.6475964</v>
      </c>
      <c r="Q46" s="38">
        <f>'Total Property Damage 95%'!Q46+Summary!AS46</f>
        <v>1103428059.633703</v>
      </c>
      <c r="R46" s="38">
        <f>'Total Property Damage 95%'!R46+Summary!AT46</f>
        <v>752087031.8137511</v>
      </c>
      <c r="S46" s="38">
        <f>'Total Property Damage 95%'!S46+Summary!AU46</f>
        <v>421839288.28080207</v>
      </c>
    </row>
    <row r="47" spans="1:19" x14ac:dyDescent="0.35">
      <c r="A47">
        <v>2066</v>
      </c>
      <c r="B47" s="36">
        <f>'Total Property Damage 95%'!B47+Summary!AD47</f>
        <v>29906342.234371576</v>
      </c>
      <c r="C47" s="36">
        <f>'Total Property Damage 95%'!C47+Summary!AE47</f>
        <v>38368214.261926323</v>
      </c>
      <c r="D47" s="36">
        <f>'Total Property Damage 95%'!D47+Summary!AF47</f>
        <v>40454703.255022012</v>
      </c>
      <c r="E47" s="36">
        <f>'Total Property Damage 95%'!E47+Summary!AG47</f>
        <v>26602734.661970068</v>
      </c>
      <c r="F47" s="36">
        <f>'Total Property Damage 95%'!F47+Summary!AH47</f>
        <v>22139966.537848726</v>
      </c>
      <c r="G47" s="36">
        <f>'Total Property Damage 95%'!G47+Summary!AI47</f>
        <v>13272388.317192039</v>
      </c>
      <c r="H47" s="37">
        <f>'Total Property Damage 95%'!H47+Summary!AJ47</f>
        <v>24153692.139726691</v>
      </c>
      <c r="I47" s="37">
        <f>'Total Property Damage 95%'!I47+Summary!AK47</f>
        <v>25766864.483338106</v>
      </c>
      <c r="J47" s="37">
        <f>'Total Property Damage 95%'!J47+Summary!AL47</f>
        <v>16334495.903927311</v>
      </c>
      <c r="K47" s="37">
        <f>'Total Property Damage 95%'!K47+Summary!AM47</f>
        <v>12288545.442894965</v>
      </c>
      <c r="L47" s="37">
        <f>'Total Property Damage 95%'!L47+Summary!AN47</f>
        <v>10937057.879078873</v>
      </c>
      <c r="M47" s="37">
        <f>'Total Property Damage 95%'!M47+Summary!AO47</f>
        <v>4660647.3092528898</v>
      </c>
      <c r="N47" s="38">
        <f>'Total Property Damage 95%'!N47+Summary!AP47</f>
        <v>2319033864.5827641</v>
      </c>
      <c r="O47" s="38">
        <f>'Total Property Damage 95%'!O47+Summary!AQ47</f>
        <v>4180514117.4114027</v>
      </c>
      <c r="P47" s="38">
        <f>'Total Property Damage 95%'!P47+Summary!AR47</f>
        <v>3108057742.9509354</v>
      </c>
      <c r="Q47" s="38">
        <f>'Total Property Damage 95%'!Q47+Summary!AS47</f>
        <v>1113911668.0603049</v>
      </c>
      <c r="R47" s="38">
        <f>'Total Property Damage 95%'!R47+Summary!AT47</f>
        <v>759143377.93845677</v>
      </c>
      <c r="S47" s="38">
        <f>'Total Property Damage 95%'!S47+Summary!AU47</f>
        <v>425761396.89027369</v>
      </c>
    </row>
    <row r="48" spans="1:19" x14ac:dyDescent="0.35">
      <c r="A48">
        <v>2067</v>
      </c>
      <c r="B48" s="36">
        <f>'Total Property Damage 95%'!B48+Summary!AD48</f>
        <v>30590257.034475837</v>
      </c>
      <c r="C48" s="36">
        <f>'Total Property Damage 95%'!C48+Summary!AE48</f>
        <v>39245639.838804267</v>
      </c>
      <c r="D48" s="36">
        <f>'Total Property Damage 95%'!D48+Summary!AF48</f>
        <v>41379843.817953743</v>
      </c>
      <c r="E48" s="36">
        <f>'Total Property Damage 95%'!E48+Summary!AG48</f>
        <v>27211100.73415583</v>
      </c>
      <c r="F48" s="36">
        <f>'Total Property Damage 95%'!F48+Summary!AH48</f>
        <v>22646275.556530561</v>
      </c>
      <c r="G48" s="36">
        <f>'Total Property Damage 95%'!G48+Summary!AI48</f>
        <v>13575908.645145284</v>
      </c>
      <c r="H48" s="37">
        <f>'Total Property Damage 95%'!H48+Summary!AJ48</f>
        <v>24163922.55487521</v>
      </c>
      <c r="I48" s="37">
        <f>'Total Property Damage 95%'!I48+Summary!AK48</f>
        <v>25778251.955716904</v>
      </c>
      <c r="J48" s="37">
        <f>'Total Property Damage 95%'!J48+Summary!AL48</f>
        <v>16342144.407543994</v>
      </c>
      <c r="K48" s="37">
        <f>'Total Property Damage 95%'!K48+Summary!AM48</f>
        <v>12295795.484629631</v>
      </c>
      <c r="L48" s="37">
        <f>'Total Property Damage 95%'!L48+Summary!AN48</f>
        <v>10943014.544201532</v>
      </c>
      <c r="M48" s="37">
        <f>'Total Property Damage 95%'!M48+Summary!AO48</f>
        <v>4663039.2972441837</v>
      </c>
      <c r="N48" s="38">
        <f>'Total Property Damage 95%'!N48+Summary!AP48</f>
        <v>2340017840.262332</v>
      </c>
      <c r="O48" s="38">
        <f>'Total Property Damage 95%'!O48+Summary!AQ48</f>
        <v>4218567475.5362101</v>
      </c>
      <c r="P48" s="38">
        <f>'Total Property Damage 95%'!P48+Summary!AR48</f>
        <v>3136584378.2443361</v>
      </c>
      <c r="Q48" s="38">
        <f>'Total Property Damage 95%'!Q48+Summary!AS48</f>
        <v>1124502616.4793406</v>
      </c>
      <c r="R48" s="38">
        <f>'Total Property Damage 95%'!R48+Summary!AT48</f>
        <v>766270942.0581671</v>
      </c>
      <c r="S48" s="38">
        <f>'Total Property Damage 95%'!S48+Summary!AU48</f>
        <v>429722672.15433359</v>
      </c>
    </row>
    <row r="49" spans="1:19" x14ac:dyDescent="0.35">
      <c r="A49">
        <v>2068</v>
      </c>
      <c r="B49" s="36">
        <f>'Total Property Damage 95%'!B49+Summary!AD49</f>
        <v>31289811.977066796</v>
      </c>
      <c r="C49" s="36">
        <f>'Total Property Damage 95%'!C49+Summary!AE49</f>
        <v>40143130.869802751</v>
      </c>
      <c r="D49" s="36">
        <f>'Total Property Damage 95%'!D49+Summary!AF49</f>
        <v>42326141.007737644</v>
      </c>
      <c r="E49" s="36">
        <f>'Total Property Damage 95%'!E49+Summary!AG49</f>
        <v>27833379.258669883</v>
      </c>
      <c r="F49" s="36">
        <f>'Total Property Damage 95%'!F49+Summary!AH49</f>
        <v>23164163.130309142</v>
      </c>
      <c r="G49" s="36">
        <f>'Total Property Damage 95%'!G49+Summary!AI49</f>
        <v>13886370.044085847</v>
      </c>
      <c r="H49" s="37">
        <f>'Total Property Damage 95%'!H49+Summary!AJ49</f>
        <v>24174202.199698441</v>
      </c>
      <c r="I49" s="37">
        <f>'Total Property Damage 95%'!I49+Summary!AK49</f>
        <v>25789694.847942315</v>
      </c>
      <c r="J49" s="37">
        <f>'Total Property Damage 95%'!J49+Summary!AL49</f>
        <v>16349830.675209276</v>
      </c>
      <c r="K49" s="37">
        <f>'Total Property Damage 95%'!K49+Summary!AM49</f>
        <v>12303083.100480083</v>
      </c>
      <c r="L49" s="37">
        <f>'Total Property Damage 95%'!L49+Summary!AN49</f>
        <v>10949001.61265354</v>
      </c>
      <c r="M49" s="37">
        <f>'Total Property Damage 95%'!M49+Summary!AO49</f>
        <v>4665443.3446578085</v>
      </c>
      <c r="N49" s="38">
        <f>'Total Property Damage 95%'!N49+Summary!AP49</f>
        <v>2361204543.4833708</v>
      </c>
      <c r="O49" s="38">
        <f>'Total Property Damage 95%'!O49+Summary!AQ49</f>
        <v>4256991207.5209537</v>
      </c>
      <c r="P49" s="38">
        <f>'Total Property Damage 95%'!P49+Summary!AR49</f>
        <v>3165391502.9729753</v>
      </c>
      <c r="Q49" s="38">
        <f>'Total Property Damage 95%'!Q49+Summary!AS49</f>
        <v>1135202093.3330765</v>
      </c>
      <c r="R49" s="38">
        <f>'Total Property Damage 95%'!R49+Summary!AT49</f>
        <v>773470501.62641263</v>
      </c>
      <c r="S49" s="38">
        <f>'Total Property Damage 95%'!S49+Summary!AU49</f>
        <v>433723537.08674133</v>
      </c>
    </row>
    <row r="50" spans="1:19" x14ac:dyDescent="0.35">
      <c r="A50">
        <v>2069</v>
      </c>
      <c r="B50" s="36">
        <f>'Total Property Damage 95%'!B50+Summary!AD50</f>
        <v>32005364.729586322</v>
      </c>
      <c r="C50" s="36">
        <f>'Total Property Damage 95%'!C50+Summary!AE50</f>
        <v>41061146.222841367</v>
      </c>
      <c r="D50" s="36">
        <f>'Total Property Damage 95%'!D50+Summary!AF50</f>
        <v>43294078.645835757</v>
      </c>
      <c r="E50" s="36">
        <f>'Total Property Damage 95%'!E50+Summary!AG50</f>
        <v>28469888.393178534</v>
      </c>
      <c r="F50" s="36">
        <f>'Total Property Damage 95%'!F50+Summary!AH50</f>
        <v>23693894.043996077</v>
      </c>
      <c r="G50" s="36">
        <f>'Total Property Damage 95%'!G50+Summary!AI50</f>
        <v>14203931.2462699</v>
      </c>
      <c r="H50" s="37">
        <f>'Total Property Damage 95%'!H50+Summary!AJ50</f>
        <v>24184531.37006421</v>
      </c>
      <c r="I50" s="37">
        <f>'Total Property Damage 95%'!I50+Summary!AK50</f>
        <v>25801193.49315672</v>
      </c>
      <c r="J50" s="37">
        <f>'Total Property Damage 95%'!J50+Summary!AL50</f>
        <v>16357554.933993991</v>
      </c>
      <c r="K50" s="37">
        <f>'Total Property Damage 95%'!K50+Summary!AM50</f>
        <v>12310408.516575398</v>
      </c>
      <c r="L50" s="37">
        <f>'Total Property Damage 95%'!L50+Summary!AN50</f>
        <v>10955019.267358428</v>
      </c>
      <c r="M50" s="37">
        <f>'Total Property Damage 95%'!M50+Summary!AO50</f>
        <v>4667859.5240337402</v>
      </c>
      <c r="N50" s="38">
        <f>'Total Property Damage 95%'!N50+Summary!AP50</f>
        <v>2382596088.7729063</v>
      </c>
      <c r="O50" s="38">
        <f>'Total Property Damage 95%'!O50+Summary!AQ50</f>
        <v>4295789207.6273909</v>
      </c>
      <c r="P50" s="38">
        <f>'Total Property Damage 95%'!P50+Summary!AR50</f>
        <v>3194482098.3493896</v>
      </c>
      <c r="Q50" s="38">
        <f>'Total Property Damage 95%'!Q50+Summary!AS50</f>
        <v>1146011301.1807389</v>
      </c>
      <c r="R50" s="38">
        <f>'Total Property Damage 95%'!R50+Summary!AT50</f>
        <v>780742843.2220999</v>
      </c>
      <c r="S50" s="38">
        <f>'Total Property Damage 95%'!S50+Summary!AU50</f>
        <v>437764419.62061918</v>
      </c>
    </row>
    <row r="51" spans="1:19" x14ac:dyDescent="0.35">
      <c r="A51">
        <v>2070</v>
      </c>
      <c r="B51" s="36">
        <f>'Total Property Damage 95%'!B51+Summary!AD51</f>
        <v>36524962.403075427</v>
      </c>
      <c r="C51" s="36">
        <f>'Total Property Damage 95%'!C51+Summary!AE51</f>
        <v>46859544.788441725</v>
      </c>
      <c r="D51" s="36">
        <f>'Total Property Damage 95%'!D51+Summary!AF51</f>
        <v>49407797.979353964</v>
      </c>
      <c r="E51" s="36">
        <f>'Total Property Damage 95%'!E51+Summary!AG51</f>
        <v>32490228.184131045</v>
      </c>
      <c r="F51" s="36">
        <f>'Total Property Damage 95%'!F51+Summary!AH51</f>
        <v>27039797.748013202</v>
      </c>
      <c r="G51" s="36">
        <f>'Total Property Damage 95%'!G51+Summary!AI51</f>
        <v>16209721.686636187</v>
      </c>
      <c r="H51" s="37">
        <f>'Total Property Damage 95%'!H51+Summary!AJ51</f>
        <v>26994245.1124768</v>
      </c>
      <c r="I51" s="37">
        <f>'Total Property Damage 95%'!I51+Summary!AK51</f>
        <v>28799265.720805891</v>
      </c>
      <c r="J51" s="37">
        <f>'Total Property Damage 95%'!J51+Summary!AL51</f>
        <v>18258773.55744696</v>
      </c>
      <c r="K51" s="37">
        <f>'Total Property Damage 95%'!K51+Summary!AM51</f>
        <v>13742929.836961361</v>
      </c>
      <c r="L51" s="37">
        <f>'Total Property Damage 95%'!L51+Summary!AN51</f>
        <v>12229255.803584283</v>
      </c>
      <c r="M51" s="37">
        <f>'Total Property Damage 95%'!M51+Summary!AO51</f>
        <v>5210637.0575094502</v>
      </c>
      <c r="N51" s="38">
        <f>'Total Property Damage 95%'!N51+Summary!AP51</f>
        <v>2682358303.715817</v>
      </c>
      <c r="O51" s="38">
        <f>'Total Property Damage 95%'!O51+Summary!AQ51</f>
        <v>4836517977.9467535</v>
      </c>
      <c r="P51" s="38">
        <f>'Total Property Damage 95%'!P51+Summary!AR51</f>
        <v>3596857504.2766795</v>
      </c>
      <c r="Q51" s="38">
        <f>'Total Property Damage 95%'!Q51+Summary!AS51</f>
        <v>1290787643.1809356</v>
      </c>
      <c r="R51" s="38">
        <f>'Total Property Damage 95%'!R51+Summary!AT51</f>
        <v>879270098.95841217</v>
      </c>
      <c r="S51" s="38">
        <f>'Total Property Damage 95%'!S51+Summary!AU51</f>
        <v>492967007.11863083</v>
      </c>
    </row>
    <row r="52" spans="1:19" x14ac:dyDescent="0.35">
      <c r="A52">
        <v>2071</v>
      </c>
      <c r="B52" s="36">
        <f>'Total Property Damage 95%'!B52+Summary!AD52</f>
        <v>37360235.475420773</v>
      </c>
      <c r="C52" s="36">
        <f>'Total Property Damage 95%'!C52+Summary!AE52</f>
        <v>47931154.815365404</v>
      </c>
      <c r="D52" s="36">
        <f>'Total Property Damage 95%'!D52+Summary!AF52</f>
        <v>50537682.871790111</v>
      </c>
      <c r="E52" s="36">
        <f>'Total Property Damage 95%'!E52+Summary!AG52</f>
        <v>33233232.719414987</v>
      </c>
      <c r="F52" s="36">
        <f>'Total Property Damage 95%'!F52+Summary!AH52</f>
        <v>27658158.820951033</v>
      </c>
      <c r="G52" s="36">
        <f>'Total Property Damage 95%'!G52+Summary!AI52</f>
        <v>16580414.581146041</v>
      </c>
      <c r="H52" s="37">
        <f>'Total Property Damage 95%'!H52+Summary!AJ52</f>
        <v>27005880.870366033</v>
      </c>
      <c r="I52" s="37">
        <f>'Total Property Damage 95%'!I52+Summary!AK52</f>
        <v>28812220.282674331</v>
      </c>
      <c r="J52" s="37">
        <f>'Total Property Damage 95%'!J52+Summary!AL52</f>
        <v>18267477.047227405</v>
      </c>
      <c r="K52" s="37">
        <f>'Total Property Damage 95%'!K52+Summary!AM52</f>
        <v>13751187.909128474</v>
      </c>
      <c r="L52" s="37">
        <f>'Total Property Damage 95%'!L52+Summary!AN52</f>
        <v>12236038.564183313</v>
      </c>
      <c r="M52" s="37">
        <f>'Total Property Damage 95%'!M52+Summary!AO52</f>
        <v>5213360.1032021036</v>
      </c>
      <c r="N52" s="38">
        <f>'Total Property Damage 95%'!N52+Summary!AP52</f>
        <v>2706689104.8162756</v>
      </c>
      <c r="O52" s="38">
        <f>'Total Property Damage 95%'!O52+Summary!AQ52</f>
        <v>4880653254.1566772</v>
      </c>
      <c r="P52" s="38">
        <f>'Total Property Damage 95%'!P52+Summary!AR52</f>
        <v>3629956529.2766337</v>
      </c>
      <c r="Q52" s="38">
        <f>'Total Property Damage 95%'!Q52+Summary!AS52</f>
        <v>1303096411.7256477</v>
      </c>
      <c r="R52" s="38">
        <f>'Total Property Damage 95%'!R52+Summary!AT52</f>
        <v>887548925.38708735</v>
      </c>
      <c r="S52" s="38">
        <f>'Total Property Damage 95%'!S52+Summary!AU52</f>
        <v>497566166.87580085</v>
      </c>
    </row>
    <row r="53" spans="1:19" x14ac:dyDescent="0.35">
      <c r="A53">
        <v>2072</v>
      </c>
      <c r="B53" s="36">
        <f>'Total Property Damage 95%'!B53+Summary!AD53</f>
        <v>38214610.035063654</v>
      </c>
      <c r="C53" s="36">
        <f>'Total Property Damage 95%'!C53+Summary!AE53</f>
        <v>49027271.013977006</v>
      </c>
      <c r="D53" s="36">
        <f>'Total Property Damage 95%'!D53+Summary!AF53</f>
        <v>51693406.597818658</v>
      </c>
      <c r="E53" s="36">
        <f>'Total Property Damage 95%'!E53+Summary!AG53</f>
        <v>33993228.693981037</v>
      </c>
      <c r="F53" s="36">
        <f>'Total Property Damage 95%'!F53+Summary!AH53</f>
        <v>28290660.91743084</v>
      </c>
      <c r="G53" s="36">
        <f>'Total Property Damage 95%'!G53+Summary!AI53</f>
        <v>16959584.686103832</v>
      </c>
      <c r="H53" s="37">
        <f>'Total Property Damage 95%'!H53+Summary!AJ53</f>
        <v>27017572.886165183</v>
      </c>
      <c r="I53" s="37">
        <f>'Total Property Damage 95%'!I53+Summary!AK53</f>
        <v>28825238.176683575</v>
      </c>
      <c r="J53" s="37">
        <f>'Total Property Damage 95%'!J53+Summary!AL53</f>
        <v>18276223.692909926</v>
      </c>
      <c r="K53" s="37">
        <f>'Total Property Damage 95%'!K53+Summary!AM53</f>
        <v>13759488.921048768</v>
      </c>
      <c r="L53" s="37">
        <f>'Total Property Damage 95%'!L53+Summary!AN53</f>
        <v>12242856.069524404</v>
      </c>
      <c r="M53" s="37">
        <f>'Total Property Damage 95%'!M53+Summary!AO53</f>
        <v>5216096.9302567346</v>
      </c>
      <c r="N53" s="38">
        <f>'Total Property Damage 95%'!N53+Summary!AP53</f>
        <v>2731255686.3978062</v>
      </c>
      <c r="O53" s="38">
        <f>'Total Property Damage 95%'!O53+Summary!AQ53</f>
        <v>4925219433.8882751</v>
      </c>
      <c r="P53" s="38">
        <f>'Total Property Damage 95%'!P53+Summary!AR53</f>
        <v>3663382031.3723178</v>
      </c>
      <c r="Q53" s="38">
        <f>'Total Property Damage 95%'!Q53+Summary!AS53</f>
        <v>1315531728.641171</v>
      </c>
      <c r="R53" s="38">
        <f>'Total Property Damage 95%'!R53+Summary!AT53</f>
        <v>895911649.79311311</v>
      </c>
      <c r="S53" s="38">
        <f>'Total Property Damage 95%'!S53+Summary!AU53</f>
        <v>502211440.19154769</v>
      </c>
    </row>
    <row r="54" spans="1:19" x14ac:dyDescent="0.35">
      <c r="A54">
        <v>2073</v>
      </c>
      <c r="B54" s="36">
        <f>'Total Property Damage 95%'!B54+Summary!AD54</f>
        <v>39088522.905396387</v>
      </c>
      <c r="C54" s="36">
        <f>'Total Property Damage 95%'!C54+Summary!AE54</f>
        <v>50148453.804985285</v>
      </c>
      <c r="D54" s="36">
        <f>'Total Property Damage 95%'!D54+Summary!AF54</f>
        <v>52875560.054198988</v>
      </c>
      <c r="E54" s="36">
        <f>'Total Property Damage 95%'!E54+Summary!AG54</f>
        <v>34770604.677474692</v>
      </c>
      <c r="F54" s="36">
        <f>'Total Property Damage 95%'!F54+Summary!AH54</f>
        <v>28937627.422212053</v>
      </c>
      <c r="G54" s="36">
        <f>'Total Property Damage 95%'!G54+Summary!AI54</f>
        <v>17347425.863053825</v>
      </c>
      <c r="H54" s="37">
        <f>'Total Property Damage 95%'!H54+Summary!AJ54</f>
        <v>27029321.498012129</v>
      </c>
      <c r="I54" s="37">
        <f>'Total Property Damage 95%'!I54+Summary!AK54</f>
        <v>28838319.783571433</v>
      </c>
      <c r="J54" s="37">
        <f>'Total Property Damage 95%'!J54+Summary!AL54</f>
        <v>18285013.754006565</v>
      </c>
      <c r="K54" s="37">
        <f>'Total Property Damage 95%'!K54+Summary!AM54</f>
        <v>13767833.13115805</v>
      </c>
      <c r="L54" s="37">
        <f>'Total Property Damage 95%'!L54+Summary!AN54</f>
        <v>12249708.528665096</v>
      </c>
      <c r="M54" s="37">
        <f>'Total Property Damage 95%'!M54+Summary!AO54</f>
        <v>5218847.6215769872</v>
      </c>
      <c r="N54" s="38">
        <f>'Total Property Damage 95%'!N54+Summary!AP54</f>
        <v>2756060515.9149165</v>
      </c>
      <c r="O54" s="38">
        <f>'Total Property Damage 95%'!O54+Summary!AQ54</f>
        <v>4970221062.8897314</v>
      </c>
      <c r="P54" s="38">
        <f>'Total Property Damage 95%'!P54+Summary!AR54</f>
        <v>3697137492.0573521</v>
      </c>
      <c r="Q54" s="38">
        <f>'Total Property Damage 95%'!Q54+Summary!AS54</f>
        <v>1328095000.6261218</v>
      </c>
      <c r="R54" s="38">
        <f>'Total Property Damage 95%'!R54+Summary!AT54</f>
        <v>904359191.76993763</v>
      </c>
      <c r="S54" s="38">
        <f>'Total Property Damage 95%'!S54+Summary!AU54</f>
        <v>506903327.15155268</v>
      </c>
    </row>
    <row r="55" spans="1:19" x14ac:dyDescent="0.35">
      <c r="A55">
        <v>2074</v>
      </c>
      <c r="B55" s="36">
        <f>'Total Property Damage 95%'!B55+Summary!AD55</f>
        <v>39982420.899330609</v>
      </c>
      <c r="C55" s="36">
        <f>'Total Property Damage 95%'!C55+Summary!AE55</f>
        <v>51295276.425110199</v>
      </c>
      <c r="D55" s="36">
        <f>'Total Property Damage 95%'!D55+Summary!AF55</f>
        <v>54084747.650644891</v>
      </c>
      <c r="E55" s="36">
        <f>'Total Property Damage 95%'!E55+Summary!AG55</f>
        <v>35565758.125567339</v>
      </c>
      <c r="F55" s="36">
        <f>'Total Property Damage 95%'!F55+Summary!AH55</f>
        <v>29599389.115395915</v>
      </c>
      <c r="G55" s="36">
        <f>'Total Property Damage 95%'!G55+Summary!AI55</f>
        <v>17744136.406873468</v>
      </c>
      <c r="H55" s="37">
        <f>'Total Property Damage 95%'!H55+Summary!AJ55</f>
        <v>27041127.046084698</v>
      </c>
      <c r="I55" s="37">
        <f>'Total Property Damage 95%'!I55+Summary!AK55</f>
        <v>28851465.486372679</v>
      </c>
      <c r="J55" s="37">
        <f>'Total Property Damage 95%'!J55+Summary!AL55</f>
        <v>18293847.491595007</v>
      </c>
      <c r="K55" s="37">
        <f>'Total Property Damage 95%'!K55+Summary!AM55</f>
        <v>13776220.799451299</v>
      </c>
      <c r="L55" s="37">
        <f>'Total Property Damage 95%'!L55+Summary!AN55</f>
        <v>12256596.151924182</v>
      </c>
      <c r="M55" s="37">
        <f>'Total Property Damage 95%'!M55+Summary!AO55</f>
        <v>5221612.2605666658</v>
      </c>
      <c r="N55" s="38">
        <f>'Total Property Damage 95%'!N55+Summary!AP55</f>
        <v>2781106088.7131653</v>
      </c>
      <c r="O55" s="38">
        <f>'Total Property Damage 95%'!O55+Summary!AQ55</f>
        <v>5015662738.6735268</v>
      </c>
      <c r="P55" s="38">
        <f>'Total Property Damage 95%'!P55+Summary!AR55</f>
        <v>3731226432.8595815</v>
      </c>
      <c r="Q55" s="38">
        <f>'Total Property Damage 95%'!Q55+Summary!AS55</f>
        <v>1340787651.1440415</v>
      </c>
      <c r="R55" s="38">
        <f>'Total Property Damage 95%'!R55+Summary!AT55</f>
        <v>912892481.74215913</v>
      </c>
      <c r="S55" s="38">
        <f>'Total Property Damage 95%'!S55+Summary!AU55</f>
        <v>511642333.67792445</v>
      </c>
    </row>
    <row r="56" spans="1:19" x14ac:dyDescent="0.35">
      <c r="A56">
        <v>2075</v>
      </c>
      <c r="B56" s="36">
        <f>'Total Property Damage 95%'!B56+Summary!AD56</f>
        <v>40896761.047743097</v>
      </c>
      <c r="C56" s="36">
        <f>'Total Property Damage 95%'!C56+Summary!AE56</f>
        <v>52468325.220166534</v>
      </c>
      <c r="D56" s="36">
        <f>'Total Property Damage 95%'!D56+Summary!AF56</f>
        <v>55321587.618846282</v>
      </c>
      <c r="E56" s="36">
        <f>'Total Property Damage 95%'!E56+Summary!AG56</f>
        <v>36379095.583166823</v>
      </c>
      <c r="F56" s="36">
        <f>'Total Property Damage 95%'!F56+Summary!AH56</f>
        <v>30276284.341546245</v>
      </c>
      <c r="G56" s="36">
        <f>'Total Property Damage 95%'!G56+Summary!AI56</f>
        <v>18149919.147157308</v>
      </c>
      <c r="H56" s="37">
        <f>'Total Property Damage 95%'!H56+Summary!AJ56</f>
        <v>27052989.872613043</v>
      </c>
      <c r="I56" s="37">
        <f>'Total Property Damage 95%'!I56+Summary!AK56</f>
        <v>28864675.670432974</v>
      </c>
      <c r="J56" s="37">
        <f>'Total Property Damage 95%'!J56+Summary!AL56</f>
        <v>18302725.168328039</v>
      </c>
      <c r="K56" s="37">
        <f>'Total Property Damage 95%'!K56+Summary!AM56</f>
        <v>13784652.187492074</v>
      </c>
      <c r="L56" s="37">
        <f>'Total Property Damage 95%'!L56+Summary!AN56</f>
        <v>12263519.150889343</v>
      </c>
      <c r="M56" s="37">
        <f>'Total Property Damage 95%'!M56+Summary!AO56</f>
        <v>5224390.9311327608</v>
      </c>
      <c r="N56" s="38">
        <f>'Total Property Damage 95%'!N56+Summary!AP56</f>
        <v>2806394928.3661385</v>
      </c>
      <c r="O56" s="38">
        <f>'Total Property Damage 95%'!O56+Summary!AQ56</f>
        <v>5061549111.1455574</v>
      </c>
      <c r="P56" s="38">
        <f>'Total Property Damage 95%'!P56+Summary!AR56</f>
        <v>3765652415.8313847</v>
      </c>
      <c r="Q56" s="38">
        <f>'Total Property Damage 95%'!Q56+Summary!AS56</f>
        <v>1353611120.6343467</v>
      </c>
      <c r="R56" s="38">
        <f>'Total Property Damage 95%'!R56+Summary!AT56</f>
        <v>921512461.10062718</v>
      </c>
      <c r="S56" s="38">
        <f>'Total Property Damage 95%'!S56+Summary!AU56</f>
        <v>516428971.60149807</v>
      </c>
    </row>
    <row r="57" spans="1:19" x14ac:dyDescent="0.35">
      <c r="A57">
        <v>2076</v>
      </c>
      <c r="B57" s="36">
        <f>'Total Property Damage 95%'!B57+Summary!AD57</f>
        <v>41832010.833145909</v>
      </c>
      <c r="C57" s="36">
        <f>'Total Property Damage 95%'!C57+Summary!AE57</f>
        <v>53668199.944849983</v>
      </c>
      <c r="D57" s="36">
        <f>'Total Property Damage 95%'!D57+Summary!AF57</f>
        <v>56586712.328557841</v>
      </c>
      <c r="E57" s="36">
        <f>'Total Property Damage 95%'!E57+Summary!AG57</f>
        <v>37211032.89227514</v>
      </c>
      <c r="F57" s="36">
        <f>'Total Property Damage 95%'!F57+Summary!AH57</f>
        <v>30968659.182677783</v>
      </c>
      <c r="G57" s="36">
        <f>'Total Property Damage 95%'!G57+Summary!AI57</f>
        <v>18564981.551919408</v>
      </c>
      <c r="H57" s="37">
        <f>'Total Property Damage 95%'!H57+Summary!AJ57</f>
        <v>27064910.321891975</v>
      </c>
      <c r="I57" s="37">
        <f>'Total Property Damage 95%'!I57+Summary!AK57</f>
        <v>28877950.723422766</v>
      </c>
      <c r="J57" s="37">
        <f>'Total Property Damage 95%'!J57+Summary!AL57</f>
        <v>18311647.048443027</v>
      </c>
      <c r="K57" s="37">
        <f>'Total Property Damage 95%'!K57+Summary!AM57</f>
        <v>13793127.558421982</v>
      </c>
      <c r="L57" s="37">
        <f>'Total Property Damage 95%'!L57+Summary!AN57</f>
        <v>12270477.738424778</v>
      </c>
      <c r="M57" s="37">
        <f>'Total Property Damage 95%'!M57+Summary!AO57</f>
        <v>5227183.7176884776</v>
      </c>
      <c r="N57" s="38">
        <f>'Total Property Damage 95%'!N57+Summary!AP57</f>
        <v>2831929587.0167093</v>
      </c>
      <c r="O57" s="38">
        <f>'Total Property Damage 95%'!O57+Summary!AQ57</f>
        <v>5107884883.2422733</v>
      </c>
      <c r="P57" s="38">
        <f>'Total Property Damage 95%'!P57+Summary!AR57</f>
        <v>3800419044.0462637</v>
      </c>
      <c r="Q57" s="38">
        <f>'Total Property Damage 95%'!Q57+Summary!AS57</f>
        <v>1366566866.7260318</v>
      </c>
      <c r="R57" s="38">
        <f>'Total Property Damage 95%'!R57+Summary!AT57</f>
        <v>930220082.33929873</v>
      </c>
      <c r="S57" s="38">
        <f>'Total Property Damage 95%'!S57+Summary!AU57</f>
        <v>521263758.73507011</v>
      </c>
    </row>
    <row r="58" spans="1:19" x14ac:dyDescent="0.35">
      <c r="A58">
        <v>2077</v>
      </c>
      <c r="B58" s="36">
        <f>'Total Property Damage 95%'!B58+Summary!AD58</f>
        <v>42788648.428700104</v>
      </c>
      <c r="C58" s="36">
        <f>'Total Property Damage 95%'!C58+Summary!AE58</f>
        <v>54895514.069378816</v>
      </c>
      <c r="D58" s="36">
        <f>'Total Property Damage 95%'!D58+Summary!AF58</f>
        <v>57880768.610916033</v>
      </c>
      <c r="E58" s="36">
        <f>'Total Property Damage 95%'!E58+Summary!AG58</f>
        <v>38061995.40459951</v>
      </c>
      <c r="F58" s="36">
        <f>'Total Property Damage 95%'!F58+Summary!AH58</f>
        <v>31676867.635200463</v>
      </c>
      <c r="G58" s="36">
        <f>'Total Property Damage 95%'!G58+Summary!AI58</f>
        <v>18989535.833667297</v>
      </c>
      <c r="H58" s="37">
        <f>'Total Property Damage 95%'!H58+Summary!AJ58</f>
        <v>27076888.740293451</v>
      </c>
      <c r="I58" s="37">
        <f>'Total Property Damage 95%'!I58+Summary!AK58</f>
        <v>28891291.035351321</v>
      </c>
      <c r="J58" s="37">
        <f>'Total Property Damage 95%'!J58+Summary!AL58</f>
        <v>18320613.397771515</v>
      </c>
      <c r="K58" s="37">
        <f>'Total Property Damage 95%'!K58+Summary!AM58</f>
        <v>13801647.176970202</v>
      </c>
      <c r="L58" s="37">
        <f>'Total Property Damage 95%'!L58+Summary!AN58</f>
        <v>12277472.128678927</v>
      </c>
      <c r="M58" s="37">
        <f>'Total Property Damage 95%'!M58+Summary!AO58</f>
        <v>5229990.7051562937</v>
      </c>
      <c r="N58" s="38">
        <f>'Total Property Damage 95%'!N58+Summary!AP58</f>
        <v>2857712645.722641</v>
      </c>
      <c r="O58" s="38">
        <f>'Total Property Damage 95%'!O58+Summary!AQ58</f>
        <v>5154674811.5759544</v>
      </c>
      <c r="P58" s="38">
        <f>'Total Property Damage 95%'!P58+Summary!AR58</f>
        <v>3835529962.1018209</v>
      </c>
      <c r="Q58" s="38">
        <f>'Total Property Damage 95%'!Q58+Summary!AS58</f>
        <v>1379656364.4541693</v>
      </c>
      <c r="R58" s="38">
        <f>'Total Property Damage 95%'!R58+Summary!AT58</f>
        <v>939016309.19387364</v>
      </c>
      <c r="S58" s="38">
        <f>'Total Property Damage 95%'!S58+Summary!AU58</f>
        <v>526147218.94757986</v>
      </c>
    </row>
    <row r="59" spans="1:19" x14ac:dyDescent="0.35">
      <c r="A59">
        <v>2078</v>
      </c>
      <c r="B59" s="36">
        <f>'Total Property Damage 95%'!B59+Summary!AD59</f>
        <v>43767162.942695498</v>
      </c>
      <c r="C59" s="36">
        <f>'Total Property Damage 95%'!C59+Summary!AE59</f>
        <v>56150895.093148097</v>
      </c>
      <c r="D59" s="36">
        <f>'Total Property Damage 95%'!D59+Summary!AF59</f>
        <v>59204418.089150108</v>
      </c>
      <c r="E59" s="36">
        <f>'Total Property Damage 95%'!E59+Summary!AG59</f>
        <v>38932418.199025646</v>
      </c>
      <c r="F59" s="36">
        <f>'Total Property Damage 95%'!F59+Summary!AH59</f>
        <v>32401271.790910229</v>
      </c>
      <c r="G59" s="36">
        <f>'Total Property Damage 95%'!G59+Summary!AI59</f>
        <v>19423799.057901684</v>
      </c>
      <c r="H59" s="37">
        <f>'Total Property Damage 95%'!H59+Summary!AJ59</f>
        <v>27088925.476279072</v>
      </c>
      <c r="I59" s="37">
        <f>'Total Property Damage 95%'!I59+Summary!AK59</f>
        <v>28904696.998580858</v>
      </c>
      <c r="J59" s="37">
        <f>'Total Property Damage 95%'!J59+Summary!AL59</f>
        <v>18329624.483748801</v>
      </c>
      <c r="K59" s="37">
        <f>'Total Property Damage 95%'!K59+Summary!AM59</f>
        <v>13810211.309463045</v>
      </c>
      <c r="L59" s="37">
        <f>'Total Property Damage 95%'!L59+Summary!AN59</f>
        <v>12284502.537092209</v>
      </c>
      <c r="M59" s="37">
        <f>'Total Property Damage 95%'!M59+Summary!AO59</f>
        <v>5232811.9789710334</v>
      </c>
      <c r="N59" s="38">
        <f>'Total Property Damage 95%'!N59+Summary!AP59</f>
        <v>2883746714.8065734</v>
      </c>
      <c r="O59" s="38">
        <f>'Total Property Damage 95%'!O59+Summary!AQ59</f>
        <v>5201923707.0882378</v>
      </c>
      <c r="P59" s="38">
        <f>'Total Property Damage 95%'!P59+Summary!AR59</f>
        <v>3870988856.6291828</v>
      </c>
      <c r="Q59" s="38">
        <f>'Total Property Damage 95%'!Q59+Summary!AS59</f>
        <v>1392881106.4792383</v>
      </c>
      <c r="R59" s="38">
        <f>'Total Property Damage 95%'!R59+Summary!AT59</f>
        <v>947902116.78223276</v>
      </c>
      <c r="S59" s="38">
        <f>'Total Property Damage 95%'!S59+Summary!AU59</f>
        <v>531079882.23925233</v>
      </c>
    </row>
    <row r="60" spans="1:19" x14ac:dyDescent="0.35">
      <c r="A60">
        <v>2079</v>
      </c>
      <c r="B60" s="36">
        <f>'Total Property Damage 95%'!B60+Summary!AD60</f>
        <v>44768054.668621175</v>
      </c>
      <c r="C60" s="36">
        <f>'Total Property Damage 95%'!C60+Summary!AE60</f>
        <v>57434984.865556628</v>
      </c>
      <c r="D60" s="36">
        <f>'Total Property Damage 95%'!D60+Summary!AF60</f>
        <v>60558337.516855776</v>
      </c>
      <c r="E60" s="36">
        <f>'Total Property Damage 95%'!E60+Summary!AG60</f>
        <v>39822746.304064184</v>
      </c>
      <c r="F60" s="36">
        <f>'Total Property Damage 95%'!F60+Summary!AH60</f>
        <v>33142242.022118777</v>
      </c>
      <c r="G60" s="36">
        <f>'Total Property Damage 95%'!G60+Summary!AI60</f>
        <v>19867993.254097383</v>
      </c>
      <c r="H60" s="37">
        <f>'Total Property Damage 95%'!H60+Summary!AJ60</f>
        <v>27101020.880412735</v>
      </c>
      <c r="I60" s="37">
        <f>'Total Property Damage 95%'!I60+Summary!AK60</f>
        <v>28918169.007840719</v>
      </c>
      <c r="J60" s="37">
        <f>'Total Property Damage 95%'!J60+Summary!AL60</f>
        <v>18338680.575423658</v>
      </c>
      <c r="K60" s="37">
        <f>'Total Property Damage 95%'!K60+Summary!AM60</f>
        <v>13818820.223833619</v>
      </c>
      <c r="L60" s="37">
        <f>'Total Property Damage 95%'!L60+Summary!AN60</f>
        <v>12291569.180404807</v>
      </c>
      <c r="M60" s="37">
        <f>'Total Property Damage 95%'!M60+Summary!AO60</f>
        <v>5235647.6250829529</v>
      </c>
      <c r="N60" s="38">
        <f>'Total Property Damage 95%'!N60+Summary!AP60</f>
        <v>2910034434.2104788</v>
      </c>
      <c r="O60" s="38">
        <f>'Total Property Damage 95%'!O60+Summary!AQ60</f>
        <v>5249636435.7119741</v>
      </c>
      <c r="P60" s="38">
        <f>'Total Property Damage 95%'!P60+Summary!AR60</f>
        <v>3906799456.8089747</v>
      </c>
      <c r="Q60" s="38">
        <f>'Total Property Damage 95%'!Q60+Summary!AS60</f>
        <v>1406242603.3093255</v>
      </c>
      <c r="R60" s="38">
        <f>'Total Property Damage 95%'!R60+Summary!AT60</f>
        <v>956878491.7467016</v>
      </c>
      <c r="S60" s="38">
        <f>'Total Property Damage 95%'!S60+Summary!AU60</f>
        <v>536062284.81771225</v>
      </c>
    </row>
    <row r="61" spans="1:19" x14ac:dyDescent="0.35">
      <c r="A61">
        <v>2080</v>
      </c>
      <c r="B61" s="36">
        <f>'Total Property Damage 95%'!B61+Summary!AD61</f>
        <v>50111435.465855941</v>
      </c>
      <c r="C61" s="36">
        <f>'Total Property Damage 95%'!C61+Summary!AE61</f>
        <v>64290252.477512859</v>
      </c>
      <c r="D61" s="36">
        <f>'Total Property Damage 95%'!D61+Summary!AF61</f>
        <v>67786399.137921408</v>
      </c>
      <c r="E61" s="36">
        <f>'Total Property Damage 95%'!E61+Summary!AG61</f>
        <v>44575869.920209065</v>
      </c>
      <c r="F61" s="36">
        <f>'Total Property Damage 95%'!F61+Summary!AH61</f>
        <v>37098000.674335212</v>
      </c>
      <c r="G61" s="36">
        <f>'Total Property Damage 95%'!G61+Summary!AI61</f>
        <v>22239377.367598858</v>
      </c>
      <c r="H61" s="37">
        <f>'Total Property Damage 95%'!H61+Summary!AJ61</f>
        <v>29670794.465285134</v>
      </c>
      <c r="I61" s="37">
        <f>'Total Property Damage 95%'!I61+Summary!AK61</f>
        <v>31660870.994053729</v>
      </c>
      <c r="J61" s="37">
        <f>'Total Property Damage 95%'!J61+Summary!AL61</f>
        <v>20078550.771241538</v>
      </c>
      <c r="K61" s="37">
        <f>'Total Property Damage 95%'!K61+Summary!AM61</f>
        <v>15131836.829649521</v>
      </c>
      <c r="L61" s="37">
        <f>'Total Property Damage 95%'!L61+Summary!AN61</f>
        <v>13458821.152699728</v>
      </c>
      <c r="M61" s="37">
        <f>'Total Property Damage 95%'!M61+Summary!AO61</f>
        <v>5732651.6611179877</v>
      </c>
      <c r="N61" s="38">
        <f>'Total Property Damage 95%'!N61+Summary!AP61</f>
        <v>3213589531.5681987</v>
      </c>
      <c r="O61" s="38">
        <f>'Total Property Damage 95%'!O61+Summary!AQ61</f>
        <v>5797567596.5638409</v>
      </c>
      <c r="P61" s="38">
        <f>'Total Property Damage 95%'!P61+Summary!AR61</f>
        <v>4314910321.3431253</v>
      </c>
      <c r="Q61" s="38">
        <f>'Total Property Damage 95%'!Q61+Summary!AS61</f>
        <v>1553668428.0163541</v>
      </c>
      <c r="R61" s="38">
        <f>'Total Property Damage 95%'!R61+Summary!AT61</f>
        <v>1057065346.9157308</v>
      </c>
      <c r="S61" s="38">
        <f>'Total Property Damage 95%'!S61+Summary!AU61</f>
        <v>592137122.84787309</v>
      </c>
    </row>
    <row r="62" spans="1:19" x14ac:dyDescent="0.35">
      <c r="A62">
        <v>2081</v>
      </c>
      <c r="B62" s="36">
        <f>'Total Property Damage 95%'!B62+Summary!AD62</f>
        <v>51257411.530096233</v>
      </c>
      <c r="C62" s="36">
        <f>'Total Property Damage 95%'!C62+Summary!AE62</f>
        <v>65760477.583185472</v>
      </c>
      <c r="D62" s="36">
        <f>'Total Property Damage 95%'!D62+Summary!AF62</f>
        <v>69336576.062029392</v>
      </c>
      <c r="E62" s="36">
        <f>'Total Property Damage 95%'!E62+Summary!AG62</f>
        <v>45595255.605260022</v>
      </c>
      <c r="F62" s="36">
        <f>'Total Property Damage 95%'!F62+Summary!AH62</f>
        <v>37946378.303288288</v>
      </c>
      <c r="G62" s="36">
        <f>'Total Property Damage 95%'!G62+Summary!AI62</f>
        <v>22747959.768201619</v>
      </c>
      <c r="H62" s="37">
        <f>'Total Property Damage 95%'!H62+Summary!AJ62</f>
        <v>29684160.408704981</v>
      </c>
      <c r="I62" s="37">
        <f>'Total Property Damage 95%'!I62+Summary!AK62</f>
        <v>31675759.693310779</v>
      </c>
      <c r="J62" s="37">
        <f>'Total Property Damage 95%'!J62+Summary!AL62</f>
        <v>20088560.527859785</v>
      </c>
      <c r="K62" s="37">
        <f>'Total Property Damage 95%'!K62+Summary!AM62</f>
        <v>15141356.732620414</v>
      </c>
      <c r="L62" s="37">
        <f>'Total Property Damage 95%'!L62+Summary!AN62</f>
        <v>13466634.424416866</v>
      </c>
      <c r="M62" s="37">
        <f>'Total Property Damage 95%'!M62+Summary!AO62</f>
        <v>5735786.537768539</v>
      </c>
      <c r="N62" s="38">
        <f>'Total Property Damage 95%'!N62+Summary!AP62</f>
        <v>3242920957.3303547</v>
      </c>
      <c r="O62" s="38">
        <f>'Total Property Damage 95%'!O62+Summary!AQ62</f>
        <v>5850812518.8741093</v>
      </c>
      <c r="P62" s="38">
        <f>'Total Property Damage 95%'!P62+Summary!AR62</f>
        <v>4354881176.4183102</v>
      </c>
      <c r="Q62" s="38">
        <f>'Total Property Damage 95%'!Q62+Summary!AS62</f>
        <v>1568594679.725281</v>
      </c>
      <c r="R62" s="38">
        <f>'Total Property Damage 95%'!R62+Summary!AT62</f>
        <v>1067089986.1597486</v>
      </c>
      <c r="S62" s="38">
        <f>'Total Property Damage 95%'!S62+Summary!AU62</f>
        <v>597700172.05773711</v>
      </c>
    </row>
    <row r="63" spans="1:19" x14ac:dyDescent="0.35">
      <c r="A63">
        <v>2082</v>
      </c>
      <c r="B63" s="36">
        <f>'Total Property Damage 95%'!B63+Summary!AD63</f>
        <v>52429594.409759052</v>
      </c>
      <c r="C63" s="36">
        <f>'Total Property Damage 95%'!C63+Summary!AE63</f>
        <v>67264324.610969946</v>
      </c>
      <c r="D63" s="36">
        <f>'Total Property Damage 95%'!D63+Summary!AF63</f>
        <v>70922203.290720582</v>
      </c>
      <c r="E63" s="36">
        <f>'Total Property Damage 95%'!E63+Summary!AG63</f>
        <v>46637953.166820556</v>
      </c>
      <c r="F63" s="36">
        <f>'Total Property Damage 95%'!F63+Summary!AH63</f>
        <v>38814157.101798363</v>
      </c>
      <c r="G63" s="36">
        <f>'Total Property Damage 95%'!G63+Summary!AI63</f>
        <v>23268172.712858185</v>
      </c>
      <c r="H63" s="37">
        <f>'Total Property Damage 95%'!H63+Summary!AJ63</f>
        <v>29697591.719353136</v>
      </c>
      <c r="I63" s="37">
        <f>'Total Property Damage 95%'!I63+Summary!AK63</f>
        <v>31690721.980394654</v>
      </c>
      <c r="J63" s="37">
        <f>'Total Property Damage 95%'!J63+Summary!AL63</f>
        <v>20098620.429604508</v>
      </c>
      <c r="K63" s="37">
        <f>'Total Property Damage 95%'!K63+Summary!AM63</f>
        <v>15150926.53207781</v>
      </c>
      <c r="L63" s="37">
        <f>'Total Property Damage 95%'!L63+Summary!AN63</f>
        <v>13474488.069292981</v>
      </c>
      <c r="M63" s="37">
        <f>'Total Property Damage 95%'!M63+Summary!AO63</f>
        <v>5738937.4280653689</v>
      </c>
      <c r="N63" s="38">
        <f>'Total Property Damage 95%'!N63+Summary!AP63</f>
        <v>3272538825.9052639</v>
      </c>
      <c r="O63" s="38">
        <f>'Total Property Damage 95%'!O63+Summary!AQ63</f>
        <v>5904581371.5246458</v>
      </c>
      <c r="P63" s="38">
        <f>'Total Property Damage 95%'!P63+Summary!AR63</f>
        <v>4395249441.9843102</v>
      </c>
      <c r="Q63" s="38">
        <f>'Total Property Damage 95%'!Q63+Summary!AS63</f>
        <v>1583675665.1433687</v>
      </c>
      <c r="R63" s="38">
        <f>'Total Property Damage 95%'!R63+Summary!AT63</f>
        <v>1077217052.5090883</v>
      </c>
      <c r="S63" s="38">
        <f>'Total Property Damage 95%'!S63+Summary!AU63</f>
        <v>603319454.49563479</v>
      </c>
    </row>
    <row r="64" spans="1:19" x14ac:dyDescent="0.35">
      <c r="A64">
        <v>2083</v>
      </c>
      <c r="B64" s="36">
        <f>'Total Property Damage 95%'!B64+Summary!AD64</f>
        <v>53628583.416816115</v>
      </c>
      <c r="C64" s="36">
        <f>'Total Property Damage 95%'!C64+Summary!AE64</f>
        <v>68802562.445605174</v>
      </c>
      <c r="D64" s="36">
        <f>'Total Property Damage 95%'!D64+Summary!AF64</f>
        <v>72544091.521196991</v>
      </c>
      <c r="E64" s="36">
        <f>'Total Property Damage 95%'!E64+Summary!AG64</f>
        <v>47704495.713795729</v>
      </c>
      <c r="F64" s="36">
        <f>'Total Property Damage 95%'!F64+Summary!AH64</f>
        <v>39701780.74655766</v>
      </c>
      <c r="G64" s="36">
        <f>'Total Property Damage 95%'!G64+Summary!AI64</f>
        <v>23800282.175292421</v>
      </c>
      <c r="H64" s="37">
        <f>'Total Property Damage 95%'!H64+Summary!AJ64</f>
        <v>29711088.790204581</v>
      </c>
      <c r="I64" s="37">
        <f>'Total Property Damage 95%'!I64+Summary!AK64</f>
        <v>31705758.297788948</v>
      </c>
      <c r="J64" s="37">
        <f>'Total Property Damage 95%'!J64+Summary!AL64</f>
        <v>20108730.778073948</v>
      </c>
      <c r="K64" s="37">
        <f>'Total Property Damage 95%'!K64+Summary!AM64</f>
        <v>15160546.528369406</v>
      </c>
      <c r="L64" s="37">
        <f>'Total Property Damage 95%'!L64+Summary!AN64</f>
        <v>13482382.330289518</v>
      </c>
      <c r="M64" s="37">
        <f>'Total Property Damage 95%'!M64+Summary!AO64</f>
        <v>5742104.4283569939</v>
      </c>
      <c r="N64" s="38">
        <f>'Total Property Damage 95%'!N64+Summary!AP64</f>
        <v>3302446159.8958616</v>
      </c>
      <c r="O64" s="38">
        <f>'Total Property Damage 95%'!O64+Summary!AQ64</f>
        <v>5958879727.6022348</v>
      </c>
      <c r="P64" s="38">
        <f>'Total Property Damage 95%'!P64+Summary!AR64</f>
        <v>4436019391.0459499</v>
      </c>
      <c r="Q64" s="38">
        <f>'Total Property Damage 95%'!Q64+Summary!AS64</f>
        <v>1598913117.8874419</v>
      </c>
      <c r="R64" s="38">
        <f>'Total Property Damage 95%'!R64+Summary!AT64</f>
        <v>1087447677.7212629</v>
      </c>
      <c r="S64" s="38">
        <f>'Total Property Damage 95%'!S64+Summary!AU64</f>
        <v>608995584.97686136</v>
      </c>
    </row>
    <row r="65" spans="1:19" x14ac:dyDescent="0.35">
      <c r="A65">
        <v>2084</v>
      </c>
      <c r="B65" s="36">
        <f>'Total Property Damage 95%'!B65+Summary!AD65</f>
        <v>54854991.568637267</v>
      </c>
      <c r="C65" s="36">
        <f>'Total Property Damage 95%'!C65+Summary!AE65</f>
        <v>70375977.555112153</v>
      </c>
      <c r="D65" s="36">
        <f>'Total Property Damage 95%'!D65+Summary!AF65</f>
        <v>74203069.990133345</v>
      </c>
      <c r="E65" s="36">
        <f>'Total Property Damage 95%'!E65+Summary!AG65</f>
        <v>48795428.54652036</v>
      </c>
      <c r="F65" s="36">
        <f>'Total Property Damage 95%'!F65+Summary!AH65</f>
        <v>40609703.060502775</v>
      </c>
      <c r="G65" s="36">
        <f>'Total Property Damage 95%'!G65+Summary!AI65</f>
        <v>24344560.211662661</v>
      </c>
      <c r="H65" s="37">
        <f>'Total Property Damage 95%'!H65+Summary!AJ65</f>
        <v>29724652.016605128</v>
      </c>
      <c r="I65" s="37">
        <f>'Total Property Damage 95%'!I65+Summary!AK65</f>
        <v>31720869.09064677</v>
      </c>
      <c r="J65" s="37">
        <f>'Total Property Damage 95%'!J65+Summary!AL65</f>
        <v>20118891.876685895</v>
      </c>
      <c r="K65" s="37">
        <f>'Total Property Damage 95%'!K65+Summary!AM65</f>
        <v>15170217.023654928</v>
      </c>
      <c r="L65" s="37">
        <f>'Total Property Damage 95%'!L65+Summary!AN65</f>
        <v>13490317.451833721</v>
      </c>
      <c r="M65" s="37">
        <f>'Total Property Damage 95%'!M65+Summary!AO65</f>
        <v>5745287.6355732139</v>
      </c>
      <c r="N65" s="38">
        <f>'Total Property Damage 95%'!N65+Summary!AP65</f>
        <v>3332646016.3332396</v>
      </c>
      <c r="O65" s="38">
        <f>'Total Property Damage 95%'!O65+Summary!AQ65</f>
        <v>6013713224.1351395</v>
      </c>
      <c r="P65" s="38">
        <f>'Total Property Damage 95%'!P65+Summary!AR65</f>
        <v>4477195346.1053104</v>
      </c>
      <c r="Q65" s="38">
        <f>'Total Property Damage 95%'!Q65+Summary!AS65</f>
        <v>1614308792.3699081</v>
      </c>
      <c r="R65" s="38">
        <f>'Total Property Damage 95%'!R65+Summary!AT65</f>
        <v>1097783006.9746988</v>
      </c>
      <c r="S65" s="38">
        <f>'Total Property Damage 95%'!S65+Summary!AU65</f>
        <v>614729185.54260957</v>
      </c>
    </row>
    <row r="66" spans="1:19" x14ac:dyDescent="0.35">
      <c r="A66">
        <v>2085</v>
      </c>
      <c r="B66" s="36">
        <f>'Total Property Damage 95%'!B66+Summary!AD66</f>
        <v>56109445.901413128</v>
      </c>
      <c r="C66" s="36">
        <f>'Total Property Damage 95%'!C66+Summary!AE66</f>
        <v>71985374.392898232</v>
      </c>
      <c r="D66" s="36">
        <f>'Total Property Damage 95%'!D66+Summary!AF66</f>
        <v>75899986.897647992</v>
      </c>
      <c r="E66" s="36">
        <f>'Total Property Damage 95%'!E66+Summary!AG66</f>
        <v>49911309.435559355</v>
      </c>
      <c r="F66" s="36">
        <f>'Total Property Damage 95%'!F66+Summary!AH66</f>
        <v>41538388.244844601</v>
      </c>
      <c r="G66" s="36">
        <f>'Total Property Damage 95%'!G66+Summary!AI66</f>
        <v>24901285.09965815</v>
      </c>
      <c r="H66" s="37">
        <f>'Total Property Damage 95%'!H66+Summary!AJ66</f>
        <v>29738281.796285704</v>
      </c>
      <c r="I66" s="37">
        <f>'Total Property Damage 95%'!I66+Summary!AK66</f>
        <v>31736054.806806862</v>
      </c>
      <c r="J66" s="37">
        <f>'Total Property Damage 95%'!J66+Summary!AL66</f>
        <v>20129104.030688681</v>
      </c>
      <c r="K66" s="37">
        <f>'Total Property Damage 95%'!K66+Summary!AM66</f>
        <v>15179938.321917087</v>
      </c>
      <c r="L66" s="37">
        <f>'Total Property Damage 95%'!L66+Summary!AN66</f>
        <v>13498293.679827496</v>
      </c>
      <c r="M66" s="37">
        <f>'Total Property Damage 95%'!M66+Summary!AO66</f>
        <v>5748487.1472286144</v>
      </c>
      <c r="N66" s="38">
        <f>'Total Property Damage 95%'!N66+Summary!AP66</f>
        <v>3363141487.0951452</v>
      </c>
      <c r="O66" s="38">
        <f>'Total Property Damage 95%'!O66+Summary!AQ66</f>
        <v>6069087562.8748293</v>
      </c>
      <c r="P66" s="38">
        <f>'Total Property Damage 95%'!P66+Summary!AR66</f>
        <v>4518781679.7713795</v>
      </c>
      <c r="Q66" s="38">
        <f>'Total Property Damage 95%'!Q66+Summary!AS66</f>
        <v>1629864464.0616634</v>
      </c>
      <c r="R66" s="38">
        <f>'Total Property Damage 95%'!R66+Summary!AT66</f>
        <v>1108224199.0369847</v>
      </c>
      <c r="S66" s="38">
        <f>'Total Property Damage 95%'!S66+Summary!AU66</f>
        <v>620520885.54995584</v>
      </c>
    </row>
    <row r="67" spans="1:19" x14ac:dyDescent="0.35">
      <c r="A67">
        <v>2086</v>
      </c>
      <c r="B67" s="36">
        <f>'Total Property Damage 95%'!B67+Summary!AD67</f>
        <v>57392587.790745288</v>
      </c>
      <c r="C67" s="36">
        <f>'Total Property Damage 95%'!C67+Summary!AE67</f>
        <v>73631575.809056938</v>
      </c>
      <c r="D67" s="36">
        <f>'Total Property Damage 95%'!D67+Summary!AF67</f>
        <v>77635709.840969399</v>
      </c>
      <c r="E67" s="36">
        <f>'Total Property Damage 95%'!E67+Summary!AG67</f>
        <v>51052708.906883888</v>
      </c>
      <c r="F67" s="36">
        <f>'Total Property Damage 95%'!F67+Summary!AH67</f>
        <v>42488311.116404451</v>
      </c>
      <c r="G67" s="36">
        <f>'Total Property Damage 95%'!G67+Summary!AI67</f>
        <v>25470741.480776493</v>
      </c>
      <c r="H67" s="37">
        <f>'Total Property Damage 95%'!H67+Summary!AJ67</f>
        <v>29751978.529376768</v>
      </c>
      <c r="I67" s="37">
        <f>'Total Property Damage 95%'!I67+Summary!AK67</f>
        <v>31751315.89680979</v>
      </c>
      <c r="J67" s="37">
        <f>'Total Property Damage 95%'!J67+Summary!AL67</f>
        <v>20139367.547172226</v>
      </c>
      <c r="K67" s="37">
        <f>'Total Property Damage 95%'!K67+Summary!AM67</f>
        <v>15189710.72897255</v>
      </c>
      <c r="L67" s="37">
        <f>'Total Property Damage 95%'!L67+Summary!AN67</f>
        <v>13506311.261656299</v>
      </c>
      <c r="M67" s="37">
        <f>'Total Property Damage 95%'!M67+Summary!AO67</f>
        <v>5751703.0614260938</v>
      </c>
      <c r="N67" s="38">
        <f>'Total Property Damage 95%'!N67+Summary!AP67</f>
        <v>3393935699.3298278</v>
      </c>
      <c r="O67" s="38">
        <f>'Total Property Damage 95%'!O67+Summary!AQ67</f>
        <v>6125008511.0877151</v>
      </c>
      <c r="P67" s="38">
        <f>'Total Property Damage 95%'!P67+Summary!AR67</f>
        <v>4560782815.3775549</v>
      </c>
      <c r="Q67" s="38">
        <f>'Total Property Damage 95%'!Q67+Summary!AS67</f>
        <v>1645581929.7584388</v>
      </c>
      <c r="R67" s="38">
        <f>'Total Property Damage 95%'!R67+Summary!AT67</f>
        <v>1118772426.4353197</v>
      </c>
      <c r="S67" s="38">
        <f>'Total Property Damage 95%'!S67+Summary!AU67</f>
        <v>626371321.76301551</v>
      </c>
    </row>
    <row r="68" spans="1:19" x14ac:dyDescent="0.35">
      <c r="A68">
        <v>2087</v>
      </c>
      <c r="B68" s="36">
        <f>'Total Property Damage 95%'!B68+Summary!AD68</f>
        <v>58705073.279567838</v>
      </c>
      <c r="C68" s="36">
        <f>'Total Property Damage 95%'!C68+Summary!AE68</f>
        <v>75315423.471073464</v>
      </c>
      <c r="D68" s="36">
        <f>'Total Property Damage 95%'!D68+Summary!AF68</f>
        <v>79411126.258020058</v>
      </c>
      <c r="E68" s="36">
        <f>'Total Property Damage 95%'!E68+Summary!AG68</f>
        <v>52220210.533569068</v>
      </c>
      <c r="F68" s="36">
        <f>'Total Property Damage 95%'!F68+Summary!AH68</f>
        <v>43459957.350377738</v>
      </c>
      <c r="G68" s="36">
        <f>'Total Property Damage 95%'!G68+Summary!AI68</f>
        <v>26053220.505854718</v>
      </c>
      <c r="H68" s="37">
        <f>'Total Property Damage 95%'!H68+Summary!AJ68</f>
        <v>29765742.618422773</v>
      </c>
      <c r="I68" s="37">
        <f>'Total Property Damage 95%'!I68+Summary!AK68</f>
        <v>31766652.813914251</v>
      </c>
      <c r="J68" s="37">
        <f>'Total Property Damage 95%'!J68+Summary!AL68</f>
        <v>20149682.735079139</v>
      </c>
      <c r="K68" s="37">
        <f>'Total Property Damage 95%'!K68+Summary!AM68</f>
        <v>15199534.552483033</v>
      </c>
      <c r="L68" s="37">
        <f>'Total Property Damage 95%'!L68+Summary!AN68</f>
        <v>13514370.4461981</v>
      </c>
      <c r="M68" s="37">
        <f>'Total Property Damage 95%'!M68+Summary!AO68</f>
        <v>5754935.4768604198</v>
      </c>
      <c r="N68" s="38">
        <f>'Total Property Damage 95%'!N68+Summary!AP68</f>
        <v>3425031815.8852935</v>
      </c>
      <c r="O68" s="38">
        <f>'Total Property Damage 95%'!O68+Summary!AQ68</f>
        <v>6181481902.357048</v>
      </c>
      <c r="P68" s="38">
        <f>'Total Property Damage 95%'!P68+Summary!AR68</f>
        <v>4603203227.6071062</v>
      </c>
      <c r="Q68" s="38">
        <f>'Total Property Damage 95%'!Q68+Summary!AS68</f>
        <v>1661463007.850647</v>
      </c>
      <c r="R68" s="38">
        <f>'Total Property Damage 95%'!R68+Summary!AT68</f>
        <v>1129428875.6291771</v>
      </c>
      <c r="S68" s="38">
        <f>'Total Property Damage 95%'!S68+Summary!AU68</f>
        <v>632281138.44528031</v>
      </c>
    </row>
    <row r="69" spans="1:19" x14ac:dyDescent="0.35">
      <c r="A69">
        <v>2088</v>
      </c>
      <c r="B69" s="36">
        <f>'Total Property Damage 95%'!B69+Summary!AD69</f>
        <v>60047573.413568102</v>
      </c>
      <c r="C69" s="36">
        <f>'Total Property Damage 95%'!C69+Summary!AE69</f>
        <v>77037778.294151321</v>
      </c>
      <c r="D69" s="36">
        <f>'Total Property Damage 95%'!D69+Summary!AF69</f>
        <v>81227143.881144449</v>
      </c>
      <c r="E69" s="36">
        <f>'Total Property Damage 95%'!E69+Summary!AG69</f>
        <v>53414411.234162331</v>
      </c>
      <c r="F69" s="36">
        <f>'Total Property Damage 95%'!F69+Summary!AH69</f>
        <v>44453823.728649251</v>
      </c>
      <c r="G69" s="36">
        <f>'Total Property Damage 95%'!G69+Summary!AI69</f>
        <v>26649019.983928479</v>
      </c>
      <c r="H69" s="37">
        <f>'Total Property Damage 95%'!H69+Summary!AJ69</f>
        <v>29779574.468396738</v>
      </c>
      <c r="I69" s="37">
        <f>'Total Property Damage 95%'!I69+Summary!AK69</f>
        <v>31782066.014113478</v>
      </c>
      <c r="J69" s="37">
        <f>'Total Property Damage 95%'!J69+Summary!AL69</f>
        <v>20160049.905215904</v>
      </c>
      <c r="K69" s="37">
        <f>'Total Property Damage 95%'!K69+Summary!AM69</f>
        <v>15209410.101966407</v>
      </c>
      <c r="L69" s="37">
        <f>'Total Property Damage 95%'!L69+Summary!AN69</f>
        <v>13522471.483832374</v>
      </c>
      <c r="M69" s="37">
        <f>'Total Property Damage 95%'!M69+Summary!AO69</f>
        <v>5758184.4928217903</v>
      </c>
      <c r="N69" s="38">
        <f>'Total Property Damage 95%'!N69+Summary!AP69</f>
        <v>3456433035.7440467</v>
      </c>
      <c r="O69" s="38">
        <f>'Total Property Damage 95%'!O69+Summary!AQ69</f>
        <v>6238513637.3950891</v>
      </c>
      <c r="P69" s="38">
        <f>'Total Property Damage 95%'!P69+Summary!AR69</f>
        <v>4646047443.1267004</v>
      </c>
      <c r="Q69" s="38">
        <f>'Total Property Damage 95%'!Q69+Summary!AS69</f>
        <v>1677509538.5967631</v>
      </c>
      <c r="R69" s="38">
        <f>'Total Property Damage 95%'!R69+Summary!AT69</f>
        <v>1140194747.1852279</v>
      </c>
      <c r="S69" s="38">
        <f>'Total Property Damage 95%'!S69+Summary!AU69</f>
        <v>638250987.45315635</v>
      </c>
    </row>
    <row r="70" spans="1:19" x14ac:dyDescent="0.35">
      <c r="A70">
        <v>2089</v>
      </c>
      <c r="B70" s="36">
        <f>'Total Property Damage 95%'!B70+Summary!AD70</f>
        <v>61420774.584277883</v>
      </c>
      <c r="C70" s="36">
        <f>'Total Property Damage 95%'!C70+Summary!AE70</f>
        <v>78799520.881379753</v>
      </c>
      <c r="D70" s="36">
        <f>'Total Property Damage 95%'!D70+Summary!AF70</f>
        <v>83084691.201213092</v>
      </c>
      <c r="E70" s="36">
        <f>'Total Property Damage 95%'!E70+Summary!AG70</f>
        <v>54635921.577875093</v>
      </c>
      <c r="F70" s="36">
        <f>'Total Property Damage 95%'!F70+Summary!AH70</f>
        <v>45470418.393787108</v>
      </c>
      <c r="G70" s="36">
        <f>'Total Property Damage 95%'!G70+Summary!AI70</f>
        <v>27258444.534495413</v>
      </c>
      <c r="H70" s="37">
        <f>'Total Property Damage 95%'!H70+Summary!AJ70</f>
        <v>29793474.486714885</v>
      </c>
      <c r="I70" s="37">
        <f>'Total Property Damage 95%'!I70+Summary!AK70</f>
        <v>31797555.956151724</v>
      </c>
      <c r="J70" s="37">
        <f>'Total Property Damage 95%'!J70+Summary!AL70</f>
        <v>20170469.370264113</v>
      </c>
      <c r="K70" s="37">
        <f>'Total Property Damage 95%'!K70+Summary!AM70</f>
        <v>15219337.68880791</v>
      </c>
      <c r="L70" s="37">
        <f>'Total Property Damage 95%'!L70+Summary!AN70</f>
        <v>13530614.626449168</v>
      </c>
      <c r="M70" s="37">
        <f>'Total Property Damage 95%'!M70+Summary!AO70</f>
        <v>5761450.2091994351</v>
      </c>
      <c r="N70" s="38">
        <f>'Total Property Damage 95%'!N70+Summary!AP70</f>
        <v>3488142594.4633856</v>
      </c>
      <c r="O70" s="38">
        <f>'Total Property Damage 95%'!O70+Summary!AQ70</f>
        <v>6296109684.8657045</v>
      </c>
      <c r="P70" s="38">
        <f>'Total Property Damage 95%'!P70+Summary!AR70</f>
        <v>4689320041.2280931</v>
      </c>
      <c r="Q70" s="38">
        <f>'Total Property Damage 95%'!Q70+Summary!AS70</f>
        <v>1693723384.4002962</v>
      </c>
      <c r="R70" s="38">
        <f>'Total Property Damage 95%'!R70+Summary!AT70</f>
        <v>1151071255.9545412</v>
      </c>
      <c r="S70" s="38">
        <f>'Total Property Damage 95%'!S70+Summary!AU70</f>
        <v>644281528.33071649</v>
      </c>
    </row>
    <row r="71" spans="1:19" x14ac:dyDescent="0.35">
      <c r="A71">
        <v>2090</v>
      </c>
      <c r="B71" s="36">
        <f>'Total Property Damage 95%'!B71+Summary!AD71</f>
        <v>67776135.093533948</v>
      </c>
      <c r="C71" s="36">
        <f>'Total Property Damage 95%'!C71+Summary!AE71</f>
        <v>86953103.550231531</v>
      </c>
      <c r="D71" s="36">
        <f>'Total Property Damage 95%'!D71+Summary!AF71</f>
        <v>91681671.114896685</v>
      </c>
      <c r="E71" s="36">
        <f>'Total Property Damage 95%'!E71+Summary!AG71</f>
        <v>60289236.449480779</v>
      </c>
      <c r="F71" s="36">
        <f>'Total Property Damage 95%'!F71+Summary!AH71</f>
        <v>50175355.825058073</v>
      </c>
      <c r="G71" s="36">
        <f>'Total Property Damage 95%'!G71+Summary!AI71</f>
        <v>30078943.675231148</v>
      </c>
      <c r="H71" s="37">
        <f>'Total Property Damage 95%'!H71+Summary!AJ71</f>
        <v>32156324.804052275</v>
      </c>
      <c r="I71" s="37">
        <f>'Total Property Damage 95%'!I71+Summary!AK71</f>
        <v>34320056.122467622</v>
      </c>
      <c r="J71" s="37">
        <f>'Total Property Damage 95%'!J71+Summary!AL71</f>
        <v>21771237.007407818</v>
      </c>
      <c r="K71" s="37">
        <f>'Total Property Damage 95%'!K71+Summary!AM71</f>
        <v>16429416.06117272</v>
      </c>
      <c r="L71" s="37">
        <f>'Total Property Damage 95%'!L71+Summary!AN71</f>
        <v>14605682.652475324</v>
      </c>
      <c r="M71" s="37">
        <f>'Total Property Damage 95%'!M71+Summary!AO71</f>
        <v>6219004.34209227</v>
      </c>
      <c r="N71" s="38">
        <f>'Total Property Damage 95%'!N71+Summary!AP71</f>
        <v>3797559188.9068294</v>
      </c>
      <c r="O71" s="38">
        <f>'Total Property Damage 95%'!O71+Summary!AQ71</f>
        <v>6855004806.1391449</v>
      </c>
      <c r="P71" s="38">
        <f>'Total Property Damage 95%'!P71+Summary!AR71</f>
        <v>5105996842.0044804</v>
      </c>
      <c r="Q71" s="38">
        <f>'Total Property Damage 95%'!Q71+Summary!AS71</f>
        <v>1844865984.039537</v>
      </c>
      <c r="R71" s="38">
        <f>'Total Property Damage 95%'!R71+Summary!AT71</f>
        <v>1253632082.4249573</v>
      </c>
      <c r="S71" s="38">
        <f>'Total Property Damage 95%'!S71+Summary!AU71</f>
        <v>701624059.10923159</v>
      </c>
    </row>
    <row r="72" spans="1:19" x14ac:dyDescent="0.35">
      <c r="A72">
        <v>2091</v>
      </c>
      <c r="B72" s="36">
        <f>'Total Property Damage 95%'!B72+Summary!AD72</f>
        <v>69326077.293789372</v>
      </c>
      <c r="C72" s="36">
        <f>'Total Property Damage 95%'!C72+Summary!AE72</f>
        <v>88941595.287768528</v>
      </c>
      <c r="D72" s="36">
        <f>'Total Property Damage 95%'!D72+Summary!AF72</f>
        <v>93778298.354777083</v>
      </c>
      <c r="E72" s="36">
        <f>'Total Property Damage 95%'!E72+Summary!AG72</f>
        <v>61667964.104359142</v>
      </c>
      <c r="F72" s="36">
        <f>'Total Property Damage 95%'!F72+Summary!AH72</f>
        <v>51322793.655479722</v>
      </c>
      <c r="G72" s="36">
        <f>'Total Property Damage 95%'!G72+Summary!AI72</f>
        <v>30766805.620693341</v>
      </c>
      <c r="H72" s="37">
        <f>'Total Property Damage 95%'!H72+Summary!AJ72</f>
        <v>32171468.579016525</v>
      </c>
      <c r="I72" s="37">
        <f>'Total Property Damage 95%'!I72+Summary!AK72</f>
        <v>34336933.775746636</v>
      </c>
      <c r="J72" s="37">
        <f>'Total Property Damage 95%'!J72+Summary!AL72</f>
        <v>21782591.397411272</v>
      </c>
      <c r="K72" s="37">
        <f>'Total Property Damage 95%'!K72+Summary!AM72</f>
        <v>16440239.252128549</v>
      </c>
      <c r="L72" s="37">
        <f>'Total Property Damage 95%'!L72+Summary!AN72</f>
        <v>14614559.157464325</v>
      </c>
      <c r="M72" s="37">
        <f>'Total Property Damage 95%'!M72+Summary!AO72</f>
        <v>6222563.761735362</v>
      </c>
      <c r="N72" s="38">
        <f>'Total Property Damage 95%'!N72+Summary!AP72</f>
        <v>3832443424.4646072</v>
      </c>
      <c r="O72" s="38">
        <f>'Total Property Damage 95%'!O72+Summary!AQ72</f>
        <v>6918376706.165659</v>
      </c>
      <c r="P72" s="38">
        <f>'Total Property Damage 95%'!P72+Summary!AR72</f>
        <v>5153618731.8744316</v>
      </c>
      <c r="Q72" s="38">
        <f>'Total Property Damage 95%'!Q72+Summary!AS72</f>
        <v>1862724635.0804594</v>
      </c>
      <c r="R72" s="38">
        <f>'Total Property Damage 95%'!R72+Summary!AT72</f>
        <v>1265608385.8523769</v>
      </c>
      <c r="S72" s="38">
        <f>'Total Property Damage 95%'!S72+Summary!AU72</f>
        <v>708262935.02491045</v>
      </c>
    </row>
    <row r="73" spans="1:19" x14ac:dyDescent="0.35">
      <c r="A73">
        <v>2092</v>
      </c>
      <c r="B73" s="36">
        <f>'Total Property Damage 95%'!B73+Summary!AD73</f>
        <v>70911464.430832908</v>
      </c>
      <c r="C73" s="36">
        <f>'Total Property Damage 95%'!C73+Summary!AE73</f>
        <v>90975560.955835998</v>
      </c>
      <c r="D73" s="36">
        <f>'Total Property Damage 95%'!D73+Summary!AF73</f>
        <v>95922872.427754566</v>
      </c>
      <c r="E73" s="36">
        <f>'Total Property Damage 95%'!E73+Summary!AG73</f>
        <v>63078221.266961828</v>
      </c>
      <c r="F73" s="36">
        <f>'Total Property Damage 95%'!F73+Summary!AH73</f>
        <v>52496471.729802646</v>
      </c>
      <c r="G73" s="36">
        <f>'Total Property Damage 95%'!G73+Summary!AI73</f>
        <v>31470397.974148709</v>
      </c>
      <c r="H73" s="37">
        <f>'Total Property Damage 95%'!H73+Summary!AJ73</f>
        <v>32186687.22865485</v>
      </c>
      <c r="I73" s="37">
        <f>'Total Property Damage 95%'!I73+Summary!AK73</f>
        <v>34353895.72093267</v>
      </c>
      <c r="J73" s="37">
        <f>'Total Property Damage 95%'!J73+Summary!AL73</f>
        <v>21794003.227486208</v>
      </c>
      <c r="K73" s="37">
        <f>'Total Property Damage 95%'!K73+Summary!AM73</f>
        <v>16451119.601060646</v>
      </c>
      <c r="L73" s="37">
        <f>'Total Property Damage 95%'!L73+Summary!AN73</f>
        <v>14623481.910481039</v>
      </c>
      <c r="M73" s="37">
        <f>'Total Property Damage 95%'!M73+Summary!AO73</f>
        <v>6226141.5250170138</v>
      </c>
      <c r="N73" s="38">
        <f>'Total Property Damage 95%'!N73+Summary!AP73</f>
        <v>3867671009.7150764</v>
      </c>
      <c r="O73" s="38">
        <f>'Total Property Damage 95%'!O73+Summary!AQ73</f>
        <v>6982377153.3903351</v>
      </c>
      <c r="P73" s="38">
        <f>'Total Property Damage 95%'!P73+Summary!AR73</f>
        <v>5201717929.8018513</v>
      </c>
      <c r="Q73" s="38">
        <f>'Total Property Damage 95%'!Q73+Summary!AS73</f>
        <v>1880769959.7960033</v>
      </c>
      <c r="R73" s="38">
        <f>'Total Property Damage 95%'!R73+Summary!AT73</f>
        <v>1277708071.070648</v>
      </c>
      <c r="S73" s="38">
        <f>'Total Property Damage 95%'!S73+Summary!AU73</f>
        <v>714969470.79715753</v>
      </c>
    </row>
    <row r="74" spans="1:19" x14ac:dyDescent="0.35">
      <c r="A74">
        <v>2093</v>
      </c>
      <c r="B74" s="36">
        <f>'Total Property Damage 95%'!B74+Summary!AD74</f>
        <v>72533107.079112872</v>
      </c>
      <c r="C74" s="36">
        <f>'Total Property Damage 95%'!C74+Summary!AE74</f>
        <v>93056040.477466509</v>
      </c>
      <c r="D74" s="36">
        <f>'Total Property Damage 95%'!D74+Summary!AF74</f>
        <v>98116489.808567405</v>
      </c>
      <c r="E74" s="36">
        <f>'Total Property Damage 95%'!E74+Summary!AG74</f>
        <v>64520728.97153645</v>
      </c>
      <c r="F74" s="36">
        <f>'Total Property Damage 95%'!F74+Summary!AH74</f>
        <v>53696990.124459527</v>
      </c>
      <c r="G74" s="36">
        <f>'Total Property Damage 95%'!G74+Summary!AI74</f>
        <v>32190080.467280708</v>
      </c>
      <c r="H74" s="37">
        <f>'Total Property Damage 95%'!H74+Summary!AJ74</f>
        <v>32201981.203191597</v>
      </c>
      <c r="I74" s="37">
        <f>'Total Property Damage 95%'!I74+Summary!AK74</f>
        <v>34370942.464971282</v>
      </c>
      <c r="J74" s="37">
        <f>'Total Property Damage 95%'!J74+Summary!AL74</f>
        <v>21805472.843168423</v>
      </c>
      <c r="K74" s="37">
        <f>'Total Property Damage 95%'!K74+Summary!AM74</f>
        <v>16462057.452072337</v>
      </c>
      <c r="L74" s="37">
        <f>'Total Property Damage 95%'!L74+Summary!AN74</f>
        <v>14632451.189882256</v>
      </c>
      <c r="M74" s="37">
        <f>'Total Property Damage 95%'!M74+Summary!AO74</f>
        <v>6229737.7423220659</v>
      </c>
      <c r="N74" s="38">
        <f>'Total Property Damage 95%'!N74+Summary!AP74</f>
        <v>3903245597.8838348</v>
      </c>
      <c r="O74" s="38">
        <f>'Total Property Damage 95%'!O74+Summary!AQ74</f>
        <v>7047012889.148344</v>
      </c>
      <c r="P74" s="38">
        <f>'Total Property Damage 95%'!P74+Summary!AR74</f>
        <v>5250299610.1263523</v>
      </c>
      <c r="Q74" s="38">
        <f>'Total Property Damage 95%'!Q74+Summary!AS74</f>
        <v>1899004065.9781401</v>
      </c>
      <c r="R74" s="38">
        <f>'Total Property Damage 95%'!R74+Summary!AT74</f>
        <v>1289932512.2655852</v>
      </c>
      <c r="S74" s="38">
        <f>'Total Property Damage 95%'!S74+Summary!AU74</f>
        <v>721744412.16624987</v>
      </c>
    </row>
    <row r="75" spans="1:19" x14ac:dyDescent="0.35">
      <c r="A75">
        <v>2094</v>
      </c>
      <c r="B75" s="36">
        <f>'Total Property Damage 95%'!B75+Summary!AD75</f>
        <v>74191834.349743098</v>
      </c>
      <c r="C75" s="36">
        <f>'Total Property Damage 95%'!C75+Summary!AE75</f>
        <v>95184097.557228521</v>
      </c>
      <c r="D75" s="36">
        <f>'Total Property Damage 95%'!D75+Summary!AF75</f>
        <v>100360272.04674548</v>
      </c>
      <c r="E75" s="36">
        <f>'Total Property Damage 95%'!E75+Summary!AG75</f>
        <v>65996224.741341233</v>
      </c>
      <c r="F75" s="36">
        <f>'Total Property Damage 95%'!F75+Summary!AH75</f>
        <v>54924962.638763286</v>
      </c>
      <c r="G75" s="36">
        <f>'Total Property Damage 95%'!G75+Summary!AI75</f>
        <v>32926221.058316212</v>
      </c>
      <c r="H75" s="37">
        <f>'Total Property Damage 95%'!H75+Summary!AJ75</f>
        <v>32217350.95556733</v>
      </c>
      <c r="I75" s="37">
        <f>'Total Property Damage 95%'!I75+Summary!AK75</f>
        <v>34388074.51786647</v>
      </c>
      <c r="J75" s="37">
        <f>'Total Property Damage 95%'!J75+Summary!AL75</f>
        <v>21817000.592078362</v>
      </c>
      <c r="K75" s="37">
        <f>'Total Property Damage 95%'!K75+Summary!AM75</f>
        <v>16473053.151342973</v>
      </c>
      <c r="L75" s="37">
        <f>'Total Property Damage 95%'!L75+Summary!AN75</f>
        <v>14641467.275704117</v>
      </c>
      <c r="M75" s="37">
        <f>'Total Property Damage 95%'!M75+Summary!AO75</f>
        <v>6233352.5247013234</v>
      </c>
      <c r="N75" s="38">
        <f>'Total Property Damage 95%'!N75+Summary!AP75</f>
        <v>3939170884.1210976</v>
      </c>
      <c r="O75" s="38">
        <f>'Total Property Damage 95%'!O75+Summary!AQ75</f>
        <v>7112290732.692153</v>
      </c>
      <c r="P75" s="38">
        <f>'Total Property Damage 95%'!P75+Summary!AR75</f>
        <v>5299369007.5572472</v>
      </c>
      <c r="Q75" s="38">
        <f>'Total Property Damage 95%'!Q75+Summary!AS75</f>
        <v>1917429086.8628218</v>
      </c>
      <c r="R75" s="38">
        <f>'Total Property Damage 95%'!R75+Summary!AT75</f>
        <v>1302283100.0269814</v>
      </c>
      <c r="S75" s="38">
        <f>'Total Property Damage 95%'!S75+Summary!AU75</f>
        <v>728588513.69731677</v>
      </c>
    </row>
    <row r="76" spans="1:19" x14ac:dyDescent="0.35">
      <c r="A76">
        <v>2095</v>
      </c>
      <c r="B76" s="36">
        <f>'Total Property Damage 95%'!B76+Summary!AD76</f>
        <v>75888494.314409584</v>
      </c>
      <c r="C76" s="36">
        <f>'Total Property Damage 95%'!C76+Summary!AE76</f>
        <v>97360820.225075841</v>
      </c>
      <c r="D76" s="36">
        <f>'Total Property Damage 95%'!D76+Summary!AF76</f>
        <v>102655366.34003465</v>
      </c>
      <c r="E76" s="36">
        <f>'Total Property Damage 95%'!E76+Summary!AG76</f>
        <v>67505462.965724796</v>
      </c>
      <c r="F76" s="36">
        <f>'Total Property Damage 95%'!F76+Summary!AH76</f>
        <v>56181017.108729564</v>
      </c>
      <c r="G76" s="36">
        <f>'Total Property Damage 95%'!G76+Summary!AI76</f>
        <v>33679196.120154634</v>
      </c>
      <c r="H76" s="37">
        <f>'Total Property Damage 95%'!H76+Summary!AJ76</f>
        <v>32232796.941455223</v>
      </c>
      <c r="I76" s="37">
        <f>'Total Property Damage 95%'!I76+Summary!AK76</f>
        <v>34405292.3926991</v>
      </c>
      <c r="J76" s="37">
        <f>'Total Property Damage 95%'!J76+Summary!AL76</f>
        <v>21828586.823933683</v>
      </c>
      <c r="K76" s="37">
        <f>'Total Property Damage 95%'!K76+Summary!AM76</f>
        <v>16484107.047140455</v>
      </c>
      <c r="L76" s="37">
        <f>'Total Property Damage 95%'!L76+Summary!AN76</f>
        <v>14650530.449672263</v>
      </c>
      <c r="M76" s="37">
        <f>'Total Property Damage 95%'!M76+Summary!AO76</f>
        <v>6236985.9838755671</v>
      </c>
      <c r="N76" s="38">
        <f>'Total Property Damage 95%'!N76+Summary!AP76</f>
        <v>3975450606.0143518</v>
      </c>
      <c r="O76" s="38">
        <f>'Total Property Damage 95%'!O76+Summary!AQ76</f>
        <v>7178217582.1496067</v>
      </c>
      <c r="P76" s="38">
        <f>'Total Property Damage 95%'!P76+Summary!AR76</f>
        <v>5348931417.921217</v>
      </c>
      <c r="Q76" s="38">
        <f>'Total Property Damage 95%'!Q76+Summary!AS76</f>
        <v>1936047181.4531178</v>
      </c>
      <c r="R76" s="38">
        <f>'Total Property Damage 95%'!R76+Summary!AT76</f>
        <v>1314761241.5552621</v>
      </c>
      <c r="S76" s="38">
        <f>'Total Property Damage 95%'!S76+Summary!AU76</f>
        <v>735502538.89080286</v>
      </c>
    </row>
    <row r="77" spans="1:19" x14ac:dyDescent="0.35">
      <c r="A77">
        <v>2096</v>
      </c>
      <c r="B77" s="36">
        <f>'Total Property Damage 95%'!B77+Summary!AD77</f>
        <v>77623954.43897146</v>
      </c>
      <c r="C77" s="36">
        <f>'Total Property Damage 95%'!C77+Summary!AE77</f>
        <v>99587321.3926339</v>
      </c>
      <c r="D77" s="36">
        <f>'Total Property Damage 95%'!D77+Summary!AF77</f>
        <v>105002946.12093423</v>
      </c>
      <c r="E77" s="36">
        <f>'Total Property Damage 95%'!E77+Summary!AG77</f>
        <v>69049215.285829246</v>
      </c>
      <c r="F77" s="36">
        <f>'Total Property Damage 95%'!F77+Summary!AH77</f>
        <v>57465795.728075758</v>
      </c>
      <c r="G77" s="36">
        <f>'Total Property Damage 95%'!G77+Summary!AI77</f>
        <v>34449390.632799342</v>
      </c>
      <c r="H77" s="37">
        <f>'Total Property Damage 95%'!H77+Summary!AJ77</f>
        <v>32248319.619277541</v>
      </c>
      <c r="I77" s="37">
        <f>'Total Property Damage 95%'!I77+Summary!AK77</f>
        <v>34422596.605645485</v>
      </c>
      <c r="J77" s="37">
        <f>'Total Property Damage 95%'!J77+Summary!AL77</f>
        <v>21840231.890561916</v>
      </c>
      <c r="K77" s="37">
        <f>'Total Property Damage 95%'!K77+Summary!AM77</f>
        <v>16495219.489833839</v>
      </c>
      <c r="L77" s="37">
        <f>'Total Property Damage 95%'!L77+Summary!AN77</f>
        <v>14659640.99521202</v>
      </c>
      <c r="M77" s="37">
        <f>'Total Property Damage 95%'!M77+Summary!AO77</f>
        <v>6240638.2322396077</v>
      </c>
      <c r="N77" s="38">
        <f>'Total Property Damage 95%'!N77+Summary!AP77</f>
        <v>4012088544.1075792</v>
      </c>
      <c r="O77" s="38">
        <f>'Total Property Damage 95%'!O77+Summary!AQ77</f>
        <v>7244800415.4943027</v>
      </c>
      <c r="P77" s="38">
        <f>'Total Property Damage 95%'!P77+Summary!AR77</f>
        <v>5398992198.9196243</v>
      </c>
      <c r="Q77" s="38">
        <f>'Total Property Damage 95%'!Q77+Summary!AS77</f>
        <v>1954860534.8465967</v>
      </c>
      <c r="R77" s="38">
        <f>'Total Property Damage 95%'!R77+Summary!AT77</f>
        <v>1327368360.8708339</v>
      </c>
      <c r="S77" s="38">
        <f>'Total Property Damage 95%'!S77+Summary!AU77</f>
        <v>742487260.29436612</v>
      </c>
    </row>
    <row r="78" spans="1:19" x14ac:dyDescent="0.35">
      <c r="A78">
        <v>2097</v>
      </c>
      <c r="B78" s="36">
        <f>'Total Property Damage 95%'!B78+Summary!AD78</f>
        <v>79399102.026977599</v>
      </c>
      <c r="C78" s="36">
        <f>'Total Property Damage 95%'!C78+Summary!AE78</f>
        <v>101864739.42220768</v>
      </c>
      <c r="D78" s="36">
        <f>'Total Property Damage 95%'!D78+Summary!AF78</f>
        <v>107404211.65664798</v>
      </c>
      <c r="E78" s="36">
        <f>'Total Property Damage 95%'!E78+Summary!AG78</f>
        <v>70628270.989113793</v>
      </c>
      <c r="F78" s="36">
        <f>'Total Property Damage 95%'!F78+Summary!AH78</f>
        <v>58779955.376560934</v>
      </c>
      <c r="G78" s="36">
        <f>'Total Property Damage 95%'!G78+Summary!AI78</f>
        <v>35237198.380189665</v>
      </c>
      <c r="H78" s="37">
        <f>'Total Property Damage 95%'!H78+Summary!AJ78</f>
        <v>32263919.450222243</v>
      </c>
      <c r="I78" s="37">
        <f>'Total Property Damage 95%'!I78+Summary!AK78</f>
        <v>34439987.675996073</v>
      </c>
      <c r="J78" s="37">
        <f>'Total Property Damage 95%'!J78+Summary!AL78</f>
        <v>21851936.145913199</v>
      </c>
      <c r="K78" s="37">
        <f>'Total Property Damage 95%'!K78+Summary!AM78</f>
        <v>16506390.831906008</v>
      </c>
      <c r="L78" s="37">
        <f>'Total Property Damage 95%'!L78+Summary!AN78</f>
        <v>14668799.197458658</v>
      </c>
      <c r="M78" s="37">
        <f>'Total Property Damage 95%'!M78+Summary!AO78</f>
        <v>6244309.3828663463</v>
      </c>
      <c r="N78" s="38">
        <f>'Total Property Damage 95%'!N78+Summary!AP78</f>
        <v>4049088522.427134</v>
      </c>
      <c r="O78" s="38">
        <f>'Total Property Damage 95%'!O78+Summary!AQ78</f>
        <v>7312046291.5284843</v>
      </c>
      <c r="P78" s="38">
        <f>'Total Property Damage 95%'!P78+Summary!AR78</f>
        <v>5449556770.8956347</v>
      </c>
      <c r="Q78" s="38">
        <f>'Total Property Damage 95%'!Q78+Summary!AS78</f>
        <v>1973871358.5670161</v>
      </c>
      <c r="R78" s="38">
        <f>'Total Property Damage 95%'!R78+Summary!AT78</f>
        <v>1340105899.0261824</v>
      </c>
      <c r="S78" s="38">
        <f>'Total Property Damage 95%'!S78+Summary!AU78</f>
        <v>749543459.61623812</v>
      </c>
    </row>
    <row r="79" spans="1:19" x14ac:dyDescent="0.35">
      <c r="A79">
        <v>2098</v>
      </c>
      <c r="B79" s="36">
        <f>'Total Property Damage 95%'!B79+Summary!AD79</f>
        <v>81214844.673325986</v>
      </c>
      <c r="C79" s="36">
        <f>'Total Property Damage 95%'!C79+Summary!AE79</f>
        <v>104194238.70880193</v>
      </c>
      <c r="D79" s="36">
        <f>'Total Property Damage 95%'!D79+Summary!AF79</f>
        <v>109860390.66275489</v>
      </c>
      <c r="E79" s="36">
        <f>'Total Property Damage 95%'!E79+Summary!AG79</f>
        <v>72243437.412900433</v>
      </c>
      <c r="F79" s="36">
        <f>'Total Property Damage 95%'!F79+Summary!AH79</f>
        <v>60124167.955834344</v>
      </c>
      <c r="G79" s="36">
        <f>'Total Property Damage 95%'!G79+Summary!AI79</f>
        <v>36043022.1515342</v>
      </c>
      <c r="H79" s="37">
        <f>'Total Property Damage 95%'!H79+Summary!AJ79</f>
        <v>32279596.898259647</v>
      </c>
      <c r="I79" s="37">
        <f>'Total Property Damage 95%'!I79+Summary!AK79</f>
        <v>34457466.126174219</v>
      </c>
      <c r="J79" s="37">
        <f>'Total Property Damage 95%'!J79+Summary!AL79</f>
        <v>21863699.946073093</v>
      </c>
      <c r="K79" s="37">
        <f>'Total Property Damage 95%'!K79+Summary!AM79</f>
        <v>16517621.427966433</v>
      </c>
      <c r="L79" s="37">
        <f>'Total Property Damage 95%'!L79+Summary!AN79</f>
        <v>14678005.343267705</v>
      </c>
      <c r="M79" s="37">
        <f>'Total Property Damage 95%'!M79+Summary!AO79</f>
        <v>6247999.5495108608</v>
      </c>
      <c r="N79" s="38">
        <f>'Total Property Damage 95%'!N79+Summary!AP79</f>
        <v>4086454409.0143652</v>
      </c>
      <c r="O79" s="38">
        <f>'Total Property Damage 95%'!O79+Summary!AQ79</f>
        <v>7379962350.878562</v>
      </c>
      <c r="P79" s="38">
        <f>'Total Property Damage 95%'!P79+Summary!AR79</f>
        <v>5500630617.611269</v>
      </c>
      <c r="Q79" s="38">
        <f>'Total Property Damage 95%'!Q79+Summary!AS79</f>
        <v>1993081890.9003768</v>
      </c>
      <c r="R79" s="38">
        <f>'Total Property Damage 95%'!R79+Summary!AT79</f>
        <v>1352975314.3207376</v>
      </c>
      <c r="S79" s="38">
        <f>'Total Property Damage 95%'!S79+Summary!AU79</f>
        <v>756671927.84005785</v>
      </c>
    </row>
    <row r="80" spans="1:19" x14ac:dyDescent="0.35">
      <c r="A80">
        <v>2099</v>
      </c>
      <c r="B80" s="36">
        <f>'Total Property Damage 95%'!B80+Summary!AD80</f>
        <v>83072110.728297397</v>
      </c>
      <c r="C80" s="36">
        <f>'Total Property Damage 95%'!C80+Summary!AE80</f>
        <v>106577010.2754513</v>
      </c>
      <c r="D80" s="36">
        <f>'Total Property Damage 95%'!D80+Summary!AF80</f>
        <v>112372738.9309139</v>
      </c>
      <c r="E80" s="36">
        <f>'Total Property Damage 95%'!E80+Summary!AG80</f>
        <v>73895540.35714826</v>
      </c>
      <c r="F80" s="36">
        <f>'Total Property Damage 95%'!F80+Summary!AH80</f>
        <v>61499120.732964344</v>
      </c>
      <c r="G80" s="36">
        <f>'Total Property Damage 95%'!G80+Summary!AI80</f>
        <v>36867273.947248258</v>
      </c>
      <c r="H80" s="37">
        <f>'Total Property Damage 95%'!H80+Summary!AJ80</f>
        <v>32295352.430159226</v>
      </c>
      <c r="I80" s="37">
        <f>'Total Property Damage 95%'!I80+Summary!AK80</f>
        <v>34475032.481755093</v>
      </c>
      <c r="J80" s="37">
        <f>'Total Property Damage 95%'!J80+Summary!AL80</f>
        <v>21875523.649275437</v>
      </c>
      <c r="K80" s="37">
        <f>'Total Property Damage 95%'!K80+Summary!AM80</f>
        <v>16528911.634763993</v>
      </c>
      <c r="L80" s="37">
        <f>'Total Property Damage 95%'!L80+Summary!AN80</f>
        <v>14687259.721225327</v>
      </c>
      <c r="M80" s="37">
        <f>'Total Property Damage 95%'!M80+Summary!AO80</f>
        <v>6251708.846614534</v>
      </c>
      <c r="N80" s="38">
        <f>'Total Property Damage 95%'!N80+Summary!AP80</f>
        <v>4124190116.4650784</v>
      </c>
      <c r="O80" s="38">
        <f>'Total Property Damage 95%'!O80+Summary!AQ80</f>
        <v>7448555817.0034752</v>
      </c>
      <c r="P80" s="38">
        <f>'Total Property Damage 95%'!P80+Summary!AR80</f>
        <v>5552219287.0345039</v>
      </c>
      <c r="Q80" s="38">
        <f>'Total Property Damage 95%'!Q80+Summary!AS80</f>
        <v>2012494397.2353983</v>
      </c>
      <c r="R80" s="38">
        <f>'Total Property Damage 95%'!R80+Summary!AT80</f>
        <v>1365978082.5185561</v>
      </c>
      <c r="S80" s="38">
        <f>'Total Property Damage 95%'!S80+Summary!AU80</f>
        <v>763873465.34120417</v>
      </c>
    </row>
    <row r="81" spans="1:19" x14ac:dyDescent="0.35">
      <c r="A81">
        <v>2100</v>
      </c>
      <c r="B81" s="36">
        <f>'Total Property Damage 95%'!B81+Summary!AD81</f>
        <v>91057972.527899683</v>
      </c>
      <c r="C81" s="36">
        <f>'Total Property Damage 95%'!C81+Summary!AE81</f>
        <v>116822437.62300308</v>
      </c>
      <c r="D81" s="36">
        <f>'Total Property Damage 95%'!D81+Summary!AF81</f>
        <v>123175319.42727515</v>
      </c>
      <c r="E81" s="36">
        <f>'Total Property Damage 95%'!E81+Summary!AG81</f>
        <v>80999243.004468903</v>
      </c>
      <c r="F81" s="36">
        <f>'Total Property Damage 95%'!F81+Summary!AH81</f>
        <v>67411134.700886965</v>
      </c>
      <c r="G81" s="36">
        <f>'Total Property Damage 95%'!G81+Summary!AI81</f>
        <v>40411387.032730676</v>
      </c>
      <c r="H81" s="37">
        <f>'Total Property Damage 95%'!H81+Summary!AJ81</f>
        <v>34625480.579279847</v>
      </c>
      <c r="I81" s="37">
        <f>'Total Property Damage 95%'!I81+Summary!AK81</f>
        <v>36963231.686734751</v>
      </c>
      <c r="J81" s="37">
        <f>'Total Property Damage 95%'!J81+Summary!AL81</f>
        <v>23455096.796645086</v>
      </c>
      <c r="K81" s="37">
        <f>'Total Property Damage 95%'!K81+Summary!AM81</f>
        <v>17724960.791676719</v>
      </c>
      <c r="L81" s="37">
        <f>'Total Property Damage 95%'!L81+Summary!AN81</f>
        <v>15749206.343573939</v>
      </c>
      <c r="M81" s="37">
        <f>'Total Property Damage 95%'!M81+Summary!AO81</f>
        <v>6703484.1241276758</v>
      </c>
      <c r="N81" s="38">
        <f>'Total Property Damage 95%'!N81+Summary!AP81</f>
        <v>4460424998.0578279</v>
      </c>
      <c r="O81" s="38">
        <f>'Total Property Damage 95%'!O81+Summary!AQ81</f>
        <v>8056300097.3031139</v>
      </c>
      <c r="P81" s="38">
        <f>'Total Property Damage 95%'!P81+Summary!AR81</f>
        <v>6005739337.6347589</v>
      </c>
      <c r="Q81" s="38">
        <f>'Total Property Damage 95%'!Q81+Summary!AS81</f>
        <v>2177661468.1775479</v>
      </c>
      <c r="R81" s="38">
        <f>'Total Property Damage 95%'!R81+Summary!AT81</f>
        <v>1477895086.3509965</v>
      </c>
      <c r="S81" s="38">
        <f>'Total Property Damage 95%'!S81+Summary!AU81</f>
        <v>826382547.87613463</v>
      </c>
    </row>
    <row r="82" spans="1:19" x14ac:dyDescent="0.35">
      <c r="A82">
        <v>2101</v>
      </c>
      <c r="B82" s="36">
        <f>'Total Property Damage 95%'!B82+Summary!AD82</f>
        <v>93140336.683010027</v>
      </c>
      <c r="C82" s="36">
        <f>'Total Property Damage 95%'!C82+Summary!AE82</f>
        <v>119493997.8375051</v>
      </c>
      <c r="D82" s="36">
        <f>'Total Property Damage 95%'!D82+Summary!AF82</f>
        <v>125992160.86190115</v>
      </c>
      <c r="E82" s="36">
        <f>'Total Property Damage 95%'!E82+Summary!AG82</f>
        <v>82851578.56104961</v>
      </c>
      <c r="F82" s="36">
        <f>'Total Property Damage 95%'!F82+Summary!AH82</f>
        <v>68952729.869980276</v>
      </c>
      <c r="G82" s="36">
        <f>'Total Property Damage 95%'!G82+Summary!AI82</f>
        <v>41335537.01629708</v>
      </c>
      <c r="H82" s="37">
        <f>'Total Property Damage 95%'!H82+Summary!AJ82</f>
        <v>34642533.469708845</v>
      </c>
      <c r="I82" s="37">
        <f>'Total Property Damage 95%'!I82+Summary!AK82</f>
        <v>36982246.341985993</v>
      </c>
      <c r="J82" s="37">
        <f>'Total Property Damage 95%'!J82+Summary!AL82</f>
        <v>23467896.922710482</v>
      </c>
      <c r="K82" s="37">
        <f>'Total Property Damage 95%'!K82+Summary!AM82</f>
        <v>17737188.57827355</v>
      </c>
      <c r="L82" s="37">
        <f>'Total Property Damage 95%'!L82+Summary!AN82</f>
        <v>15759227.876690578</v>
      </c>
      <c r="M82" s="37">
        <f>'Total Property Damage 95%'!M82+Summary!AO82</f>
        <v>6707500.4724899428</v>
      </c>
      <c r="N82" s="38">
        <f>'Total Property Damage 95%'!N82+Summary!AP82</f>
        <v>4501668922.8929081</v>
      </c>
      <c r="O82" s="38">
        <f>'Total Property Damage 95%'!O82+Summary!AQ82</f>
        <v>8131282017.1165552</v>
      </c>
      <c r="P82" s="38">
        <f>'Total Property Damage 95%'!P82+Summary!AR82</f>
        <v>6062144563.4809141</v>
      </c>
      <c r="Q82" s="38">
        <f>'Total Property Damage 95%'!Q82+Summary!AS82</f>
        <v>2198904680.2982311</v>
      </c>
      <c r="R82" s="38">
        <f>'Total Property Damage 95%'!R82+Summary!AT82</f>
        <v>1492119809.0642257</v>
      </c>
      <c r="S82" s="38">
        <f>'Total Property Damage 95%'!S82+Summary!AU82</f>
        <v>834259116.43939638</v>
      </c>
    </row>
    <row r="83" spans="1:19" x14ac:dyDescent="0.35">
      <c r="A83">
        <v>2102</v>
      </c>
      <c r="B83" s="36">
        <f>'Total Property Damage 95%'!B83+Summary!AD83</f>
        <v>95270321.49509424</v>
      </c>
      <c r="C83" s="36">
        <f>'Total Property Damage 95%'!C83+Summary!AE83</f>
        <v>122226652.77083795</v>
      </c>
      <c r="D83" s="36">
        <f>'Total Property Damage 95%'!D83+Summary!AF83</f>
        <v>128873419.38677476</v>
      </c>
      <c r="E83" s="36">
        <f>'Total Property Damage 95%'!E83+Summary!AG83</f>
        <v>84746274.353194296</v>
      </c>
      <c r="F83" s="36">
        <f>'Total Property Damage 95%'!F83+Summary!AH83</f>
        <v>70529579.091329455</v>
      </c>
      <c r="G83" s="36">
        <f>'Total Property Damage 95%'!G83+Summary!AI83</f>
        <v>42280820.973598026</v>
      </c>
      <c r="H83" s="37">
        <f>'Total Property Damage 95%'!H83+Summary!AJ83</f>
        <v>34659671.555554666</v>
      </c>
      <c r="I83" s="37">
        <f>'Total Property Damage 95%'!I83+Summary!AK83</f>
        <v>37001356.90900743</v>
      </c>
      <c r="J83" s="37">
        <f>'Total Property Damage 95%'!J83+Summary!AL83</f>
        <v>23480762.408013154</v>
      </c>
      <c r="K83" s="37">
        <f>'Total Property Damage 95%'!K83+Summary!AM83</f>
        <v>17749481.40603428</v>
      </c>
      <c r="L83" s="37">
        <f>'Total Property Damage 95%'!L83+Summary!AN83</f>
        <v>15769302.035599779</v>
      </c>
      <c r="M83" s="37">
        <f>'Total Property Damage 95%'!M83+Summary!AO83</f>
        <v>6711537.6939056739</v>
      </c>
      <c r="N83" s="38">
        <f>'Total Property Damage 95%'!N83+Summary!AP83</f>
        <v>4543322027.9471359</v>
      </c>
      <c r="O83" s="38">
        <f>'Total Property Damage 95%'!O83+Summary!AQ83</f>
        <v>8207013629.2062893</v>
      </c>
      <c r="P83" s="38">
        <f>'Total Property Damage 95%'!P83+Summary!AR83</f>
        <v>6119119743.7501211</v>
      </c>
      <c r="Q83" s="38">
        <f>'Total Property Damage 95%'!Q83+Summary!AS83</f>
        <v>2220371793.7692561</v>
      </c>
      <c r="R83" s="38">
        <f>'Total Property Damage 95%'!R83+Summary!AT83</f>
        <v>1506492295.1741209</v>
      </c>
      <c r="S83" s="38">
        <f>'Total Property Damage 95%'!S83+Summary!AU83</f>
        <v>842216622.64393628</v>
      </c>
    </row>
    <row r="84" spans="1:19" x14ac:dyDescent="0.35">
      <c r="A84">
        <v>2103</v>
      </c>
      <c r="B84" s="36">
        <f>'Total Property Damage 95%'!B84+Summary!AD84</f>
        <v>97449015.979714319</v>
      </c>
      <c r="C84" s="36">
        <f>'Total Property Damage 95%'!C84+Summary!AE84</f>
        <v>125021799.5708738</v>
      </c>
      <c r="D84" s="36">
        <f>'Total Property Damage 95%'!D84+Summary!AF84</f>
        <v>131820568.12759805</v>
      </c>
      <c r="E84" s="36">
        <f>'Total Property Damage 95%'!E84+Summary!AG84</f>
        <v>86684299.098234251</v>
      </c>
      <c r="F84" s="36">
        <f>'Total Property Damage 95%'!F84+Summary!AH84</f>
        <v>72142488.574129581</v>
      </c>
      <c r="G84" s="36">
        <f>'Total Property Damage 95%'!G84+Summary!AI84</f>
        <v>43247722.20805151</v>
      </c>
      <c r="H84" s="37">
        <f>'Total Property Damage 95%'!H84+Summary!AJ84</f>
        <v>34676895.349199884</v>
      </c>
      <c r="I84" s="37">
        <f>'Total Property Damage 95%'!I84+Summary!AK84</f>
        <v>37020563.964733921</v>
      </c>
      <c r="J84" s="37">
        <f>'Total Property Damage 95%'!J84+Summary!AL84</f>
        <v>23493693.645793922</v>
      </c>
      <c r="K84" s="37">
        <f>'Total Property Damage 95%'!K84+Summary!AM84</f>
        <v>17761839.666569743</v>
      </c>
      <c r="L84" s="37">
        <f>'Total Property Damage 95%'!L84+Summary!AN84</f>
        <v>15779429.137088697</v>
      </c>
      <c r="M84" s="37">
        <f>'Total Property Damage 95%'!M84+Summary!AO84</f>
        <v>6715595.9139995864</v>
      </c>
      <c r="N84" s="38">
        <f>'Total Property Damage 95%'!N84+Summary!AP84</f>
        <v>4585388702.9702244</v>
      </c>
      <c r="O84" s="38">
        <f>'Total Property Damage 95%'!O84+Summary!AQ84</f>
        <v>8283503040.5614777</v>
      </c>
      <c r="P84" s="38">
        <f>'Total Property Damage 95%'!P84+Summary!AR84</f>
        <v>6176671107.6587925</v>
      </c>
      <c r="Q84" s="38">
        <f>'Total Property Damage 95%'!Q84+Summary!AS84</f>
        <v>2242065356.159687</v>
      </c>
      <c r="R84" s="38">
        <f>'Total Property Damage 95%'!R84+Summary!AT84</f>
        <v>1521014203.4031687</v>
      </c>
      <c r="S84" s="38">
        <f>'Total Property Damage 95%'!S84+Summary!AU84</f>
        <v>850255965.72934473</v>
      </c>
    </row>
    <row r="85" spans="1:19" x14ac:dyDescent="0.35">
      <c r="A85">
        <v>2104</v>
      </c>
      <c r="B85" s="36">
        <f>'Total Property Damage 95%'!B85+Summary!AD85</f>
        <v>99677534.056643352</v>
      </c>
      <c r="C85" s="36">
        <f>'Total Property Damage 95%'!C85+Summary!AE85</f>
        <v>127880867.33623622</v>
      </c>
      <c r="D85" s="36">
        <f>'Total Property Damage 95%'!D85+Summary!AF85</f>
        <v>134835113.89832762</v>
      </c>
      <c r="E85" s="36">
        <f>'Total Property Damage 95%'!E85+Summary!AG85</f>
        <v>88666643.666665316</v>
      </c>
      <c r="F85" s="36">
        <f>'Total Property Damage 95%'!F85+Summary!AH85</f>
        <v>73792282.964414254</v>
      </c>
      <c r="G85" s="36">
        <f>'Total Property Damage 95%'!G85+Summary!AI85</f>
        <v>44236735.075525828</v>
      </c>
      <c r="H85" s="37">
        <f>'Total Property Damage 95%'!H85+Summary!AJ85</f>
        <v>34694205.366118312</v>
      </c>
      <c r="I85" s="37">
        <f>'Total Property Damage 95%'!I85+Summary!AK85</f>
        <v>37039868.089580983</v>
      </c>
      <c r="J85" s="37">
        <f>'Total Property Damage 95%'!J85+Summary!AL85</f>
        <v>23506691.03166604</v>
      </c>
      <c r="K85" s="37">
        <f>'Total Property Damage 95%'!K85+Summary!AM85</f>
        <v>17774263.75385344</v>
      </c>
      <c r="L85" s="37">
        <f>'Total Property Damage 95%'!L85+Summary!AN85</f>
        <v>15789609.499855701</v>
      </c>
      <c r="M85" s="37">
        <f>'Total Property Damage 95%'!M85+Summary!AO85</f>
        <v>6719675.2591543058</v>
      </c>
      <c r="N85" s="38">
        <f>'Total Property Damage 95%'!N85+Summary!AP85</f>
        <v>4627873388.4613476</v>
      </c>
      <c r="O85" s="38">
        <f>'Total Property Damage 95%'!O85+Summary!AQ85</f>
        <v>8360758452.5522137</v>
      </c>
      <c r="P85" s="38">
        <f>'Total Property Damage 95%'!P85+Summary!AR85</f>
        <v>6234804957.6122236</v>
      </c>
      <c r="Q85" s="38">
        <f>'Total Property Damage 95%'!Q85+Summary!AS85</f>
        <v>2263987945.9802222</v>
      </c>
      <c r="R85" s="38">
        <f>'Total Property Damage 95%'!R85+Summary!AT85</f>
        <v>1535687212.4024093</v>
      </c>
      <c r="S85" s="38">
        <f>'Total Property Damage 95%'!S85+Summary!AU85</f>
        <v>858378055.64778662</v>
      </c>
    </row>
    <row r="86" spans="1:19" x14ac:dyDescent="0.35">
      <c r="A86">
        <v>2105</v>
      </c>
      <c r="B86" s="36">
        <f>'Total Property Damage 95%'!B86+Summary!AD86</f>
        <v>101957015.11938882</v>
      </c>
      <c r="C86" s="36">
        <f>'Total Property Damage 95%'!C86+Summary!AE86</f>
        <v>130805317.84696782</v>
      </c>
      <c r="D86" s="36">
        <f>'Total Property Damage 95%'!D86+Summary!AF86</f>
        <v>137918597.97157633</v>
      </c>
      <c r="E86" s="36">
        <f>'Total Property Damage 95%'!E86+Summary!AG86</f>
        <v>90694321.588758662</v>
      </c>
      <c r="F86" s="36">
        <f>'Total Property Damage 95%'!F86+Summary!AH86</f>
        <v>75479805.766679317</v>
      </c>
      <c r="G86" s="36">
        <f>'Total Property Damage 95%'!G86+Summary!AI86</f>
        <v>45248365.237093098</v>
      </c>
      <c r="H86" s="37">
        <f>'Total Property Damage 95%'!H86+Summary!AJ86</f>
        <v>34711602.124893621</v>
      </c>
      <c r="I86" s="37">
        <f>'Total Property Damage 95%'!I86+Summary!AK86</f>
        <v>37059269.867465846</v>
      </c>
      <c r="J86" s="37">
        <f>'Total Property Damage 95%'!J86+Summary!AL86</f>
        <v>23519754.963629559</v>
      </c>
      <c r="K86" s="37">
        <f>'Total Property Damage 95%'!K86+Summary!AM86</f>
        <v>17786754.064235762</v>
      </c>
      <c r="L86" s="37">
        <f>'Total Property Damage 95%'!L86+Summary!AN86</f>
        <v>15799843.444521908</v>
      </c>
      <c r="M86" s="37">
        <f>'Total Property Damage 95%'!M86+Summary!AO86</f>
        <v>6723775.8565149438</v>
      </c>
      <c r="N86" s="38">
        <f>'Total Property Damage 95%'!N86+Summary!AP86</f>
        <v>4670780576.2932749</v>
      </c>
      <c r="O86" s="38">
        <f>'Total Property Damage 95%'!O86+Summary!AQ86</f>
        <v>8438788162.096468</v>
      </c>
      <c r="P86" s="38">
        <f>'Total Property Damage 95%'!P86+Summary!AR86</f>
        <v>6293527670.1158428</v>
      </c>
      <c r="Q86" s="38">
        <f>'Total Property Damage 95%'!Q86+Summary!AS86</f>
        <v>2286142173.0778623</v>
      </c>
      <c r="R86" s="38">
        <f>'Total Property Damage 95%'!R86+Summary!AT86</f>
        <v>1550513021.0036645</v>
      </c>
      <c r="S86" s="38">
        <f>'Total Property Damage 95%'!S86+Summary!AU86</f>
        <v>866583813.19875431</v>
      </c>
    </row>
    <row r="87" spans="1:19" x14ac:dyDescent="0.35">
      <c r="A87">
        <v>2106</v>
      </c>
      <c r="B87" s="36">
        <f>'Total Property Damage 95%'!B87+Summary!AD87</f>
        <v>104288624.61774006</v>
      </c>
      <c r="C87" s="36">
        <f>'Total Property Damage 95%'!C87+Summary!AE87</f>
        <v>133796646.31190681</v>
      </c>
      <c r="D87" s="36">
        <f>'Total Property Damage 95%'!D87+Summary!AF87</f>
        <v>141072596.86663288</v>
      </c>
      <c r="E87" s="36">
        <f>'Total Property Damage 95%'!E87+Summary!AG87</f>
        <v>92768369.572757155</v>
      </c>
      <c r="F87" s="36">
        <f>'Total Property Damage 95%'!F87+Summary!AH87</f>
        <v>77205919.775148645</v>
      </c>
      <c r="G87" s="36">
        <f>'Total Property Damage 95%'!G87+Summary!AI87</f>
        <v>46283129.917562932</v>
      </c>
      <c r="H87" s="37">
        <f>'Total Property Damage 95%'!H87+Summary!AJ87</f>
        <v>34729086.147238158</v>
      </c>
      <c r="I87" s="37">
        <f>'Total Property Damage 95%'!I87+Summary!AK87</f>
        <v>37078769.885828547</v>
      </c>
      <c r="J87" s="37">
        <f>'Total Property Damage 95%'!J87+Summary!AL87</f>
        <v>23532885.842085689</v>
      </c>
      <c r="K87" s="37">
        <f>'Total Property Damage 95%'!K87+Summary!AM87</f>
        <v>17799310.996458348</v>
      </c>
      <c r="L87" s="37">
        <f>'Total Property Damage 95%'!L87+Summary!AN87</f>
        <v>15810131.293642795</v>
      </c>
      <c r="M87" s="37">
        <f>'Total Property Damage 95%'!M87+Summary!AO87</f>
        <v>6727897.8339936901</v>
      </c>
      <c r="N87" s="38">
        <f>'Total Property Damage 95%'!N87+Summary!AP87</f>
        <v>4714114810.3445215</v>
      </c>
      <c r="O87" s="38">
        <f>'Total Property Damage 95%'!O87+Summary!AQ87</f>
        <v>8517600562.8421154</v>
      </c>
      <c r="P87" s="38">
        <f>'Total Property Damage 95%'!P87+Summary!AR87</f>
        <v>6352845696.6982574</v>
      </c>
      <c r="Q87" s="38">
        <f>'Total Property Damage 95%'!Q87+Summary!AS87</f>
        <v>2308530679.035789</v>
      </c>
      <c r="R87" s="38">
        <f>'Total Property Damage 95%'!R87+Summary!AT87</f>
        <v>1565493348.4750767</v>
      </c>
      <c r="S87" s="38">
        <f>'Total Property Damage 95%'!S87+Summary!AU87</f>
        <v>874874170.16557837</v>
      </c>
    </row>
    <row r="88" spans="1:19" x14ac:dyDescent="0.35">
      <c r="A88">
        <v>2107</v>
      </c>
      <c r="B88" s="36">
        <f>'Total Property Damage 95%'!B88+Summary!AD88</f>
        <v>106673554.65363781</v>
      </c>
      <c r="C88" s="36">
        <f>'Total Property Damage 95%'!C88+Summary!AE88</f>
        <v>136856382.13315547</v>
      </c>
      <c r="D88" s="36">
        <f>'Total Property Damage 95%'!D88+Summary!AF88</f>
        <v>144298723.15550229</v>
      </c>
      <c r="E88" s="36">
        <f>'Total Property Damage 95%'!E88+Summary!AG88</f>
        <v>94889848.034922004</v>
      </c>
      <c r="F88" s="36">
        <f>'Total Property Damage 95%'!F88+Summary!AH88</f>
        <v>78971507.514902398</v>
      </c>
      <c r="G88" s="36">
        <f>'Total Property Damage 95%'!G88+Summary!AI88</f>
        <v>47341558.169928409</v>
      </c>
      <c r="H88" s="37">
        <f>'Total Property Damage 95%'!H88+Summary!AJ88</f>
        <v>34746657.958011776</v>
      </c>
      <c r="I88" s="37">
        <f>'Total Property Damage 95%'!I88+Summary!AK88</f>
        <v>37098368.735653214</v>
      </c>
      <c r="J88" s="37">
        <f>'Total Property Damage 95%'!J88+Summary!AL88</f>
        <v>23546084.069851305</v>
      </c>
      <c r="K88" s="37">
        <f>'Total Property Damage 95%'!K88+Summary!AM88</f>
        <v>17811934.951668523</v>
      </c>
      <c r="L88" s="37">
        <f>'Total Property Damage 95%'!L88+Summary!AN88</f>
        <v>15820473.371719863</v>
      </c>
      <c r="M88" s="37">
        <f>'Total Property Damage 95%'!M88+Summary!AO88</f>
        <v>6732041.320274448</v>
      </c>
      <c r="N88" s="38">
        <f>'Total Property Damage 95%'!N88+Summary!AP88</f>
        <v>4757880687.1396427</v>
      </c>
      <c r="O88" s="38">
        <f>'Total Property Damage 95%'!O88+Summary!AQ88</f>
        <v>8597204146.3642197</v>
      </c>
      <c r="P88" s="38">
        <f>'Total Property Damage 95%'!P88+Summary!AR88</f>
        <v>6412765564.8463058</v>
      </c>
      <c r="Q88" s="38">
        <f>'Total Property Damage 95%'!Q88+Summary!AS88</f>
        <v>2331156137.5785151</v>
      </c>
      <c r="R88" s="38">
        <f>'Total Property Damage 95%'!R88+Summary!AT88</f>
        <v>1580629934.7800014</v>
      </c>
      <c r="S88" s="38">
        <f>'Total Property Damage 95%'!S88+Summary!AU88</f>
        <v>883250069.4537257</v>
      </c>
    </row>
    <row r="89" spans="1:19" x14ac:dyDescent="0.35">
      <c r="A89">
        <v>2108</v>
      </c>
      <c r="B89" s="36">
        <f>'Total Property Damage 95%'!B89+Summary!AD89</f>
        <v>109113024.59067026</v>
      </c>
      <c r="C89" s="36">
        <f>'Total Property Damage 95%'!C89+Summary!AE89</f>
        <v>139986089.68803042</v>
      </c>
      <c r="D89" s="36">
        <f>'Total Property Damage 95%'!D89+Summary!AF89</f>
        <v>147598626.28737953</v>
      </c>
      <c r="E89" s="36">
        <f>'Total Property Damage 95%'!E89+Summary!AG89</f>
        <v>97059841.641700879</v>
      </c>
      <c r="F89" s="36">
        <f>'Total Property Damage 95%'!F89+Summary!AH89</f>
        <v>80777471.693093091</v>
      </c>
      <c r="G89" s="36">
        <f>'Total Property Damage 95%'!G89+Summary!AI89</f>
        <v>48424191.145859472</v>
      </c>
      <c r="H89" s="37">
        <f>'Total Property Damage 95%'!H89+Summary!AJ89</f>
        <v>34764318.085240841</v>
      </c>
      <c r="I89" s="37">
        <f>'Total Property Damage 95%'!I89+Summary!AK89</f>
        <v>37118067.011489391</v>
      </c>
      <c r="J89" s="37">
        <f>'Total Property Damage 95%'!J89+Summary!AL89</f>
        <v>23559350.05217351</v>
      </c>
      <c r="K89" s="37">
        <f>'Total Property Damage 95%'!K89+Summary!AM89</f>
        <v>17824626.333433788</v>
      </c>
      <c r="L89" s="37">
        <f>'Total Property Damage 95%'!L89+Summary!AN89</f>
        <v>15830870.005212372</v>
      </c>
      <c r="M89" s="37">
        <f>'Total Property Damage 95%'!M89+Summary!AO89</f>
        <v>6736206.4448174853</v>
      </c>
      <c r="N89" s="38">
        <f>'Total Property Damage 95%'!N89+Summary!AP89</f>
        <v>4802082856.4977722</v>
      </c>
      <c r="O89" s="38">
        <f>'Total Property Damage 95%'!O89+Summary!AQ89</f>
        <v>8677607503.3778152</v>
      </c>
      <c r="P89" s="38">
        <f>'Total Property Damage 95%'!P89+Summary!AR89</f>
        <v>6473293878.95224</v>
      </c>
      <c r="Q89" s="38">
        <f>'Total Property Damage 95%'!Q89+Summary!AS89</f>
        <v>2354021254.9823828</v>
      </c>
      <c r="R89" s="38">
        <f>'Total Property Damage 95%'!R89+Summary!AT89</f>
        <v>1595924540.8392982</v>
      </c>
      <c r="S89" s="38">
        <f>'Total Property Damage 95%'!S89+Summary!AU89</f>
        <v>891712465.23090351</v>
      </c>
    </row>
    <row r="90" spans="1:19" x14ac:dyDescent="0.35">
      <c r="A90">
        <v>2109</v>
      </c>
      <c r="B90" s="36">
        <f>'Total Property Damage 95%'!B90+Summary!AD90</f>
        <v>111608281.67750762</v>
      </c>
      <c r="C90" s="36">
        <f>'Total Property Damage 95%'!C90+Summary!AE90</f>
        <v>143187369.12889543</v>
      </c>
      <c r="D90" s="36">
        <f>'Total Property Damage 95%'!D90+Summary!AF90</f>
        <v>150973993.43197736</v>
      </c>
      <c r="E90" s="36">
        <f>'Total Property Damage 95%'!E90+Summary!AG90</f>
        <v>99279459.864294574</v>
      </c>
      <c r="F90" s="36">
        <f>'Total Property Damage 95%'!F90+Summary!AH90</f>
        <v>82624735.66048044</v>
      </c>
      <c r="G90" s="36">
        <f>'Total Property Damage 95%'!G90+Summary!AI90</f>
        <v>49531582.372382261</v>
      </c>
      <c r="H90" s="37">
        <f>'Total Property Damage 95%'!H90+Summary!AJ90</f>
        <v>34782067.060137346</v>
      </c>
      <c r="I90" s="37">
        <f>'Total Property Damage 95%'!I90+Summary!AK90</f>
        <v>37137865.311473623</v>
      </c>
      <c r="J90" s="37">
        <f>'Total Property Damage 95%'!J90+Summary!AL90</f>
        <v>23572684.196744308</v>
      </c>
      <c r="K90" s="37">
        <f>'Total Property Damage 95%'!K90+Summary!AM90</f>
        <v>17837385.547756437</v>
      </c>
      <c r="L90" s="37">
        <f>'Total Property Damage 95%'!L90+Summary!AN90</f>
        <v>15841321.522549164</v>
      </c>
      <c r="M90" s="37">
        <f>'Total Property Damage 95%'!M90+Summary!AO90</f>
        <v>6740393.3378641233</v>
      </c>
      <c r="N90" s="38">
        <f>'Total Property Damage 95%'!N90+Summary!AP90</f>
        <v>4846726022.1895199</v>
      </c>
      <c r="O90" s="38">
        <f>'Total Property Damage 95%'!O90+Summary!AQ90</f>
        <v>8758819324.9663448</v>
      </c>
      <c r="P90" s="38">
        <f>'Total Property Damage 95%'!P90+Summary!AR90</f>
        <v>6534437321.2732086</v>
      </c>
      <c r="Q90" s="38">
        <f>'Total Property Damage 95%'!Q90+Summary!AS90</f>
        <v>2377128770.4914784</v>
      </c>
      <c r="R90" s="38">
        <f>'Total Property Damage 95%'!R90+Summary!AT90</f>
        <v>1611378948.7970667</v>
      </c>
      <c r="S90" s="38">
        <f>'Total Property Damage 95%'!S90+Summary!AU90</f>
        <v>900262323.0689975</v>
      </c>
    </row>
    <row r="91" spans="1:19" x14ac:dyDescent="0.35">
      <c r="A91">
        <v>2110</v>
      </c>
      <c r="B91" s="36">
        <f>'Total Property Damage 95%'!B91+Summary!AD91</f>
        <v>122054745.64168471</v>
      </c>
      <c r="C91" s="36">
        <f>'Total Property Damage 95%'!C91+Summary!AE91</f>
        <v>156589615.53254899</v>
      </c>
      <c r="D91" s="36">
        <f>'Total Property Damage 95%'!D91+Summary!AF91</f>
        <v>165105062.90289909</v>
      </c>
      <c r="E91" s="36">
        <f>'Total Property Damage 95%'!E91+Summary!AG91</f>
        <v>108571953.97196373</v>
      </c>
      <c r="F91" s="36">
        <f>'Total Property Damage 95%'!F91+Summary!AH91</f>
        <v>90358358.207603782</v>
      </c>
      <c r="G91" s="36">
        <f>'Total Property Damage 95%'!G91+Summary!AI91</f>
        <v>54167706.883615889</v>
      </c>
      <c r="H91" s="37">
        <f>'Total Property Damage 95%'!H91+Summary!AJ91</f>
        <v>37206300.083621994</v>
      </c>
      <c r="I91" s="37">
        <f>'Total Property Damage 95%'!I91+Summary!AK91</f>
        <v>39727203.567952953</v>
      </c>
      <c r="J91" s="37">
        <f>'Total Property Damage 95%'!J91+Summary!AL91</f>
        <v>25217052.086538579</v>
      </c>
      <c r="K91" s="37">
        <f>'Total Property Damage 95%'!K91+Summary!AM91</f>
        <v>19084545.592551563</v>
      </c>
      <c r="L91" s="37">
        <f>'Total Property Damage 95%'!L91+Summary!AN91</f>
        <v>16947973.6174074</v>
      </c>
      <c r="M91" s="37">
        <f>'Total Property Damage 95%'!M91+Summary!AO91</f>
        <v>7210987.7254551938</v>
      </c>
      <c r="N91" s="38">
        <f>'Total Property Damage 95%'!N91+Summary!AP91</f>
        <v>5230081304.1428261</v>
      </c>
      <c r="O91" s="38">
        <f>'Total Property Damage 95%'!O91+Summary!AQ91</f>
        <v>9452188296.602581</v>
      </c>
      <c r="P91" s="38">
        <f>'Total Property Damage 95%'!P91+Summary!AR91</f>
        <v>7052326504.185791</v>
      </c>
      <c r="Q91" s="38">
        <f>'Total Property Damage 95%'!Q91+Summary!AS91</f>
        <v>2566473453.1338568</v>
      </c>
      <c r="R91" s="38">
        <f>'Total Property Damage 95%'!R91+Summary!AT91</f>
        <v>1739500785.3015954</v>
      </c>
      <c r="S91" s="38">
        <f>'Total Property Damage 95%'!S91+Summary!AU91</f>
        <v>971750607.13080812</v>
      </c>
    </row>
    <row r="92" spans="1:19" x14ac:dyDescent="0.35">
      <c r="A92">
        <v>2111</v>
      </c>
      <c r="B92" s="36">
        <f>'Total Property Damage 95%'!B92+Summary!AD92</f>
        <v>124845961.17426731</v>
      </c>
      <c r="C92" s="36">
        <f>'Total Property Damage 95%'!C92+Summary!AE92</f>
        <v>160170593.59954447</v>
      </c>
      <c r="D92" s="36">
        <f>'Total Property Damage 95%'!D92+Summary!AF92</f>
        <v>168880776.93728405</v>
      </c>
      <c r="E92" s="36">
        <f>'Total Property Damage 95%'!E92+Summary!AG92</f>
        <v>111054837.55617964</v>
      </c>
      <c r="F92" s="36">
        <f>'Total Property Damage 95%'!F92+Summary!AH92</f>
        <v>92424723.194903299</v>
      </c>
      <c r="G92" s="36">
        <f>'Total Property Damage 95%'!G92+Summary!AI92</f>
        <v>55406444.0095101</v>
      </c>
      <c r="H92" s="37">
        <f>'Total Property Damage 95%'!H92+Summary!AJ92</f>
        <v>37225468.090980388</v>
      </c>
      <c r="I92" s="37">
        <f>'Total Property Damage 95%'!I92+Summary!AK92</f>
        <v>39748586.725164995</v>
      </c>
      <c r="J92" s="37">
        <f>'Total Property Damage 95%'!J92+Summary!AL92</f>
        <v>25231455.349453978</v>
      </c>
      <c r="K92" s="37">
        <f>'Total Property Damage 95%'!K92+Summary!AM92</f>
        <v>19098333.458661065</v>
      </c>
      <c r="L92" s="37">
        <f>'Total Property Damage 95%'!L92+Summary!AN92</f>
        <v>16959266.271494053</v>
      </c>
      <c r="M92" s="37">
        <f>'Total Property Damage 95%'!M92+Summary!AO92</f>
        <v>7215511.1085704509</v>
      </c>
      <c r="N92" s="38">
        <f>'Total Property Damage 95%'!N92+Summary!AP92</f>
        <v>5278769824.0134354</v>
      </c>
      <c r="O92" s="38">
        <f>'Total Property Damage 95%'!O92+Summary!AQ92</f>
        <v>9540772922.8302727</v>
      </c>
      <c r="P92" s="38">
        <f>'Total Property Damage 95%'!P92+Summary!AR92</f>
        <v>7119035081.7227116</v>
      </c>
      <c r="Q92" s="38">
        <f>'Total Property Damage 95%'!Q92+Summary!AS92</f>
        <v>2591706089.7006655</v>
      </c>
      <c r="R92" s="38">
        <f>'Total Property Damage 95%'!R92+Summary!AT92</f>
        <v>1756371369.7921238</v>
      </c>
      <c r="S92" s="38">
        <f>'Total Property Damage 95%'!S92+Summary!AU92</f>
        <v>981081849.61535907</v>
      </c>
    </row>
    <row r="93" spans="1:19" x14ac:dyDescent="0.35">
      <c r="A93">
        <v>2112</v>
      </c>
      <c r="B93" s="36">
        <f>'Total Property Damage 95%'!B93+Summary!AD93</f>
        <v>127701007.76977473</v>
      </c>
      <c r="C93" s="36">
        <f>'Total Property Damage 95%'!C93+Summary!AE93</f>
        <v>163833463.45657146</v>
      </c>
      <c r="D93" s="36">
        <f>'Total Property Damage 95%'!D93+Summary!AF93</f>
        <v>172742836.09167203</v>
      </c>
      <c r="E93" s="36">
        <f>'Total Property Damage 95%'!E93+Summary!AG93</f>
        <v>113594501.09753218</v>
      </c>
      <c r="F93" s="36">
        <f>'Total Property Damage 95%'!F93+Summary!AH93</f>
        <v>94538342.961344853</v>
      </c>
      <c r="G93" s="36">
        <f>'Total Property Damage 95%'!G93+Summary!AI93</f>
        <v>56673509.262167469</v>
      </c>
      <c r="H93" s="37">
        <f>'Total Property Damage 95%'!H93+Summary!AJ93</f>
        <v>37244732.814250983</v>
      </c>
      <c r="I93" s="37">
        <f>'Total Property Damage 95%'!I93+Summary!AK93</f>
        <v>39770078.764875062</v>
      </c>
      <c r="J93" s="37">
        <f>'Total Property Damage 95%'!J93+Summary!AL93</f>
        <v>25245932.811493669</v>
      </c>
      <c r="K93" s="37">
        <f>'Total Property Damage 95%'!K93+Summary!AM93</f>
        <v>19112195.16592053</v>
      </c>
      <c r="L93" s="37">
        <f>'Total Property Damage 95%'!L93+Summary!AN93</f>
        <v>16970618.670793794</v>
      </c>
      <c r="M93" s="37">
        <f>'Total Property Damage 95%'!M93+Summary!AO93</f>
        <v>7220058.1882727761</v>
      </c>
      <c r="N93" s="38">
        <f>'Total Property Damage 95%'!N93+Summary!AP93</f>
        <v>5327945275.2301855</v>
      </c>
      <c r="O93" s="38">
        <f>'Total Property Damage 95%'!O93+Summary!AQ93</f>
        <v>9630250451.9663086</v>
      </c>
      <c r="P93" s="38">
        <f>'Total Property Damage 95%'!P93+Summary!AR93</f>
        <v>7186423266.2081251</v>
      </c>
      <c r="Q93" s="38">
        <f>'Total Property Damage 95%'!Q93+Summary!AS93</f>
        <v>2617206888.0747509</v>
      </c>
      <c r="R93" s="38">
        <f>'Total Property Damage 95%'!R93+Summary!AT93</f>
        <v>1773418661.5735948</v>
      </c>
      <c r="S93" s="38">
        <f>'Total Property Damage 95%'!S93+Summary!AU93</f>
        <v>990509773.84117591</v>
      </c>
    </row>
    <row r="94" spans="1:19" x14ac:dyDescent="0.35">
      <c r="A94">
        <v>2113</v>
      </c>
      <c r="B94" s="36">
        <f>'Total Property Damage 95%'!B94+Summary!AD94</f>
        <v>130621345.15231167</v>
      </c>
      <c r="C94" s="36">
        <f>'Total Property Damage 95%'!C94+Summary!AE94</f>
        <v>167580097.85044634</v>
      </c>
      <c r="D94" s="36">
        <f>'Total Property Damage 95%'!D94+Summary!AF94</f>
        <v>176693214.95409599</v>
      </c>
      <c r="E94" s="36">
        <f>'Total Property Damage 95%'!E94+Summary!AG94</f>
        <v>116192243.07153305</v>
      </c>
      <c r="F94" s="36">
        <f>'Total Property Damage 95%'!F94+Summary!AH94</f>
        <v>96700298.155393496</v>
      </c>
      <c r="G94" s="36">
        <f>'Total Property Damage 95%'!G94+Summary!AI94</f>
        <v>57969550.4648825</v>
      </c>
      <c r="H94" s="37">
        <f>'Total Property Damage 95%'!H94+Summary!AJ94</f>
        <v>37264094.835209139</v>
      </c>
      <c r="I94" s="37">
        <f>'Total Property Damage 95%'!I94+Summary!AK94</f>
        <v>39791680.342153274</v>
      </c>
      <c r="J94" s="37">
        <f>'Total Property Damage 95%'!J94+Summary!AL94</f>
        <v>25260484.919155825</v>
      </c>
      <c r="K94" s="37">
        <f>'Total Property Damage 95%'!K94+Summary!AM94</f>
        <v>19126131.15897771</v>
      </c>
      <c r="L94" s="37">
        <f>'Total Property Damage 95%'!L94+Summary!AN94</f>
        <v>16982031.174997039</v>
      </c>
      <c r="M94" s="37">
        <f>'Total Property Damage 95%'!M94+Summary!AO94</f>
        <v>7224629.1072005313</v>
      </c>
      <c r="N94" s="38">
        <f>'Total Property Damage 95%'!N94+Summary!AP94</f>
        <v>5377612924.7616463</v>
      </c>
      <c r="O94" s="38">
        <f>'Total Property Damage 95%'!O94+Summary!AQ94</f>
        <v>9720630618.7903214</v>
      </c>
      <c r="P94" s="38">
        <f>'Total Property Damage 95%'!P94+Summary!AR94</f>
        <v>7254498545.4981918</v>
      </c>
      <c r="Q94" s="38">
        <f>'Total Property Damage 95%'!Q94+Summary!AS94</f>
        <v>2642978922.4725966</v>
      </c>
      <c r="R94" s="38">
        <f>'Total Property Damage 95%'!R94+Summary!AT94</f>
        <v>1790644659.7041802</v>
      </c>
      <c r="S94" s="38">
        <f>'Total Property Damage 95%'!S94+Summary!AU94</f>
        <v>1000035462.4776355</v>
      </c>
    </row>
    <row r="95" spans="1:19" x14ac:dyDescent="0.35">
      <c r="A95">
        <v>2114</v>
      </c>
      <c r="B95" s="36">
        <f>'Total Property Damage 95%'!B95+Summary!AD95</f>
        <v>133608466.42776209</v>
      </c>
      <c r="C95" s="36">
        <f>'Total Property Damage 95%'!C95+Summary!AE95</f>
        <v>171412412.3549971</v>
      </c>
      <c r="D95" s="36">
        <f>'Total Property Damage 95%'!D95+Summary!AF95</f>
        <v>180733933.2685619</v>
      </c>
      <c r="E95" s="36">
        <f>'Total Property Damage 95%'!E95+Summary!AG95</f>
        <v>118849391.64795117</v>
      </c>
      <c r="F95" s="36">
        <f>'Total Property Damage 95%'!F95+Summary!AH95</f>
        <v>98911694.138382003</v>
      </c>
      <c r="G95" s="36">
        <f>'Total Property Damage 95%'!G95+Summary!AI95</f>
        <v>59295230.255731627</v>
      </c>
      <c r="H95" s="37">
        <f>'Total Property Damage 95%'!H95+Summary!AJ95</f>
        <v>37283554.739140093</v>
      </c>
      <c r="I95" s="37">
        <f>'Total Property Damage 95%'!I95+Summary!AK95</f>
        <v>39813392.116021886</v>
      </c>
      <c r="J95" s="37">
        <f>'Total Property Damage 95%'!J95+Summary!AL95</f>
        <v>25275112.12163242</v>
      </c>
      <c r="K95" s="37">
        <f>'Total Property Damage 95%'!K95+Summary!AM95</f>
        <v>19140141.885163005</v>
      </c>
      <c r="L95" s="37">
        <f>'Total Property Damage 95%'!L95+Summary!AN95</f>
        <v>16993504.14596428</v>
      </c>
      <c r="M95" s="37">
        <f>'Total Property Damage 95%'!M95+Summary!AO95</f>
        <v>7229224.0088526383</v>
      </c>
      <c r="N95" s="38">
        <f>'Total Property Damage 95%'!N95+Summary!AP95</f>
        <v>5427778100.9083557</v>
      </c>
      <c r="O95" s="38">
        <f>'Total Property Damage 95%'!O95+Summary!AQ95</f>
        <v>9811923272.2171516</v>
      </c>
      <c r="P95" s="38">
        <f>'Total Property Damage 95%'!P95+Summary!AR95</f>
        <v>7323268496.0310335</v>
      </c>
      <c r="Q95" s="38">
        <f>'Total Property Damage 95%'!Q95+Summary!AS95</f>
        <v>2669025304.6711693</v>
      </c>
      <c r="R95" s="38">
        <f>'Total Property Damage 95%'!R95+Summary!AT95</f>
        <v>1808051387.4104197</v>
      </c>
      <c r="S95" s="38">
        <f>'Total Property Damage 95%'!S95+Summary!AU95</f>
        <v>1009660011.1759672</v>
      </c>
    </row>
    <row r="96" spans="1:19" x14ac:dyDescent="0.35">
      <c r="A96">
        <v>2115</v>
      </c>
      <c r="B96" s="36">
        <f>'Total Property Damage 95%'!B96+Summary!AD96</f>
        <v>136663898.84718245</v>
      </c>
      <c r="C96" s="36">
        <f>'Total Property Damage 95%'!C96+Summary!AE96</f>
        <v>175332366.35045502</v>
      </c>
      <c r="D96" s="36">
        <f>'Total Property Damage 95%'!D96+Summary!AF96</f>
        <v>184867056.9677003</v>
      </c>
      <c r="E96" s="36">
        <f>'Total Property Damage 95%'!E96+Summary!AG96</f>
        <v>121567305.36987743</v>
      </c>
      <c r="F96" s="36">
        <f>'Total Property Damage 95%'!F96+Summary!AH96</f>
        <v>101173661.54965831</v>
      </c>
      <c r="G96" s="36">
        <f>'Total Property Damage 95%'!G96+Summary!AI96</f>
        <v>60651226.42636586</v>
      </c>
      <c r="H96" s="37">
        <f>'Total Property Damage 95%'!H96+Summary!AJ96</f>
        <v>37303113.114860155</v>
      </c>
      <c r="I96" s="37">
        <f>'Total Property Damage 95%'!I96+Summary!AK96</f>
        <v>39835214.749479063</v>
      </c>
      <c r="J96" s="37">
        <f>'Total Property Damage 95%'!J96+Summary!AL96</f>
        <v>25289814.87082544</v>
      </c>
      <c r="K96" s="37">
        <f>'Total Property Damage 95%'!K96+Summary!AM96</f>
        <v>19154227.794505633</v>
      </c>
      <c r="L96" s="37">
        <f>'Total Property Damage 95%'!L96+Summary!AN96</f>
        <v>17005037.947739158</v>
      </c>
      <c r="M96" s="37">
        <f>'Total Property Damage 95%'!M96+Summary!AO96</f>
        <v>7233843.0375937624</v>
      </c>
      <c r="N96" s="38">
        <f>'Total Property Damage 95%'!N96+Summary!AP96</f>
        <v>5478446194.0612822</v>
      </c>
      <c r="O96" s="38">
        <f>'Total Property Damage 95%'!O96+Summary!AQ96</f>
        <v>9904138376.7156086</v>
      </c>
      <c r="P96" s="38">
        <f>'Total Property Damage 95%'!P96+Summary!AR96</f>
        <v>7392740783.9352646</v>
      </c>
      <c r="Q96" s="38">
        <f>'Total Property Damage 95%'!Q96+Summary!AS96</f>
        <v>2695349184.4890275</v>
      </c>
      <c r="R96" s="38">
        <f>'Total Property Damage 95%'!R96+Summary!AT96</f>
        <v>1825640892.3944879</v>
      </c>
      <c r="S96" s="38">
        <f>'Total Property Damage 95%'!S96+Summary!AU96</f>
        <v>1019384528.7333231</v>
      </c>
    </row>
    <row r="97" spans="1:19" x14ac:dyDescent="0.35">
      <c r="A97">
        <v>2116</v>
      </c>
      <c r="B97" s="36">
        <f>'Total Property Damage 95%'!B97+Summary!AD97</f>
        <v>139789204.58765239</v>
      </c>
      <c r="C97" s="36">
        <f>'Total Property Damage 95%'!C97+Summary!AE97</f>
        <v>179341964.02524394</v>
      </c>
      <c r="D97" s="36">
        <f>'Total Property Damage 95%'!D97+Summary!AF97</f>
        <v>189094699.22903365</v>
      </c>
      <c r="E97" s="36">
        <f>'Total Property Damage 95%'!E97+Summary!AG97</f>
        <v>124347373.8483187</v>
      </c>
      <c r="F97" s="36">
        <f>'Total Property Damage 95%'!F97+Summary!AH97</f>
        <v>103487356.88465737</v>
      </c>
      <c r="G97" s="36">
        <f>'Total Property Damage 95%'!G97+Summary!AI97</f>
        <v>62038232.268551156</v>
      </c>
      <c r="H97" s="37">
        <f>'Total Property Damage 95%'!H97+Summary!AJ97</f>
        <v>37322770.554738015</v>
      </c>
      <c r="I97" s="37">
        <f>'Total Property Damage 95%'!I97+Summary!AK97</f>
        <v>39857148.909522913</v>
      </c>
      <c r="J97" s="37">
        <f>'Total Property Damage 95%'!J97+Summary!AL97</f>
        <v>25304593.621363245</v>
      </c>
      <c r="K97" s="37">
        <f>'Total Property Damage 95%'!K97+Summary!AM97</f>
        <v>19168389.339749906</v>
      </c>
      <c r="L97" s="37">
        <f>'Total Property Damage 95%'!L97+Summary!AN97</f>
        <v>17016632.946561653</v>
      </c>
      <c r="M97" s="37">
        <f>'Total Property Damage 95%'!M97+Summary!AO97</f>
        <v>7238486.3386595445</v>
      </c>
      <c r="N97" s="38">
        <f>'Total Property Damage 95%'!N97+Summary!AP97</f>
        <v>5529622657.4700775</v>
      </c>
      <c r="O97" s="38">
        <f>'Total Property Damage 95%'!O97+Summary!AQ97</f>
        <v>9997286013.7456589</v>
      </c>
      <c r="P97" s="38">
        <f>'Total Property Damage 95%'!P97+Summary!AR97</f>
        <v>7462923166.1529741</v>
      </c>
      <c r="Q97" s="38">
        <f>'Total Property Damage 95%'!Q97+Summary!AS97</f>
        <v>2721953750.2737908</v>
      </c>
      <c r="R97" s="38">
        <f>'Total Property Damage 95%'!R97+Summary!AT97</f>
        <v>1843415247.1455102</v>
      </c>
      <c r="S97" s="38">
        <f>'Total Property Damage 95%'!S97+Summary!AU97</f>
        <v>1029210137.2590011</v>
      </c>
    </row>
    <row r="98" spans="1:19" x14ac:dyDescent="0.35">
      <c r="A98">
        <v>2117</v>
      </c>
      <c r="B98" s="36">
        <f>'Total Property Damage 95%'!B98+Summary!AD98</f>
        <v>142985981.55098227</v>
      </c>
      <c r="C98" s="36">
        <f>'Total Property Damage 95%'!C98+Summary!AE98</f>
        <v>183443255.40067878</v>
      </c>
      <c r="D98" s="36">
        <f>'Total Property Damage 95%'!D98+Summary!AF98</f>
        <v>193419021.55539846</v>
      </c>
      <c r="E98" s="36">
        <f>'Total Property Damage 95%'!E98+Summary!AG98</f>
        <v>127191018.47267608</v>
      </c>
      <c r="F98" s="36">
        <f>'Total Property Damage 95%'!F98+Summary!AH98</f>
        <v>105853963.08619227</v>
      </c>
      <c r="G98" s="36">
        <f>'Total Property Damage 95%'!G98+Summary!AI98</f>
        <v>63456956.9286336</v>
      </c>
      <c r="H98" s="37">
        <f>'Total Property Damage 95%'!H98+Summary!AJ98</f>
        <v>37342527.654716156</v>
      </c>
      <c r="I98" s="37">
        <f>'Total Property Damage 95%'!I98+Summary!AK98</f>
        <v>39879195.267175615</v>
      </c>
      <c r="J98" s="37">
        <f>'Total Property Damage 95%'!J98+Summary!AL98</f>
        <v>25319448.830617018</v>
      </c>
      <c r="K98" s="37">
        <f>'Total Property Damage 95%'!K98+Summary!AM98</f>
        <v>19182626.976371638</v>
      </c>
      <c r="L98" s="37">
        <f>'Total Property Damage 95%'!L98+Summary!AN98</f>
        <v>17028289.510881331</v>
      </c>
      <c r="M98" s="37">
        <f>'Total Property Damage 95%'!M98+Summary!AO98</f>
        <v>7243154.0581618501</v>
      </c>
      <c r="N98" s="38">
        <f>'Total Property Damage 95%'!N98+Summary!AP98</f>
        <v>5581313008.0212679</v>
      </c>
      <c r="O98" s="38">
        <f>'Total Property Damage 95%'!O98+Summary!AQ98</f>
        <v>10091376383.214212</v>
      </c>
      <c r="P98" s="38">
        <f>'Total Property Damage 95%'!P98+Summary!AR98</f>
        <v>7533823491.5773239</v>
      </c>
      <c r="Q98" s="38">
        <f>'Total Property Damage 95%'!Q98+Summary!AS98</f>
        <v>2748842229.3960624</v>
      </c>
      <c r="R98" s="38">
        <f>'Total Property Damage 95%'!R98+Summary!AT98</f>
        <v>1861376549.2549734</v>
      </c>
      <c r="S98" s="38">
        <f>'Total Property Damage 95%'!S98+Summary!AU98</f>
        <v>1039137972.3428462</v>
      </c>
    </row>
    <row r="99" spans="1:19" x14ac:dyDescent="0.35">
      <c r="A99">
        <v>2118</v>
      </c>
      <c r="B99" s="36">
        <f>'Total Property Damage 95%'!B99+Summary!AD99</f>
        <v>146255864.18068615</v>
      </c>
      <c r="C99" s="36">
        <f>'Total Property Damage 95%'!C99+Summary!AE99</f>
        <v>187638337.37909734</v>
      </c>
      <c r="D99" s="36">
        <f>'Total Property Damage 95%'!D99+Summary!AF99</f>
        <v>197842234.88007542</v>
      </c>
      <c r="E99" s="36">
        <f>'Total Property Damage 95%'!E99+Summary!AG99</f>
        <v>130099693.13747081</v>
      </c>
      <c r="F99" s="36">
        <f>'Total Property Damage 95%'!F99+Summary!AH99</f>
        <v>108274690.14926763</v>
      </c>
      <c r="G99" s="36">
        <f>'Total Property Damage 95%'!G99+Summary!AI99</f>
        <v>64908125.770110711</v>
      </c>
      <c r="H99" s="37">
        <f>'Total Property Damage 95%'!H99+Summary!AJ99</f>
        <v>37362385.014332443</v>
      </c>
      <c r="I99" s="37">
        <f>'Total Property Damage 95%'!I99+Summary!AK99</f>
        <v>39901354.497507662</v>
      </c>
      <c r="J99" s="37">
        <f>'Total Property Damage 95%'!J99+Summary!AL99</f>
        <v>25334380.958717324</v>
      </c>
      <c r="K99" s="37">
        <f>'Total Property Damage 95%'!K99+Summary!AM99</f>
        <v>19196941.162594602</v>
      </c>
      <c r="L99" s="37">
        <f>'Total Property Damage 95%'!L99+Summary!AN99</f>
        <v>17040008.011370659</v>
      </c>
      <c r="M99" s="37">
        <f>'Total Property Damage 95%'!M99+Summary!AO99</f>
        <v>7247846.3430940602</v>
      </c>
      <c r="N99" s="38">
        <f>'Total Property Damage 95%'!N99+Summary!AP99</f>
        <v>5633522827.0264893</v>
      </c>
      <c r="O99" s="38">
        <f>'Total Property Damage 95%'!O99+Summary!AQ99</f>
        <v>10186419804.949827</v>
      </c>
      <c r="P99" s="38">
        <f>'Total Property Damage 95%'!P99+Summary!AR99</f>
        <v>7605449702.2049742</v>
      </c>
      <c r="Q99" s="38">
        <f>'Total Property Damage 95%'!Q99+Summary!AS99</f>
        <v>2776017888.7498765</v>
      </c>
      <c r="R99" s="38">
        <f>'Total Property Damage 95%'!R99+Summary!AT99</f>
        <v>1879526921.73629</v>
      </c>
      <c r="S99" s="38">
        <f>'Total Property Damage 95%'!S99+Summary!AU99</f>
        <v>1049169183.2258613</v>
      </c>
    </row>
    <row r="100" spans="1:19" x14ac:dyDescent="0.35">
      <c r="A100">
        <v>2119</v>
      </c>
      <c r="B100" s="36">
        <f>'Total Property Damage 95%'!B100+Summary!AD100</f>
        <v>149600524.29763779</v>
      </c>
      <c r="C100" s="36">
        <f>'Total Property Damage 95%'!C100+Summary!AE100</f>
        <v>191929354.81596166</v>
      </c>
      <c r="D100" s="36">
        <f>'Total Property Damage 95%'!D100+Summary!AF100</f>
        <v>202366600.69719219</v>
      </c>
      <c r="E100" s="36">
        <f>'Total Property Damage 95%'!E100+Summary!AG100</f>
        <v>133074884.98568945</v>
      </c>
      <c r="F100" s="36">
        <f>'Total Property Damage 95%'!F100+Summary!AH100</f>
        <v>110750775.73972408</v>
      </c>
      <c r="G100" s="36">
        <f>'Total Property Damage 95%'!G100+Summary!AI100</f>
        <v>66392480.744494297</v>
      </c>
      <c r="H100" s="37">
        <f>'Total Property Damage 95%'!H100+Summary!AJ100</f>
        <v>37382343.236741804</v>
      </c>
      <c r="I100" s="37">
        <f>'Total Property Damage 95%'!I100+Summary!AK100</f>
        <v>39923627.279662348</v>
      </c>
      <c r="J100" s="37">
        <f>'Total Property Damage 95%'!J100+Summary!AL100</f>
        <v>25349390.468570743</v>
      </c>
      <c r="K100" s="37">
        <f>'Total Property Damage 95%'!K100+Summary!AM100</f>
        <v>19211332.359407112</v>
      </c>
      <c r="L100" s="37">
        <f>'Total Property Damage 95%'!L100+Summary!AN100</f>
        <v>17051788.820938446</v>
      </c>
      <c r="M100" s="37">
        <f>'Total Property Damage 95%'!M100+Summary!AO100</f>
        <v>7252563.3413363881</v>
      </c>
      <c r="N100" s="38">
        <f>'Total Property Damage 95%'!N100+Summary!AP100</f>
        <v>5686257761.0209293</v>
      </c>
      <c r="O100" s="38">
        <f>'Total Property Damage 95%'!O100+Summary!AQ100</f>
        <v>10282426720.196524</v>
      </c>
      <c r="P100" s="38">
        <f>'Total Property Damage 95%'!P100+Summary!AR100</f>
        <v>7677809834.3035336</v>
      </c>
      <c r="Q100" s="38">
        <f>'Total Property Damage 95%'!Q100+Summary!AS100</f>
        <v>2803484035.259779</v>
      </c>
      <c r="R100" s="38">
        <f>'Total Property Damage 95%'!R100+Summary!AT100</f>
        <v>1897868513.3485711</v>
      </c>
      <c r="S100" s="38">
        <f>'Total Property Damage 95%'!S100+Summary!AU100</f>
        <v>1059304932.9730557</v>
      </c>
    </row>
    <row r="101" spans="1:19" x14ac:dyDescent="0.35">
      <c r="A101">
        <v>2120</v>
      </c>
      <c r="B101" s="36">
        <f>'Total Property Damage 95%'!B101+Summary!AD101</f>
        <v>163249508.83123055</v>
      </c>
      <c r="C101" s="36">
        <f>'Total Property Damage 95%'!C101+Summary!AE101</f>
        <v>209440261.32998955</v>
      </c>
      <c r="D101" s="36">
        <f>'Total Property Damage 95%'!D101+Summary!AF101</f>
        <v>220829761.9461219</v>
      </c>
      <c r="E101" s="36">
        <f>'Total Property Damage 95%'!E101+Summary!AG101</f>
        <v>145216132.85568762</v>
      </c>
      <c r="F101" s="36">
        <f>'Total Property Damage 95%'!F101+Summary!AH101</f>
        <v>120855256.53784895</v>
      </c>
      <c r="G101" s="36">
        <f>'Total Property Damage 95%'!G101+Summary!AI101</f>
        <v>72449878.919286415</v>
      </c>
      <c r="H101" s="37">
        <f>'Total Property Damage 95%'!H101+Summary!AJ101</f>
        <v>39902347.355258174</v>
      </c>
      <c r="I101" s="37">
        <f>'Total Property Damage 95%'!I101+Summary!AK101</f>
        <v>42615971.518437542</v>
      </c>
      <c r="J101" s="37">
        <f>'Total Property Damage 95%'!J101+Summary!AL101</f>
        <v>27059817.697306987</v>
      </c>
      <c r="K101" s="37">
        <f>'Total Property Damage 95%'!K101+Summary!AM101</f>
        <v>20510837.027419735</v>
      </c>
      <c r="L101" s="37">
        <f>'Total Property Damage 95%'!L101+Summary!AN101</f>
        <v>18204150.815191176</v>
      </c>
      <c r="M101" s="37">
        <f>'Total Property Damage 95%'!M101+Summary!AO101</f>
        <v>7742377.2363381339</v>
      </c>
      <c r="N101" s="38">
        <f>'Total Property Damage 95%'!N101+Summary!AP101</f>
        <v>6123148335.8888388</v>
      </c>
      <c r="O101" s="38">
        <f>'Total Property Damage 95%'!O101+Summary!AQ101</f>
        <v>11073158371.725143</v>
      </c>
      <c r="P101" s="38">
        <f>'Total Property Damage 95%'!P101+Summary!AR101</f>
        <v>8268976309.2269173</v>
      </c>
      <c r="Q101" s="38">
        <f>'Total Property Damage 95%'!Q101+Summary!AS101</f>
        <v>3020481930.1294508</v>
      </c>
      <c r="R101" s="38">
        <f>'Total Property Damage 95%'!R101+Summary!AT101</f>
        <v>2044494259.7035496</v>
      </c>
      <c r="S101" s="38">
        <f>'Total Property Damage 95%'!S101+Summary!AU101</f>
        <v>1141033959.5761452</v>
      </c>
    </row>
    <row r="102" spans="1:19" x14ac:dyDescent="0.35">
      <c r="A102">
        <v>2121</v>
      </c>
      <c r="B102" s="36">
        <f>'Total Property Damage 95%'!B102+Summary!AD102</f>
        <v>166982789.02726573</v>
      </c>
      <c r="C102" s="36">
        <f>'Total Property Damage 95%'!C102+Summary!AE102</f>
        <v>214229857.24040678</v>
      </c>
      <c r="D102" s="36">
        <f>'Total Property Damage 95%'!D102+Summary!AF102</f>
        <v>225879819.26556483</v>
      </c>
      <c r="E102" s="36">
        <f>'Total Property Damage 95%'!E102+Summary!AG102</f>
        <v>148537015.82076541</v>
      </c>
      <c r="F102" s="36">
        <f>'Total Property Damage 95%'!F102+Summary!AH102</f>
        <v>123619041.48917732</v>
      </c>
      <c r="G102" s="36">
        <f>'Total Property Damage 95%'!G102+Summary!AI102</f>
        <v>74106702.882255509</v>
      </c>
      <c r="H102" s="37">
        <f>'Total Property Damage 95%'!H102+Summary!AJ102</f>
        <v>39923856.722789489</v>
      </c>
      <c r="I102" s="37">
        <f>'Total Property Damage 95%'!I102+Summary!AK102</f>
        <v>42639977.468363971</v>
      </c>
      <c r="J102" s="37">
        <f>'Total Property Damage 95%'!J102+Summary!AL102</f>
        <v>27075997.031125229</v>
      </c>
      <c r="K102" s="37">
        <f>'Total Property Damage 95%'!K102+Summary!AM102</f>
        <v>20526355.922553081</v>
      </c>
      <c r="L102" s="37">
        <f>'Total Property Damage 95%'!L102+Summary!AN102</f>
        <v>18216853.194576588</v>
      </c>
      <c r="M102" s="37">
        <f>'Total Property Damage 95%'!M102+Summary!AO102</f>
        <v>7747462.722043138</v>
      </c>
      <c r="N102" s="38">
        <f>'Total Property Damage 95%'!N102+Summary!AP102</f>
        <v>6180546808.4304743</v>
      </c>
      <c r="O102" s="38">
        <f>'Total Property Damage 95%'!O102+Summary!AQ102</f>
        <v>11177672035.347515</v>
      </c>
      <c r="P102" s="38">
        <f>'Total Property Damage 95%'!P102+Summary!AR102</f>
        <v>8347765011.4163418</v>
      </c>
      <c r="Q102" s="38">
        <f>'Total Property Damage 95%'!Q102+Summary!AS102</f>
        <v>3050414453.8143544</v>
      </c>
      <c r="R102" s="38">
        <f>'Total Property Damage 95%'!R102+Summary!AT102</f>
        <v>2064476776.3837686</v>
      </c>
      <c r="S102" s="38">
        <f>'Total Property Damage 95%'!S102+Summary!AU102</f>
        <v>1152074008.756659</v>
      </c>
    </row>
    <row r="103" spans="1:19" x14ac:dyDescent="0.35">
      <c r="A103">
        <v>2122</v>
      </c>
      <c r="B103" s="36">
        <f>'Total Property Damage 95%'!B103+Summary!AD103</f>
        <v>170801443.9427833</v>
      </c>
      <c r="C103" s="36">
        <f>'Total Property Damage 95%'!C103+Summary!AE103</f>
        <v>219128984.28318322</v>
      </c>
      <c r="D103" s="36">
        <f>'Total Property Damage 95%'!D103+Summary!AF103</f>
        <v>231045364.0931448</v>
      </c>
      <c r="E103" s="36">
        <f>'Total Property Damage 95%'!E103+Summary!AG103</f>
        <v>151933842.57701072</v>
      </c>
      <c r="F103" s="36">
        <f>'Total Property Damage 95%'!F103+Summary!AH103</f>
        <v>126446030.2057039</v>
      </c>
      <c r="G103" s="36">
        <f>'Total Property Damage 95%'!G103+Summary!AI103</f>
        <v>75801416.013366997</v>
      </c>
      <c r="H103" s="37">
        <f>'Total Property Damage 95%'!H103+Summary!AJ103</f>
        <v>39945475.648490444</v>
      </c>
      <c r="I103" s="37">
        <f>'Total Property Damage 95%'!I103+Summary!AK103</f>
        <v>42664106.75976187</v>
      </c>
      <c r="J103" s="37">
        <f>'Total Property Damage 95%'!J103+Summary!AL103</f>
        <v>27092260.418315567</v>
      </c>
      <c r="K103" s="37">
        <f>'Total Property Damage 95%'!K103+Summary!AM103</f>
        <v>20541958.468873087</v>
      </c>
      <c r="L103" s="37">
        <f>'Total Property Damage 95%'!L103+Summary!AN103</f>
        <v>18229623.255685933</v>
      </c>
      <c r="M103" s="37">
        <f>'Total Property Damage 95%'!M103+Summary!AO103</f>
        <v>7752575.0519017326</v>
      </c>
      <c r="N103" s="38">
        <f>'Total Property Damage 95%'!N103+Summary!AP103</f>
        <v>6238523992.2119513</v>
      </c>
      <c r="O103" s="38">
        <f>'Total Property Damage 95%'!O103+Summary!AQ103</f>
        <v>11283247802.37484</v>
      </c>
      <c r="P103" s="38">
        <f>'Total Property Damage 95%'!P103+Summary!AR103</f>
        <v>8427363026.1020069</v>
      </c>
      <c r="Q103" s="38">
        <f>'Total Property Damage 95%'!Q103+Summary!AS103</f>
        <v>3080667726.1908736</v>
      </c>
      <c r="R103" s="38">
        <f>'Total Property Damage 95%'!R103+Summary!AT103</f>
        <v>2084670338.5799713</v>
      </c>
      <c r="S103" s="38">
        <f>'Total Property Damage 95%'!S103+Summary!AU103</f>
        <v>1163229396.8673613</v>
      </c>
    </row>
    <row r="104" spans="1:19" x14ac:dyDescent="0.35">
      <c r="A104">
        <v>2123</v>
      </c>
      <c r="B104" s="36">
        <f>'Total Property Damage 95%'!B104+Summary!AD104</f>
        <v>174707425.97415969</v>
      </c>
      <c r="C104" s="36">
        <f>'Total Property Damage 95%'!C104+Summary!AE104</f>
        <v>224140147.27692577</v>
      </c>
      <c r="D104" s="36">
        <f>'Total Property Damage 95%'!D104+Summary!AF104</f>
        <v>236329037.46116945</v>
      </c>
      <c r="E104" s="36">
        <f>'Total Property Damage 95%'!E104+Summary!AG104</f>
        <v>155408349.84910715</v>
      </c>
      <c r="F104" s="36">
        <f>'Total Property Damage 95%'!F104+Summary!AH104</f>
        <v>129337668.06614144</v>
      </c>
      <c r="G104" s="36">
        <f>'Total Property Damage 95%'!G104+Summary!AI104</f>
        <v>77534884.783105746</v>
      </c>
      <c r="H104" s="37">
        <f>'Total Property Damage 95%'!H104+Summary!AJ104</f>
        <v>39967204.791499853</v>
      </c>
      <c r="I104" s="37">
        <f>'Total Property Damage 95%'!I104+Summary!AK104</f>
        <v>42688360.13481155</v>
      </c>
      <c r="J104" s="37">
        <f>'Total Property Damage 95%'!J104+Summary!AL104</f>
        <v>27108608.364750899</v>
      </c>
      <c r="K104" s="37">
        <f>'Total Property Damage 95%'!K104+Summary!AM104</f>
        <v>20557645.170156445</v>
      </c>
      <c r="L104" s="37">
        <f>'Total Property Damage 95%'!L104+Summary!AN104</f>
        <v>18242461.406040922</v>
      </c>
      <c r="M104" s="37">
        <f>'Total Property Damage 95%'!M104+Summary!AO104</f>
        <v>7757714.3875201717</v>
      </c>
      <c r="N104" s="38">
        <f>'Total Property Damage 95%'!N104+Summary!AP104</f>
        <v>6297086198.250761</v>
      </c>
      <c r="O104" s="38">
        <f>'Total Property Damage 95%'!O104+Summary!AQ104</f>
        <v>11389897346.412628</v>
      </c>
      <c r="P104" s="38">
        <f>'Total Property Damage 95%'!P104+Summary!AR104</f>
        <v>8507779341.7593327</v>
      </c>
      <c r="Q104" s="38">
        <f>'Total Property Damage 95%'!Q104+Summary!AS104</f>
        <v>3111245451.5943708</v>
      </c>
      <c r="R104" s="38">
        <f>'Total Property Damage 95%'!R104+Summary!AT104</f>
        <v>2105077352.0846348</v>
      </c>
      <c r="S104" s="38">
        <f>'Total Property Damage 95%'!S104+Summary!AU104</f>
        <v>1174501425.5964022</v>
      </c>
    </row>
    <row r="105" spans="1:19" x14ac:dyDescent="0.35">
      <c r="A105">
        <v>2124</v>
      </c>
      <c r="B105" s="36">
        <f>'Total Property Damage 95%'!B105+Summary!AD105</f>
        <v>178702732.16625303</v>
      </c>
      <c r="C105" s="36">
        <f>'Total Property Damage 95%'!C105+Summary!AE105</f>
        <v>229265908.32182074</v>
      </c>
      <c r="D105" s="36">
        <f>'Total Property Damage 95%'!D105+Summary!AF105</f>
        <v>241733540.798536</v>
      </c>
      <c r="E105" s="36">
        <f>'Total Property Damage 95%'!E105+Summary!AG105</f>
        <v>158962314.07812041</v>
      </c>
      <c r="F105" s="36">
        <f>'Total Property Damage 95%'!F105+Summary!AH105</f>
        <v>132295433.50292373</v>
      </c>
      <c r="G105" s="36">
        <f>'Total Property Damage 95%'!G105+Summary!AI105</f>
        <v>79307995.476883605</v>
      </c>
      <c r="H105" s="37">
        <f>'Total Property Damage 95%'!H105+Summary!AJ105</f>
        <v>39989044.814933136</v>
      </c>
      <c r="I105" s="37">
        <f>'Total Property Damage 95%'!I105+Summary!AK105</f>
        <v>42712738.340170965</v>
      </c>
      <c r="J105" s="37">
        <f>'Total Property Damage 95%'!J105+Summary!AL105</f>
        <v>27125041.379356109</v>
      </c>
      <c r="K105" s="37">
        <f>'Total Property Damage 95%'!K105+Summary!AM105</f>
        <v>20573416.533219241</v>
      </c>
      <c r="L105" s="37">
        <f>'Total Property Damage 95%'!L105+Summary!AN105</f>
        <v>18255368.055621922</v>
      </c>
      <c r="M105" s="37">
        <f>'Total Property Damage 95%'!M105+Summary!AO105</f>
        <v>7762880.8914797036</v>
      </c>
      <c r="N105" s="38">
        <f>'Total Property Damage 95%'!N105+Summary!AP105</f>
        <v>6356239811.574688</v>
      </c>
      <c r="O105" s="38">
        <f>'Total Property Damage 95%'!O105+Summary!AQ105</f>
        <v>11497632478.881411</v>
      </c>
      <c r="P105" s="38">
        <f>'Total Property Damage 95%'!P105+Summary!AR105</f>
        <v>8589023053.9110641</v>
      </c>
      <c r="Q105" s="38">
        <f>'Total Property Damage 95%'!Q105+Summary!AS105</f>
        <v>3142151379.880537</v>
      </c>
      <c r="R105" s="38">
        <f>'Total Property Damage 95%'!R105+Summary!AT105</f>
        <v>2125700251.9533248</v>
      </c>
      <c r="S105" s="38">
        <f>'Total Property Damage 95%'!S105+Summary!AU105</f>
        <v>1185891412.3388894</v>
      </c>
    </row>
    <row r="106" spans="1:19" x14ac:dyDescent="0.35">
      <c r="A106">
        <v>2125</v>
      </c>
      <c r="B106" s="36">
        <f>'Total Property Damage 95%'!B106+Summary!AD106</f>
        <v>182789405.23344955</v>
      </c>
      <c r="C106" s="36">
        <f>'Total Property Damage 95%'!C106+Summary!AE106</f>
        <v>234508888.10958061</v>
      </c>
      <c r="D106" s="36">
        <f>'Total Property Damage 95%'!D106+Summary!AF106</f>
        <v>247261637.31191427</v>
      </c>
      <c r="E106" s="36">
        <f>'Total Property Damage 95%'!E106+Summary!AG106</f>
        <v>162597552.32975453</v>
      </c>
      <c r="F106" s="36">
        <f>'Total Property Damage 95%'!F106+Summary!AH106</f>
        <v>135320838.75809634</v>
      </c>
      <c r="G106" s="36">
        <f>'Total Property Damage 95%'!G106+Summary!AI106</f>
        <v>81121654.648178175</v>
      </c>
      <c r="H106" s="37">
        <f>'Total Property Damage 95%'!H106+Summary!AJ106</f>
        <v>40010996.385906383</v>
      </c>
      <c r="I106" s="37">
        <f>'Total Property Damage 95%'!I106+Summary!AK106</f>
        <v>42737242.127002746</v>
      </c>
      <c r="J106" s="37">
        <f>'Total Property Damage 95%'!J106+Summary!AL106</f>
        <v>27141559.974126477</v>
      </c>
      <c r="K106" s="37">
        <f>'Total Property Damage 95%'!K106+Summary!AM106</f>
        <v>20589273.067935258</v>
      </c>
      <c r="L106" s="37">
        <f>'Total Property Damage 95%'!L106+Summary!AN106</f>
        <v>18268343.616882775</v>
      </c>
      <c r="M106" s="37">
        <f>'Total Property Damage 95%'!M106+Summary!AO106</f>
        <v>7768074.7273424538</v>
      </c>
      <c r="N106" s="38">
        <f>'Total Property Damage 95%'!N106+Summary!AP106</f>
        <v>6415991292.1419735</v>
      </c>
      <c r="O106" s="38">
        <f>'Total Property Damage 95%'!O106+Summary!AQ106</f>
        <v>11606465150.738756</v>
      </c>
      <c r="P106" s="38">
        <f>'Total Property Damage 95%'!P106+Summary!AR106</f>
        <v>8671103366.4734993</v>
      </c>
      <c r="Q106" s="38">
        <f>'Total Property Damage 95%'!Q106+Summary!AS106</f>
        <v>3173389307.0108023</v>
      </c>
      <c r="R106" s="38">
        <f>'Total Property Damage 95%'!R106+Summary!AT106</f>
        <v>2146541502.8783479</v>
      </c>
      <c r="S106" s="38">
        <f>'Total Property Damage 95%'!S106+Summary!AU106</f>
        <v>1197400690.3963101</v>
      </c>
    </row>
    <row r="107" spans="1:19" x14ac:dyDescent="0.35">
      <c r="A107">
        <v>2126</v>
      </c>
      <c r="B107" s="36">
        <f>'Total Property Damage 95%'!B107+Summary!AD107</f>
        <v>186969534.60405955</v>
      </c>
      <c r="C107" s="36">
        <f>'Total Property Damage 95%'!C107+Summary!AE107</f>
        <v>239871767.26334772</v>
      </c>
      <c r="D107" s="36">
        <f>'Total Property Damage 95%'!D107+Summary!AF107</f>
        <v>252916153.39851463</v>
      </c>
      <c r="E107" s="36">
        <f>'Total Property Damage 95%'!E107+Summary!AG107</f>
        <v>166315923.22337854</v>
      </c>
      <c r="F107" s="36">
        <f>'Total Property Damage 95%'!F107+Summary!AH107</f>
        <v>138415430.65649366</v>
      </c>
      <c r="G107" s="36">
        <f>'Total Property Damage 95%'!G107+Summary!AI107</f>
        <v>82976789.582034171</v>
      </c>
      <c r="H107" s="37">
        <f>'Total Property Damage 95%'!H107+Summary!AJ107</f>
        <v>40033060.175560422</v>
      </c>
      <c r="I107" s="37">
        <f>'Total Property Damage 95%'!I107+Summary!AK107</f>
        <v>42761872.251001336</v>
      </c>
      <c r="J107" s="37">
        <f>'Total Property Damage 95%'!J107+Summary!AL107</f>
        <v>27158164.664146237</v>
      </c>
      <c r="K107" s="37">
        <f>'Total Property Damage 95%'!K107+Summary!AM107</f>
        <v>20605215.287254453</v>
      </c>
      <c r="L107" s="37">
        <f>'Total Property Damage 95%'!L107+Summary!AN107</f>
        <v>18281388.504765719</v>
      </c>
      <c r="M107" s="37">
        <f>'Total Property Damage 95%'!M107+Summary!AO107</f>
        <v>7773296.0596573437</v>
      </c>
      <c r="N107" s="38">
        <f>'Total Property Damage 95%'!N107+Summary!AP107</f>
        <v>6476347175.7733841</v>
      </c>
      <c r="O107" s="38">
        <f>'Total Property Damage 95%'!O107+Summary!AQ107</f>
        <v>11716407454.223679</v>
      </c>
      <c r="P107" s="38">
        <f>'Total Property Damage 95%'!P107+Summary!AR107</f>
        <v>8754029593.1203136</v>
      </c>
      <c r="Q107" s="38">
        <f>'Total Property Damage 95%'!Q107+Summary!AS107</f>
        <v>3204963075.6455107</v>
      </c>
      <c r="R107" s="38">
        <f>'Total Property Damage 95%'!R107+Summary!AT107</f>
        <v>2167603599.5673361</v>
      </c>
      <c r="S107" s="38">
        <f>'Total Property Damage 95%'!S107+Summary!AU107</f>
        <v>1209030609.1785691</v>
      </c>
    </row>
    <row r="108" spans="1:19" x14ac:dyDescent="0.35">
      <c r="A108">
        <v>2127</v>
      </c>
      <c r="B108" s="36">
        <f>'Total Property Damage 95%'!B108+Summary!AD108</f>
        <v>191245257.48859736</v>
      </c>
      <c r="C108" s="36">
        <f>'Total Property Damage 95%'!C108+Summary!AE108</f>
        <v>245357287.70823923</v>
      </c>
      <c r="D108" s="36">
        <f>'Total Property Damage 95%'!D108+Summary!AF108</f>
        <v>258699980.09116459</v>
      </c>
      <c r="E108" s="36">
        <f>'Total Property Damage 95%'!E108+Summary!AG108</f>
        <v>170119327.8822988</v>
      </c>
      <c r="F108" s="36">
        <f>'Total Property Damage 95%'!F108+Summary!AH108</f>
        <v>141580791.39659724</v>
      </c>
      <c r="G108" s="36">
        <f>'Total Property Damage 95%'!G108+Summary!AI108</f>
        <v>84874348.769164324</v>
      </c>
      <c r="H108" s="37">
        <f>'Total Property Damage 95%'!H108+Summary!AJ108</f>
        <v>40055236.859085158</v>
      </c>
      <c r="I108" s="37">
        <f>'Total Property Damage 95%'!I108+Summary!AK108</f>
        <v>42786629.472420417</v>
      </c>
      <c r="J108" s="37">
        <f>'Total Property Damage 95%'!J108+Summary!AL108</f>
        <v>27174855.967607178</v>
      </c>
      <c r="K108" s="37">
        <f>'Total Property Damage 95%'!K108+Summary!AM108</f>
        <v>20621243.707221497</v>
      </c>
      <c r="L108" s="37">
        <f>'Total Property Damage 95%'!L108+Summary!AN108</f>
        <v>18294503.136716422</v>
      </c>
      <c r="M108" s="37">
        <f>'Total Property Damage 95%'!M108+Summary!AO108</f>
        <v>7778545.0539660407</v>
      </c>
      <c r="N108" s="38">
        <f>'Total Property Damage 95%'!N108+Summary!AP108</f>
        <v>6537314075.096405</v>
      </c>
      <c r="O108" s="38">
        <f>'Total Property Damage 95%'!O108+Summary!AQ108</f>
        <v>11827471624.623751</v>
      </c>
      <c r="P108" s="38">
        <f>'Total Property Damage 95%'!P108+Summary!AR108</f>
        <v>8837811158.6642132</v>
      </c>
      <c r="Q108" s="38">
        <f>'Total Property Damage 95%'!Q108+Summary!AS108</f>
        <v>3236876575.7449598</v>
      </c>
      <c r="R108" s="38">
        <f>'Total Property Damage 95%'!R108+Summary!AT108</f>
        <v>2188889067.126832</v>
      </c>
      <c r="S108" s="38">
        <f>'Total Property Damage 95%'!S108+Summary!AU108</f>
        <v>1220782534.4086876</v>
      </c>
    </row>
    <row r="109" spans="1:19" x14ac:dyDescent="0.35">
      <c r="A109">
        <v>2128</v>
      </c>
      <c r="B109" s="36">
        <f>'Total Property Damage 95%'!B109+Summary!AD109</f>
        <v>195618759.97249115</v>
      </c>
      <c r="C109" s="36">
        <f>'Total Property Damage 95%'!C109+Summary!AE109</f>
        <v>250968254.07323477</v>
      </c>
      <c r="D109" s="36">
        <f>'Total Property Damage 95%'!D109+Summary!AF109</f>
        <v>264616074.53643179</v>
      </c>
      <c r="E109" s="36">
        <f>'Total Property Damage 95%'!E109+Summary!AG109</f>
        <v>174009710.90576246</v>
      </c>
      <c r="F109" s="36">
        <f>'Total Property Damage 95%'!F109+Summary!AH109</f>
        <v>144818539.35947987</v>
      </c>
      <c r="G109" s="36">
        <f>'Total Property Damage 95%'!G109+Summary!AI109</f>
        <v>86815302.390892386</v>
      </c>
      <c r="H109" s="37">
        <f>'Total Property Damage 95%'!H109+Summary!AJ109</f>
        <v>40077527.11574398</v>
      </c>
      <c r="I109" s="37">
        <f>'Total Property Damage 95%'!I109+Summary!AK109</f>
        <v>42811514.556100316</v>
      </c>
      <c r="J109" s="37">
        <f>'Total Property Damage 95%'!J109+Summary!AL109</f>
        <v>27191634.405827403</v>
      </c>
      <c r="K109" s="37">
        <f>'Total Property Damage 95%'!K109+Summary!AM109</f>
        <v>20637358.846994456</v>
      </c>
      <c r="L109" s="37">
        <f>'Total Property Damage 95%'!L109+Summary!AN109</f>
        <v>18307687.932699054</v>
      </c>
      <c r="M109" s="37">
        <f>'Total Property Damage 95%'!M109+Summary!AO109</f>
        <v>7783821.8768089535</v>
      </c>
      <c r="N109" s="38">
        <f>'Total Property Damage 95%'!N109+Summary!AP109</f>
        <v>6598898680.5016432</v>
      </c>
      <c r="O109" s="38">
        <f>'Total Property Damage 95%'!O109+Summary!AQ109</f>
        <v>11939670042.065229</v>
      </c>
      <c r="P109" s="38">
        <f>'Total Property Damage 95%'!P109+Summary!AR109</f>
        <v>8922457600.4566498</v>
      </c>
      <c r="Q109" s="38">
        <f>'Total Property Damage 95%'!Q109+Summary!AS109</f>
        <v>3269133745.1784105</v>
      </c>
      <c r="R109" s="38">
        <f>'Total Property Damage 95%'!R109+Summary!AT109</f>
        <v>2210400461.4509315</v>
      </c>
      <c r="S109" s="38">
        <f>'Total Property Damage 95%'!S109+Summary!AU109</f>
        <v>1232657848.3301945</v>
      </c>
    </row>
    <row r="110" spans="1:19" x14ac:dyDescent="0.35">
      <c r="A110">
        <v>2129</v>
      </c>
      <c r="B110" s="36">
        <f>'Total Property Damage 95%'!B110+Summary!AD110</f>
        <v>200092278.13378161</v>
      </c>
      <c r="C110" s="36">
        <f>'Total Property Damage 95%'!C110+Summary!AE110</f>
        <v>256707535.1251229</v>
      </c>
      <c r="D110" s="36">
        <f>'Total Property Damage 95%'!D110+Summary!AF110</f>
        <v>270667461.50654948</v>
      </c>
      <c r="E110" s="36">
        <f>'Total Property Damage 95%'!E110+Summary!AG110</f>
        <v>177989061.36318943</v>
      </c>
      <c r="F110" s="36">
        <f>'Total Property Damage 95%'!F110+Summary!AH110</f>
        <v>148130329.93624917</v>
      </c>
      <c r="G110" s="36">
        <f>'Total Property Damage 95%'!G110+Summary!AI110</f>
        <v>88800642.815186009</v>
      </c>
      <c r="H110" s="37">
        <f>'Total Property Damage 95%'!H110+Summary!AJ110</f>
        <v>40099931.628898323</v>
      </c>
      <c r="I110" s="37">
        <f>'Total Property Damage 95%'!I110+Summary!AK110</f>
        <v>42836528.271495745</v>
      </c>
      <c r="J110" s="37">
        <f>'Total Property Damage 95%'!J110+Summary!AL110</f>
        <v>27208500.503270201</v>
      </c>
      <c r="K110" s="37">
        <f>'Total Property Damage 95%'!K110+Summary!AM110</f>
        <v>20653561.228863582</v>
      </c>
      <c r="L110" s="37">
        <f>'Total Property Damage 95%'!L110+Summary!AN110</f>
        <v>18320943.31521152</v>
      </c>
      <c r="M110" s="37">
        <f>'Total Property Damage 95%'!M110+Summary!AO110</f>
        <v>7789126.6957312515</v>
      </c>
      <c r="N110" s="38">
        <f>'Total Property Damage 95%'!N110+Summary!AP110</f>
        <v>6661107761.11168</v>
      </c>
      <c r="O110" s="38">
        <f>'Total Property Damage 95%'!O110+Summary!AQ110</f>
        <v>12053015233.326458</v>
      </c>
      <c r="P110" s="38">
        <f>'Total Property Damage 95%'!P110+Summary!AR110</f>
        <v>9007978569.8058224</v>
      </c>
      <c r="Q110" s="38">
        <f>'Total Property Damage 95%'!Q110+Summary!AS110</f>
        <v>3301738570.3411856</v>
      </c>
      <c r="R110" s="38">
        <f>'Total Property Damage 95%'!R110+Summary!AT110</f>
        <v>2232140369.6150646</v>
      </c>
      <c r="S110" s="38">
        <f>'Total Property Damage 95%'!S110+Summary!AU110</f>
        <v>1244657949.9172444</v>
      </c>
    </row>
    <row r="111" spans="1:19" x14ac:dyDescent="0.35">
      <c r="A111">
        <v>2130</v>
      </c>
      <c r="B111" s="36">
        <f>'Total Property Damage 95%'!B111+Summary!AD111</f>
        <v>217905657.41425234</v>
      </c>
      <c r="C111" s="36">
        <f>'Total Property Damage 95%'!C111+Summary!AE111</f>
        <v>279561134.12448651</v>
      </c>
      <c r="D111" s="36">
        <f>'Total Property Damage 95%'!D111+Summary!AF111</f>
        <v>294763854.40920174</v>
      </c>
      <c r="E111" s="36">
        <f>'Total Property Damage 95%'!E111+Summary!AG111</f>
        <v>193834683.6301198</v>
      </c>
      <c r="F111" s="36">
        <f>'Total Property Damage 95%'!F111+Summary!AH111</f>
        <v>161317754.13225654</v>
      </c>
      <c r="G111" s="36">
        <f>'Total Property Damage 95%'!G111+Summary!AI111</f>
        <v>96706192.922216624</v>
      </c>
      <c r="H111" s="37">
        <f>'Total Property Damage 95%'!H111+Summary!AJ111</f>
        <v>42717497.820758872</v>
      </c>
      <c r="I111" s="37">
        <f>'Total Property Damage 95%'!I111+Summary!AK111</f>
        <v>45633885.885633111</v>
      </c>
      <c r="J111" s="37">
        <f>'Total Property Damage 95%'!J111+Summary!AL111</f>
        <v>28986347.395953611</v>
      </c>
      <c r="K111" s="37">
        <f>'Total Property Damage 95%'!K111+Summary!AM111</f>
        <v>22006739.551214688</v>
      </c>
      <c r="L111" s="37">
        <f>'Total Property Damage 95%'!L111+Summary!AN111</f>
        <v>19520096.732697032</v>
      </c>
      <c r="M111" s="37">
        <f>'Total Property Damage 95%'!M111+Summary!AO111</f>
        <v>8298591.0718682148</v>
      </c>
      <c r="N111" s="38">
        <f>'Total Property Damage 95%'!N111+Summary!AP111</f>
        <v>7158840832.0808086</v>
      </c>
      <c r="O111" s="38">
        <f>'Total Property Damage 95%'!O111+Summary!AQ111</f>
        <v>12954492799.386639</v>
      </c>
      <c r="P111" s="38">
        <f>'Total Property Damage 95%'!P111+Summary!AR111</f>
        <v>9682591942.1512661</v>
      </c>
      <c r="Q111" s="38">
        <f>'Total Property Damage 95%'!Q111+Summary!AS111</f>
        <v>3550377064.3765011</v>
      </c>
      <c r="R111" s="38">
        <f>'Total Property Damage 95%'!R111+Summary!AT111</f>
        <v>2399903212.5355396</v>
      </c>
      <c r="S111" s="38">
        <f>'Total Property Damage 95%'!S111+Summary!AU111</f>
        <v>1338070761.4982724</v>
      </c>
    </row>
    <row r="112" spans="1:19" x14ac:dyDescent="0.35">
      <c r="A112">
        <v>2131</v>
      </c>
      <c r="B112" s="36">
        <f>'Total Property Damage 95%'!B112+Summary!AD112</f>
        <v>222888844.69152412</v>
      </c>
      <c r="C112" s="36">
        <f>'Total Property Damage 95%'!C112+Summary!AE112</f>
        <v>285954292.99571502</v>
      </c>
      <c r="D112" s="36">
        <f>'Total Property Damage 95%'!D112+Summary!AF112</f>
        <v>301504677.50907713</v>
      </c>
      <c r="E112" s="36">
        <f>'Total Property Damage 95%'!E112+Summary!AG112</f>
        <v>198267402.54536739</v>
      </c>
      <c r="F112" s="36">
        <f>'Total Property Damage 95%'!F112+Summary!AH112</f>
        <v>165006857.8917872</v>
      </c>
      <c r="G112" s="36">
        <f>'Total Property Damage 95%'!G112+Summary!AI112</f>
        <v>98917723.709998086</v>
      </c>
      <c r="H112" s="37">
        <f>'Total Property Damage 95%'!H112+Summary!AJ112</f>
        <v>42741596.90989396</v>
      </c>
      <c r="I112" s="37">
        <f>'Total Property Damage 95%'!I112+Summary!AK112</f>
        <v>45660793.822603002</v>
      </c>
      <c r="J112" s="37">
        <f>'Total Property Damage 95%'!J112+Summary!AL112</f>
        <v>29004492.708094377</v>
      </c>
      <c r="K112" s="37">
        <f>'Total Property Damage 95%'!K112+Summary!AM112</f>
        <v>22024177.324665375</v>
      </c>
      <c r="L112" s="37">
        <f>'Total Property Damage 95%'!L112+Summary!AN112</f>
        <v>19534361.113320086</v>
      </c>
      <c r="M112" s="37">
        <f>'Total Property Damage 95%'!M112+Summary!AO112</f>
        <v>8304299.1498591108</v>
      </c>
      <c r="N112" s="38">
        <f>'Total Property Damage 95%'!N112+Summary!AP112</f>
        <v>7226425173.8002529</v>
      </c>
      <c r="O112" s="38">
        <f>'Total Property Damage 95%'!O112+Summary!AQ112</f>
        <v>13077651485.681969</v>
      </c>
      <c r="P112" s="38">
        <f>'Total Property Damage 95%'!P112+Summary!AR112</f>
        <v>9775537751.7290993</v>
      </c>
      <c r="Q112" s="38">
        <f>'Total Property Damage 95%'!Q112+Summary!AS112</f>
        <v>3585843935.5943046</v>
      </c>
      <c r="R112" s="38">
        <f>'Total Property Damage 95%'!R112+Summary!AT112</f>
        <v>2423544203.7123499</v>
      </c>
      <c r="S112" s="38">
        <f>'Total Property Damage 95%'!S112+Summary!AU112</f>
        <v>1351117265.8683791</v>
      </c>
    </row>
    <row r="113" spans="1:19" x14ac:dyDescent="0.35">
      <c r="A113">
        <v>2132</v>
      </c>
      <c r="B113" s="36">
        <f>'Total Property Damage 95%'!B113+Summary!AD113</f>
        <v>227985990.25576755</v>
      </c>
      <c r="C113" s="36">
        <f>'Total Property Damage 95%'!C113+Summary!AE113</f>
        <v>292493654.16534513</v>
      </c>
      <c r="D113" s="36">
        <f>'Total Property Damage 95%'!D113+Summary!AF113</f>
        <v>308399653.48551494</v>
      </c>
      <c r="E113" s="36">
        <f>'Total Property Damage 95%'!E113+Summary!AG113</f>
        <v>202801491.33216533</v>
      </c>
      <c r="F113" s="36">
        <f>'Total Property Damage 95%'!F113+Summary!AH113</f>
        <v>168780326.11957982</v>
      </c>
      <c r="G113" s="36">
        <f>'Total Property Damage 95%'!G113+Summary!AI113</f>
        <v>101179829.00885807</v>
      </c>
      <c r="H113" s="37">
        <f>'Total Property Damage 95%'!H113+Summary!AJ113</f>
        <v>42765819.854548462</v>
      </c>
      <c r="I113" s="37">
        <f>'Total Property Damage 95%'!I113+Summary!AK113</f>
        <v>45687841.198391557</v>
      </c>
      <c r="J113" s="37">
        <f>'Total Property Damage 95%'!J113+Summary!AL113</f>
        <v>29022733.044543974</v>
      </c>
      <c r="K113" s="37">
        <f>'Total Property Damage 95%'!K113+Summary!AM113</f>
        <v>22041709.671294846</v>
      </c>
      <c r="L113" s="37">
        <f>'Total Property Damage 95%'!L113+Summary!AN113</f>
        <v>19548702.011702232</v>
      </c>
      <c r="M113" s="37">
        <f>'Total Property Damage 95%'!M113+Summary!AO113</f>
        <v>8310037.5762928883</v>
      </c>
      <c r="N113" s="38">
        <f>'Total Property Damage 95%'!N113+Summary!AP113</f>
        <v>7294696514.9115868</v>
      </c>
      <c r="O113" s="38">
        <f>'Total Property Damage 95%'!O113+Summary!AQ113</f>
        <v>13202072084.502295</v>
      </c>
      <c r="P113" s="38">
        <f>'Total Property Damage 95%'!P113+Summary!AR113</f>
        <v>9869446221.6764221</v>
      </c>
      <c r="Q113" s="38">
        <f>'Total Property Damage 95%'!Q113+Summary!AS113</f>
        <v>3621693997.651576</v>
      </c>
      <c r="R113" s="38">
        <f>'Total Property Damage 95%'!R113+Summary!AT113</f>
        <v>2447436955.2590694</v>
      </c>
      <c r="S113" s="38">
        <f>'Total Property Damage 95%'!S113+Summary!AU113</f>
        <v>1364301206.4715853</v>
      </c>
    </row>
    <row r="114" spans="1:19" x14ac:dyDescent="0.35">
      <c r="A114">
        <v>2133</v>
      </c>
      <c r="B114" s="36">
        <f>'Total Property Damage 95%'!B114+Summary!AD114</f>
        <v>233199700.16821355</v>
      </c>
      <c r="C114" s="36">
        <f>'Total Property Damage 95%'!C114+Summary!AE114</f>
        <v>299182561.06852198</v>
      </c>
      <c r="D114" s="36">
        <f>'Total Property Damage 95%'!D114+Summary!AF114</f>
        <v>315452307.59188569</v>
      </c>
      <c r="E114" s="36">
        <f>'Total Property Damage 95%'!E114+Summary!AG114</f>
        <v>207439268.17288762</v>
      </c>
      <c r="F114" s="36">
        <f>'Total Property Damage 95%'!F114+Summary!AH114</f>
        <v>172640088.10902625</v>
      </c>
      <c r="G114" s="36">
        <f>'Total Property Damage 95%'!G114+Summary!AI114</f>
        <v>103493665.38473041</v>
      </c>
      <c r="H114" s="37">
        <f>'Total Property Damage 95%'!H114+Summary!AJ114</f>
        <v>42790167.399999715</v>
      </c>
      <c r="I114" s="37">
        <f>'Total Property Damage 95%'!I114+Summary!AK114</f>
        <v>45715028.852169909</v>
      </c>
      <c r="J114" s="37">
        <f>'Total Property Damage 95%'!J114+Summary!AL114</f>
        <v>29041068.977284681</v>
      </c>
      <c r="K114" s="37">
        <f>'Total Property Damage 95%'!K114+Summary!AM114</f>
        <v>22059337.16071558</v>
      </c>
      <c r="L114" s="37">
        <f>'Total Property Damage 95%'!L114+Summary!AN114</f>
        <v>19563119.888621856</v>
      </c>
      <c r="M114" s="37">
        <f>'Total Property Damage 95%'!M114+Summary!AO114</f>
        <v>8315806.5338951675</v>
      </c>
      <c r="N114" s="38">
        <f>'Total Property Damage 95%'!N114+Summary!AP114</f>
        <v>7363662408.2341776</v>
      </c>
      <c r="O114" s="38">
        <f>'Total Property Damage 95%'!O114+Summary!AQ114</f>
        <v>13327768577.199444</v>
      </c>
      <c r="P114" s="38">
        <f>'Total Property Damage 95%'!P114+Summary!AR114</f>
        <v>9964328128.3357811</v>
      </c>
      <c r="Q114" s="38">
        <f>'Total Property Damage 95%'!Q114+Summary!AS114</f>
        <v>3657931708.1811457</v>
      </c>
      <c r="R114" s="38">
        <f>'Total Property Damage 95%'!R114+Summary!AT114</f>
        <v>2471584358.6751747</v>
      </c>
      <c r="S114" s="38">
        <f>'Total Property Damage 95%'!S114+Summary!AU114</f>
        <v>1377624146.3126581</v>
      </c>
    </row>
    <row r="115" spans="1:19" x14ac:dyDescent="0.35">
      <c r="A115">
        <v>2134</v>
      </c>
      <c r="B115" s="36">
        <f>'Total Property Damage 95%'!B115+Summary!AD115</f>
        <v>238532640.08694473</v>
      </c>
      <c r="C115" s="36">
        <f>'Total Property Damage 95%'!C115+Summary!AE115</f>
        <v>306024433.59991741</v>
      </c>
      <c r="D115" s="36">
        <f>'Total Property Damage 95%'!D115+Summary!AF115</f>
        <v>322666245.69900656</v>
      </c>
      <c r="E115" s="36">
        <f>'Total Property Damage 95%'!E115+Summary!AG115</f>
        <v>212183104.26338688</v>
      </c>
      <c r="F115" s="36">
        <f>'Total Property Damage 95%'!F115+Summary!AH115</f>
        <v>176588117.27366835</v>
      </c>
      <c r="G115" s="36">
        <f>'Total Property Damage 95%'!G115+Summary!AI115</f>
        <v>105860415.85253942</v>
      </c>
      <c r="H115" s="37">
        <f>'Total Property Damage 95%'!H115+Summary!AJ115</f>
        <v>42814640.296021357</v>
      </c>
      <c r="I115" s="37">
        <f>'Total Property Damage 95%'!I115+Summary!AK115</f>
        <v>45742357.628171951</v>
      </c>
      <c r="J115" s="37">
        <f>'Total Property Damage 95%'!J115+Summary!AL115</f>
        <v>29059501.081749633</v>
      </c>
      <c r="K115" s="37">
        <f>'Total Property Damage 95%'!K115+Summary!AM115</f>
        <v>22077060.365976643</v>
      </c>
      <c r="L115" s="37">
        <f>'Total Property Damage 95%'!L115+Summary!AN115</f>
        <v>19577615.207637303</v>
      </c>
      <c r="M115" s="37">
        <f>'Total Property Damage 95%'!M115+Summary!AO115</f>
        <v>8321606.2064939803</v>
      </c>
      <c r="N115" s="38">
        <f>'Total Property Damage 95%'!N115+Summary!AP115</f>
        <v>7433330495.7735672</v>
      </c>
      <c r="O115" s="38">
        <f>'Total Property Damage 95%'!O115+Summary!AQ115</f>
        <v>13454755111.300133</v>
      </c>
      <c r="P115" s="38">
        <f>'Total Property Damage 95%'!P115+Summary!AR115</f>
        <v>10060194377.227249</v>
      </c>
      <c r="Q115" s="38">
        <f>'Total Property Damage 95%'!Q115+Summary!AS115</f>
        <v>3694561579.8986731</v>
      </c>
      <c r="R115" s="38">
        <f>'Total Property Damage 95%'!R115+Summary!AT115</f>
        <v>2495989340.8390627</v>
      </c>
      <c r="S115" s="38">
        <f>'Total Property Damage 95%'!S115+Summary!AU115</f>
        <v>1391087667.3726177</v>
      </c>
    </row>
    <row r="116" spans="1:19" x14ac:dyDescent="0.35">
      <c r="A116">
        <v>2135</v>
      </c>
      <c r="B116" s="36">
        <f>'Total Property Damage 95%'!B116+Summary!AD116</f>
        <v>243987536.62978944</v>
      </c>
      <c r="C116" s="36">
        <f>'Total Property Damage 95%'!C116+Summary!AE116</f>
        <v>313022769.8622492</v>
      </c>
      <c r="D116" s="36">
        <f>'Total Property Damage 95%'!D116+Summary!AF116</f>
        <v>330045156.13874614</v>
      </c>
      <c r="E116" s="36">
        <f>'Total Property Damage 95%'!E116+Summary!AG116</f>
        <v>217035425.02533597</v>
      </c>
      <c r="F116" s="36">
        <f>'Total Property Damage 95%'!F116+Summary!AH116</f>
        <v>180626432.1561619</v>
      </c>
      <c r="G116" s="36">
        <f>'Total Property Damage 95%'!G116+Summary!AI116</f>
        <v>108281290.48104995</v>
      </c>
      <c r="H116" s="37">
        <f>'Total Property Damage 95%'!H116+Summary!AJ116</f>
        <v>42839239.296910524</v>
      </c>
      <c r="I116" s="37">
        <f>'Total Property Damage 95%'!I116+Summary!AK116</f>
        <v>45769828.375724986</v>
      </c>
      <c r="J116" s="37">
        <f>'Total Property Damage 95%'!J116+Summary!AL116</f>
        <v>29078029.936843626</v>
      </c>
      <c r="K116" s="37">
        <f>'Total Property Damage 95%'!K116+Summary!AM116</f>
        <v>22094879.863584418</v>
      </c>
      <c r="L116" s="37">
        <f>'Total Property Damage 95%'!L116+Summary!AN116</f>
        <v>19592188.435103647</v>
      </c>
      <c r="M116" s="37">
        <f>'Total Property Damage 95%'!M116+Summary!AO116</f>
        <v>8327436.7790264236</v>
      </c>
      <c r="N116" s="38">
        <f>'Total Property Damage 95%'!N116+Summary!AP116</f>
        <v>7503708509.8360491</v>
      </c>
      <c r="O116" s="38">
        <f>'Total Property Damage 95%'!O116+Summary!AQ116</f>
        <v>13583046002.592735</v>
      </c>
      <c r="P116" s="38">
        <f>'Total Property Damage 95%'!P116+Summary!AR116</f>
        <v>10157056004.680695</v>
      </c>
      <c r="Q116" s="38">
        <f>'Total Property Damage 95%'!Q116+Summary!AS116</f>
        <v>3731588181.3137717</v>
      </c>
      <c r="R116" s="38">
        <f>'Total Property Damage 95%'!R116+Summary!AT116</f>
        <v>2520654864.4616733</v>
      </c>
      <c r="S116" s="38">
        <f>'Total Property Damage 95%'!S116+Summary!AU116</f>
        <v>1404693370.8507206</v>
      </c>
    </row>
    <row r="117" spans="1:19" x14ac:dyDescent="0.35">
      <c r="A117">
        <v>2136</v>
      </c>
      <c r="B117" s="36">
        <f>'Total Property Damage 95%'!B117+Summary!AD117</f>
        <v>249567178.76838279</v>
      </c>
      <c r="C117" s="36">
        <f>'Total Property Damage 95%'!C117+Summary!AE117</f>
        <v>320181147.95478559</v>
      </c>
      <c r="D117" s="36">
        <f>'Total Property Damage 95%'!D117+Summary!AF117</f>
        <v>337592811.58978903</v>
      </c>
      <c r="E117" s="36">
        <f>'Total Property Damage 95%'!E117+Summary!AG117</f>
        <v>221998711.34629399</v>
      </c>
      <c r="F117" s="36">
        <f>'Total Property Damage 95%'!F117+Summary!AH117</f>
        <v>184757097.46031433</v>
      </c>
      <c r="G117" s="36">
        <f>'Total Property Damage 95%'!G117+Summary!AI117</f>
        <v>110757527.01154971</v>
      </c>
      <c r="H117" s="37">
        <f>'Total Property Damage 95%'!H117+Summary!AJ117</f>
        <v>42863965.161515079</v>
      </c>
      <c r="I117" s="37">
        <f>'Total Property Damage 95%'!I117+Summary!AK117</f>
        <v>45797441.949280381</v>
      </c>
      <c r="J117" s="37">
        <f>'Total Property Damage 95%'!J117+Summary!AL117</f>
        <v>29096656.124964073</v>
      </c>
      <c r="K117" s="37">
        <f>'Total Property Damage 95%'!K117+Summary!AM117</f>
        <v>22112796.233523455</v>
      </c>
      <c r="L117" s="37">
        <f>'Total Property Damage 95%'!L117+Summary!AN117</f>
        <v>19606840.040189568</v>
      </c>
      <c r="M117" s="37">
        <f>'Total Property Damage 95%'!M117+Summary!AO117</f>
        <v>8333298.4375453517</v>
      </c>
      <c r="N117" s="38">
        <f>'Total Property Damage 95%'!N117+Summary!AP117</f>
        <v>7574804274.1577444</v>
      </c>
      <c r="O117" s="38">
        <f>'Total Property Damage 95%'!O117+Summary!AQ117</f>
        <v>13712655737.241238</v>
      </c>
      <c r="P117" s="38">
        <f>'Total Property Damage 95%'!P117+Summary!AR117</f>
        <v>10254924179.489441</v>
      </c>
      <c r="Q117" s="38">
        <f>'Total Property Damage 95%'!Q117+Summary!AS117</f>
        <v>3769016137.4505811</v>
      </c>
      <c r="R117" s="38">
        <f>'Total Property Damage 95%'!R117+Summary!AT117</f>
        <v>2545583928.5461159</v>
      </c>
      <c r="S117" s="38">
        <f>'Total Property Damage 95%'!S117+Summary!AU117</f>
        <v>1418442877.4096322</v>
      </c>
    </row>
    <row r="118" spans="1:19" x14ac:dyDescent="0.35">
      <c r="A118">
        <v>2137</v>
      </c>
      <c r="B118" s="36">
        <f>'Total Property Damage 95%'!B118+Summary!AD118</f>
        <v>255274419.2541081</v>
      </c>
      <c r="C118" s="36">
        <f>'Total Property Damage 95%'!C118+Summary!AE118</f>
        <v>327503227.802751</v>
      </c>
      <c r="D118" s="36">
        <f>'Total Property Damage 95%'!D118+Summary!AF118</f>
        <v>345313071.00652599</v>
      </c>
      <c r="E118" s="36">
        <f>'Total Property Damage 95%'!E118+Summary!AG118</f>
        <v>227075500.84813103</v>
      </c>
      <c r="F118" s="36">
        <f>'Total Property Damage 95%'!F118+Summary!AH118</f>
        <v>188982225.1067234</v>
      </c>
      <c r="G118" s="36">
        <f>'Total Property Damage 95%'!G118+Summary!AI118</f>
        <v>113290391.49067974</v>
      </c>
      <c r="H118" s="37">
        <f>'Total Property Damage 95%'!H118+Summary!AJ118</f>
        <v>42888818.653261118</v>
      </c>
      <c r="I118" s="37">
        <f>'Total Property Damage 95%'!I118+Summary!AK118</f>
        <v>45825199.208444521</v>
      </c>
      <c r="J118" s="37">
        <f>'Total Property Damage 95%'!J118+Summary!AL118</f>
        <v>29115380.232022062</v>
      </c>
      <c r="K118" s="37">
        <f>'Total Property Damage 95%'!K118+Summary!AM118</f>
        <v>22130810.059277467</v>
      </c>
      <c r="L118" s="37">
        <f>'Total Property Damage 95%'!L118+Summary!AN118</f>
        <v>19621570.494894315</v>
      </c>
      <c r="M118" s="37">
        <f>'Total Property Damage 95%'!M118+Summary!AO118</f>
        <v>8339191.3692261027</v>
      </c>
      <c r="N118" s="38">
        <f>'Total Property Damage 95%'!N118+Summary!AP118</f>
        <v>7646625705.0483713</v>
      </c>
      <c r="O118" s="38">
        <f>'Total Property Damage 95%'!O118+Summary!AQ118</f>
        <v>13843598973.926842</v>
      </c>
      <c r="P118" s="38">
        <f>'Total Property Damage 95%'!P118+Summary!AR118</f>
        <v>10353810204.585625</v>
      </c>
      <c r="Q118" s="38">
        <f>'Total Property Damage 95%'!Q118+Summary!AS118</f>
        <v>3806850130.5779166</v>
      </c>
      <c r="R118" s="38">
        <f>'Total Property Damage 95%'!R118+Summary!AT118</f>
        <v>2570779568.8533778</v>
      </c>
      <c r="S118" s="38">
        <f>'Total Property Damage 95%'!S118+Summary!AU118</f>
        <v>1432337827.4238358</v>
      </c>
    </row>
    <row r="119" spans="1:19" x14ac:dyDescent="0.35">
      <c r="A119">
        <v>2138</v>
      </c>
      <c r="B119" s="36">
        <f>'Total Property Damage 95%'!B119+Summary!AD119</f>
        <v>261112176.07664761</v>
      </c>
      <c r="C119" s="36">
        <f>'Total Property Damage 95%'!C119+Summary!AE119</f>
        <v>334992753.02856719</v>
      </c>
      <c r="D119" s="36">
        <f>'Total Property Damage 95%'!D119+Summary!AF119</f>
        <v>353209881.59205425</v>
      </c>
      <c r="E119" s="36">
        <f>'Total Property Damage 95%'!E119+Summary!AG119</f>
        <v>232268389.18445978</v>
      </c>
      <c r="F119" s="36">
        <f>'Total Property Damage 95%'!F119+Summary!AH119</f>
        <v>193303975.31255689</v>
      </c>
      <c r="G119" s="36">
        <f>'Total Property Damage 95%'!G119+Summary!AI119</f>
        <v>115881178.91773701</v>
      </c>
      <c r="H119" s="37">
        <f>'Total Property Damage 95%'!H119+Summary!AJ119</f>
        <v>42913800.540180564</v>
      </c>
      <c r="I119" s="37">
        <f>'Total Property Damage 95%'!I119+Summary!AK119</f>
        <v>45853101.018009923</v>
      </c>
      <c r="J119" s="37">
        <f>'Total Property Damage 95%'!J119+Summary!AL119</f>
        <v>29134202.847463585</v>
      </c>
      <c r="K119" s="37">
        <f>'Total Property Damage 95%'!K119+Summary!AM119</f>
        <v>22148921.927850444</v>
      </c>
      <c r="L119" s="37">
        <f>'Total Property Damage 95%'!L119+Summary!AN119</f>
        <v>19636380.274064798</v>
      </c>
      <c r="M119" s="37">
        <f>'Total Property Damage 95%'!M119+Summary!AO119</f>
        <v>8345115.762373277</v>
      </c>
      <c r="N119" s="38">
        <f>'Total Property Damage 95%'!N119+Summary!AP119</f>
        <v>7719180812.5499029</v>
      </c>
      <c r="O119" s="38">
        <f>'Total Property Damage 95%'!O119+Summary!AQ119</f>
        <v>13975890546.017504</v>
      </c>
      <c r="P119" s="38">
        <f>'Total Property Damage 95%'!P119+Summary!AR119</f>
        <v>10453725518.737494</v>
      </c>
      <c r="Q119" s="38">
        <f>'Total Property Damage 95%'!Q119+Summary!AS119</f>
        <v>3845094900.9491358</v>
      </c>
      <c r="R119" s="38">
        <f>'Total Property Damage 95%'!R119+Summary!AT119</f>
        <v>2596244858.3741922</v>
      </c>
      <c r="S119" s="38">
        <f>'Total Property Damage 95%'!S119+Summary!AU119</f>
        <v>1446379881.2313142</v>
      </c>
    </row>
    <row r="120" spans="1:19" x14ac:dyDescent="0.35">
      <c r="A120">
        <v>2139</v>
      </c>
      <c r="B120" s="36">
        <f>'Total Property Damage 95%'!B120+Summary!AD120</f>
        <v>267083433.95588791</v>
      </c>
      <c r="C120" s="36">
        <f>'Total Property Damage 95%'!C120+Summary!AE120</f>
        <v>342653552.86588717</v>
      </c>
      <c r="D120" s="36">
        <f>'Total Property Damage 95%'!D120+Summary!AF120</f>
        <v>361287280.81629789</v>
      </c>
      <c r="E120" s="36">
        <f>'Total Property Damage 95%'!E120+Summary!AG120</f>
        <v>237580031.3677375</v>
      </c>
      <c r="F120" s="36">
        <f>'Total Property Damage 95%'!F120+Summary!AH120</f>
        <v>197724557.69602549</v>
      </c>
      <c r="G120" s="36">
        <f>'Total Property Damage 95%'!G120+Summary!AI120</f>
        <v>118531213.90677969</v>
      </c>
      <c r="H120" s="37">
        <f>'Total Property Damage 95%'!H120+Summary!AJ120</f>
        <v>42938911.594938956</v>
      </c>
      <c r="I120" s="37">
        <f>'Total Property Damage 95%'!I120+Summary!AK120</f>
        <v>45881148.247986481</v>
      </c>
      <c r="J120" s="37">
        <f>'Total Property Damage 95%'!J120+Summary!AL120</f>
        <v>29153124.564290825</v>
      </c>
      <c r="K120" s="37">
        <f>'Total Property Damage 95%'!K120+Summary!AM120</f>
        <v>22167132.429787878</v>
      </c>
      <c r="L120" s="37">
        <f>'Total Property Damage 95%'!L120+Summary!AN120</f>
        <v>19651269.855412766</v>
      </c>
      <c r="M120" s="37">
        <f>'Total Property Damage 95%'!M120+Summary!AO120</f>
        <v>8351071.8064275458</v>
      </c>
      <c r="N120" s="38">
        <f>'Total Property Damage 95%'!N120+Summary!AP120</f>
        <v>7792477701.6103201</v>
      </c>
      <c r="O120" s="38">
        <f>'Total Property Damage 95%'!O120+Summary!AQ120</f>
        <v>14109545463.765846</v>
      </c>
      <c r="P120" s="38">
        <f>'Total Property Damage 95%'!P120+Summary!AR120</f>
        <v>10554681698.269009</v>
      </c>
      <c r="Q120" s="38">
        <f>'Total Property Damage 95%'!Q120+Summary!AS120</f>
        <v>3883755247.551836</v>
      </c>
      <c r="R120" s="38">
        <f>'Total Property Damage 95%'!R120+Summary!AT120</f>
        <v>2621982907.8071694</v>
      </c>
      <c r="S120" s="38">
        <f>'Total Property Damage 95%'!S120+Summary!AU120</f>
        <v>1460570719.3885589</v>
      </c>
    </row>
    <row r="121" spans="1:19" x14ac:dyDescent="0.35">
      <c r="A121">
        <v>2140</v>
      </c>
      <c r="B121" s="36">
        <f>'Total Property Damage 95%'!B121+Summary!AD121</f>
        <v>290307367.86924988</v>
      </c>
      <c r="C121" s="36">
        <f>'Total Property Damage 95%'!C121+Summary!AE121</f>
        <v>372448599.86326241</v>
      </c>
      <c r="D121" s="36">
        <f>'Total Property Damage 95%'!D121+Summary!AF121</f>
        <v>392702602.27274501</v>
      </c>
      <c r="E121" s="36">
        <f>'Total Property Damage 95%'!E121+Summary!AG121</f>
        <v>258238530.72090253</v>
      </c>
      <c r="F121" s="36">
        <f>'Total Property Damage 95%'!F121+Summary!AH121</f>
        <v>214917470.01173151</v>
      </c>
      <c r="G121" s="36">
        <f>'Total Property Damage 95%'!G121+Summary!AI121</f>
        <v>128837959.77143069</v>
      </c>
      <c r="H121" s="37">
        <f>'Total Property Damage 95%'!H121+Summary!AJ121</f>
        <v>45655965.340034269</v>
      </c>
      <c r="I121" s="37">
        <f>'Total Property Damage 95%'!I121+Summary!AK121</f>
        <v>48785678.064353719</v>
      </c>
      <c r="J121" s="37">
        <f>'Total Property Damage 95%'!J121+Summary!AL121</f>
        <v>30999854.652659815</v>
      </c>
      <c r="K121" s="37">
        <f>'Total Property Damage 95%'!K121+Summary!AM121</f>
        <v>23575416.180669252</v>
      </c>
      <c r="L121" s="37">
        <f>'Total Property Damage 95%'!L121+Summary!AN121</f>
        <v>20898379.34127225</v>
      </c>
      <c r="M121" s="37">
        <f>'Total Property Damage 95%'!M121+Summary!AO121</f>
        <v>8880650.6028216314</v>
      </c>
      <c r="N121" s="38">
        <f>'Total Property Damage 95%'!N121+Summary!AP121</f>
        <v>8359382219.1852694</v>
      </c>
      <c r="O121" s="38">
        <f>'Total Property Damage 95%'!O121+Summary!AQ121</f>
        <v>15137037786.577745</v>
      </c>
      <c r="P121" s="38">
        <f>'Total Property Damage 95%'!P121+Summary!AR121</f>
        <v>11324359049.146141</v>
      </c>
      <c r="Q121" s="38">
        <f>'Total Property Damage 95%'!Q121+Summary!AS121</f>
        <v>4168611620.4239101</v>
      </c>
      <c r="R121" s="38">
        <f>'Total Property Damage 95%'!R121+Summary!AT121</f>
        <v>2813900562.0942616</v>
      </c>
      <c r="S121" s="38">
        <f>'Total Property Damage 95%'!S121+Summary!AU121</f>
        <v>1567319010.0254273</v>
      </c>
    </row>
    <row r="122" spans="1:19" x14ac:dyDescent="0.35">
      <c r="A122">
        <v>2141</v>
      </c>
      <c r="B122" s="36">
        <f>'Total Property Damage 95%'!B122+Summary!AD122</f>
        <v>296946277.56636763</v>
      </c>
      <c r="C122" s="36">
        <f>'Total Property Damage 95%'!C122+Summary!AE122</f>
        <v>380965960.75375068</v>
      </c>
      <c r="D122" s="36">
        <f>'Total Property Damage 95%'!D122+Summary!AF122</f>
        <v>401683142.90954381</v>
      </c>
      <c r="E122" s="36">
        <f>'Total Property Damage 95%'!E122+Summary!AG122</f>
        <v>264144072.48636192</v>
      </c>
      <c r="F122" s="36">
        <f>'Total Property Damage 95%'!F122+Summary!AH122</f>
        <v>219832321.76424888</v>
      </c>
      <c r="G122" s="36">
        <f>'Total Property Damage 95%'!G122+Summary!AI122</f>
        <v>131784297.60212828</v>
      </c>
      <c r="H122" s="37">
        <f>'Total Property Damage 95%'!H122+Summary!AJ122</f>
        <v>45682926.669967927</v>
      </c>
      <c r="I122" s="37">
        <f>'Total Property Damage 95%'!I122+Summary!AK122</f>
        <v>48815794.382807367</v>
      </c>
      <c r="J122" s="37">
        <f>'Total Property Damage 95%'!J122+Summary!AL122</f>
        <v>31020174.389239952</v>
      </c>
      <c r="K122" s="37">
        <f>'Total Property Damage 95%'!K122+Summary!AM122</f>
        <v>23594979.140366502</v>
      </c>
      <c r="L122" s="37">
        <f>'Total Property Damage 95%'!L122+Summary!AN122</f>
        <v>20914372.931687947</v>
      </c>
      <c r="M122" s="37">
        <f>'Total Property Damage 95%'!M122+Summary!AO122</f>
        <v>8887047.6847159863</v>
      </c>
      <c r="N122" s="38">
        <f>'Total Property Damage 95%'!N122+Summary!AP122</f>
        <v>8438874103.6611309</v>
      </c>
      <c r="O122" s="38">
        <f>'Total Property Damage 95%'!O122+Summary!AQ122</f>
        <v>15282012663.910145</v>
      </c>
      <c r="P122" s="38">
        <f>'Total Property Damage 95%'!P122+Summary!AR122</f>
        <v>11433890043.734877</v>
      </c>
      <c r="Q122" s="38">
        <f>'Total Property Damage 95%'!Q122+Summary!AS122</f>
        <v>4210592914.3869076</v>
      </c>
      <c r="R122" s="38">
        <f>'Total Property Damage 95%'!R122+Summary!AT122</f>
        <v>2841840943.0306368</v>
      </c>
      <c r="S122" s="38">
        <f>'Total Property Damage 95%'!S122+Summary!AU122</f>
        <v>1582720597.049154</v>
      </c>
    </row>
    <row r="123" spans="1:19" x14ac:dyDescent="0.35">
      <c r="A123">
        <v>2142</v>
      </c>
      <c r="B123" s="36">
        <f>'Total Property Damage 95%'!B123+Summary!AD123</f>
        <v>303737009.52790111</v>
      </c>
      <c r="C123" s="36">
        <f>'Total Property Damage 95%'!C123+Summary!AE123</f>
        <v>389678101.37106687</v>
      </c>
      <c r="D123" s="36">
        <f>'Total Property Damage 95%'!D123+Summary!AF123</f>
        <v>410869055.5241763</v>
      </c>
      <c r="E123" s="36">
        <f>'Total Property Damage 95%'!E123+Summary!AG123</f>
        <v>270184665.45214462</v>
      </c>
      <c r="F123" s="36">
        <f>'Total Property Damage 95%'!F123+Summary!AH123</f>
        <v>224859569.06910506</v>
      </c>
      <c r="G123" s="36">
        <f>'Total Property Damage 95%'!G123+Summary!AI123</f>
        <v>134798013.91839024</v>
      </c>
      <c r="H123" s="37">
        <f>'Total Property Damage 95%'!H123+Summary!AJ123</f>
        <v>45710027.753498621</v>
      </c>
      <c r="I123" s="37">
        <f>'Total Property Damage 95%'!I123+Summary!AK123</f>
        <v>48846068.039784327</v>
      </c>
      <c r="J123" s="37">
        <f>'Total Property Damage 95%'!J123+Summary!AL123</f>
        <v>31040601.3495267</v>
      </c>
      <c r="K123" s="37">
        <f>'Total Property Damage 95%'!K123+Summary!AM123</f>
        <v>23614648.818499882</v>
      </c>
      <c r="L123" s="37">
        <f>'Total Property Damage 95%'!L123+Summary!AN123</f>
        <v>20930452.865464196</v>
      </c>
      <c r="M123" s="37">
        <f>'Total Property Damage 95%'!M123+Summary!AO123</f>
        <v>8893479.0117721464</v>
      </c>
      <c r="N123" s="38">
        <f>'Total Property Damage 95%'!N123+Summary!AP123</f>
        <v>8519180700.2461987</v>
      </c>
      <c r="O123" s="38">
        <f>'Total Property Damage 95%'!O123+Summary!AQ123</f>
        <v>15428485307.617851</v>
      </c>
      <c r="P123" s="38">
        <f>'Total Property Damage 95%'!P123+Summary!AR123</f>
        <v>11544564917.057945</v>
      </c>
      <c r="Q123" s="38">
        <f>'Total Property Damage 95%'!Q123+Summary!AS123</f>
        <v>4253031503.0625896</v>
      </c>
      <c r="R123" s="38">
        <f>'Total Property Damage 95%'!R123+Summary!AT123</f>
        <v>2870081335.3567152</v>
      </c>
      <c r="S123" s="38">
        <f>'Total Property Damage 95%'!S123+Summary!AU123</f>
        <v>1598285779.3562443</v>
      </c>
    </row>
    <row r="124" spans="1:19" x14ac:dyDescent="0.35">
      <c r="A124">
        <v>2143</v>
      </c>
      <c r="B124" s="36">
        <f>'Total Property Damage 95%'!B124+Summary!AD124</f>
        <v>310683035.70949125</v>
      </c>
      <c r="C124" s="36">
        <f>'Total Property Damage 95%'!C124+Summary!AE124</f>
        <v>398589476.04589766</v>
      </c>
      <c r="D124" s="36">
        <f>'Total Property Damage 95%'!D124+Summary!AF124</f>
        <v>420265036.67679244</v>
      </c>
      <c r="E124" s="36">
        <f>'Total Property Damage 95%'!E124+Summary!AG124</f>
        <v>276363398.04390794</v>
      </c>
      <c r="F124" s="36">
        <f>'Total Property Damage 95%'!F124+Summary!AH124</f>
        <v>230001782.25004971</v>
      </c>
      <c r="G124" s="36">
        <f>'Total Property Damage 95%'!G124+Summary!AI124</f>
        <v>137880649.5687471</v>
      </c>
      <c r="H124" s="37">
        <f>'Total Property Damage 95%'!H124+Summary!AJ124</f>
        <v>45737269.431695953</v>
      </c>
      <c r="I124" s="37">
        <f>'Total Property Damage 95%'!I124+Summary!AK124</f>
        <v>48876499.982316501</v>
      </c>
      <c r="J124" s="37">
        <f>'Total Property Damage 95%'!J124+Summary!AL124</f>
        <v>31061136.179020792</v>
      </c>
      <c r="K124" s="37">
        <f>'Total Property Damage 95%'!K124+Summary!AM124</f>
        <v>23634425.85789606</v>
      </c>
      <c r="L124" s="37">
        <f>'Total Property Damage 95%'!L124+Summary!AN124</f>
        <v>20946619.66260469</v>
      </c>
      <c r="M124" s="37">
        <f>'Total Property Damage 95%'!M124+Summary!AO124</f>
        <v>8899944.790202003</v>
      </c>
      <c r="N124" s="38">
        <f>'Total Property Damage 95%'!N124+Summary!AP124</f>
        <v>8600311037.893486</v>
      </c>
      <c r="O124" s="38">
        <f>'Total Property Damage 95%'!O124+Summary!AQ124</f>
        <v>15576472444.224117</v>
      </c>
      <c r="P124" s="38">
        <f>'Total Property Damage 95%'!P124+Summary!AR124</f>
        <v>11656396574.178534</v>
      </c>
      <c r="Q124" s="38">
        <f>'Total Property Damage 95%'!Q124+Summary!AS124</f>
        <v>4295932743.9444704</v>
      </c>
      <c r="R124" s="38">
        <f>'Total Property Damage 95%'!R124+Summary!AT124</f>
        <v>2898625210.1624494</v>
      </c>
      <c r="S124" s="38">
        <f>'Total Property Damage 95%'!S124+Summary!AU124</f>
        <v>1614016431.5173781</v>
      </c>
    </row>
    <row r="125" spans="1:19" x14ac:dyDescent="0.35">
      <c r="A125">
        <v>2144</v>
      </c>
      <c r="B125" s="36">
        <f>'Total Property Damage 95%'!B125+Summary!AD125</f>
        <v>317787907.46538371</v>
      </c>
      <c r="C125" s="36">
        <f>'Total Property Damage 95%'!C125+Summary!AE125</f>
        <v>407704640.97303098</v>
      </c>
      <c r="D125" s="36">
        <f>'Total Property Damage 95%'!D125+Summary!AF125</f>
        <v>429875890.33108109</v>
      </c>
      <c r="E125" s="36">
        <f>'Total Property Damage 95%'!E125+Summary!AG125</f>
        <v>282683429.31513786</v>
      </c>
      <c r="F125" s="36">
        <f>'Total Property Damage 95%'!F125+Summary!AH125</f>
        <v>235261590.4104197</v>
      </c>
      <c r="G125" s="36">
        <f>'Total Property Damage 95%'!G125+Summary!AI125</f>
        <v>141033780.63870713</v>
      </c>
      <c r="H125" s="37">
        <f>'Total Property Damage 95%'!H125+Summary!AJ125</f>
        <v>45764652.550703786</v>
      </c>
      <c r="I125" s="37">
        <f>'Total Property Damage 95%'!I125+Summary!AK125</f>
        <v>48907091.163149342</v>
      </c>
      <c r="J125" s="37">
        <f>'Total Property Damage 95%'!J125+Summary!AL125</f>
        <v>31081779.527117349</v>
      </c>
      <c r="K125" s="37">
        <f>'Total Property Damage 95%'!K125+Summary!AM125</f>
        <v>23654310.905260015</v>
      </c>
      <c r="L125" s="37">
        <f>'Total Property Damage 95%'!L125+Summary!AN125</f>
        <v>20962873.846250392</v>
      </c>
      <c r="M125" s="37">
        <f>'Total Property Damage 95%'!M125+Summary!AO125</f>
        <v>8906445.2274615578</v>
      </c>
      <c r="N125" s="38">
        <f>'Total Property Damage 95%'!N125+Summary!AP125</f>
        <v>8682274252.8926773</v>
      </c>
      <c r="O125" s="38">
        <f>'Total Property Damage 95%'!O125+Summary!AQ125</f>
        <v>15725991000.363234</v>
      </c>
      <c r="P125" s="38">
        <f>'Total Property Damage 95%'!P125+Summary!AR125</f>
        <v>11769398075.836517</v>
      </c>
      <c r="Q125" s="38">
        <f>'Total Property Damage 95%'!Q125+Summary!AS125</f>
        <v>4339302061.0853939</v>
      </c>
      <c r="R125" s="38">
        <f>'Total Property Damage 95%'!R125+Summary!AT125</f>
        <v>2927476081.2513356</v>
      </c>
      <c r="S125" s="38">
        <f>'Total Property Damage 95%'!S125+Summary!AU125</f>
        <v>1629914450.9980214</v>
      </c>
    </row>
    <row r="126" spans="1:19" x14ac:dyDescent="0.35">
      <c r="A126">
        <v>2145</v>
      </c>
      <c r="B126" s="36">
        <f>'Total Property Damage 95%'!B126+Summary!AD126</f>
        <v>325055257.36416036</v>
      </c>
      <c r="C126" s="36">
        <f>'Total Property Damage 95%'!C126+Summary!AE126</f>
        <v>417028256.54084134</v>
      </c>
      <c r="D126" s="36">
        <f>'Total Property Damage 95%'!D126+Summary!AF126</f>
        <v>439706530.31043392</v>
      </c>
      <c r="E126" s="36">
        <f>'Total Property Damage 95%'!E126+Summary!AG126</f>
        <v>289147990.56230545</v>
      </c>
      <c r="F126" s="36">
        <f>'Total Property Damage 95%'!F126+Summary!AH126</f>
        <v>240641682.77734348</v>
      </c>
      <c r="G126" s="36">
        <f>'Total Property Damage 95%'!G126+Summary!AI126</f>
        <v>144259019.25657505</v>
      </c>
      <c r="H126" s="37">
        <f>'Total Property Damage 95%'!H126+Summary!AJ126</f>
        <v>45792177.961770862</v>
      </c>
      <c r="I126" s="37">
        <f>'Total Property Damage 95%'!I126+Summary!AK126</f>
        <v>48937842.540776342</v>
      </c>
      <c r="J126" s="37">
        <f>'Total Property Damage 95%'!J126+Summary!AL126</f>
        <v>31102532.047129385</v>
      </c>
      <c r="K126" s="37">
        <f>'Total Property Damage 95%'!K126+Summary!AM126</f>
        <v>23674304.611198425</v>
      </c>
      <c r="L126" s="37">
        <f>'Total Property Damage 95%'!L126+Summary!AN126</f>
        <v>20979215.94269846</v>
      </c>
      <c r="M126" s="37">
        <f>'Total Property Damage 95%'!M126+Summary!AO126</f>
        <v>8912980.5322584286</v>
      </c>
      <c r="N126" s="38">
        <f>'Total Property Damage 95%'!N126+Summary!AP126</f>
        <v>8765079590.2182121</v>
      </c>
      <c r="O126" s="38">
        <f>'Total Property Damage 95%'!O126+Summary!AQ126</f>
        <v>15877058105.305542</v>
      </c>
      <c r="P126" s="38">
        <f>'Total Property Damage 95%'!P126+Summary!AR126</f>
        <v>11883582640.424568</v>
      </c>
      <c r="Q126" s="38">
        <f>'Total Property Damage 95%'!Q126+Summary!AS126</f>
        <v>4383144945.9599857</v>
      </c>
      <c r="R126" s="38">
        <f>'Total Property Damage 95%'!R126+Summary!AT126</f>
        <v>2956637505.690258</v>
      </c>
      <c r="S126" s="38">
        <f>'Total Property Damage 95%'!S126+Summary!AU126</f>
        <v>1645981758.4516091</v>
      </c>
    </row>
    <row r="127" spans="1:19" x14ac:dyDescent="0.35">
      <c r="A127">
        <v>2146</v>
      </c>
      <c r="B127" s="36">
        <f>'Total Property Damage 95%'!B127+Summary!AD127</f>
        <v>332488801.04599333</v>
      </c>
      <c r="C127" s="36">
        <f>'Total Property Damage 95%'!C127+Summary!AE127</f>
        <v>426565089.71404564</v>
      </c>
      <c r="D127" s="36">
        <f>'Total Property Damage 95%'!D127+Summary!AF127</f>
        <v>449761982.81027782</v>
      </c>
      <c r="E127" s="36">
        <f>'Total Property Damage 95%'!E127+Summary!AG127</f>
        <v>295760386.97695917</v>
      </c>
      <c r="F127" s="36">
        <f>'Total Property Damage 95%'!F127+Summary!AH127</f>
        <v>246144810.07668495</v>
      </c>
      <c r="G127" s="36">
        <f>'Total Property Damage 95%'!G127+Summary!AI127</f>
        <v>147558014.41769859</v>
      </c>
      <c r="H127" s="37">
        <f>'Total Property Damage 95%'!H127+Summary!AJ127</f>
        <v>45819846.521281615</v>
      </c>
      <c r="I127" s="37">
        <f>'Total Property Damage 95%'!I127+Summary!AK127</f>
        <v>48968755.079473726</v>
      </c>
      <c r="J127" s="37">
        <f>'Total Property Damage 95%'!J127+Summary!AL127</f>
        <v>31123394.396311473</v>
      </c>
      <c r="K127" s="37">
        <f>'Total Property Damage 95%'!K127+Summary!AM127</f>
        <v>23694407.630243208</v>
      </c>
      <c r="L127" s="37">
        <f>'Total Property Damage 95%'!L127+Summary!AN127</f>
        <v>20995646.481421318</v>
      </c>
      <c r="M127" s="37">
        <f>'Total Property Damage 95%'!M127+Summary!AO127</f>
        <v>8919550.9145594034</v>
      </c>
      <c r="N127" s="38">
        <f>'Total Property Damage 95%'!N127+Summary!AP127</f>
        <v>8848736404.8950043</v>
      </c>
      <c r="O127" s="38">
        <f>'Total Property Damage 95%'!O127+Summary!AQ127</f>
        <v>16029691093.515472</v>
      </c>
      <c r="P127" s="38">
        <f>'Total Property Damage 95%'!P127+Summary!AR127</f>
        <v>11998963645.99025</v>
      </c>
      <c r="Q127" s="38">
        <f>'Total Property Damage 95%'!Q127+Summary!AS127</f>
        <v>4427466958.3386021</v>
      </c>
      <c r="R127" s="38">
        <f>'Total Property Damage 95%'!R127+Summary!AT127</f>
        <v>2986113084.3666325</v>
      </c>
      <c r="S127" s="38">
        <f>'Total Property Damage 95%'!S127+Summary!AU127</f>
        <v>1662220298.0165982</v>
      </c>
    </row>
    <row r="128" spans="1:19" x14ac:dyDescent="0.35">
      <c r="A128">
        <v>2147</v>
      </c>
      <c r="B128" s="36">
        <f>'Total Property Damage 95%'!B128+Summary!AD128</f>
        <v>340092339.12237263</v>
      </c>
      <c r="C128" s="36">
        <f>'Total Property Damage 95%'!C128+Summary!AE128</f>
        <v>436320016.4709509</v>
      </c>
      <c r="D128" s="36">
        <f>'Total Property Damage 95%'!D128+Summary!AF128</f>
        <v>460047388.9678607</v>
      </c>
      <c r="E128" s="36">
        <f>'Total Property Damage 95%'!E128+Summary!AG128</f>
        <v>302523999.33559895</v>
      </c>
      <c r="F128" s="36">
        <f>'Total Property Damage 95%'!F128+Summary!AH128</f>
        <v>251773785.93943089</v>
      </c>
      <c r="G128" s="36">
        <f>'Total Property Damage 95%'!G128+Summary!AI128</f>
        <v>150932452.82756463</v>
      </c>
      <c r="H128" s="37">
        <f>'Total Property Damage 95%'!H128+Summary!AJ128</f>
        <v>45847659.090787172</v>
      </c>
      <c r="I128" s="37">
        <f>'Total Property Damage 95%'!I128+Summary!AK128</f>
        <v>48999829.749335304</v>
      </c>
      <c r="J128" s="37">
        <f>'Total Property Damage 95%'!J128+Summary!AL128</f>
        <v>31144367.235883482</v>
      </c>
      <c r="K128" s="37">
        <f>'Total Property Damage 95%'!K128+Summary!AM128</f>
        <v>23714620.620875213</v>
      </c>
      <c r="L128" s="37">
        <f>'Total Property Damage 95%'!L128+Summary!AN128</f>
        <v>21012165.995085791</v>
      </c>
      <c r="M128" s="37">
        <f>'Total Property Damage 95%'!M128+Summary!AO128</f>
        <v>8926156.5855980404</v>
      </c>
      <c r="N128" s="38">
        <f>'Total Property Damage 95%'!N128+Summary!AP128</f>
        <v>8933254163.3819542</v>
      </c>
      <c r="O128" s="38">
        <f>'Total Property Damage 95%'!O128+Summary!AQ128</f>
        <v>16183907507.243099</v>
      </c>
      <c r="P128" s="38">
        <f>'Total Property Damage 95%'!P128+Summary!AR128</f>
        <v>12115554632.264416</v>
      </c>
      <c r="Q128" s="38">
        <f>'Total Property Damage 95%'!Q128+Summary!AS128</f>
        <v>4472273727.1729183</v>
      </c>
      <c r="R128" s="38">
        <f>'Total Property Damage 95%'!R128+Summary!AT128</f>
        <v>3015906462.5529375</v>
      </c>
      <c r="S128" s="38">
        <f>'Total Property Damage 95%'!S128+Summary!AU128</f>
        <v>1678632037.6174548</v>
      </c>
    </row>
    <row r="129" spans="1:19" x14ac:dyDescent="0.35">
      <c r="A129">
        <v>2148</v>
      </c>
      <c r="B129" s="36">
        <f>'Total Property Damage 95%'!B129+Summary!AD129</f>
        <v>347869759.11927706</v>
      </c>
      <c r="C129" s="36">
        <f>'Total Property Damage 95%'!C129+Summary!AE129</f>
        <v>446298024.29643679</v>
      </c>
      <c r="D129" s="36">
        <f>'Total Property Damage 95%'!D129+Summary!AF129</f>
        <v>470568007.49080497</v>
      </c>
      <c r="E129" s="36">
        <f>'Total Property Damage 95%'!E129+Summary!AG129</f>
        <v>309442285.72819412</v>
      </c>
      <c r="F129" s="36">
        <f>'Total Property Damage 95%'!F129+Summary!AH129</f>
        <v>257531488.34023997</v>
      </c>
      <c r="G129" s="36">
        <f>'Total Property Damage 95%'!G129+Summary!AI129</f>
        <v>154384059.7641753</v>
      </c>
      <c r="H129" s="37">
        <f>'Total Property Damage 95%'!H129+Summary!AJ129</f>
        <v>45875616.537036471</v>
      </c>
      <c r="I129" s="37">
        <f>'Total Property Damage 95%'!I129+Summary!AK129</f>
        <v>49031067.526307628</v>
      </c>
      <c r="J129" s="37">
        <f>'Total Property Damage 95%'!J129+Summary!AL129</f>
        <v>31165451.231054522</v>
      </c>
      <c r="K129" s="37">
        <f>'Total Property Damage 95%'!K129+Summary!AM129</f>
        <v>23734944.245548028</v>
      </c>
      <c r="L129" s="37">
        <f>'Total Property Damage 95%'!L129+Summary!AN129</f>
        <v>21028775.019572373</v>
      </c>
      <c r="M129" s="37">
        <f>'Total Property Damage 95%'!M129+Summary!AO129</f>
        <v>8932797.7578823008</v>
      </c>
      <c r="N129" s="38">
        <f>'Total Property Damage 95%'!N129+Summary!AP129</f>
        <v>9018642444.9735489</v>
      </c>
      <c r="O129" s="38">
        <f>'Total Property Damage 95%'!O129+Summary!AQ129</f>
        <v>16339725099.149666</v>
      </c>
      <c r="P129" s="38">
        <f>'Total Property Damage 95%'!P129+Summary!AR129</f>
        <v>12233369302.716311</v>
      </c>
      <c r="Q129" s="38">
        <f>'Total Property Damage 95%'!Q129+Summary!AS129</f>
        <v>4517570951.4933262</v>
      </c>
      <c r="R129" s="38">
        <f>'Total Property Damage 95%'!R129+Summary!AT129</f>
        <v>3046021330.4787436</v>
      </c>
      <c r="S129" s="38">
        <f>'Total Property Damage 95%'!S129+Summary!AU129</f>
        <v>1695218969.2696214</v>
      </c>
    </row>
    <row r="130" spans="1:19" x14ac:dyDescent="0.35">
      <c r="A130">
        <v>2149</v>
      </c>
      <c r="B130" s="36">
        <f>'Total Property Damage 95%'!B130+Summary!AD130</f>
        <v>355825037.46478271</v>
      </c>
      <c r="C130" s="36">
        <f>'Total Property Damage 95%'!C130+Summary!AE130</f>
        <v>456504214.73194981</v>
      </c>
      <c r="D130" s="36">
        <f>'Total Property Damage 95%'!D130+Summary!AF130</f>
        <v>481329217.34577191</v>
      </c>
      <c r="E130" s="36">
        <f>'Total Property Damage 95%'!E130+Summary!AG130</f>
        <v>316518783.32623112</v>
      </c>
      <c r="F130" s="36">
        <f>'Total Property Damage 95%'!F130+Summary!AH130</f>
        <v>263420861.0688895</v>
      </c>
      <c r="G130" s="36">
        <f>'Total Property Damage 95%'!G130+Summary!AI130</f>
        <v>157914599.96014583</v>
      </c>
      <c r="H130" s="37">
        <f>'Total Property Damage 95%'!H130+Summary!AJ130</f>
        <v>45903719.732007682</v>
      </c>
      <c r="I130" s="37">
        <f>'Total Property Damage 95%'!I130+Summary!AK130</f>
        <v>49062469.392225243</v>
      </c>
      <c r="J130" s="37">
        <f>'Total Property Damage 95%'!J130+Summary!AL130</f>
        <v>31186647.051047031</v>
      </c>
      <c r="K130" s="37">
        <f>'Total Property Damage 95%'!K130+Summary!AM130</f>
        <v>23755379.170711979</v>
      </c>
      <c r="L130" s="37">
        <f>'Total Property Damage 95%'!L130+Summary!AN130</f>
        <v>21045474.093994651</v>
      </c>
      <c r="M130" s="37">
        <f>'Total Property Damage 95%'!M130+Summary!AO130</f>
        <v>8939474.6452022474</v>
      </c>
      <c r="N130" s="38">
        <f>'Total Property Damage 95%'!N130+Summary!AP130</f>
        <v>9104910943.2197838</v>
      </c>
      <c r="O130" s="38">
        <f>'Total Property Damage 95%'!O130+Summary!AQ130</f>
        <v>16497161834.967472</v>
      </c>
      <c r="P130" s="38">
        <f>'Total Property Damage 95%'!P130+Summary!AR130</f>
        <v>12352421526.635689</v>
      </c>
      <c r="Q130" s="38">
        <f>'Total Property Damage 95%'!Q130+Summary!AS130</f>
        <v>4563364401.3182831</v>
      </c>
      <c r="R130" s="38">
        <f>'Total Property Damage 95%'!R130+Summary!AT130</f>
        <v>3076461423.9103336</v>
      </c>
      <c r="S130" s="38">
        <f>'Total Property Damage 95%'!S130+Summary!AU130</f>
        <v>1711983109.3885179</v>
      </c>
    </row>
    <row r="131" spans="1:19" x14ac:dyDescent="0.35">
      <c r="A131">
        <v>2150</v>
      </c>
      <c r="B131" s="36">
        <f>'Total Property Damage 95%'!B131+Summary!AD131</f>
        <v>386072906.41565377</v>
      </c>
      <c r="C131" s="36">
        <f>'Total Property Damage 95%'!C131+Summary!AE131</f>
        <v>495310589.23868763</v>
      </c>
      <c r="D131" s="36">
        <f>'Total Property Damage 95%'!D131+Summary!AF131</f>
        <v>522245908.29094249</v>
      </c>
      <c r="E131" s="36">
        <f>'Total Property Damage 95%'!E131+Summary!AG131</f>
        <v>343425317.91625017</v>
      </c>
      <c r="F131" s="36">
        <f>'Total Property Damage 95%'!F131+Summary!AH131</f>
        <v>285813663.27670491</v>
      </c>
      <c r="G131" s="36">
        <f>'Total Property Damage 95%'!G131+Summary!AI131</f>
        <v>171338557.30462155</v>
      </c>
      <c r="H131" s="37">
        <f>'Total Property Damage 95%'!H131+Summary!AJ131</f>
        <v>48722331.493885852</v>
      </c>
      <c r="I131" s="37">
        <f>'Total Property Damage 95%'!I131+Summary!AK131</f>
        <v>52076493.474165976</v>
      </c>
      <c r="J131" s="37">
        <f>'Total Property Damage 95%'!J131+Summary!AL131</f>
        <v>33103835.118330766</v>
      </c>
      <c r="K131" s="37">
        <f>'Total Property Damage 95%'!K131+Summary!AM131</f>
        <v>25220310.878841285</v>
      </c>
      <c r="L131" s="37">
        <f>'Total Property Damage 95%'!L131+Summary!AN131</f>
        <v>22341793.895396326</v>
      </c>
      <c r="M131" s="37">
        <f>'Total Property Damage 95%'!M131+Summary!AO131</f>
        <v>9489667.3363571502</v>
      </c>
      <c r="N131" s="38">
        <f>'Total Property Damage 95%'!N131+Summary!AP131</f>
        <v>9750486644.9843483</v>
      </c>
      <c r="O131" s="38">
        <f>'Total Property Damage 95%'!O131+Summary!AQ131</f>
        <v>17668100337.814056</v>
      </c>
      <c r="P131" s="38">
        <f>'Total Property Damage 95%'!P131+Summary!AR131</f>
        <v>13230441991.1231</v>
      </c>
      <c r="Q131" s="38">
        <f>'Total Property Damage 95%'!Q131+Summary!AS131</f>
        <v>4889696235.8226376</v>
      </c>
      <c r="R131" s="38">
        <f>'Total Property Damage 95%'!R131+Summary!AT131</f>
        <v>3295994426.7079086</v>
      </c>
      <c r="S131" s="38">
        <f>'Total Property Damage 95%'!S131+Summary!AU131</f>
        <v>1833958587.8361416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B4" sqref="B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197</v>
      </c>
      <c r="D1" s="97">
        <v>0.95</v>
      </c>
    </row>
    <row r="2" spans="1:19" x14ac:dyDescent="0.35">
      <c r="A2" t="str">
        <f>'[1]Annual Cost 95%'!$B$1</f>
        <v>High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'[1]Annual Cost 95%'!B4</f>
        <v>6674349.6537678214</v>
      </c>
      <c r="C4" s="36">
        <f>'[1]Annual Cost 95%'!C4</f>
        <v>8562828.4317718931</v>
      </c>
      <c r="D4" s="36">
        <f>'[1]Annual Cost 95%'!D4</f>
        <v>9028480.7331975549</v>
      </c>
      <c r="E4" s="36">
        <f>'[1]Annual Cost 95%'!E4</f>
        <v>5937066.8431771901</v>
      </c>
      <c r="F4" s="36">
        <f>'[1]Annual Cost 95%'!F4</f>
        <v>4941088.3095723009</v>
      </c>
      <c r="G4" s="36">
        <f>'[1]Annual Cost 95%'!G4</f>
        <v>2962066.0285132383</v>
      </c>
      <c r="H4" s="37">
        <f>'[1]Annual Cost 95%'!H4</f>
        <v>13404078.934426229</v>
      </c>
      <c r="I4" s="37">
        <f>'[1]Annual Cost 95%'!I4</f>
        <v>14252438.360655738</v>
      </c>
      <c r="J4" s="37">
        <f>'[1]Annual Cost 95%'!J4</f>
        <v>8992609.9180327877</v>
      </c>
      <c r="K4" s="37">
        <f>'[1]Annual Cost 95%'!K4</f>
        <v>6617203.5245901635</v>
      </c>
      <c r="L4" s="37">
        <f>'[1]Annual Cost 95%'!L4</f>
        <v>5938515.9836065583</v>
      </c>
      <c r="M4" s="37">
        <f>'[1]Annual Cost 95%'!M4</f>
        <v>2545078.2786885244</v>
      </c>
      <c r="N4" s="38">
        <f>'[1]Annual Cost 95%'!N4</f>
        <v>788977640</v>
      </c>
      <c r="O4" s="38">
        <f>'[1]Annual Cost 95%'!O4</f>
        <v>1406438401.7391303</v>
      </c>
      <c r="P4" s="38">
        <f>'[1]Annual Cost 95%'!P4</f>
        <v>1029101269.5652174</v>
      </c>
      <c r="Q4" s="38">
        <f>'[1]Annual Cost 95%'!Q4</f>
        <v>343033756.52173913</v>
      </c>
      <c r="R4" s="38">
        <f>'[1]Annual Cost 95%'!R4</f>
        <v>240123629.56521741</v>
      </c>
      <c r="S4" s="38">
        <f>'[1]Annual Cost 95%'!S4</f>
        <v>137213502.60869566</v>
      </c>
    </row>
    <row r="5" spans="1:19" x14ac:dyDescent="0.35">
      <c r="A5">
        <v>2024</v>
      </c>
      <c r="B5" s="36">
        <f>'[1]Annual Cost 95%'!B5</f>
        <v>6826982.3787433393</v>
      </c>
      <c r="C5" s="36">
        <f>'[1]Annual Cost 95%'!C5</f>
        <v>8758647.9355195556</v>
      </c>
      <c r="D5" s="36">
        <f>'[1]Annual Cost 95%'!D5</f>
        <v>9234949.0317109507</v>
      </c>
      <c r="E5" s="36">
        <f>'[1]Annual Cost 95%'!E5</f>
        <v>6072838.9764402956</v>
      </c>
      <c r="F5" s="36">
        <f>'[1]Annual Cost 95%'!F5</f>
        <v>5054083.8540309211</v>
      </c>
      <c r="G5" s="36">
        <f>'[1]Annual Cost 95%'!G5</f>
        <v>3029804.1952174897</v>
      </c>
      <c r="H5" s="37">
        <f>'[1]Annual Cost 95%'!H5</f>
        <v>13405314.904836213</v>
      </c>
      <c r="I5" s="37">
        <f>'[1]Annual Cost 95%'!I5</f>
        <v>14253752.557041038</v>
      </c>
      <c r="J5" s="37">
        <f>'[1]Annual Cost 95%'!J5</f>
        <v>8993439.1133711301</v>
      </c>
      <c r="K5" s="37">
        <f>'[1]Annual Cost 95%'!K5</f>
        <v>6617813.6871976238</v>
      </c>
      <c r="L5" s="37">
        <f>'[1]Annual Cost 95%'!L5</f>
        <v>5939063.5654337658</v>
      </c>
      <c r="M5" s="37">
        <f>'[1]Annual Cost 95%'!M5</f>
        <v>2545312.9566144706</v>
      </c>
      <c r="N5" s="38">
        <f>'[1]Annual Cost 95%'!N5</f>
        <v>795213957.41277611</v>
      </c>
      <c r="O5" s="38">
        <f>'[1]Annual Cost 95%'!O5</f>
        <v>1417555315.3879921</v>
      </c>
      <c r="P5" s="38">
        <f>'[1]Annual Cost 95%'!P5</f>
        <v>1037235596.6253601</v>
      </c>
      <c r="Q5" s="38">
        <f>'[1]Annual Cost 95%'!Q5</f>
        <v>345745198.87512004</v>
      </c>
      <c r="R5" s="38">
        <f>'[1]Annual Cost 95%'!R5</f>
        <v>242021639.21258405</v>
      </c>
      <c r="S5" s="38">
        <f>'[1]Annual Cost 95%'!S5</f>
        <v>138298079.55004802</v>
      </c>
    </row>
    <row r="6" spans="1:19" x14ac:dyDescent="0.35">
      <c r="A6">
        <v>2025</v>
      </c>
      <c r="B6" s="36">
        <f>'[1]Annual Cost 95%'!B6</f>
        <v>6983105.5934207719</v>
      </c>
      <c r="C6" s="36">
        <f>'[1]Annual Cost 95%'!C6</f>
        <v>8958945.5481483545</v>
      </c>
      <c r="D6" s="36">
        <f>'[1]Annual Cost 95%'!D6</f>
        <v>9446138.961642826</v>
      </c>
      <c r="E6" s="36">
        <f>'[1]Annual Cost 95%'!E6</f>
        <v>6211716.0220545242</v>
      </c>
      <c r="F6" s="36">
        <f>'[1]Annual Cost 95%'!F6</f>
        <v>5169663.4431913458</v>
      </c>
      <c r="G6" s="36">
        <f>'[1]Annual Cost 95%'!G6</f>
        <v>3099091.4358398388</v>
      </c>
      <c r="H6" s="37">
        <f>'[1]Annual Cost 95%'!H6</f>
        <v>13406550.989213211</v>
      </c>
      <c r="I6" s="37">
        <f>'[1]Annual Cost 95%'!I6</f>
        <v>14255066.874606453</v>
      </c>
      <c r="J6" s="37">
        <f>'[1]Annual Cost 95%'!J6</f>
        <v>8994268.3851683568</v>
      </c>
      <c r="K6" s="37">
        <f>'[1]Annual Cost 95%'!K6</f>
        <v>6618423.906067281</v>
      </c>
      <c r="L6" s="37">
        <f>'[1]Annual Cost 95%'!L6</f>
        <v>5939611.197752689</v>
      </c>
      <c r="M6" s="37">
        <f>'[1]Annual Cost 95%'!M6</f>
        <v>2545547.6561797233</v>
      </c>
      <c r="N6" s="38">
        <f>'[1]Annual Cost 95%'!N6</f>
        <v>801499568.56076241</v>
      </c>
      <c r="O6" s="38">
        <f>'[1]Annual Cost 95%'!O6</f>
        <v>1428760100.4778807</v>
      </c>
      <c r="P6" s="38">
        <f>'[1]Annual Cost 95%'!P6</f>
        <v>1045434219.861864</v>
      </c>
      <c r="Q6" s="38">
        <f>'[1]Annual Cost 95%'!Q6</f>
        <v>348478073.28728801</v>
      </c>
      <c r="R6" s="38">
        <f>'[1]Annual Cost 95%'!R6</f>
        <v>243934651.30110162</v>
      </c>
      <c r="S6" s="38">
        <f>'[1]Annual Cost 95%'!S6</f>
        <v>139391229.31491521</v>
      </c>
    </row>
    <row r="7" spans="1:19" x14ac:dyDescent="0.35">
      <c r="A7">
        <v>2026</v>
      </c>
      <c r="B7" s="36">
        <f>'[1]Annual Cost 95%'!B7</f>
        <v>7142799.1202520933</v>
      </c>
      <c r="C7" s="36">
        <f>'[1]Annual Cost 95%'!C7</f>
        <v>9163823.6775327232</v>
      </c>
      <c r="D7" s="36">
        <f>'[1]Annual Cost 95%'!D7</f>
        <v>9662158.4998758938</v>
      </c>
      <c r="E7" s="36">
        <f>'[1]Annual Cost 95%'!E7</f>
        <v>6353768.9848754089</v>
      </c>
      <c r="F7" s="36">
        <f>'[1]Annual Cost 95%'!F7</f>
        <v>5287886.1704191854</v>
      </c>
      <c r="G7" s="36">
        <f>'[1]Annual Cost 95%'!G7</f>
        <v>3169963.1754607158</v>
      </c>
      <c r="H7" s="37">
        <f>'[1]Annual Cost 95%'!H7</f>
        <v>13407787.187567731</v>
      </c>
      <c r="I7" s="37">
        <f>'[1]Annual Cost 95%'!I7</f>
        <v>14256381.313363159</v>
      </c>
      <c r="J7" s="37">
        <f>'[1]Annual Cost 95%'!J7</f>
        <v>8995097.7334315162</v>
      </c>
      <c r="K7" s="37">
        <f>'[1]Annual Cost 95%'!K7</f>
        <v>6619034.1812043227</v>
      </c>
      <c r="L7" s="37">
        <f>'[1]Annual Cost 95%'!L7</f>
        <v>5940158.8805679828</v>
      </c>
      <c r="M7" s="37">
        <f>'[1]Annual Cost 95%'!M7</f>
        <v>2545782.377386278</v>
      </c>
      <c r="N7" s="38">
        <f>'[1]Annual Cost 95%'!N7</f>
        <v>807834863.07652092</v>
      </c>
      <c r="O7" s="38">
        <f>'[1]Annual Cost 95%'!O7</f>
        <v>1440053451.5711894</v>
      </c>
      <c r="P7" s="38">
        <f>'[1]Annual Cost 95%'!P7</f>
        <v>1053697647.4911143</v>
      </c>
      <c r="Q7" s="38">
        <f>'[1]Annual Cost 95%'!Q7</f>
        <v>351232549.16370475</v>
      </c>
      <c r="R7" s="38">
        <f>'[1]Annual Cost 95%'!R7</f>
        <v>245862784.41459334</v>
      </c>
      <c r="S7" s="38">
        <f>'[1]Annual Cost 95%'!S7</f>
        <v>140493019.6654819</v>
      </c>
    </row>
    <row r="8" spans="1:19" x14ac:dyDescent="0.35">
      <c r="A8">
        <v>2027</v>
      </c>
      <c r="B8" s="36">
        <f>'[1]Annual Cost 95%'!B8</f>
        <v>7306144.6071133269</v>
      </c>
      <c r="C8" s="36">
        <f>'[1]Annual Cost 95%'!C8</f>
        <v>9373387.0734670963</v>
      </c>
      <c r="D8" s="36">
        <f>'[1]Annual Cost 95%'!D8</f>
        <v>9883118.0925680269</v>
      </c>
      <c r="E8" s="36">
        <f>'[1]Annual Cost 95%'!E8</f>
        <v>6499070.4935368551</v>
      </c>
      <c r="F8" s="36">
        <f>'[1]Annual Cost 95%'!F8</f>
        <v>5408812.4804598652</v>
      </c>
      <c r="G8" s="36">
        <f>'[1]Annual Cost 95%'!G8</f>
        <v>3242455.6492809146</v>
      </c>
      <c r="H8" s="37">
        <f>'[1]Annual Cost 95%'!H8</f>
        <v>13409023.499910286</v>
      </c>
      <c r="I8" s="37">
        <f>'[1]Annual Cost 95%'!I8</f>
        <v>14257695.873322329</v>
      </c>
      <c r="J8" s="37">
        <f>'[1]Annual Cost 95%'!J8</f>
        <v>8995927.1581676602</v>
      </c>
      <c r="K8" s="37">
        <f>'[1]Annual Cost 95%'!K8</f>
        <v>6619644.5126139382</v>
      </c>
      <c r="L8" s="37">
        <f>'[1]Annual Cost 95%'!L8</f>
        <v>5940706.6138843037</v>
      </c>
      <c r="M8" s="37">
        <f>'[1]Annual Cost 95%'!M8</f>
        <v>2546017.12023613</v>
      </c>
      <c r="N8" s="38">
        <f>'[1]Annual Cost 95%'!N8</f>
        <v>814220233.67238688</v>
      </c>
      <c r="O8" s="38">
        <f>'[1]Annual Cost 95%'!O8</f>
        <v>1451436068.7203417</v>
      </c>
      <c r="P8" s="38">
        <f>'[1]Annual Cost 95%'!P8</f>
        <v>1062026391.7465916</v>
      </c>
      <c r="Q8" s="38">
        <f>'[1]Annual Cost 95%'!Q8</f>
        <v>354008797.24886388</v>
      </c>
      <c r="R8" s="38">
        <f>'[1]Annual Cost 95%'!R8</f>
        <v>247806158.07420471</v>
      </c>
      <c r="S8" s="38">
        <f>'[1]Annual Cost 95%'!S8</f>
        <v>141603518.89954555</v>
      </c>
    </row>
    <row r="9" spans="1:19" x14ac:dyDescent="0.35">
      <c r="A9">
        <v>2028</v>
      </c>
      <c r="B9" s="36">
        <f>'[1]Annual Cost 95%'!B9</f>
        <v>7473225.5690493509</v>
      </c>
      <c r="C9" s="36">
        <f>'[1]Annual Cost 95%'!C9</f>
        <v>9587742.8812222276</v>
      </c>
      <c r="D9" s="36">
        <f>'[1]Annual Cost 95%'!D9</f>
        <v>10109130.71162102</v>
      </c>
      <c r="E9" s="36">
        <f>'[1]Annual Cost 95%'!E9</f>
        <v>6647694.8375845961</v>
      </c>
      <c r="F9" s="36">
        <f>'[1]Annual Cost 95%'!F9</f>
        <v>5532504.2003427353</v>
      </c>
      <c r="G9" s="36">
        <f>'[1]Annual Cost 95%'!G9</f>
        <v>3316605.9211478704</v>
      </c>
      <c r="H9" s="37">
        <f>'[1]Annual Cost 95%'!H9</f>
        <v>13410259.926251383</v>
      </c>
      <c r="I9" s="37">
        <f>'[1]Annual Cost 95%'!I9</f>
        <v>14259010.554495141</v>
      </c>
      <c r="J9" s="37">
        <f>'[1]Annual Cost 95%'!J9</f>
        <v>8996756.659383839</v>
      </c>
      <c r="K9" s="37">
        <f>'[1]Annual Cost 95%'!K9</f>
        <v>6620254.9003013149</v>
      </c>
      <c r="L9" s="37">
        <f>'[1]Annual Cost 95%'!L9</f>
        <v>5941254.3977063093</v>
      </c>
      <c r="M9" s="37">
        <f>'[1]Annual Cost 95%'!M9</f>
        <v>2546251.884731275</v>
      </c>
      <c r="N9" s="38">
        <f>'[1]Annual Cost 95%'!N9</f>
        <v>820656076.16481268</v>
      </c>
      <c r="O9" s="38">
        <f>'[1]Annual Cost 95%'!O9</f>
        <v>1462908657.5111878</v>
      </c>
      <c r="P9" s="38">
        <f>'[1]Annual Cost 95%'!P9</f>
        <v>1070420968.9106252</v>
      </c>
      <c r="Q9" s="38">
        <f>'[1]Annual Cost 95%'!Q9</f>
        <v>356806989.63687509</v>
      </c>
      <c r="R9" s="38">
        <f>'[1]Annual Cost 95%'!R9</f>
        <v>249764892.74581257</v>
      </c>
      <c r="S9" s="38">
        <f>'[1]Annual Cost 95%'!S9</f>
        <v>142722795.85475004</v>
      </c>
    </row>
    <row r="10" spans="1:19" x14ac:dyDescent="0.35">
      <c r="A10">
        <v>2029</v>
      </c>
      <c r="B10" s="36">
        <f>'[1]Annual Cost 95%'!B10</f>
        <v>7644127.4309733491</v>
      </c>
      <c r="C10" s="36">
        <f>'[1]Annual Cost 95%'!C10</f>
        <v>9807000.6963262726</v>
      </c>
      <c r="D10" s="36">
        <f>'[1]Annual Cost 95%'!D10</f>
        <v>10340311.912440691</v>
      </c>
      <c r="E10" s="36">
        <f>'[1]Annual Cost 95%'!E10</f>
        <v>6799718.0054588504</v>
      </c>
      <c r="F10" s="36">
        <f>'[1]Annual Cost 95%'!F10</f>
        <v>5659024.570991897</v>
      </c>
      <c r="G10" s="36">
        <f>'[1]Annual Cost 95%'!G10</f>
        <v>3392451.9025056139</v>
      </c>
      <c r="H10" s="37">
        <f>'[1]Annual Cost 95%'!H10</f>
        <v>13411496.466601534</v>
      </c>
      <c r="I10" s="37">
        <f>'[1]Annual Cost 95%'!I10</f>
        <v>14260325.35689277</v>
      </c>
      <c r="J10" s="37">
        <f>'[1]Annual Cost 95%'!J10</f>
        <v>8997586.2370871045</v>
      </c>
      <c r="K10" s="37">
        <f>'[1]Annual Cost 95%'!K10</f>
        <v>6620865.3442716431</v>
      </c>
      <c r="L10" s="37">
        <f>'[1]Annual Cost 95%'!L10</f>
        <v>5941802.2320386544</v>
      </c>
      <c r="M10" s="37">
        <f>'[1]Annual Cost 95%'!M10</f>
        <v>2546486.6708737086</v>
      </c>
      <c r="N10" s="38">
        <f>'[1]Annual Cost 95%'!N10</f>
        <v>827142789.49890304</v>
      </c>
      <c r="O10" s="38">
        <f>'[1]Annual Cost 95%'!O10</f>
        <v>1474471929.1067402</v>
      </c>
      <c r="P10" s="38">
        <f>'[1]Annual Cost 95%'!P10</f>
        <v>1078881899.3463953</v>
      </c>
      <c r="Q10" s="38">
        <f>'[1]Annual Cost 95%'!Q10</f>
        <v>359627299.78213173</v>
      </c>
      <c r="R10" s="38">
        <f>'[1]Annual Cost 95%'!R10</f>
        <v>251739109.84749225</v>
      </c>
      <c r="S10" s="38">
        <f>'[1]Annual Cost 95%'!S10</f>
        <v>143850919.9128527</v>
      </c>
    </row>
    <row r="11" spans="1:19" x14ac:dyDescent="0.35">
      <c r="A11">
        <v>2030</v>
      </c>
      <c r="B11" s="36">
        <f>'[1]Annual Cost 95%'!B11</f>
        <v>9043812.7879124377</v>
      </c>
      <c r="C11" s="36">
        <f>'[1]Annual Cost 95%'!C11</f>
        <v>11602721.05736053</v>
      </c>
      <c r="D11" s="36">
        <f>'[1]Annual Cost 95%'!D11</f>
        <v>12233684.740238141</v>
      </c>
      <c r="E11" s="36">
        <f>'[1]Annual Cost 95%'!E11</f>
        <v>8044786.9566895524</v>
      </c>
      <c r="F11" s="36">
        <f>'[1]Annual Cost 95%'!F11</f>
        <v>6695225.7460902147</v>
      </c>
      <c r="G11" s="36">
        <f>'[1]Annual Cost 95%'!G11</f>
        <v>4013630.0938603645</v>
      </c>
      <c r="H11" s="37">
        <f>'[1]Annual Cost 95%'!H11</f>
        <v>15513904.058382876</v>
      </c>
      <c r="I11" s="37">
        <f>'[1]Annual Cost 95%'!I11</f>
        <v>16495796.720305845</v>
      </c>
      <c r="J11" s="37">
        <f>'[1]Annual Cost 95%'!J11</f>
        <v>10408062.21638345</v>
      </c>
      <c r="K11" s="37">
        <f>'[1]Annual Cost 95%'!K11</f>
        <v>7658762.7629991407</v>
      </c>
      <c r="L11" s="37">
        <f>'[1]Annual Cost 95%'!L11</f>
        <v>6873248.6334607685</v>
      </c>
      <c r="M11" s="37">
        <f>'[1]Annual Cost 95%'!M11</f>
        <v>2945677.9857689003</v>
      </c>
      <c r="N11" s="38">
        <f>'[1]Annual Cost 95%'!N11</f>
        <v>964280989.86332667</v>
      </c>
      <c r="O11" s="38">
        <f>'[1]Annual Cost 95%'!O11</f>
        <v>1718935677.5824518</v>
      </c>
      <c r="P11" s="38">
        <f>'[1]Annual Cost 95%'!P11</f>
        <v>1257757812.8652089</v>
      </c>
      <c r="Q11" s="38">
        <f>'[1]Annual Cost 95%'!Q11</f>
        <v>419252604.28840292</v>
      </c>
      <c r="R11" s="38">
        <f>'[1]Annual Cost 95%'!R11</f>
        <v>293476823.00188208</v>
      </c>
      <c r="S11" s="38">
        <f>'[1]Annual Cost 95%'!S11</f>
        <v>167701041.71536118</v>
      </c>
    </row>
    <row r="12" spans="1:19" x14ac:dyDescent="0.35">
      <c r="A12">
        <v>2031</v>
      </c>
      <c r="B12" s="36">
        <f>'[1]Annual Cost 95%'!B12</f>
        <v>9250631.7083458696</v>
      </c>
      <c r="C12" s="36">
        <f>'[1]Annual Cost 95%'!C12</f>
        <v>11868058.509544507</v>
      </c>
      <c r="D12" s="36">
        <f>'[1]Annual Cost 95%'!D12</f>
        <v>12513451.419429103</v>
      </c>
      <c r="E12" s="36">
        <f>'[1]Annual Cost 95%'!E12</f>
        <v>8228759.6010285933</v>
      </c>
      <c r="F12" s="36">
        <f>'[1]Annual Cost 95%'!F12</f>
        <v>6848335.877108763</v>
      </c>
      <c r="G12" s="36">
        <f>'[1]Annual Cost 95%'!G12</f>
        <v>4105416.0100992327</v>
      </c>
      <c r="H12" s="37">
        <f>'[1]Annual Cost 95%'!H12</f>
        <v>15515334.572665378</v>
      </c>
      <c r="I12" s="37">
        <f>'[1]Annual Cost 95%'!I12</f>
        <v>16497317.773466986</v>
      </c>
      <c r="J12" s="37">
        <f>'[1]Annual Cost 95%'!J12</f>
        <v>10409021.928497026</v>
      </c>
      <c r="K12" s="37">
        <f>'[1]Annual Cost 95%'!K12</f>
        <v>7659468.9662525281</v>
      </c>
      <c r="L12" s="37">
        <f>'[1]Annual Cost 95%'!L12</f>
        <v>6873882.4056112431</v>
      </c>
      <c r="M12" s="37">
        <f>'[1]Annual Cost 95%'!M12</f>
        <v>2945949.6024048184</v>
      </c>
      <c r="N12" s="38">
        <f>'[1]Annual Cost 95%'!N12</f>
        <v>971902957.86725366</v>
      </c>
      <c r="O12" s="38">
        <f>'[1]Annual Cost 95%'!O12</f>
        <v>1732522664.0242345</v>
      </c>
      <c r="P12" s="38">
        <f>'[1]Annual Cost 95%'!P12</f>
        <v>1267699510.2616351</v>
      </c>
      <c r="Q12" s="38">
        <f>'[1]Annual Cost 95%'!Q12</f>
        <v>422566503.42054504</v>
      </c>
      <c r="R12" s="38">
        <f>'[1]Annual Cost 95%'!R12</f>
        <v>295796552.39438152</v>
      </c>
      <c r="S12" s="38">
        <f>'[1]Annual Cost 95%'!S12</f>
        <v>169026601.368218</v>
      </c>
    </row>
    <row r="13" spans="1:19" x14ac:dyDescent="0.35">
      <c r="A13">
        <v>2032</v>
      </c>
      <c r="B13" s="36">
        <f>'[1]Annual Cost 95%'!B13</f>
        <v>9462180.2784140687</v>
      </c>
      <c r="C13" s="36">
        <f>'[1]Annual Cost 95%'!C13</f>
        <v>12139463.845562235</v>
      </c>
      <c r="D13" s="36">
        <f>'[1]Annual Cost 95%'!D13</f>
        <v>12799615.958009727</v>
      </c>
      <c r="E13" s="36">
        <f>'[1]Annual Cost 95%'!E13</f>
        <v>8416939.4337055385</v>
      </c>
      <c r="F13" s="36">
        <f>'[1]Annual Cost 95%'!F13</f>
        <v>7004947.4154150654</v>
      </c>
      <c r="G13" s="36">
        <f>'[1]Annual Cost 95%'!G13</f>
        <v>4199300.9375132201</v>
      </c>
      <c r="H13" s="37">
        <f>'[1]Annual Cost 95%'!H13</f>
        <v>15516765.2188535</v>
      </c>
      <c r="I13" s="37">
        <f>'[1]Annual Cost 95%'!I13</f>
        <v>16498838.966882203</v>
      </c>
      <c r="J13" s="37">
        <f>'[1]Annual Cost 95%'!J13</f>
        <v>10409981.729104247</v>
      </c>
      <c r="K13" s="37">
        <f>'[1]Annual Cost 95%'!K13</f>
        <v>7660175.2346238792</v>
      </c>
      <c r="L13" s="37">
        <f>'[1]Annual Cost 95%'!L13</f>
        <v>6874516.2362009175</v>
      </c>
      <c r="M13" s="37">
        <f>'[1]Annual Cost 95%'!M13</f>
        <v>2946221.2440861072</v>
      </c>
      <c r="N13" s="38">
        <f>'[1]Annual Cost 95%'!N13</f>
        <v>979585172.20691001</v>
      </c>
      <c r="O13" s="38">
        <f>'[1]Annual Cost 95%'!O13</f>
        <v>1746217046.1079698</v>
      </c>
      <c r="P13" s="38">
        <f>'[1]Annual Cost 95%'!P13</f>
        <v>1277719789.8350999</v>
      </c>
      <c r="Q13" s="38">
        <f>'[1]Annual Cost 95%'!Q13</f>
        <v>425906596.6117</v>
      </c>
      <c r="R13" s="38">
        <f>'[1]Annual Cost 95%'!R13</f>
        <v>298134617.62819004</v>
      </c>
      <c r="S13" s="38">
        <f>'[1]Annual Cost 95%'!S13</f>
        <v>170362638.64467999</v>
      </c>
    </row>
    <row r="14" spans="1:19" x14ac:dyDescent="0.35">
      <c r="A14">
        <v>2033</v>
      </c>
      <c r="B14" s="36">
        <f>'[1]Annual Cost 95%'!B14</f>
        <v>9678566.658364756</v>
      </c>
      <c r="C14" s="36">
        <f>'[1]Annual Cost 95%'!C14</f>
        <v>12417075.829142381</v>
      </c>
      <c r="D14" s="36">
        <f>'[1]Annual Cost 95%'!D14</f>
        <v>13092324.665772481</v>
      </c>
      <c r="E14" s="36">
        <f>'[1]Annual Cost 95%'!E14</f>
        <v>8609422.6670337673</v>
      </c>
      <c r="F14" s="36">
        <f>'[1]Annual Cost 95%'!F14</f>
        <v>7165140.4331304971</v>
      </c>
      <c r="G14" s="36">
        <f>'[1]Annual Cost 95%'!G14</f>
        <v>4295332.8774525756</v>
      </c>
      <c r="H14" s="37">
        <f>'[1]Annual Cost 95%'!H14</f>
        <v>15518195.996959401</v>
      </c>
      <c r="I14" s="37">
        <f>'[1]Annual Cost 95%'!I14</f>
        <v>16500360.300564429</v>
      </c>
      <c r="J14" s="37">
        <f>'[1]Annual Cost 95%'!J14</f>
        <v>10410941.61821327</v>
      </c>
      <c r="K14" s="37">
        <f>'[1]Annual Cost 95%'!K14</f>
        <v>7660881.5681191981</v>
      </c>
      <c r="L14" s="37">
        <f>'[1]Annual Cost 95%'!L14</f>
        <v>6875150.1252351785</v>
      </c>
      <c r="M14" s="37">
        <f>'[1]Annual Cost 95%'!M14</f>
        <v>2946492.910815076</v>
      </c>
      <c r="N14" s="38">
        <f>'[1]Annual Cost 95%'!N14</f>
        <v>987328109.08751833</v>
      </c>
      <c r="O14" s="38">
        <f>'[1]Annual Cost 95%'!O14</f>
        <v>1760019672.7212281</v>
      </c>
      <c r="P14" s="38">
        <f>'[1]Annual Cost 95%'!P14</f>
        <v>1287819272.7228501</v>
      </c>
      <c r="Q14" s="38">
        <f>'[1]Annual Cost 95%'!Q14</f>
        <v>429273090.90761667</v>
      </c>
      <c r="R14" s="38">
        <f>'[1]Annual Cost 95%'!R14</f>
        <v>300491163.63533169</v>
      </c>
      <c r="S14" s="38">
        <f>'[1]Annual Cost 95%'!S14</f>
        <v>171709236.36304668</v>
      </c>
    </row>
    <row r="15" spans="1:19" x14ac:dyDescent="0.35">
      <c r="A15">
        <v>2034</v>
      </c>
      <c r="B15" s="36">
        <f>'[1]Annual Cost 95%'!B15</f>
        <v>9899901.4819141142</v>
      </c>
      <c r="C15" s="36">
        <f>'[1]Annual Cost 95%'!C15</f>
        <v>12701036.397339422</v>
      </c>
      <c r="D15" s="36">
        <f>'[1]Annual Cost 95%'!D15</f>
        <v>13391727.198403198</v>
      </c>
      <c r="E15" s="36">
        <f>'[1]Annual Cost 95%'!E15</f>
        <v>8806307.7135631368</v>
      </c>
      <c r="F15" s="36">
        <f>'[1]Annual Cost 95%'!F15</f>
        <v>7328996.8335100599</v>
      </c>
      <c r="G15" s="36">
        <f>'[1]Annual Cost 95%'!G15</f>
        <v>4393560.9289890155</v>
      </c>
      <c r="H15" s="37">
        <f>'[1]Annual Cost 95%'!H15</f>
        <v>15519626.906995248</v>
      </c>
      <c r="I15" s="37">
        <f>'[1]Annual Cost 95%'!I15</f>
        <v>16501881.774526594</v>
      </c>
      <c r="J15" s="37">
        <f>'[1]Annual Cost 95%'!J15</f>
        <v>10411901.595832255</v>
      </c>
      <c r="K15" s="37">
        <f>'[1]Annual Cost 95%'!K15</f>
        <v>7661587.966744489</v>
      </c>
      <c r="L15" s="37">
        <f>'[1]Annual Cost 95%'!L15</f>
        <v>6875784.0727194138</v>
      </c>
      <c r="M15" s="37">
        <f>'[1]Annual Cost 95%'!M15</f>
        <v>2946764.6025940343</v>
      </c>
      <c r="N15" s="38">
        <f>'[1]Annual Cost 95%'!N15</f>
        <v>995132248.4783709</v>
      </c>
      <c r="O15" s="38">
        <f>'[1]Annual Cost 95%'!O15</f>
        <v>1773931399.4614437</v>
      </c>
      <c r="P15" s="38">
        <f>'[1]Annual Cost 95%'!P15</f>
        <v>1297998584.9717882</v>
      </c>
      <c r="Q15" s="38">
        <f>'[1]Annual Cost 95%'!Q15</f>
        <v>432666194.99059606</v>
      </c>
      <c r="R15" s="38">
        <f>'[1]Annual Cost 95%'!R15</f>
        <v>302866336.49341726</v>
      </c>
      <c r="S15" s="38">
        <f>'[1]Annual Cost 95%'!S15</f>
        <v>173066477.99623841</v>
      </c>
    </row>
    <row r="16" spans="1:19" x14ac:dyDescent="0.35">
      <c r="A16">
        <v>2035</v>
      </c>
      <c r="B16" s="36">
        <f>'[1]Annual Cost 95%'!B16</f>
        <v>10126297.912811423</v>
      </c>
      <c r="C16" s="36">
        <f>'[1]Annual Cost 95%'!C16</f>
        <v>12991490.733103024</v>
      </c>
      <c r="D16" s="36">
        <f>'[1]Annual Cost 95%'!D16</f>
        <v>13697976.633996844</v>
      </c>
      <c r="E16" s="36">
        <f>'[1]Annual Cost 95%'!E16</f>
        <v>9007695.2363962065</v>
      </c>
      <c r="F16" s="36">
        <f>'[1]Annual Cost 95%'!F16</f>
        <v>7496600.3928177571</v>
      </c>
      <c r="G16" s="36">
        <f>'[1]Annual Cost 95%'!G16</f>
        <v>4494035.3140190225</v>
      </c>
      <c r="H16" s="37">
        <f>'[1]Annual Cost 95%'!H16</f>
        <v>15521057.948973207</v>
      </c>
      <c r="I16" s="37">
        <f>'[1]Annual Cost 95%'!I16</f>
        <v>16503403.388781639</v>
      </c>
      <c r="J16" s="37">
        <f>'[1]Annual Cost 95%'!J16</f>
        <v>10412861.661969367</v>
      </c>
      <c r="K16" s="37">
        <f>'[1]Annual Cost 95%'!K16</f>
        <v>7662294.43050576</v>
      </c>
      <c r="L16" s="37">
        <f>'[1]Annual Cost 95%'!L16</f>
        <v>6876418.0786590157</v>
      </c>
      <c r="M16" s="37">
        <f>'[1]Annual Cost 95%'!M16</f>
        <v>2947036.3194252923</v>
      </c>
      <c r="N16" s="38">
        <f>'[1]Annual Cost 95%'!N16</f>
        <v>1002998074.1425822</v>
      </c>
      <c r="O16" s="38">
        <f>'[1]Annual Cost 95%'!O16</f>
        <v>1787953088.6889505</v>
      </c>
      <c r="P16" s="38">
        <f>'[1]Annual Cost 95%'!P16</f>
        <v>1308258357.577281</v>
      </c>
      <c r="Q16" s="38">
        <f>'[1]Annual Cost 95%'!Q16</f>
        <v>436086119.19242698</v>
      </c>
      <c r="R16" s="38">
        <f>'[1]Annual Cost 95%'!R16</f>
        <v>305260283.43469894</v>
      </c>
      <c r="S16" s="38">
        <f>'[1]Annual Cost 95%'!S16</f>
        <v>174434447.67697081</v>
      </c>
    </row>
    <row r="17" spans="1:19" x14ac:dyDescent="0.35">
      <c r="A17">
        <v>2036</v>
      </c>
      <c r="B17" s="36">
        <f>'[1]Annual Cost 95%'!B17</f>
        <v>10357871.70269727</v>
      </c>
      <c r="C17" s="36">
        <f>'[1]Annual Cost 95%'!C17</f>
        <v>13288587.339506961</v>
      </c>
      <c r="D17" s="36">
        <f>'[1]Annual Cost 95%'!D17</f>
        <v>14011229.551323051</v>
      </c>
      <c r="E17" s="36">
        <f>'[1]Annual Cost 95%'!E17</f>
        <v>9213688.2006551307</v>
      </c>
      <c r="F17" s="36">
        <f>'[1]Annual Cost 95%'!F17</f>
        <v>7668036.8031596057</v>
      </c>
      <c r="G17" s="36">
        <f>'[1]Annual Cost 95%'!G17</f>
        <v>4596807.4029412298</v>
      </c>
      <c r="H17" s="37">
        <f>'[1]Annual Cost 95%'!H17</f>
        <v>15522489.122905442</v>
      </c>
      <c r="I17" s="37">
        <f>'[1]Annual Cost 95%'!I17</f>
        <v>16504925.143342495</v>
      </c>
      <c r="J17" s="37">
        <f>'[1]Annual Cost 95%'!J17</f>
        <v>10413821.816632764</v>
      </c>
      <c r="K17" s="37">
        <f>'[1]Annual Cost 95%'!K17</f>
        <v>7663000.9594090153</v>
      </c>
      <c r="L17" s="37">
        <f>'[1]Annual Cost 95%'!L17</f>
        <v>6877052.1430593729</v>
      </c>
      <c r="M17" s="37">
        <f>'[1]Annual Cost 95%'!M17</f>
        <v>2947308.0613111593</v>
      </c>
      <c r="N17" s="38">
        <f>'[1]Annual Cost 95%'!N17</f>
        <v>1010926073.6670761</v>
      </c>
      <c r="O17" s="38">
        <f>'[1]Annual Cost 95%'!O17</f>
        <v>1802085609.5804398</v>
      </c>
      <c r="P17" s="38">
        <f>'[1]Annual Cost 95%'!P17</f>
        <v>1318599226.5222733</v>
      </c>
      <c r="Q17" s="38">
        <f>'[1]Annual Cost 95%'!Q17</f>
        <v>439533075.50742435</v>
      </c>
      <c r="R17" s="38">
        <f>'[1]Annual Cost 95%'!R17</f>
        <v>307673152.85519707</v>
      </c>
      <c r="S17" s="38">
        <f>'[1]Annual Cost 95%'!S17</f>
        <v>175813230.20296976</v>
      </c>
    </row>
    <row r="18" spans="1:19" x14ac:dyDescent="0.35">
      <c r="A18">
        <v>2037</v>
      </c>
      <c r="B18" s="36">
        <f>'[1]Annual Cost 95%'!B18</f>
        <v>10594741.250284879</v>
      </c>
      <c r="C18" s="36">
        <f>'[1]Annual Cost 95%'!C18</f>
        <v>13592478.115675559</v>
      </c>
      <c r="D18" s="36">
        <f>'[1]Annual Cost 95%'!D18</f>
        <v>14331646.109881481</v>
      </c>
      <c r="E18" s="36">
        <f>'[1]Annual Cost 95%'!E18</f>
        <v>9424391.9261255022</v>
      </c>
      <c r="F18" s="36">
        <f>'[1]Annual Cost 95%'!F18</f>
        <v>7843393.716296168</v>
      </c>
      <c r="G18" s="36">
        <f>'[1]Annual Cost 95%'!G18</f>
        <v>4701929.7409210019</v>
      </c>
      <c r="H18" s="37">
        <f>'[1]Annual Cost 95%'!H18</f>
        <v>15523920.42880412</v>
      </c>
      <c r="I18" s="37">
        <f>'[1]Annual Cost 95%'!I18</f>
        <v>16506447.038222104</v>
      </c>
      <c r="J18" s="37">
        <f>'[1]Annual Cost 95%'!J18</f>
        <v>10414782.059830613</v>
      </c>
      <c r="K18" s="37">
        <f>'[1]Annual Cost 95%'!K18</f>
        <v>7663707.5534602618</v>
      </c>
      <c r="L18" s="37">
        <f>'[1]Annual Cost 95%'!L18</f>
        <v>6877686.2659258759</v>
      </c>
      <c r="M18" s="37">
        <f>'[1]Annual Cost 95%'!M18</f>
        <v>2947579.8282539467</v>
      </c>
      <c r="N18" s="38">
        <f>'[1]Annual Cost 95%'!N18</f>
        <v>1018916738.4928112</v>
      </c>
      <c r="O18" s="38">
        <f>'[1]Annual Cost 95%'!O18</f>
        <v>1816329838.182837</v>
      </c>
      <c r="P18" s="38">
        <f>'[1]Annual Cost 95%'!P18</f>
        <v>1329021832.8167102</v>
      </c>
      <c r="Q18" s="38">
        <f>'[1]Annual Cost 95%'!Q18</f>
        <v>443007277.60557008</v>
      </c>
      <c r="R18" s="38">
        <f>'[1]Annual Cost 95%'!R18</f>
        <v>310105094.32389909</v>
      </c>
      <c r="S18" s="38">
        <f>'[1]Annual Cost 95%'!S18</f>
        <v>177202911.04222804</v>
      </c>
    </row>
    <row r="19" spans="1:19" x14ac:dyDescent="0.35">
      <c r="A19">
        <v>2038</v>
      </c>
      <c r="B19" s="36">
        <f>'[1]Annual Cost 95%'!B19</f>
        <v>10837027.661894826</v>
      </c>
      <c r="C19" s="36">
        <f>'[1]Annual Cost 95%'!C19</f>
        <v>13903318.434446461</v>
      </c>
      <c r="D19" s="36">
        <f>'[1]Annual Cost 95%'!D19</f>
        <v>14659390.131787961</v>
      </c>
      <c r="E19" s="36">
        <f>'[1]Annual Cost 95%'!E19</f>
        <v>9639914.1411041189</v>
      </c>
      <c r="F19" s="36">
        <f>'[1]Annual Cost 95%'!F19</f>
        <v>8022760.7884570211</v>
      </c>
      <c r="G19" s="36">
        <f>'[1]Annual Cost 95%'!G19</f>
        <v>4809456.0747556491</v>
      </c>
      <c r="H19" s="37">
        <f>'[1]Annual Cost 95%'!H19</f>
        <v>15525351.866681414</v>
      </c>
      <c r="I19" s="37">
        <f>'[1]Annual Cost 95%'!I19</f>
        <v>16507969.073433401</v>
      </c>
      <c r="J19" s="37">
        <f>'[1]Annual Cost 95%'!J19</f>
        <v>10415742.391571075</v>
      </c>
      <c r="K19" s="37">
        <f>'[1]Annual Cost 95%'!K19</f>
        <v>7664414.2126655066</v>
      </c>
      <c r="L19" s="37">
        <f>'[1]Annual Cost 95%'!L19</f>
        <v>6878320.447263917</v>
      </c>
      <c r="M19" s="37">
        <f>'[1]Annual Cost 95%'!M19</f>
        <v>2947851.6202559643</v>
      </c>
      <c r="N19" s="38">
        <f>'[1]Annual Cost 95%'!N19</f>
        <v>1026970563.9452432</v>
      </c>
      <c r="O19" s="38">
        <f>'[1]Annual Cost 95%'!O19</f>
        <v>1830686657.4676073</v>
      </c>
      <c r="P19" s="38">
        <f>'[1]Annual Cost 95%'!P19</f>
        <v>1339526822.5372739</v>
      </c>
      <c r="Q19" s="38">
        <f>'[1]Annual Cost 95%'!Q19</f>
        <v>446508940.8457579</v>
      </c>
      <c r="R19" s="38">
        <f>'[1]Annual Cost 95%'!R19</f>
        <v>312556258.59203053</v>
      </c>
      <c r="S19" s="38">
        <f>'[1]Annual Cost 95%'!S19</f>
        <v>178603576.33830318</v>
      </c>
    </row>
    <row r="20" spans="1:19" x14ac:dyDescent="0.35">
      <c r="A20">
        <v>2039</v>
      </c>
      <c r="B20" s="36">
        <f>'[1]Annual Cost 95%'!B20</f>
        <v>11084854.813374119</v>
      </c>
      <c r="C20" s="36">
        <f>'[1]Annual Cost 95%'!C20</f>
        <v>14221267.221809428</v>
      </c>
      <c r="D20" s="36">
        <f>'[1]Annual Cost 95%'!D20</f>
        <v>14994629.185533205</v>
      </c>
      <c r="E20" s="36">
        <f>'[1]Annual Cost 95%'!E20</f>
        <v>9860365.0374781396</v>
      </c>
      <c r="F20" s="36">
        <f>'[1]Annual Cost 95%'!F20</f>
        <v>8206229.7261800626</v>
      </c>
      <c r="G20" s="36">
        <f>'[1]Annual Cost 95%'!G20</f>
        <v>4919441.380354017</v>
      </c>
      <c r="H20" s="37">
        <f>'[1]Annual Cost 95%'!H20</f>
        <v>15526783.436549487</v>
      </c>
      <c r="I20" s="37">
        <f>'[1]Annual Cost 95%'!I20</f>
        <v>16509491.248989329</v>
      </c>
      <c r="J20" s="37">
        <f>'[1]Annual Cost 95%'!J20</f>
        <v>10416702.811862314</v>
      </c>
      <c r="K20" s="37">
        <f>'[1]Annual Cost 95%'!K20</f>
        <v>7665120.9370307587</v>
      </c>
      <c r="L20" s="37">
        <f>'[1]Annual Cost 95%'!L20</f>
        <v>6878954.6870788867</v>
      </c>
      <c r="M20" s="37">
        <f>'[1]Annual Cost 95%'!M20</f>
        <v>2948123.4373195227</v>
      </c>
      <c r="N20" s="38">
        <f>'[1]Annual Cost 95%'!N20</f>
        <v>1035088049.2650303</v>
      </c>
      <c r="O20" s="38">
        <f>'[1]Annual Cost 95%'!O20</f>
        <v>1845156957.3854885</v>
      </c>
      <c r="P20" s="38">
        <f>'[1]Annual Cost 95%'!P20</f>
        <v>1350114846.8674309</v>
      </c>
      <c r="Q20" s="38">
        <f>'[1]Annual Cost 95%'!Q20</f>
        <v>450038282.28914356</v>
      </c>
      <c r="R20" s="38">
        <f>'[1]Annual Cost 95%'!R20</f>
        <v>315026797.60240054</v>
      </c>
      <c r="S20" s="38">
        <f>'[1]Annual Cost 95%'!S20</f>
        <v>180015312.91565743</v>
      </c>
    </row>
    <row r="21" spans="1:19" x14ac:dyDescent="0.35">
      <c r="A21">
        <v>2040</v>
      </c>
      <c r="B21" s="36">
        <f>'[1]Annual Cost 95%'!B21</f>
        <v>13018167.787832251</v>
      </c>
      <c r="C21" s="36">
        <f>'[1]Annual Cost 95%'!C21</f>
        <v>16701602.859583236</v>
      </c>
      <c r="D21" s="36">
        <f>'[1]Annual Cost 95%'!D21</f>
        <v>17609847.123850603</v>
      </c>
      <c r="E21" s="36">
        <f>'[1]Annual Cost 95%'!E21</f>
        <v>11580114.369408922</v>
      </c>
      <c r="F21" s="36">
        <f>'[1]Annual Cost 95%'!F21</f>
        <v>9637480.8041703869</v>
      </c>
      <c r="G21" s="36">
        <f>'[1]Annual Cost 95%'!G21</f>
        <v>5777442.6810340807</v>
      </c>
      <c r="H21" s="37">
        <f>'[1]Annual Cost 95%'!H21</f>
        <v>17828777.606558185</v>
      </c>
      <c r="I21" s="37">
        <f>'[1]Annual Cost 95%'!I21</f>
        <v>18957181.252542879</v>
      </c>
      <c r="J21" s="37">
        <f>'[1]Annual Cost 95%'!J21</f>
        <v>11961078.64743777</v>
      </c>
      <c r="K21" s="37">
        <f>'[1]Annual Cost 95%'!K21</f>
        <v>8801548.4386806227</v>
      </c>
      <c r="L21" s="37">
        <f>'[1]Annual Cost 95%'!L21</f>
        <v>7898825.5218928671</v>
      </c>
      <c r="M21" s="37">
        <f>'[1]Annual Cost 95%'!M21</f>
        <v>3385210.9379540854</v>
      </c>
      <c r="N21" s="38">
        <f>'[1]Annual Cost 95%'!N21</f>
        <v>1197833959.4771047</v>
      </c>
      <c r="O21" s="38">
        <f>'[1]Annual Cost 95%'!O21</f>
        <v>2135269232.1113603</v>
      </c>
      <c r="P21" s="38">
        <f>'[1]Annual Cost 95%'!P21</f>
        <v>1562392121.0570929</v>
      </c>
      <c r="Q21" s="38">
        <f>'[1]Annual Cost 95%'!Q21</f>
        <v>520797373.68569767</v>
      </c>
      <c r="R21" s="38">
        <f>'[1]Annual Cost 95%'!R21</f>
        <v>364558161.57998836</v>
      </c>
      <c r="S21" s="38">
        <f>'[1]Annual Cost 95%'!S21</f>
        <v>208318949.47427905</v>
      </c>
    </row>
    <row r="22" spans="1:19" x14ac:dyDescent="0.35">
      <c r="A22">
        <v>2041</v>
      </c>
      <c r="B22" s="36">
        <f>'[1]Annual Cost 95%'!B22</f>
        <v>13315874.459900839</v>
      </c>
      <c r="C22" s="36">
        <f>'[1]Annual Cost 95%'!C22</f>
        <v>17083544.36522162</v>
      </c>
      <c r="D22" s="36">
        <f>'[1]Annual Cost 95%'!D22</f>
        <v>18012558.862424005</v>
      </c>
      <c r="E22" s="36">
        <f>'[1]Annual Cost 95%'!E22</f>
        <v>11844934.839330399</v>
      </c>
      <c r="F22" s="36">
        <f>'[1]Annual Cost 95%'!F22</f>
        <v>9857876.05364752</v>
      </c>
      <c r="G22" s="36">
        <f>'[1]Annual Cost 95%'!G22</f>
        <v>5909564.4405373884</v>
      </c>
      <c r="H22" s="37">
        <f>'[1]Annual Cost 95%'!H22</f>
        <v>17830421.571926914</v>
      </c>
      <c r="I22" s="37">
        <f>'[1]Annual Cost 95%'!I22</f>
        <v>18958929.266352665</v>
      </c>
      <c r="J22" s="37">
        <f>'[1]Annual Cost 95%'!J22</f>
        <v>11962181.560912991</v>
      </c>
      <c r="K22" s="37">
        <f>'[1]Annual Cost 95%'!K22</f>
        <v>8802360.0165208802</v>
      </c>
      <c r="L22" s="37">
        <f>'[1]Annual Cost 95%'!L22</f>
        <v>7899553.8609802779</v>
      </c>
      <c r="M22" s="37">
        <f>'[1]Annual Cost 95%'!M22</f>
        <v>3385523.0832772614</v>
      </c>
      <c r="N22" s="38">
        <f>'[1]Annual Cost 95%'!N22</f>
        <v>1207302000.6488438</v>
      </c>
      <c r="O22" s="38">
        <f>'[1]Annual Cost 95%'!O22</f>
        <v>2152147044.6348953</v>
      </c>
      <c r="P22" s="38">
        <f>'[1]Annual Cost 95%'!P22</f>
        <v>1574741739.9767528</v>
      </c>
      <c r="Q22" s="38">
        <f>'[1]Annual Cost 95%'!Q22</f>
        <v>524913913.32558429</v>
      </c>
      <c r="R22" s="38">
        <f>'[1]Annual Cost 95%'!R22</f>
        <v>367439739.32790899</v>
      </c>
      <c r="S22" s="38">
        <f>'[1]Annual Cost 95%'!S22</f>
        <v>209965565.33023369</v>
      </c>
    </row>
    <row r="23" spans="1:19" x14ac:dyDescent="0.35">
      <c r="A23">
        <v>2042</v>
      </c>
      <c r="B23" s="36">
        <f>'[1]Annual Cost 95%'!B23</f>
        <v>13620389.253053639</v>
      </c>
      <c r="C23" s="36">
        <f>'[1]Annual Cost 95%'!C23</f>
        <v>17474220.320778117</v>
      </c>
      <c r="D23" s="36">
        <f>'[1]Annual Cost 95%'!D23</f>
        <v>18424480.036107443</v>
      </c>
      <c r="E23" s="36">
        <f>'[1]Annual Cost 95%'!E23</f>
        <v>12115811.370448878</v>
      </c>
      <c r="F23" s="36">
        <f>'[1]Annual Cost 95%'!F23</f>
        <v>10083311.423772266</v>
      </c>
      <c r="G23" s="36">
        <f>'[1]Annual Cost 95%'!G23</f>
        <v>6044707.6336226426</v>
      </c>
      <c r="H23" s="37">
        <f>'[1]Annual Cost 95%'!H23</f>
        <v>17832065.688883271</v>
      </c>
      <c r="I23" s="37">
        <f>'[1]Annual Cost 95%'!I23</f>
        <v>18960677.441344235</v>
      </c>
      <c r="J23" s="37">
        <f>'[1]Annual Cost 95%'!J23</f>
        <v>11963284.576086244</v>
      </c>
      <c r="K23" s="37">
        <f>'[1]Annual Cost 95%'!K23</f>
        <v>8803171.6691955365</v>
      </c>
      <c r="L23" s="37">
        <f>'[1]Annual Cost 95%'!L23</f>
        <v>7900282.2672267659</v>
      </c>
      <c r="M23" s="37">
        <f>'[1]Annual Cost 95%'!M23</f>
        <v>3385835.2573828991</v>
      </c>
      <c r="N23" s="38">
        <f>'[1]Annual Cost 95%'!N23</f>
        <v>1216844880.0758524</v>
      </c>
      <c r="O23" s="38">
        <f>'[1]Annual Cost 95%'!O23</f>
        <v>2169158264.4830413</v>
      </c>
      <c r="P23" s="38">
        <f>'[1]Annual Cost 95%'!P23</f>
        <v>1587188974.0119815</v>
      </c>
      <c r="Q23" s="38">
        <f>'[1]Annual Cost 95%'!Q23</f>
        <v>529062991.33732718</v>
      </c>
      <c r="R23" s="38">
        <f>'[1]Annual Cost 95%'!R23</f>
        <v>370344093.93612903</v>
      </c>
      <c r="S23" s="38">
        <f>'[1]Annual Cost 95%'!S23</f>
        <v>211625196.53493086</v>
      </c>
    </row>
    <row r="24" spans="1:19" x14ac:dyDescent="0.35">
      <c r="A24">
        <v>2043</v>
      </c>
      <c r="B24" s="36">
        <f>'[1]Annual Cost 95%'!B24</f>
        <v>13931867.859174797</v>
      </c>
      <c r="C24" s="36">
        <f>'[1]Annual Cost 95%'!C24</f>
        <v>17873830.470491696</v>
      </c>
      <c r="D24" s="36">
        <f>'[1]Annual Cost 95%'!D24</f>
        <v>18845821.251364358</v>
      </c>
      <c r="E24" s="36">
        <f>'[1]Annual Cost 95%'!E24</f>
        <v>12392882.45612642</v>
      </c>
      <c r="F24" s="36">
        <f>'[1]Annual Cost 95%'!F24</f>
        <v>10313902.17481545</v>
      </c>
      <c r="G24" s="36">
        <f>'[1]Annual Cost 95%'!G24</f>
        <v>6182941.3561066445</v>
      </c>
      <c r="H24" s="37">
        <f>'[1]Annual Cost 95%'!H24</f>
        <v>17833709.957441233</v>
      </c>
      <c r="I24" s="37">
        <f>'[1]Annual Cost 95%'!I24</f>
        <v>18962425.777532451</v>
      </c>
      <c r="J24" s="37">
        <f>'[1]Annual Cost 95%'!J24</f>
        <v>11964387.692966903</v>
      </c>
      <c r="K24" s="37">
        <f>'[1]Annual Cost 95%'!K24</f>
        <v>8803983.3967114929</v>
      </c>
      <c r="L24" s="37">
        <f>'[1]Annual Cost 95%'!L24</f>
        <v>7901010.7406385215</v>
      </c>
      <c r="M24" s="37">
        <f>'[1]Annual Cost 95%'!M24</f>
        <v>3386147.4602736514</v>
      </c>
      <c r="N24" s="38">
        <f>'[1]Annual Cost 95%'!N24</f>
        <v>1226463189.3022897</v>
      </c>
      <c r="O24" s="38">
        <f>'[1]Annual Cost 95%'!O24</f>
        <v>2186303946.1475596</v>
      </c>
      <c r="P24" s="38">
        <f>'[1]Annual Cost 95%'!P24</f>
        <v>1599734594.7421169</v>
      </c>
      <c r="Q24" s="38">
        <f>'[1]Annual Cost 95%'!Q24</f>
        <v>533244864.91403902</v>
      </c>
      <c r="R24" s="38">
        <f>'[1]Annual Cost 95%'!R24</f>
        <v>373271405.43982732</v>
      </c>
      <c r="S24" s="38">
        <f>'[1]Annual Cost 95%'!S24</f>
        <v>213297945.96561557</v>
      </c>
    </row>
    <row r="25" spans="1:19" x14ac:dyDescent="0.35">
      <c r="A25">
        <v>2044</v>
      </c>
      <c r="B25" s="36">
        <f>'[1]Annual Cost 95%'!B25</f>
        <v>14250469.530596709</v>
      </c>
      <c r="C25" s="36">
        <f>'[1]Annual Cost 95%'!C25</f>
        <v>18282579.126463216</v>
      </c>
      <c r="D25" s="36">
        <f>'[1]Annual Cost 95%'!D25</f>
        <v>19276797.930923454</v>
      </c>
      <c r="E25" s="36">
        <f>'[1]Annual Cost 95%'!E25</f>
        <v>12676289.756868003</v>
      </c>
      <c r="F25" s="36">
        <f>'[1]Annual Cost 95%'!F25</f>
        <v>10549766.202883609</v>
      </c>
      <c r="G25" s="36">
        <f>'[1]Annual Cost 95%'!G25</f>
        <v>6324336.2839276092</v>
      </c>
      <c r="H25" s="37">
        <f>'[1]Annual Cost 95%'!H25</f>
        <v>17835354.377614785</v>
      </c>
      <c r="I25" s="37">
        <f>'[1]Annual Cost 95%'!I25</f>
        <v>18964174.274932176</v>
      </c>
      <c r="J25" s="37">
        <f>'[1]Annual Cost 95%'!J25</f>
        <v>11965490.911564346</v>
      </c>
      <c r="K25" s="37">
        <f>'[1]Annual Cost 95%'!K25</f>
        <v>8804795.1990756504</v>
      </c>
      <c r="L25" s="37">
        <f>'[1]Annual Cost 95%'!L25</f>
        <v>7901739.2812217399</v>
      </c>
      <c r="M25" s="37">
        <f>'[1]Annual Cost 95%'!M25</f>
        <v>3386459.6919521736</v>
      </c>
      <c r="N25" s="38">
        <f>'[1]Annual Cost 95%'!N25</f>
        <v>1236157524.5480576</v>
      </c>
      <c r="O25" s="38">
        <f>'[1]Annual Cost 95%'!O25</f>
        <v>2203585152.4552331</v>
      </c>
      <c r="P25" s="38">
        <f>'[1]Annual Cost 95%'!P25</f>
        <v>1612379379.8452926</v>
      </c>
      <c r="Q25" s="38">
        <f>'[1]Annual Cost 95%'!Q25</f>
        <v>537459793.28176415</v>
      </c>
      <c r="R25" s="38">
        <f>'[1]Annual Cost 95%'!R25</f>
        <v>376221855.29723495</v>
      </c>
      <c r="S25" s="38">
        <f>'[1]Annual Cost 95%'!S25</f>
        <v>214983917.31270564</v>
      </c>
    </row>
    <row r="26" spans="1:19" x14ac:dyDescent="0.35">
      <c r="A26">
        <v>2045</v>
      </c>
      <c r="B26" s="36">
        <f>'[1]Annual Cost 95%'!B26</f>
        <v>14576357.16152232</v>
      </c>
      <c r="C26" s="36">
        <f>'[1]Annual Cost 95%'!C26</f>
        <v>18700675.273115844</v>
      </c>
      <c r="D26" s="36">
        <f>'[1]Annual Cost 95%'!D26</f>
        <v>19717630.423919726</v>
      </c>
      <c r="E26" s="36">
        <f>'[1]Annual Cost 95%'!E26</f>
        <v>12966178.172749506</v>
      </c>
      <c r="F26" s="36">
        <f>'[1]Annual Cost 95%'!F26</f>
        <v>10791024.100196755</v>
      </c>
      <c r="G26" s="36">
        <f>'[1]Annual Cost 95%'!G26</f>
        <v>6468964.7092802543</v>
      </c>
      <c r="H26" s="37">
        <f>'[1]Annual Cost 95%'!H26</f>
        <v>17836998.9494179</v>
      </c>
      <c r="I26" s="37">
        <f>'[1]Annual Cost 95%'!I26</f>
        <v>18965922.933558274</v>
      </c>
      <c r="J26" s="37">
        <f>'[1]Annual Cost 95%'!J26</f>
        <v>11966594.231887957</v>
      </c>
      <c r="K26" s="37">
        <f>'[1]Annual Cost 95%'!K26</f>
        <v>8805607.0762949102</v>
      </c>
      <c r="L26" s="37">
        <f>'[1]Annual Cost 95%'!L26</f>
        <v>7902467.8889826136</v>
      </c>
      <c r="M26" s="37">
        <f>'[1]Annual Cost 95%'!M26</f>
        <v>3386771.9524211199</v>
      </c>
      <c r="N26" s="38">
        <f>'[1]Annual Cost 95%'!N26</f>
        <v>1245928486.7457612</v>
      </c>
      <c r="O26" s="38">
        <f>'[1]Annual Cost 95%'!O26</f>
        <v>2221002954.6337481</v>
      </c>
      <c r="P26" s="38">
        <f>'[1]Annual Cost 95%'!P26</f>
        <v>1625124113.1466448</v>
      </c>
      <c r="Q26" s="38">
        <f>'[1]Annual Cost 95%'!Q26</f>
        <v>541708037.71554828</v>
      </c>
      <c r="R26" s="38">
        <f>'[1]Annual Cost 95%'!R26</f>
        <v>379195626.40088379</v>
      </c>
      <c r="S26" s="38">
        <f>'[1]Annual Cost 95%'!S26</f>
        <v>216683215.08621931</v>
      </c>
    </row>
    <row r="27" spans="1:19" x14ac:dyDescent="0.35">
      <c r="A27">
        <v>2046</v>
      </c>
      <c r="B27" s="36">
        <f>'[1]Annual Cost 95%'!B27</f>
        <v>14909697.371309441</v>
      </c>
      <c r="C27" s="36">
        <f>'[1]Annual Cost 95%'!C27</f>
        <v>19128332.674044281</v>
      </c>
      <c r="D27" s="36">
        <f>'[1]Annual Cost 95%'!D27</f>
        <v>20168544.118554242</v>
      </c>
      <c r="E27" s="36">
        <f>'[1]Annual Cost 95%'!E27</f>
        <v>13262695.917502003</v>
      </c>
      <c r="F27" s="36">
        <f>'[1]Annual Cost 95%'!F27</f>
        <v>11037799.216744585</v>
      </c>
      <c r="G27" s="36">
        <f>'[1]Annual Cost 95%'!G27</f>
        <v>6616900.5775772519</v>
      </c>
      <c r="H27" s="37">
        <f>'[1]Annual Cost 95%'!H27</f>
        <v>17838643.672864564</v>
      </c>
      <c r="I27" s="37">
        <f>'[1]Annual Cost 95%'!I27</f>
        <v>18967671.753425609</v>
      </c>
      <c r="J27" s="37">
        <f>'[1]Annual Cost 95%'!J27</f>
        <v>11967697.653947111</v>
      </c>
      <c r="K27" s="37">
        <f>'[1]Annual Cost 95%'!K27</f>
        <v>8806419.0283761751</v>
      </c>
      <c r="L27" s="37">
        <f>'[1]Annual Cost 95%'!L27</f>
        <v>7903196.5639273385</v>
      </c>
      <c r="M27" s="37">
        <f>'[1]Annual Cost 95%'!M27</f>
        <v>3387084.2416831446</v>
      </c>
      <c r="N27" s="38">
        <f>'[1]Annual Cost 95%'!N27</f>
        <v>1255776681.5779574</v>
      </c>
      <c r="O27" s="38">
        <f>'[1]Annual Cost 95%'!O27</f>
        <v>2238558432.378098</v>
      </c>
      <c r="P27" s="38">
        <f>'[1]Annual Cost 95%'!P27</f>
        <v>1637969584.6669009</v>
      </c>
      <c r="Q27" s="38">
        <f>'[1]Annual Cost 95%'!Q27</f>
        <v>545989861.55563366</v>
      </c>
      <c r="R27" s="38">
        <f>'[1]Annual Cost 95%'!R27</f>
        <v>382192903.08894354</v>
      </c>
      <c r="S27" s="38">
        <f>'[1]Annual Cost 95%'!S27</f>
        <v>218395944.62225345</v>
      </c>
    </row>
    <row r="28" spans="1:19" x14ac:dyDescent="0.35">
      <c r="A28">
        <v>2047</v>
      </c>
      <c r="B28" s="36">
        <f>'[1]Annual Cost 95%'!B28</f>
        <v>15250660.58965965</v>
      </c>
      <c r="C28" s="36">
        <f>'[1]Annual Cost 95%'!C28</f>
        <v>19565769.981307533</v>
      </c>
      <c r="D28" s="36">
        <f>'[1]Annual Cost 95%'!D28</f>
        <v>20629769.557330303</v>
      </c>
      <c r="E28" s="36">
        <f>'[1]Annual Cost 95%'!E28</f>
        <v>13565994.594290271</v>
      </c>
      <c r="F28" s="36">
        <f>'[1]Annual Cost 95%'!F28</f>
        <v>11290217.723352686</v>
      </c>
      <c r="G28" s="36">
        <f>'[1]Annual Cost 95%'!G28</f>
        <v>6768219.5252559297</v>
      </c>
      <c r="H28" s="37">
        <f>'[1]Annual Cost 95%'!H28</f>
        <v>17840288.547968756</v>
      </c>
      <c r="I28" s="37">
        <f>'[1]Annual Cost 95%'!I28</f>
        <v>18969420.73454906</v>
      </c>
      <c r="J28" s="37">
        <f>'[1]Annual Cost 95%'!J28</f>
        <v>11968801.177751191</v>
      </c>
      <c r="K28" s="37">
        <f>'[1]Annual Cost 95%'!K28</f>
        <v>8807231.0553263482</v>
      </c>
      <c r="L28" s="37">
        <f>'[1]Annual Cost 95%'!L28</f>
        <v>7903925.3060621079</v>
      </c>
      <c r="M28" s="37">
        <f>'[1]Annual Cost 95%'!M28</f>
        <v>3387396.5597409029</v>
      </c>
      <c r="N28" s="38">
        <f>'[1]Annual Cost 95%'!N28</f>
        <v>1265702719.5147016</v>
      </c>
      <c r="O28" s="38">
        <f>'[1]Annual Cost 95%'!O28</f>
        <v>2256252673.9175115</v>
      </c>
      <c r="P28" s="38">
        <f>'[1]Annual Cost 95%'!P28</f>
        <v>1650916590.6713498</v>
      </c>
      <c r="Q28" s="38">
        <f>'[1]Annual Cost 95%'!Q28</f>
        <v>550305530.22378325</v>
      </c>
      <c r="R28" s="38">
        <f>'[1]Annual Cost 95%'!R28</f>
        <v>385213871.15664828</v>
      </c>
      <c r="S28" s="38">
        <f>'[1]Annual Cost 95%'!S28</f>
        <v>220122212.0895133</v>
      </c>
    </row>
    <row r="29" spans="1:19" x14ac:dyDescent="0.35">
      <c r="A29">
        <v>2048</v>
      </c>
      <c r="B29" s="36">
        <f>'[1]Annual Cost 95%'!B29</f>
        <v>15599421.143755347</v>
      </c>
      <c r="C29" s="36">
        <f>'[1]Annual Cost 95%'!C29</f>
        <v>20013210.847221006</v>
      </c>
      <c r="D29" s="36">
        <f>'[1]Annual Cost 95%'!D29</f>
        <v>21101542.554924868</v>
      </c>
      <c r="E29" s="36">
        <f>'[1]Annual Cost 95%'!E29</f>
        <v>13876229.273224235</v>
      </c>
      <c r="F29" s="36">
        <f>'[1]Annual Cost 95%'!F29</f>
        <v>11548408.676190972</v>
      </c>
      <c r="G29" s="36">
        <f>'[1]Annual Cost 95%'!G29</f>
        <v>6922998.918449563</v>
      </c>
      <c r="H29" s="37">
        <f>'[1]Annual Cost 95%'!H29</f>
        <v>17841933.574744467</v>
      </c>
      <c r="I29" s="37">
        <f>'[1]Annual Cost 95%'!I29</f>
        <v>18971169.876943484</v>
      </c>
      <c r="J29" s="37">
        <f>'[1]Annual Cost 95%'!J29</f>
        <v>11969904.803309578</v>
      </c>
      <c r="K29" s="37">
        <f>'[1]Annual Cost 95%'!K29</f>
        <v>8808043.1571523305</v>
      </c>
      <c r="L29" s="37">
        <f>'[1]Annual Cost 95%'!L29</f>
        <v>7904654.1153931189</v>
      </c>
      <c r="M29" s="37">
        <f>'[1]Annual Cost 95%'!M29</f>
        <v>3387708.9065970504</v>
      </c>
      <c r="N29" s="38">
        <f>'[1]Annual Cost 95%'!N29</f>
        <v>1275707215.8513882</v>
      </c>
      <c r="O29" s="38">
        <f>'[1]Annual Cost 95%'!O29</f>
        <v>2274086776.0829091</v>
      </c>
      <c r="P29" s="38">
        <f>'[1]Annual Cost 95%'!P29</f>
        <v>1663965933.719202</v>
      </c>
      <c r="Q29" s="38">
        <f>'[1]Annual Cost 95%'!Q29</f>
        <v>554655311.23973405</v>
      </c>
      <c r="R29" s="38">
        <f>'[1]Annual Cost 95%'!R29</f>
        <v>388258717.86781383</v>
      </c>
      <c r="S29" s="38">
        <f>'[1]Annual Cost 95%'!S29</f>
        <v>221862124.49589357</v>
      </c>
    </row>
    <row r="30" spans="1:19" x14ac:dyDescent="0.35">
      <c r="A30">
        <v>2049</v>
      </c>
      <c r="B30" s="36">
        <f>'[1]Annual Cost 95%'!B30</f>
        <v>15956157.347389506</v>
      </c>
      <c r="C30" s="36">
        <f>'[1]Annual Cost 95%'!C30</f>
        <v>20470884.03870514</v>
      </c>
      <c r="D30" s="36">
        <f>'[1]Annual Cost 95%'!D30</f>
        <v>21584104.318755571</v>
      </c>
      <c r="E30" s="36">
        <f>'[1]Annual Cost 95%'!E30</f>
        <v>14193558.570642993</v>
      </c>
      <c r="F30" s="36">
        <f>'[1]Annual Cost 95%'!F30</f>
        <v>11812504.082757346</v>
      </c>
      <c r="G30" s="36">
        <f>'[1]Annual Cost 95%'!G30</f>
        <v>7081317.8925430169</v>
      </c>
      <c r="H30" s="37">
        <f>'[1]Annual Cost 95%'!H30</f>
        <v>17843578.753205676</v>
      </c>
      <c r="I30" s="37">
        <f>'[1]Annual Cost 95%'!I30</f>
        <v>18972919.180623759</v>
      </c>
      <c r="J30" s="37">
        <f>'[1]Annual Cost 95%'!J30</f>
        <v>11971008.530631656</v>
      </c>
      <c r="K30" s="37">
        <f>'[1]Annual Cost 95%'!K30</f>
        <v>8808855.3338610288</v>
      </c>
      <c r="L30" s="37">
        <f>'[1]Annual Cost 95%'!L30</f>
        <v>7905382.9919265658</v>
      </c>
      <c r="M30" s="37">
        <f>'[1]Annual Cost 95%'!M30</f>
        <v>3388021.2822542423</v>
      </c>
      <c r="N30" s="38">
        <f>'[1]Annual Cost 95%'!N30</f>
        <v>1285790790.7468925</v>
      </c>
      <c r="O30" s="38">
        <f>'[1]Annual Cost 95%'!O30</f>
        <v>2292061844.3748951</v>
      </c>
      <c r="P30" s="38">
        <f>'[1]Annual Cost 95%'!P30</f>
        <v>1677118422.7133379</v>
      </c>
      <c r="Q30" s="38">
        <f>'[1]Annual Cost 95%'!Q30</f>
        <v>559039474.23777938</v>
      </c>
      <c r="R30" s="38">
        <f>'[1]Annual Cost 95%'!R30</f>
        <v>391327631.96644557</v>
      </c>
      <c r="S30" s="38">
        <f>'[1]Annual Cost 95%'!S30</f>
        <v>223615789.69511172</v>
      </c>
    </row>
    <row r="31" spans="1:19" x14ac:dyDescent="0.35">
      <c r="A31">
        <v>2050</v>
      </c>
      <c r="B31" s="36">
        <f>'[1]Annual Cost 95%'!B31</f>
        <v>18479864.68344539</v>
      </c>
      <c r="C31" s="36">
        <f>'[1]Annual Cost 95%'!C31</f>
        <v>23708663.605505519</v>
      </c>
      <c r="D31" s="36">
        <f>'[1]Annual Cost 95%'!D31</f>
        <v>24997956.490397055</v>
      </c>
      <c r="E31" s="36">
        <f>'[1]Annual Cost 95%'!E31</f>
        <v>16438484.282367118</v>
      </c>
      <c r="F31" s="36">
        <f>'[1]Annual Cost 95%'!F31</f>
        <v>13680830.056349104</v>
      </c>
      <c r="G31" s="36">
        <f>'[1]Annual Cost 95%'!G31</f>
        <v>8201335.2955600657</v>
      </c>
      <c r="H31" s="37">
        <f>'[1]Annual Cost 95%'!H31</f>
        <v>20205642.047312394</v>
      </c>
      <c r="I31" s="37">
        <f>'[1]Annual Cost 95%'!I31</f>
        <v>21484480.151572675</v>
      </c>
      <c r="J31" s="37">
        <f>'[1]Annual Cost 95%'!J31</f>
        <v>13555683.90515895</v>
      </c>
      <c r="K31" s="37">
        <f>'[1]Annual Cost 95%'!K31</f>
        <v>9974937.2132301703</v>
      </c>
      <c r="L31" s="37">
        <f>'[1]Annual Cost 95%'!L31</f>
        <v>8951866.7298219483</v>
      </c>
      <c r="M31" s="37">
        <f>'[1]Annual Cost 95%'!M31</f>
        <v>3836514.3127808347</v>
      </c>
      <c r="N31" s="38">
        <f>'[1]Annual Cost 95%'!N31</f>
        <v>1467372105.3283854</v>
      </c>
      <c r="O31" s="38">
        <f>'[1]Annual Cost 95%'!O31</f>
        <v>2615750274.715817</v>
      </c>
      <c r="P31" s="38">
        <f>'[1]Annual Cost 95%'!P31</f>
        <v>1913963615.64572</v>
      </c>
      <c r="Q31" s="38">
        <f>'[1]Annual Cost 95%'!Q31</f>
        <v>637987871.88190663</v>
      </c>
      <c r="R31" s="38">
        <f>'[1]Annual Cost 95%'!R31</f>
        <v>446591510.31733471</v>
      </c>
      <c r="S31" s="38">
        <f>'[1]Annual Cost 95%'!S31</f>
        <v>255195148.75276268</v>
      </c>
    </row>
    <row r="32" spans="1:19" x14ac:dyDescent="0.35">
      <c r="A32">
        <v>2051</v>
      </c>
      <c r="B32" s="36">
        <f>'[1]Annual Cost 95%'!B32</f>
        <v>18902472.465496603</v>
      </c>
      <c r="C32" s="36">
        <f>'[1]Annual Cost 95%'!C32</f>
        <v>24250846.457672</v>
      </c>
      <c r="D32" s="36">
        <f>'[1]Annual Cost 95%'!D32</f>
        <v>25569623.606427576</v>
      </c>
      <c r="E32" s="36">
        <f>'[1]Annual Cost 95%'!E32</f>
        <v>16814408.646633606</v>
      </c>
      <c r="F32" s="36">
        <f>'[1]Annual Cost 95%'!F32</f>
        <v>13993690.856239732</v>
      </c>
      <c r="G32" s="36">
        <f>'[1]Annual Cost 95%'!G32</f>
        <v>8388887.9740285315</v>
      </c>
      <c r="H32" s="37">
        <f>'[1]Annual Cost 95%'!H32</f>
        <v>20207505.179856405</v>
      </c>
      <c r="I32" s="37">
        <f>'[1]Annual Cost 95%'!I32</f>
        <v>21486461.203897949</v>
      </c>
      <c r="J32" s="37">
        <f>'[1]Annual Cost 95%'!J32</f>
        <v>13556933.854840372</v>
      </c>
      <c r="K32" s="37">
        <f>'[1]Annual Cost 95%'!K32</f>
        <v>9975856.9875240475</v>
      </c>
      <c r="L32" s="37">
        <f>'[1]Annual Cost 95%'!L32</f>
        <v>8952692.1682908125</v>
      </c>
      <c r="M32" s="37">
        <f>'[1]Annual Cost 95%'!M32</f>
        <v>3836868.0721246335</v>
      </c>
      <c r="N32" s="38">
        <f>'[1]Annual Cost 95%'!N32</f>
        <v>1478970657.3627388</v>
      </c>
      <c r="O32" s="38">
        <f>'[1]Annual Cost 95%'!O32</f>
        <v>2636425954.4292297</v>
      </c>
      <c r="P32" s="38">
        <f>'[1]Annual Cost 95%'!P32</f>
        <v>1929092161.7774856</v>
      </c>
      <c r="Q32" s="38">
        <f>'[1]Annual Cost 95%'!Q32</f>
        <v>643030720.59249508</v>
      </c>
      <c r="R32" s="38">
        <f>'[1]Annual Cost 95%'!R32</f>
        <v>450121504.41474664</v>
      </c>
      <c r="S32" s="38">
        <f>'[1]Annual Cost 95%'!S32</f>
        <v>257212288.23699805</v>
      </c>
    </row>
    <row r="33" spans="1:19" x14ac:dyDescent="0.35">
      <c r="A33">
        <v>2052</v>
      </c>
      <c r="B33" s="36">
        <f>'[1]Annual Cost 95%'!B33</f>
        <v>19334744.676401038</v>
      </c>
      <c r="C33" s="36">
        <f>'[1]Annual Cost 95%'!C33</f>
        <v>24805428.247630786</v>
      </c>
      <c r="D33" s="36">
        <f>'[1]Annual Cost 95%'!D33</f>
        <v>26154363.922728535</v>
      </c>
      <c r="E33" s="36">
        <f>'[1]Annual Cost 95%'!E33</f>
        <v>17198929.857496269</v>
      </c>
      <c r="F33" s="36">
        <f>'[1]Annual Cost 95%'!F33</f>
        <v>14313706.330203867</v>
      </c>
      <c r="G33" s="36">
        <f>'[1]Annual Cost 95%'!G33</f>
        <v>8580729.7110384442</v>
      </c>
      <c r="H33" s="37">
        <f>'[1]Annual Cost 95%'!H33</f>
        <v>20209368.484197125</v>
      </c>
      <c r="I33" s="37">
        <f>'[1]Annual Cost 95%'!I33</f>
        <v>21488442.438893147</v>
      </c>
      <c r="J33" s="37">
        <f>'[1]Annual Cost 95%'!J33</f>
        <v>13558183.919777818</v>
      </c>
      <c r="K33" s="37">
        <f>'[1]Annual Cost 95%'!K33</f>
        <v>9976776.8466289602</v>
      </c>
      <c r="L33" s="37">
        <f>'[1]Annual Cost 95%'!L33</f>
        <v>8953517.6828721464</v>
      </c>
      <c r="M33" s="37">
        <f>'[1]Annual Cost 95%'!M33</f>
        <v>3837221.8640880617</v>
      </c>
      <c r="N33" s="38">
        <f>'[1]Annual Cost 95%'!N33</f>
        <v>1490660887.8532965</v>
      </c>
      <c r="O33" s="38">
        <f>'[1]Annual Cost 95%'!O33</f>
        <v>2657265060.9558764</v>
      </c>
      <c r="P33" s="38">
        <f>'[1]Annual Cost 95%'!P33</f>
        <v>1944340288.5042999</v>
      </c>
      <c r="Q33" s="38">
        <f>'[1]Annual Cost 95%'!Q33</f>
        <v>648113429.50143325</v>
      </c>
      <c r="R33" s="38">
        <f>'[1]Annual Cost 95%'!R33</f>
        <v>453679400.6510033</v>
      </c>
      <c r="S33" s="38">
        <f>'[1]Annual Cost 95%'!S33</f>
        <v>259245371.80057332</v>
      </c>
    </row>
    <row r="34" spans="1:19" x14ac:dyDescent="0.35">
      <c r="A34">
        <v>2053</v>
      </c>
      <c r="B34" s="36">
        <f>'[1]Annual Cost 95%'!B34</f>
        <v>19776902.327671077</v>
      </c>
      <c r="C34" s="36">
        <f>'[1]Annual Cost 95%'!C34</f>
        <v>25372692.521159407</v>
      </c>
      <c r="D34" s="36">
        <f>'[1]Annual Cost 95%'!D34</f>
        <v>26752476.404485293</v>
      </c>
      <c r="E34" s="36">
        <f>'[1]Annual Cost 95%'!E34</f>
        <v>17592244.512405086</v>
      </c>
      <c r="F34" s="36">
        <f>'[1]Annual Cost 95%'!F34</f>
        <v>14641040.095291378</v>
      </c>
      <c r="G34" s="36">
        <f>'[1]Annual Cost 95%'!G34</f>
        <v>8776958.5911563504</v>
      </c>
      <c r="H34" s="37">
        <f>'[1]Annual Cost 95%'!H34</f>
        <v>20211231.960350402</v>
      </c>
      <c r="I34" s="37">
        <f>'[1]Annual Cost 95%'!I34</f>
        <v>21490423.856575109</v>
      </c>
      <c r="J34" s="37">
        <f>'[1]Annual Cost 95%'!J34</f>
        <v>13559434.099981915</v>
      </c>
      <c r="K34" s="37">
        <f>'[1]Annual Cost 95%'!K34</f>
        <v>9977696.7905527297</v>
      </c>
      <c r="L34" s="37">
        <f>'[1]Annual Cost 95%'!L34</f>
        <v>8954343.2735729627</v>
      </c>
      <c r="M34" s="37">
        <f>'[1]Annual Cost 95%'!M34</f>
        <v>3837575.6886741268</v>
      </c>
      <c r="N34" s="38">
        <f>'[1]Annual Cost 95%'!N34</f>
        <v>1502443521.4542487</v>
      </c>
      <c r="O34" s="38">
        <f>'[1]Annual Cost 95%'!O34</f>
        <v>2678268886.0706167</v>
      </c>
      <c r="P34" s="38">
        <f>'[1]Annual Cost 95%'!P34</f>
        <v>1959708941.0272808</v>
      </c>
      <c r="Q34" s="38">
        <f>'[1]Annual Cost 95%'!Q34</f>
        <v>653236313.67576015</v>
      </c>
      <c r="R34" s="38">
        <f>'[1]Annual Cost 95%'!R34</f>
        <v>457265419.5730322</v>
      </c>
      <c r="S34" s="38">
        <f>'[1]Annual Cost 95%'!S34</f>
        <v>261294525.4703041</v>
      </c>
    </row>
    <row r="35" spans="1:19" x14ac:dyDescent="0.35">
      <c r="A35">
        <v>2054</v>
      </c>
      <c r="B35" s="36">
        <f>'[1]Annual Cost 95%'!B35</f>
        <v>20229171.485032804</v>
      </c>
      <c r="C35" s="36">
        <f>'[1]Annual Cost 95%'!C35</f>
        <v>25952929.308317278</v>
      </c>
      <c r="D35" s="36">
        <f>'[1]Annual Cost 95%'!D35</f>
        <v>27364266.853784684</v>
      </c>
      <c r="E35" s="36">
        <f>'[1]Annual Cost 95%'!E35</f>
        <v>17994553.704709411</v>
      </c>
      <c r="F35" s="36">
        <f>'[1]Annual Cost 95%'!F35</f>
        <v>14975859.510237461</v>
      </c>
      <c r="G35" s="36">
        <f>'[1]Annual Cost 95%'!G35</f>
        <v>8977674.9420009926</v>
      </c>
      <c r="H35" s="37">
        <f>'[1]Annual Cost 95%'!H35</f>
        <v>20213095.608332071</v>
      </c>
      <c r="I35" s="37">
        <f>'[1]Annual Cost 95%'!I35</f>
        <v>21492405.456960686</v>
      </c>
      <c r="J35" s="37">
        <f>'[1]Annual Cost 95%'!J35</f>
        <v>13560684.395463288</v>
      </c>
      <c r="K35" s="37">
        <f>'[1]Annual Cost 95%'!K35</f>
        <v>9978616.8193031736</v>
      </c>
      <c r="L35" s="37">
        <f>'[1]Annual Cost 95%'!L35</f>
        <v>8955168.9404002856</v>
      </c>
      <c r="M35" s="37">
        <f>'[1]Annual Cost 95%'!M35</f>
        <v>3837929.5458858362</v>
      </c>
      <c r="N35" s="38">
        <f>'[1]Annual Cost 95%'!N35</f>
        <v>1514319288.5476708</v>
      </c>
      <c r="O35" s="38">
        <f>'[1]Annual Cost 95%'!O35</f>
        <v>2699438731.7588911</v>
      </c>
      <c r="P35" s="38">
        <f>'[1]Annual Cost 95%'!P35</f>
        <v>1975199072.0187011</v>
      </c>
      <c r="Q35" s="38">
        <f>'[1]Annual Cost 95%'!Q35</f>
        <v>658399690.67290032</v>
      </c>
      <c r="R35" s="38">
        <f>'[1]Annual Cost 95%'!R35</f>
        <v>460879783.47103024</v>
      </c>
      <c r="S35" s="38">
        <f>'[1]Annual Cost 95%'!S35</f>
        <v>263359876.26916012</v>
      </c>
    </row>
    <row r="36" spans="1:19" x14ac:dyDescent="0.35">
      <c r="A36">
        <v>2055</v>
      </c>
      <c r="B36" s="36">
        <f>'[1]Annual Cost 95%'!B36</f>
        <v>20691783.384008542</v>
      </c>
      <c r="C36" s="36">
        <f>'[1]Annual Cost 95%'!C36</f>
        <v>26546435.271731887</v>
      </c>
      <c r="D36" s="36">
        <f>'[1]Annual Cost 95%'!D36</f>
        <v>27990048.065965042</v>
      </c>
      <c r="E36" s="36">
        <f>'[1]Annual Cost 95%'!E36</f>
        <v>18406063.126472715</v>
      </c>
      <c r="F36" s="36">
        <f>'[1]Annual Cost 95%'!F36</f>
        <v>15318335.761029579</v>
      </c>
      <c r="G36" s="36">
        <f>'[1]Annual Cost 95%'!G36</f>
        <v>9182981.3855386749</v>
      </c>
      <c r="H36" s="37">
        <f>'[1]Annual Cost 95%'!H36</f>
        <v>20214959.428157981</v>
      </c>
      <c r="I36" s="37">
        <f>'[1]Annual Cost 95%'!I36</f>
        <v>21494387.240066715</v>
      </c>
      <c r="J36" s="37">
        <f>'[1]Annual Cost 95%'!J36</f>
        <v>13561934.80623257</v>
      </c>
      <c r="K36" s="37">
        <f>'[1]Annual Cost 95%'!K36</f>
        <v>9979536.9328881186</v>
      </c>
      <c r="L36" s="37">
        <f>'[1]Annual Cost 95%'!L36</f>
        <v>8955994.6833611317</v>
      </c>
      <c r="M36" s="37">
        <f>'[1]Annual Cost 95%'!M36</f>
        <v>3838283.4357261988</v>
      </c>
      <c r="N36" s="38">
        <f>'[1]Annual Cost 95%'!N36</f>
        <v>1526288925.288799</v>
      </c>
      <c r="O36" s="38">
        <f>'[1]Annual Cost 95%'!O36</f>
        <v>2720775910.2974238</v>
      </c>
      <c r="P36" s="38">
        <f>'[1]Annual Cost 95%'!P36</f>
        <v>1990811641.6810422</v>
      </c>
      <c r="Q36" s="38">
        <f>'[1]Annual Cost 95%'!Q36</f>
        <v>663603880.56034732</v>
      </c>
      <c r="R36" s="38">
        <f>'[1]Annual Cost 95%'!R36</f>
        <v>464522716.39224321</v>
      </c>
      <c r="S36" s="38">
        <f>'[1]Annual Cost 95%'!S36</f>
        <v>265441552.22413895</v>
      </c>
    </row>
    <row r="37" spans="1:19" x14ac:dyDescent="0.35">
      <c r="A37">
        <v>2056</v>
      </c>
      <c r="B37" s="36">
        <f>'[1]Annual Cost 95%'!B37</f>
        <v>21164974.548142634</v>
      </c>
      <c r="C37" s="36">
        <f>'[1]Annual Cost 95%'!C37</f>
        <v>27153513.858276013</v>
      </c>
      <c r="D37" s="36">
        <f>'[1]Annual Cost 95%'!D37</f>
        <v>28630139.989541776</v>
      </c>
      <c r="E37" s="36">
        <f>'[1]Annual Cost 95%'!E37</f>
        <v>18826983.173638504</v>
      </c>
      <c r="F37" s="36">
        <f>'[1]Annual Cost 95%'!F37</f>
        <v>15668643.948431173</v>
      </c>
      <c r="G37" s="36">
        <f>'[1]Annual Cost 95%'!G37</f>
        <v>9392982.8905516732</v>
      </c>
      <c r="H37" s="37">
        <f>'[1]Annual Cost 95%'!H37</f>
        <v>20216823.419843979</v>
      </c>
      <c r="I37" s="37">
        <f>'[1]Annual Cost 95%'!I37</f>
        <v>21496369.205910057</v>
      </c>
      <c r="J37" s="37">
        <f>'[1]Annual Cost 95%'!J37</f>
        <v>13563185.332300391</v>
      </c>
      <c r="K37" s="37">
        <f>'[1]Annual Cost 95%'!K37</f>
        <v>9980457.1313153822</v>
      </c>
      <c r="L37" s="37">
        <f>'[1]Annual Cost 95%'!L37</f>
        <v>8956820.5024625231</v>
      </c>
      <c r="M37" s="37">
        <f>'[1]Annual Cost 95%'!M37</f>
        <v>3838637.3581982241</v>
      </c>
      <c r="N37" s="38">
        <f>'[1]Annual Cost 95%'!N37</f>
        <v>1538353173.6516626</v>
      </c>
      <c r="O37" s="38">
        <f>'[1]Annual Cost 95%'!O37</f>
        <v>2742281744.3355722</v>
      </c>
      <c r="P37" s="38">
        <f>'[1]Annual Cost 95%'!P37</f>
        <v>2006547617.8065164</v>
      </c>
      <c r="Q37" s="38">
        <f>'[1]Annual Cost 95%'!Q37</f>
        <v>668849205.93550539</v>
      </c>
      <c r="R37" s="38">
        <f>'[1]Annual Cost 95%'!R37</f>
        <v>468194444.15485388</v>
      </c>
      <c r="S37" s="38">
        <f>'[1]Annual Cost 95%'!S37</f>
        <v>267539682.37420219</v>
      </c>
    </row>
    <row r="38" spans="1:19" x14ac:dyDescent="0.35">
      <c r="A38">
        <v>2057</v>
      </c>
      <c r="B38" s="36">
        <f>'[1]Annual Cost 95%'!B38</f>
        <v>21648986.909930844</v>
      </c>
      <c r="C38" s="36">
        <f>'[1]Annual Cost 95%'!C38</f>
        <v>27774475.454213601</v>
      </c>
      <c r="D38" s="36">
        <f>'[1]Annual Cost 95%'!D38</f>
        <v>29284869.88979017</v>
      </c>
      <c r="E38" s="36">
        <f>'[1]Annual Cost 95%'!E38</f>
        <v>19257529.053601272</v>
      </c>
      <c r="F38" s="36">
        <f>'[1]Annual Cost 95%'!F38</f>
        <v>16026963.17750694</v>
      </c>
      <c r="G38" s="36">
        <f>'[1]Annual Cost 95%'!G38</f>
        <v>9607786.8263065182</v>
      </c>
      <c r="H38" s="37">
        <f>'[1]Annual Cost 95%'!H38</f>
        <v>20218687.583405908</v>
      </c>
      <c r="I38" s="37">
        <f>'[1]Annual Cost 95%'!I38</f>
        <v>21498351.354507551</v>
      </c>
      <c r="J38" s="37">
        <f>'[1]Annual Cost 95%'!J38</f>
        <v>13564435.973677382</v>
      </c>
      <c r="K38" s="37">
        <f>'[1]Annual Cost 95%'!K38</f>
        <v>9981377.4145927895</v>
      </c>
      <c r="L38" s="37">
        <f>'[1]Annual Cost 95%'!L38</f>
        <v>8957646.39771148</v>
      </c>
      <c r="M38" s="37">
        <f>'[1]Annual Cost 95%'!M38</f>
        <v>3838991.3133049193</v>
      </c>
      <c r="N38" s="38">
        <f>'[1]Annual Cost 95%'!N38</f>
        <v>1550512781.4750774</v>
      </c>
      <c r="O38" s="38">
        <f>'[1]Annual Cost 95%'!O38</f>
        <v>2763957566.9773116</v>
      </c>
      <c r="P38" s="38">
        <f>'[1]Annual Cost 95%'!P38</f>
        <v>2022407975.8370576</v>
      </c>
      <c r="Q38" s="38">
        <f>'[1]Annual Cost 95%'!Q38</f>
        <v>674135991.94568574</v>
      </c>
      <c r="R38" s="38">
        <f>'[1]Annual Cost 95%'!R38</f>
        <v>471895194.36198008</v>
      </c>
      <c r="S38" s="38">
        <f>'[1]Annual Cost 95%'!S38</f>
        <v>269654396.7782743</v>
      </c>
    </row>
    <row r="39" spans="1:19" x14ac:dyDescent="0.35">
      <c r="A39">
        <v>2058</v>
      </c>
      <c r="B39" s="36">
        <f>'[1]Annual Cost 95%'!B39</f>
        <v>22144067.934515268</v>
      </c>
      <c r="C39" s="36">
        <f>'[1]Annual Cost 95%'!C39</f>
        <v>28409637.54389362</v>
      </c>
      <c r="D39" s="36">
        <f>'[1]Annual Cost 95%'!D39</f>
        <v>29954572.516069103</v>
      </c>
      <c r="E39" s="36">
        <f>'[1]Annual Cost 95%'!E39</f>
        <v>19697920.89523742</v>
      </c>
      <c r="F39" s="36">
        <f>'[1]Annual Cost 95%'!F39</f>
        <v>16393476.64919541</v>
      </c>
      <c r="G39" s="36">
        <f>'[1]Annual Cost 95%'!G39</f>
        <v>9827503.0174496062</v>
      </c>
      <c r="H39" s="37">
        <f>'[1]Annual Cost 95%'!H39</f>
        <v>20220551.91885962</v>
      </c>
      <c r="I39" s="37">
        <f>'[1]Annual Cost 95%'!I39</f>
        <v>21500333.685876053</v>
      </c>
      <c r="J39" s="37">
        <f>'[1]Annual Cost 95%'!J39</f>
        <v>13565686.730374176</v>
      </c>
      <c r="K39" s="37">
        <f>'[1]Annual Cost 95%'!K39</f>
        <v>9982297.7827281673</v>
      </c>
      <c r="L39" s="37">
        <f>'[1]Annual Cost 95%'!L39</f>
        <v>8958472.3691150229</v>
      </c>
      <c r="M39" s="37">
        <f>'[1]Annual Cost 95%'!M39</f>
        <v>3839345.3010492949</v>
      </c>
      <c r="N39" s="38">
        <f>'[1]Annual Cost 95%'!N39</f>
        <v>1562768502.5090032</v>
      </c>
      <c r="O39" s="38">
        <f>'[1]Annual Cost 95%'!O39</f>
        <v>2785804721.8638749</v>
      </c>
      <c r="P39" s="38">
        <f>'[1]Annual Cost 95%'!P39</f>
        <v>2038393698.9247868</v>
      </c>
      <c r="Q39" s="38">
        <f>'[1]Annual Cost 95%'!Q39</f>
        <v>679464566.30826211</v>
      </c>
      <c r="R39" s="38">
        <f>'[1]Annual Cost 95%'!R39</f>
        <v>475625196.41578358</v>
      </c>
      <c r="S39" s="38">
        <f>'[1]Annual Cost 95%'!S39</f>
        <v>271785826.52330488</v>
      </c>
    </row>
    <row r="40" spans="1:19" x14ac:dyDescent="0.35">
      <c r="A40">
        <v>2059</v>
      </c>
      <c r="B40" s="36">
        <f>'[1]Annual Cost 95%'!B40</f>
        <v>22650470.746207945</v>
      </c>
      <c r="C40" s="36">
        <f>'[1]Annual Cost 95%'!C40</f>
        <v>29059324.87207298</v>
      </c>
      <c r="D40" s="36">
        <f>'[1]Annual Cost 95%'!D40</f>
        <v>30639590.272971209</v>
      </c>
      <c r="E40" s="36">
        <f>'[1]Annual Cost 95%'!E40</f>
        <v>20148383.861452412</v>
      </c>
      <c r="F40" s="36">
        <f>'[1]Annual Cost 95%'!F40</f>
        <v>16768371.753975647</v>
      </c>
      <c r="G40" s="36">
        <f>'[1]Annual Cost 95%'!G40</f>
        <v>10052243.800158177</v>
      </c>
      <c r="H40" s="37">
        <f>'[1]Annual Cost 95%'!H40</f>
        <v>20222416.426220961</v>
      </c>
      <c r="I40" s="37">
        <f>'[1]Annual Cost 95%'!I40</f>
        <v>21502316.200032417</v>
      </c>
      <c r="J40" s="37">
        <f>'[1]Annual Cost 95%'!J40</f>
        <v>13566937.602401406</v>
      </c>
      <c r="K40" s="37">
        <f>'[1]Annual Cost 95%'!K40</f>
        <v>9983218.2357293367</v>
      </c>
      <c r="L40" s="37">
        <f>'[1]Annual Cost 95%'!L40</f>
        <v>8959298.4166801739</v>
      </c>
      <c r="M40" s="37">
        <f>'[1]Annual Cost 95%'!M40</f>
        <v>3839699.32143436</v>
      </c>
      <c r="N40" s="38">
        <f>'[1]Annual Cost 95%'!N40</f>
        <v>1575121096.4612665</v>
      </c>
      <c r="O40" s="38">
        <f>'[1]Annual Cost 95%'!O40</f>
        <v>2807824563.25704</v>
      </c>
      <c r="P40" s="38">
        <f>'[1]Annual Cost 95%'!P40</f>
        <v>2054505777.9929564</v>
      </c>
      <c r="Q40" s="38">
        <f>'[1]Annual Cost 95%'!Q40</f>
        <v>684835259.33098531</v>
      </c>
      <c r="R40" s="38">
        <f>'[1]Annual Cost 95%'!R40</f>
        <v>479384681.53168982</v>
      </c>
      <c r="S40" s="38">
        <f>'[1]Annual Cost 95%'!S40</f>
        <v>273934103.73239416</v>
      </c>
    </row>
    <row r="41" spans="1:19" x14ac:dyDescent="0.35">
      <c r="A41">
        <v>2060</v>
      </c>
      <c r="B41" s="36">
        <f>'[1]Annual Cost 95%'!B41</f>
        <v>26112252.410740305</v>
      </c>
      <c r="C41" s="36">
        <f>'[1]Annual Cost 95%'!C41</f>
        <v>33500602.899050545</v>
      </c>
      <c r="D41" s="36">
        <f>'[1]Annual Cost 95%'!D41</f>
        <v>35322387.950962655</v>
      </c>
      <c r="E41" s="36">
        <f>'[1]Annual Cost 95%'!E41</f>
        <v>23227759.411879458</v>
      </c>
      <c r="F41" s="36">
        <f>'[1]Annual Cost 95%'!F41</f>
        <v>19331163.606400769</v>
      </c>
      <c r="G41" s="36">
        <f>'[1]Annual Cost 95%'!G41</f>
        <v>11588577.135774283</v>
      </c>
      <c r="H41" s="37">
        <f>'[1]Annual Cost 95%'!H41</f>
        <v>22793990.793428991</v>
      </c>
      <c r="I41" s="37">
        <f>'[1]Annual Cost 95%'!I41</f>
        <v>24236648.438582726</v>
      </c>
      <c r="J41" s="37">
        <f>'[1]Annual Cost 95%'!J41</f>
        <v>15292171.038629577</v>
      </c>
      <c r="K41" s="37">
        <f>'[1]Annual Cost 95%'!K41</f>
        <v>11252729.632199122</v>
      </c>
      <c r="L41" s="37">
        <f>'[1]Annual Cost 95%'!L41</f>
        <v>10098603.516076136</v>
      </c>
      <c r="M41" s="37">
        <f>'[1]Annual Cost 95%'!M41</f>
        <v>4327972.9354612008</v>
      </c>
      <c r="N41" s="38">
        <f>'[1]Annual Cost 95%'!N41</f>
        <v>1789289125.7481699</v>
      </c>
      <c r="O41" s="38">
        <f>'[1]Annual Cost 95%'!O41</f>
        <v>3189602354.5945635</v>
      </c>
      <c r="P41" s="38">
        <f>'[1]Annual Cost 95%'!P41</f>
        <v>2333855381.4106565</v>
      </c>
      <c r="Q41" s="38">
        <f>'[1]Annual Cost 95%'!Q41</f>
        <v>777951793.80355215</v>
      </c>
      <c r="R41" s="38">
        <f>'[1]Annual Cost 95%'!R41</f>
        <v>544566255.66248655</v>
      </c>
      <c r="S41" s="38">
        <f>'[1]Annual Cost 95%'!S41</f>
        <v>311180717.52142084</v>
      </c>
    </row>
    <row r="42" spans="1:19" x14ac:dyDescent="0.35">
      <c r="A42">
        <v>2061</v>
      </c>
      <c r="B42" s="36">
        <f>'[1]Annual Cost 95%'!B42</f>
        <v>26709401.863114271</v>
      </c>
      <c r="C42" s="36">
        <f>'[1]Annual Cost 95%'!C42</f>
        <v>34266713.242987685</v>
      </c>
      <c r="D42" s="36">
        <f>'[1]Annual Cost 95%'!D42</f>
        <v>36130159.884600312</v>
      </c>
      <c r="E42" s="36">
        <f>'[1]Annual Cost 95%'!E42</f>
        <v>23758944.68056095</v>
      </c>
      <c r="F42" s="36">
        <f>'[1]Annual Cost 95%'!F42</f>
        <v>19773239.363778394</v>
      </c>
      <c r="G42" s="36">
        <f>'[1]Annual Cost 95%'!G42</f>
        <v>11853591.136924744</v>
      </c>
      <c r="H42" s="37">
        <f>'[1]Annual Cost 95%'!H42</f>
        <v>22796092.593805127</v>
      </c>
      <c r="I42" s="37">
        <f>'[1]Annual Cost 95%'!I42</f>
        <v>24238883.264299124</v>
      </c>
      <c r="J42" s="37">
        <f>'[1]Annual Cost 95%'!J42</f>
        <v>15293581.107236352</v>
      </c>
      <c r="K42" s="37">
        <f>'[1]Annual Cost 95%'!K42</f>
        <v>11253767.229853164</v>
      </c>
      <c r="L42" s="37">
        <f>'[1]Annual Cost 95%'!L42</f>
        <v>10099534.693457969</v>
      </c>
      <c r="M42" s="37">
        <f>'[1]Annual Cost 95%'!M42</f>
        <v>4328372.0114819854</v>
      </c>
      <c r="N42" s="38">
        <f>'[1]Annual Cost 95%'!N42</f>
        <v>1803432207.0798466</v>
      </c>
      <c r="O42" s="38">
        <f>'[1]Annual Cost 95%'!O42</f>
        <v>3214813934.3597264</v>
      </c>
      <c r="P42" s="38">
        <f>'[1]Annual Cost 95%'!P42</f>
        <v>2352302878.7997999</v>
      </c>
      <c r="Q42" s="38">
        <f>'[1]Annual Cost 95%'!Q42</f>
        <v>784100959.59993327</v>
      </c>
      <c r="R42" s="38">
        <f>'[1]Annual Cost 95%'!R42</f>
        <v>548870671.7199533</v>
      </c>
      <c r="S42" s="38">
        <f>'[1]Annual Cost 95%'!S42</f>
        <v>313640383.83997333</v>
      </c>
    </row>
    <row r="43" spans="1:19" x14ac:dyDescent="0.35">
      <c r="A43">
        <v>2062</v>
      </c>
      <c r="B43" s="36">
        <f>'[1]Annual Cost 95%'!B43</f>
        <v>27320207.259941496</v>
      </c>
      <c r="C43" s="36">
        <f>'[1]Annual Cost 95%'!C43</f>
        <v>35050343.422638118</v>
      </c>
      <c r="D43" s="36">
        <f>'[1]Annual Cost 95%'!D43</f>
        <v>36956404.394261941</v>
      </c>
      <c r="E43" s="36">
        <f>'[1]Annual Cost 95%'!E43</f>
        <v>24302277.38820377</v>
      </c>
      <c r="F43" s="36">
        <f>'[1]Annual Cost 95%'!F43</f>
        <v>20225424.754452813</v>
      </c>
      <c r="G43" s="36">
        <f>'[1]Annual Cost 95%'!G43</f>
        <v>12124665.625051556</v>
      </c>
      <c r="H43" s="37">
        <f>'[1]Annual Cost 95%'!H43</f>
        <v>22798194.587985188</v>
      </c>
      <c r="I43" s="37">
        <f>'[1]Annual Cost 95%'!I43</f>
        <v>24241118.296085514</v>
      </c>
      <c r="J43" s="37">
        <f>'[1]Annual Cost 95%'!J43</f>
        <v>15294991.305863479</v>
      </c>
      <c r="K43" s="37">
        <f>'[1]Annual Cost 95%'!K43</f>
        <v>11254804.92318256</v>
      </c>
      <c r="L43" s="37">
        <f>'[1]Annual Cost 95%'!L43</f>
        <v>10100465.956702298</v>
      </c>
      <c r="M43" s="37">
        <f>'[1]Annual Cost 95%'!M43</f>
        <v>4328771.1243009837</v>
      </c>
      <c r="N43" s="38">
        <f>'[1]Annual Cost 95%'!N43</f>
        <v>1817687079.5953381</v>
      </c>
      <c r="O43" s="38">
        <f>'[1]Annual Cost 95%'!O43</f>
        <v>3240224794.061255</v>
      </c>
      <c r="P43" s="38">
        <f>'[1]Annual Cost 95%'!P43</f>
        <v>2370896190.7765284</v>
      </c>
      <c r="Q43" s="38">
        <f>'[1]Annual Cost 95%'!Q43</f>
        <v>790298730.25884259</v>
      </c>
      <c r="R43" s="38">
        <f>'[1]Annual Cost 95%'!R43</f>
        <v>553209111.18118989</v>
      </c>
      <c r="S43" s="38">
        <f>'[1]Annual Cost 95%'!S43</f>
        <v>316119492.10353708</v>
      </c>
    </row>
    <row r="44" spans="1:19" x14ac:dyDescent="0.35">
      <c r="A44">
        <v>2063</v>
      </c>
      <c r="B44" s="36">
        <f>'[1]Annual Cost 95%'!B44</f>
        <v>27944980.892924111</v>
      </c>
      <c r="C44" s="36">
        <f>'[1]Annual Cost 95%'!C44</f>
        <v>35851894.091309614</v>
      </c>
      <c r="D44" s="36">
        <f>'[1]Annual Cost 95%'!D44</f>
        <v>37801543.9210485</v>
      </c>
      <c r="E44" s="36">
        <f>'[1]Annual Cost 95%'!E44</f>
        <v>24858035.329170868</v>
      </c>
      <c r="F44" s="36">
        <f>'[1]Annual Cost 95%'!F44</f>
        <v>20687950.971118238</v>
      </c>
      <c r="G44" s="36">
        <f>'[1]Annual Cost 95%'!G44</f>
        <v>12401939.194727948</v>
      </c>
      <c r="H44" s="37">
        <f>'[1]Annual Cost 95%'!H44</f>
        <v>22800296.775987037</v>
      </c>
      <c r="I44" s="37">
        <f>'[1]Annual Cost 95%'!I44</f>
        <v>24243353.533960897</v>
      </c>
      <c r="J44" s="37">
        <f>'[1]Annual Cost 95%'!J44</f>
        <v>15296401.634522948</v>
      </c>
      <c r="K44" s="37">
        <f>'[1]Annual Cost 95%'!K44</f>
        <v>11255842.71219613</v>
      </c>
      <c r="L44" s="37">
        <f>'[1]Annual Cost 95%'!L44</f>
        <v>10101397.305817042</v>
      </c>
      <c r="M44" s="37">
        <f>'[1]Annual Cost 95%'!M44</f>
        <v>4329170.2739215884</v>
      </c>
      <c r="N44" s="38">
        <f>'[1]Annual Cost 95%'!N44</f>
        <v>1832054626.9259048</v>
      </c>
      <c r="O44" s="38">
        <f>'[1]Annual Cost 95%'!O44</f>
        <v>3265836508.8679171</v>
      </c>
      <c r="P44" s="38">
        <f>'[1]Annual Cost 95%'!P44</f>
        <v>2389636469.9033542</v>
      </c>
      <c r="Q44" s="38">
        <f>'[1]Annual Cost 95%'!Q44</f>
        <v>796545489.96778464</v>
      </c>
      <c r="R44" s="38">
        <f>'[1]Annual Cost 95%'!R44</f>
        <v>557581842.9774493</v>
      </c>
      <c r="S44" s="38">
        <f>'[1]Annual Cost 95%'!S44</f>
        <v>318618195.98711389</v>
      </c>
    </row>
    <row r="45" spans="1:19" x14ac:dyDescent="0.35">
      <c r="A45">
        <v>2064</v>
      </c>
      <c r="B45" s="36">
        <f>'[1]Annual Cost 95%'!B45</f>
        <v>28584042.195423886</v>
      </c>
      <c r="C45" s="36">
        <f>'[1]Annual Cost 95%'!C45</f>
        <v>36671775.064671732</v>
      </c>
      <c r="D45" s="36">
        <f>'[1]Annual Cost 95%'!D45</f>
        <v>38666010.566678047</v>
      </c>
      <c r="E45" s="36">
        <f>'[1]Annual Cost 95%'!E45</f>
        <v>25426502.650580551</v>
      </c>
      <c r="F45" s="36">
        <f>'[1]Annual Cost 95%'!F45</f>
        <v>21161054.493511483</v>
      </c>
      <c r="G45" s="36">
        <f>'[1]Annual Cost 95%'!G45</f>
        <v>12685553.609984633</v>
      </c>
      <c r="H45" s="37">
        <f>'[1]Annual Cost 95%'!H45</f>
        <v>22802399.157828547</v>
      </c>
      <c r="I45" s="37">
        <f>'[1]Annual Cost 95%'!I45</f>
        <v>24245588.977944281</v>
      </c>
      <c r="J45" s="37">
        <f>'[1]Annual Cost 95%'!J45</f>
        <v>15297812.093226748</v>
      </c>
      <c r="K45" s="37">
        <f>'[1]Annual Cost 95%'!K45</f>
        <v>11256880.5969027</v>
      </c>
      <c r="L45" s="37">
        <f>'[1]Annual Cost 95%'!L45</f>
        <v>10102328.740810117</v>
      </c>
      <c r="M45" s="37">
        <f>'[1]Annual Cost 95%'!M45</f>
        <v>4329569.4603471924</v>
      </c>
      <c r="N45" s="38">
        <f>'[1]Annual Cost 95%'!N45</f>
        <v>1846535739.6872945</v>
      </c>
      <c r="O45" s="38">
        <f>'[1]Annual Cost 95%'!O45</f>
        <v>3291650666.3990903</v>
      </c>
      <c r="P45" s="38">
        <f>'[1]Annual Cost 95%'!P45</f>
        <v>2408524877.852993</v>
      </c>
      <c r="Q45" s="38">
        <f>'[1]Annual Cost 95%'!Q45</f>
        <v>802841625.95099759</v>
      </c>
      <c r="R45" s="38">
        <f>'[1]Annual Cost 95%'!R45</f>
        <v>561989138.16569829</v>
      </c>
      <c r="S45" s="38">
        <f>'[1]Annual Cost 95%'!S45</f>
        <v>321136650.38039905</v>
      </c>
    </row>
    <row r="46" spans="1:19" x14ac:dyDescent="0.35">
      <c r="A46">
        <v>2065</v>
      </c>
      <c r="B46" s="36">
        <f>'[1]Annual Cost 95%'!B46</f>
        <v>29237717.905781645</v>
      </c>
      <c r="C46" s="36">
        <f>'[1]Annual Cost 95%'!C46</f>
        <v>37510405.530285753</v>
      </c>
      <c r="D46" s="36">
        <f>'[1]Annual Cost 95%'!D46</f>
        <v>39550246.314410053</v>
      </c>
      <c r="E46" s="36">
        <f>'[1]Annual Cost 95%'!E46</f>
        <v>26007969.997584835</v>
      </c>
      <c r="F46" s="36">
        <f>'[1]Annual Cost 95%'!F46</f>
        <v>21644977.209318969</v>
      </c>
      <c r="G46" s="36">
        <f>'[1]Annual Cost 95%'!G46</f>
        <v>12975653.876790691</v>
      </c>
      <c r="H46" s="37">
        <f>'[1]Annual Cost 95%'!H46</f>
        <v>22804501.733527601</v>
      </c>
      <c r="I46" s="37">
        <f>'[1]Annual Cost 95%'!I46</f>
        <v>24247824.628054664</v>
      </c>
      <c r="J46" s="37">
        <f>'[1]Annual Cost 95%'!J46</f>
        <v>15299222.681986872</v>
      </c>
      <c r="K46" s="37">
        <f>'[1]Annual Cost 95%'!K46</f>
        <v>11257918.577311093</v>
      </c>
      <c r="L46" s="37">
        <f>'[1]Annual Cost 95%'!L46</f>
        <v>10103260.261689443</v>
      </c>
      <c r="M46" s="37">
        <f>'[1]Annual Cost 95%'!M46</f>
        <v>4329968.6835811893</v>
      </c>
      <c r="N46" s="38">
        <f>'[1]Annual Cost 95%'!N46</f>
        <v>1861131315.5349514</v>
      </c>
      <c r="O46" s="38">
        <f>'[1]Annual Cost 95%'!O46</f>
        <v>3317668866.8231745</v>
      </c>
      <c r="P46" s="38">
        <f>'[1]Annual Cost 95%'!P46</f>
        <v>2427562585.480372</v>
      </c>
      <c r="Q46" s="38">
        <f>'[1]Annual Cost 95%'!Q46</f>
        <v>809187528.49345708</v>
      </c>
      <c r="R46" s="38">
        <f>'[1]Annual Cost 95%'!R46</f>
        <v>566431269.94542003</v>
      </c>
      <c r="S46" s="38">
        <f>'[1]Annual Cost 95%'!S46</f>
        <v>323675011.39738286</v>
      </c>
    </row>
    <row r="47" spans="1:19" x14ac:dyDescent="0.35">
      <c r="A47">
        <v>2066</v>
      </c>
      <c r="B47" s="36">
        <f>'[1]Annual Cost 95%'!B47</f>
        <v>29906342.234371576</v>
      </c>
      <c r="C47" s="36">
        <f>'[1]Annual Cost 95%'!C47</f>
        <v>38368214.261926323</v>
      </c>
      <c r="D47" s="36">
        <f>'[1]Annual Cost 95%'!D47</f>
        <v>40454703.255022012</v>
      </c>
      <c r="E47" s="36">
        <f>'[1]Annual Cost 95%'!E47</f>
        <v>26602734.661970068</v>
      </c>
      <c r="F47" s="36">
        <f>'[1]Annual Cost 95%'!F47</f>
        <v>22139966.537848726</v>
      </c>
      <c r="G47" s="36">
        <f>'[1]Annual Cost 95%'!G47</f>
        <v>13272388.317192039</v>
      </c>
      <c r="H47" s="37">
        <f>'[1]Annual Cost 95%'!H47</f>
        <v>22806604.503102068</v>
      </c>
      <c r="I47" s="37">
        <f>'[1]Annual Cost 95%'!I47</f>
        <v>24250060.484311059</v>
      </c>
      <c r="J47" s="37">
        <f>'[1]Annual Cost 95%'!J47</f>
        <v>15300633.400815312</v>
      </c>
      <c r="K47" s="37">
        <f>'[1]Annual Cost 95%'!K47</f>
        <v>11258956.653430134</v>
      </c>
      <c r="L47" s="37">
        <f>'[1]Annual Cost 95%'!L47</f>
        <v>10104191.868462941</v>
      </c>
      <c r="M47" s="37">
        <f>'[1]Annual Cost 95%'!M47</f>
        <v>4330367.9436269747</v>
      </c>
      <c r="N47" s="38">
        <f>'[1]Annual Cost 95%'!N47</f>
        <v>1875842259.2196593</v>
      </c>
      <c r="O47" s="38">
        <f>'[1]Annual Cost 95%'!O47</f>
        <v>3343892722.9567842</v>
      </c>
      <c r="P47" s="38">
        <f>'[1]Annual Cost 95%'!P47</f>
        <v>2446750772.8952084</v>
      </c>
      <c r="Q47" s="38">
        <f>'[1]Annual Cost 95%'!Q47</f>
        <v>815583590.96506929</v>
      </c>
      <c r="R47" s="38">
        <f>'[1]Annual Cost 95%'!R47</f>
        <v>570908513.67554855</v>
      </c>
      <c r="S47" s="38">
        <f>'[1]Annual Cost 95%'!S47</f>
        <v>326233436.38602769</v>
      </c>
    </row>
    <row r="48" spans="1:19" x14ac:dyDescent="0.35">
      <c r="A48">
        <v>2067</v>
      </c>
      <c r="B48" s="36">
        <f>'[1]Annual Cost 95%'!B48</f>
        <v>30590257.034475837</v>
      </c>
      <c r="C48" s="36">
        <f>'[1]Annual Cost 95%'!C48</f>
        <v>39245639.838804267</v>
      </c>
      <c r="D48" s="36">
        <f>'[1]Annual Cost 95%'!D48</f>
        <v>41379843.817953743</v>
      </c>
      <c r="E48" s="36">
        <f>'[1]Annual Cost 95%'!E48</f>
        <v>27211100.73415583</v>
      </c>
      <c r="F48" s="36">
        <f>'[1]Annual Cost 95%'!F48</f>
        <v>22646275.556530561</v>
      </c>
      <c r="G48" s="36">
        <f>'[1]Annual Cost 95%'!G48</f>
        <v>13575908.645145284</v>
      </c>
      <c r="H48" s="37">
        <f>'[1]Annual Cost 95%'!H48</f>
        <v>22808707.466569826</v>
      </c>
      <c r="I48" s="37">
        <f>'[1]Annual Cost 95%'!I48</f>
        <v>24252296.546732474</v>
      </c>
      <c r="J48" s="37">
        <f>'[1]Annual Cost 95%'!J48</f>
        <v>15302044.24972406</v>
      </c>
      <c r="K48" s="37">
        <f>'[1]Annual Cost 95%'!K48</f>
        <v>11259994.825268647</v>
      </c>
      <c r="L48" s="37">
        <f>'[1]Annual Cost 95%'!L48</f>
        <v>10105123.561138529</v>
      </c>
      <c r="M48" s="37">
        <f>'[1]Annual Cost 95%'!M48</f>
        <v>4330767.2404879406</v>
      </c>
      <c r="N48" s="38">
        <f>'[1]Annual Cost 95%'!N48</f>
        <v>1890669482.6436248</v>
      </c>
      <c r="O48" s="38">
        <f>'[1]Annual Cost 95%'!O48</f>
        <v>3370323860.3647223</v>
      </c>
      <c r="P48" s="38">
        <f>'[1]Annual Cost 95%'!P48</f>
        <v>2466090629.5351629</v>
      </c>
      <c r="Q48" s="38">
        <f>'[1]Annual Cost 95%'!Q48</f>
        <v>822030209.84505415</v>
      </c>
      <c r="R48" s="38">
        <f>'[1]Annual Cost 95%'!R48</f>
        <v>575421146.8915379</v>
      </c>
      <c r="S48" s="38">
        <f>'[1]Annual Cost 95%'!S48</f>
        <v>328812083.93802166</v>
      </c>
    </row>
    <row r="49" spans="1:19" x14ac:dyDescent="0.35">
      <c r="A49">
        <v>2068</v>
      </c>
      <c r="B49" s="36">
        <f>'[1]Annual Cost 95%'!B49</f>
        <v>31289811.977066796</v>
      </c>
      <c r="C49" s="36">
        <f>'[1]Annual Cost 95%'!C49</f>
        <v>40143130.869802751</v>
      </c>
      <c r="D49" s="36">
        <f>'[1]Annual Cost 95%'!D49</f>
        <v>42326141.007737644</v>
      </c>
      <c r="E49" s="36">
        <f>'[1]Annual Cost 95%'!E49</f>
        <v>27833379.258669883</v>
      </c>
      <c r="F49" s="36">
        <f>'[1]Annual Cost 95%'!F49</f>
        <v>23164163.130309142</v>
      </c>
      <c r="G49" s="36">
        <f>'[1]Annual Cost 95%'!G49</f>
        <v>13886370.044085847</v>
      </c>
      <c r="H49" s="37">
        <f>'[1]Annual Cost 95%'!H49</f>
        <v>22810810.623948753</v>
      </c>
      <c r="I49" s="37">
        <f>'[1]Annual Cost 95%'!I49</f>
        <v>24254532.815337915</v>
      </c>
      <c r="J49" s="37">
        <f>'[1]Annual Cost 95%'!J49</f>
        <v>15303455.228725113</v>
      </c>
      <c r="K49" s="37">
        <f>'[1]Annual Cost 95%'!K49</f>
        <v>11261033.092835458</v>
      </c>
      <c r="L49" s="37">
        <f>'[1]Annual Cost 95%'!L49</f>
        <v>10106055.339724131</v>
      </c>
      <c r="M49" s="37">
        <f>'[1]Annual Cost 95%'!M49</f>
        <v>4331166.5741674835</v>
      </c>
      <c r="N49" s="38">
        <f>'[1]Annual Cost 95%'!N49</f>
        <v>1905613904.9170051</v>
      </c>
      <c r="O49" s="38">
        <f>'[1]Annual Cost 95%'!O49</f>
        <v>3396963917.4607482</v>
      </c>
      <c r="P49" s="38">
        <f>'[1]Annual Cost 95%'!P49</f>
        <v>2485583354.239572</v>
      </c>
      <c r="Q49" s="38">
        <f>'[1]Annual Cost 95%'!Q49</f>
        <v>828527784.74652386</v>
      </c>
      <c r="R49" s="38">
        <f>'[1]Annual Cost 95%'!R49</f>
        <v>579969449.32256675</v>
      </c>
      <c r="S49" s="38">
        <f>'[1]Annual Cost 95%'!S49</f>
        <v>331411113.89860958</v>
      </c>
    </row>
    <row r="50" spans="1:19" x14ac:dyDescent="0.35">
      <c r="A50">
        <v>2069</v>
      </c>
      <c r="B50" s="36">
        <f>'[1]Annual Cost 95%'!B50</f>
        <v>32005364.729586322</v>
      </c>
      <c r="C50" s="36">
        <f>'[1]Annual Cost 95%'!C50</f>
        <v>41061146.222841367</v>
      </c>
      <c r="D50" s="36">
        <f>'[1]Annual Cost 95%'!D50</f>
        <v>43294078.645835757</v>
      </c>
      <c r="E50" s="36">
        <f>'[1]Annual Cost 95%'!E50</f>
        <v>28469888.393178534</v>
      </c>
      <c r="F50" s="36">
        <f>'[1]Annual Cost 95%'!F50</f>
        <v>23693894.043996077</v>
      </c>
      <c r="G50" s="36">
        <f>'[1]Annual Cost 95%'!G50</f>
        <v>14203931.2462699</v>
      </c>
      <c r="H50" s="37">
        <f>'[1]Annual Cost 95%'!H50</f>
        <v>22812913.97525673</v>
      </c>
      <c r="I50" s="37">
        <f>'[1]Annual Cost 95%'!I50</f>
        <v>24256769.290146396</v>
      </c>
      <c r="J50" s="37">
        <f>'[1]Annual Cost 95%'!J50</f>
        <v>15304866.337830463</v>
      </c>
      <c r="K50" s="37">
        <f>'[1]Annual Cost 95%'!K50</f>
        <v>11262071.456139397</v>
      </c>
      <c r="L50" s="37">
        <f>'[1]Annual Cost 95%'!L50</f>
        <v>10106987.204227664</v>
      </c>
      <c r="M50" s="37">
        <f>'[1]Annual Cost 95%'!M50</f>
        <v>4331565.9446689989</v>
      </c>
      <c r="N50" s="38">
        <f>'[1]Annual Cost 95%'!N50</f>
        <v>1920676452.4148815</v>
      </c>
      <c r="O50" s="38">
        <f>'[1]Annual Cost 95%'!O50</f>
        <v>3423814545.6091361</v>
      </c>
      <c r="P50" s="38">
        <f>'[1]Annual Cost 95%'!P50</f>
        <v>2505230155.3237586</v>
      </c>
      <c r="Q50" s="38">
        <f>'[1]Annual Cost 95%'!Q50</f>
        <v>835076718.44125271</v>
      </c>
      <c r="R50" s="38">
        <f>'[1]Annual Cost 95%'!R50</f>
        <v>584553702.9088769</v>
      </c>
      <c r="S50" s="38">
        <f>'[1]Annual Cost 95%'!S50</f>
        <v>334030687.37650108</v>
      </c>
    </row>
    <row r="51" spans="1:19" x14ac:dyDescent="0.35">
      <c r="A51">
        <v>2070</v>
      </c>
      <c r="B51" s="36">
        <f>'[1]Annual Cost 95%'!B51</f>
        <v>36524962.403075427</v>
      </c>
      <c r="C51" s="36">
        <f>'[1]Annual Cost 95%'!C51</f>
        <v>46859544.788441725</v>
      </c>
      <c r="D51" s="36">
        <f>'[1]Annual Cost 95%'!D51</f>
        <v>49407797.979353964</v>
      </c>
      <c r="E51" s="36">
        <f>'[1]Annual Cost 95%'!E51</f>
        <v>32490228.184131045</v>
      </c>
      <c r="F51" s="36">
        <f>'[1]Annual Cost 95%'!F51</f>
        <v>27039797.748013202</v>
      </c>
      <c r="G51" s="36">
        <f>'[1]Annual Cost 95%'!G51</f>
        <v>16209721.686636187</v>
      </c>
      <c r="H51" s="37">
        <f>'[1]Annual Cost 95%'!H51</f>
        <v>25454699.601617489</v>
      </c>
      <c r="I51" s="37">
        <f>'[1]Annual Cost 95%'!I51</f>
        <v>27065756.538428724</v>
      </c>
      <c r="J51" s="37">
        <f>'[1]Annual Cost 95%'!J51</f>
        <v>17077203.530199073</v>
      </c>
      <c r="K51" s="37">
        <f>'[1]Annual Cost 95%'!K51</f>
        <v>12566244.10712762</v>
      </c>
      <c r="L51" s="37">
        <f>'[1]Annual Cost 95%'!L51</f>
        <v>11277398.557678634</v>
      </c>
      <c r="M51" s="37">
        <f>'[1]Annual Cost 95%'!M51</f>
        <v>4833170.8104336997</v>
      </c>
      <c r="N51" s="38">
        <f>'[1]Annual Cost 95%'!N51</f>
        <v>2159835525.6446967</v>
      </c>
      <c r="O51" s="38">
        <f>'[1]Annual Cost 95%'!O51</f>
        <v>3850141589.1927199</v>
      </c>
      <c r="P51" s="38">
        <f>'[1]Annual Cost 95%'!P51</f>
        <v>2817176772.5800395</v>
      </c>
      <c r="Q51" s="38">
        <f>'[1]Annual Cost 95%'!Q51</f>
        <v>939058924.19334638</v>
      </c>
      <c r="R51" s="38">
        <f>'[1]Annual Cost 95%'!R51</f>
        <v>657341246.93534255</v>
      </c>
      <c r="S51" s="38">
        <f>'[1]Annual Cost 95%'!S51</f>
        <v>375623569.67733854</v>
      </c>
    </row>
    <row r="52" spans="1:19" x14ac:dyDescent="0.35">
      <c r="A52">
        <v>2071</v>
      </c>
      <c r="B52" s="36">
        <f>'[1]Annual Cost 95%'!B52</f>
        <v>37360235.475420773</v>
      </c>
      <c r="C52" s="36">
        <f>'[1]Annual Cost 95%'!C52</f>
        <v>47931154.815365404</v>
      </c>
      <c r="D52" s="36">
        <f>'[1]Annual Cost 95%'!D52</f>
        <v>50537682.871790111</v>
      </c>
      <c r="E52" s="36">
        <f>'[1]Annual Cost 95%'!E52</f>
        <v>33233232.719414987</v>
      </c>
      <c r="F52" s="36">
        <f>'[1]Annual Cost 95%'!F52</f>
        <v>27658158.820951033</v>
      </c>
      <c r="G52" s="36">
        <f>'[1]Annual Cost 95%'!G52</f>
        <v>16580414.581146041</v>
      </c>
      <c r="H52" s="37">
        <f>'[1]Annual Cost 95%'!H52</f>
        <v>25457046.742040679</v>
      </c>
      <c r="I52" s="37">
        <f>'[1]Annual Cost 95%'!I52</f>
        <v>27068252.232043255</v>
      </c>
      <c r="J52" s="37">
        <f>'[1]Annual Cost 95%'!J52</f>
        <v>17078778.19402729</v>
      </c>
      <c r="K52" s="37">
        <f>'[1]Annual Cost 95%'!K52</f>
        <v>12567402.822020082</v>
      </c>
      <c r="L52" s="37">
        <f>'[1]Annual Cost 95%'!L52</f>
        <v>11278438.430018023</v>
      </c>
      <c r="M52" s="37">
        <f>'[1]Annual Cost 95%'!M52</f>
        <v>4833616.4700077232</v>
      </c>
      <c r="N52" s="38">
        <f>'[1]Annual Cost 95%'!N52</f>
        <v>2176907517.5674467</v>
      </c>
      <c r="O52" s="38">
        <f>'[1]Annual Cost 95%'!O52</f>
        <v>3880574270.4463181</v>
      </c>
      <c r="P52" s="38">
        <f>'[1]Annual Cost 95%'!P52</f>
        <v>2839444588.1314526</v>
      </c>
      <c r="Q52" s="38">
        <f>'[1]Annual Cost 95%'!Q52</f>
        <v>946481529.37715077</v>
      </c>
      <c r="R52" s="38">
        <f>'[1]Annual Cost 95%'!R52</f>
        <v>662537070.56400561</v>
      </c>
      <c r="S52" s="38">
        <f>'[1]Annual Cost 95%'!S52</f>
        <v>378592611.75086033</v>
      </c>
    </row>
    <row r="53" spans="1:19" x14ac:dyDescent="0.35">
      <c r="A53">
        <v>2072</v>
      </c>
      <c r="B53" s="36">
        <f>'[1]Annual Cost 95%'!B53</f>
        <v>38214610.035063654</v>
      </c>
      <c r="C53" s="36">
        <f>'[1]Annual Cost 95%'!C53</f>
        <v>49027271.013977006</v>
      </c>
      <c r="D53" s="36">
        <f>'[1]Annual Cost 95%'!D53</f>
        <v>51693406.597818658</v>
      </c>
      <c r="E53" s="36">
        <f>'[1]Annual Cost 95%'!E53</f>
        <v>33993228.693981037</v>
      </c>
      <c r="F53" s="36">
        <f>'[1]Annual Cost 95%'!F53</f>
        <v>28290660.91743084</v>
      </c>
      <c r="G53" s="36">
        <f>'[1]Annual Cost 95%'!G53</f>
        <v>16959584.686103832</v>
      </c>
      <c r="H53" s="37">
        <f>'[1]Annual Cost 95%'!H53</f>
        <v>25459394.098890234</v>
      </c>
      <c r="I53" s="37">
        <f>'[1]Annual Cost 95%'!I53</f>
        <v>27070748.155782022</v>
      </c>
      <c r="J53" s="37">
        <f>'[1]Annual Cost 95%'!J53</f>
        <v>17080353.003052942</v>
      </c>
      <c r="K53" s="37">
        <f>'[1]Annual Cost 95%'!K53</f>
        <v>12568561.643755939</v>
      </c>
      <c r="L53" s="37">
        <f>'[1]Annual Cost 95%'!L53</f>
        <v>11279478.398242509</v>
      </c>
      <c r="M53" s="37">
        <f>'[1]Annual Cost 95%'!M53</f>
        <v>4834062.1706753606</v>
      </c>
      <c r="N53" s="38">
        <f>'[1]Annual Cost 95%'!N53</f>
        <v>2194114451.6673908</v>
      </c>
      <c r="O53" s="38">
        <f>'[1]Annual Cost 95%'!O53</f>
        <v>3911247500.7983918</v>
      </c>
      <c r="P53" s="38">
        <f>'[1]Annual Cost 95%'!P53</f>
        <v>2861888415.2183356</v>
      </c>
      <c r="Q53" s="38">
        <f>'[1]Annual Cost 95%'!Q53</f>
        <v>953962805.07277858</v>
      </c>
      <c r="R53" s="38">
        <f>'[1]Annual Cost 95%'!R53</f>
        <v>667773963.55094504</v>
      </c>
      <c r="S53" s="38">
        <f>'[1]Annual Cost 95%'!S53</f>
        <v>381585122.02911144</v>
      </c>
    </row>
    <row r="54" spans="1:19" x14ac:dyDescent="0.35">
      <c r="A54">
        <v>2073</v>
      </c>
      <c r="B54" s="36">
        <f>'[1]Annual Cost 95%'!B54</f>
        <v>39088522.905396387</v>
      </c>
      <c r="C54" s="36">
        <f>'[1]Annual Cost 95%'!C54</f>
        <v>50148453.804985285</v>
      </c>
      <c r="D54" s="36">
        <f>'[1]Annual Cost 95%'!D54</f>
        <v>52875560.054198988</v>
      </c>
      <c r="E54" s="36">
        <f>'[1]Annual Cost 95%'!E54</f>
        <v>34770604.677474692</v>
      </c>
      <c r="F54" s="36">
        <f>'[1]Annual Cost 95%'!F54</f>
        <v>28937627.422212053</v>
      </c>
      <c r="G54" s="36">
        <f>'[1]Annual Cost 95%'!G54</f>
        <v>17347425.863053825</v>
      </c>
      <c r="H54" s="37">
        <f>'[1]Annual Cost 95%'!H54</f>
        <v>25461741.672186118</v>
      </c>
      <c r="I54" s="37">
        <f>'[1]Annual Cost 95%'!I54</f>
        <v>27073244.309666254</v>
      </c>
      <c r="J54" s="37">
        <f>'[1]Annual Cost 95%'!J54</f>
        <v>17081927.95728942</v>
      </c>
      <c r="K54" s="37">
        <f>'[1]Annual Cost 95%'!K54</f>
        <v>12569720.572345044</v>
      </c>
      <c r="L54" s="37">
        <f>'[1]Annual Cost 95%'!L54</f>
        <v>11280518.462360939</v>
      </c>
      <c r="M54" s="37">
        <f>'[1]Annual Cost 95%'!M54</f>
        <v>4834507.9124404015</v>
      </c>
      <c r="N54" s="38">
        <f>'[1]Annual Cost 95%'!N54</f>
        <v>2211457394.5682278</v>
      </c>
      <c r="O54" s="38">
        <f>'[1]Annual Cost 95%'!O54</f>
        <v>3942163181.6216235</v>
      </c>
      <c r="P54" s="38">
        <f>'[1]Annual Cost 95%'!P54</f>
        <v>2884509645.0889931</v>
      </c>
      <c r="Q54" s="38">
        <f>'[1]Annual Cost 95%'!Q54</f>
        <v>961503215.02966428</v>
      </c>
      <c r="R54" s="38">
        <f>'[1]Annual Cost 95%'!R54</f>
        <v>673052250.52076507</v>
      </c>
      <c r="S54" s="38">
        <f>'[1]Annual Cost 95%'!S54</f>
        <v>384601286.01186568</v>
      </c>
    </row>
    <row r="55" spans="1:19" x14ac:dyDescent="0.35">
      <c r="A55">
        <v>2074</v>
      </c>
      <c r="B55" s="36">
        <f>'[1]Annual Cost 95%'!B55</f>
        <v>39982420.899330609</v>
      </c>
      <c r="C55" s="36">
        <f>'[1]Annual Cost 95%'!C55</f>
        <v>51295276.425110199</v>
      </c>
      <c r="D55" s="36">
        <f>'[1]Annual Cost 95%'!D55</f>
        <v>54084747.650644891</v>
      </c>
      <c r="E55" s="36">
        <f>'[1]Annual Cost 95%'!E55</f>
        <v>35565758.125567339</v>
      </c>
      <c r="F55" s="36">
        <f>'[1]Annual Cost 95%'!F55</f>
        <v>29599389.115395915</v>
      </c>
      <c r="G55" s="36">
        <f>'[1]Annual Cost 95%'!G55</f>
        <v>17744136.406873468</v>
      </c>
      <c r="H55" s="37">
        <f>'[1]Annual Cost 95%'!H55</f>
        <v>25464089.461948279</v>
      </c>
      <c r="I55" s="37">
        <f>'[1]Annual Cost 95%'!I55</f>
        <v>27075740.693717159</v>
      </c>
      <c r="J55" s="37">
        <f>'[1]Annual Cost 95%'!J55</f>
        <v>17083503.056750111</v>
      </c>
      <c r="K55" s="37">
        <f>'[1]Annual Cost 95%'!K55</f>
        <v>12570879.607797252</v>
      </c>
      <c r="L55" s="37">
        <f>'[1]Annual Cost 95%'!L55</f>
        <v>11281558.622382149</v>
      </c>
      <c r="M55" s="37">
        <f>'[1]Annual Cost 95%'!M55</f>
        <v>4834953.6953066345</v>
      </c>
      <c r="N55" s="38">
        <f>'[1]Annual Cost 95%'!N55</f>
        <v>2228937421.3245735</v>
      </c>
      <c r="O55" s="38">
        <f>'[1]Annual Cost 95%'!O55</f>
        <v>3973323229.3177176</v>
      </c>
      <c r="P55" s="38">
        <f>'[1]Annual Cost 95%'!P55</f>
        <v>2907309679.988574</v>
      </c>
      <c r="Q55" s="38">
        <f>'[1]Annual Cost 95%'!Q55</f>
        <v>969103226.66285801</v>
      </c>
      <c r="R55" s="38">
        <f>'[1]Annual Cost 95%'!R55</f>
        <v>678372258.66400063</v>
      </c>
      <c r="S55" s="38">
        <f>'[1]Annual Cost 95%'!S55</f>
        <v>387641290.66514319</v>
      </c>
    </row>
    <row r="56" spans="1:19" x14ac:dyDescent="0.35">
      <c r="A56">
        <v>2075</v>
      </c>
      <c r="B56" s="36">
        <f>'[1]Annual Cost 95%'!B56</f>
        <v>40896761.047743097</v>
      </c>
      <c r="C56" s="36">
        <f>'[1]Annual Cost 95%'!C56</f>
        <v>52468325.220166534</v>
      </c>
      <c r="D56" s="36">
        <f>'[1]Annual Cost 95%'!D56</f>
        <v>55321587.618846282</v>
      </c>
      <c r="E56" s="36">
        <f>'[1]Annual Cost 95%'!E56</f>
        <v>36379095.583166823</v>
      </c>
      <c r="F56" s="36">
        <f>'[1]Annual Cost 95%'!F56</f>
        <v>30276284.341546245</v>
      </c>
      <c r="G56" s="36">
        <f>'[1]Annual Cost 95%'!G56</f>
        <v>18149919.147157308</v>
      </c>
      <c r="H56" s="37">
        <f>'[1]Annual Cost 95%'!H56</f>
        <v>25466437.468196683</v>
      </c>
      <c r="I56" s="37">
        <f>'[1]Annual Cost 95%'!I56</f>
        <v>27078237.307955969</v>
      </c>
      <c r="J56" s="37">
        <f>'[1]Annual Cost 95%'!J56</f>
        <v>17085078.301448409</v>
      </c>
      <c r="K56" s="37">
        <f>'[1]Annual Cost 95%'!K56</f>
        <v>12572038.750122413</v>
      </c>
      <c r="L56" s="37">
        <f>'[1]Annual Cost 95%'!L56</f>
        <v>11282598.878314987</v>
      </c>
      <c r="M56" s="37">
        <f>'[1]Annual Cost 95%'!M56</f>
        <v>4835399.5192778511</v>
      </c>
      <c r="N56" s="38">
        <f>'[1]Annual Cost 95%'!N56</f>
        <v>2246555615.4885993</v>
      </c>
      <c r="O56" s="38">
        <f>'[1]Annual Cost 95%'!O56</f>
        <v>4004729575.4361982</v>
      </c>
      <c r="P56" s="38">
        <f>'[1]Annual Cost 95%'!P56</f>
        <v>2930289933.2459989</v>
      </c>
      <c r="Q56" s="38">
        <f>'[1]Annual Cost 95%'!Q56</f>
        <v>976763311.08199954</v>
      </c>
      <c r="R56" s="38">
        <f>'[1]Annual Cost 95%'!R56</f>
        <v>683734317.7573998</v>
      </c>
      <c r="S56" s="38">
        <f>'[1]Annual Cost 95%'!S56</f>
        <v>390705324.43279982</v>
      </c>
    </row>
    <row r="57" spans="1:19" x14ac:dyDescent="0.35">
      <c r="A57">
        <v>2076</v>
      </c>
      <c r="B57" s="36">
        <f>'[1]Annual Cost 95%'!B57</f>
        <v>41832010.833145909</v>
      </c>
      <c r="C57" s="36">
        <f>'[1]Annual Cost 95%'!C57</f>
        <v>53668199.944849983</v>
      </c>
      <c r="D57" s="36">
        <f>'[1]Annual Cost 95%'!D57</f>
        <v>56586712.328557841</v>
      </c>
      <c r="E57" s="36">
        <f>'[1]Annual Cost 95%'!E57</f>
        <v>37211032.89227514</v>
      </c>
      <c r="F57" s="36">
        <f>'[1]Annual Cost 95%'!F57</f>
        <v>30968659.182677783</v>
      </c>
      <c r="G57" s="36">
        <f>'[1]Annual Cost 95%'!G57</f>
        <v>18564981.551919408</v>
      </c>
      <c r="H57" s="37">
        <f>'[1]Annual Cost 95%'!H57</f>
        <v>25468785.690951291</v>
      </c>
      <c r="I57" s="37">
        <f>'[1]Annual Cost 95%'!I57</f>
        <v>27080734.15240391</v>
      </c>
      <c r="J57" s="37">
        <f>'[1]Annual Cost 95%'!J57</f>
        <v>17086653.6913977</v>
      </c>
      <c r="K57" s="37">
        <f>'[1]Annual Cost 95%'!K57</f>
        <v>12573197.999330385</v>
      </c>
      <c r="L57" s="37">
        <f>'[1]Annual Cost 95%'!L57</f>
        <v>11283639.230168294</v>
      </c>
      <c r="M57" s="37">
        <f>'[1]Annual Cost 95%'!M57</f>
        <v>4835845.3843578398</v>
      </c>
      <c r="N57" s="38">
        <f>'[1]Annual Cost 95%'!N57</f>
        <v>2264313069.1771998</v>
      </c>
      <c r="O57" s="38">
        <f>'[1]Annual Cost 95%'!O57</f>
        <v>4036384166.7941389</v>
      </c>
      <c r="P57" s="38">
        <f>'[1]Annual Cost 95%'!P57</f>
        <v>2953451829.3615651</v>
      </c>
      <c r="Q57" s="38">
        <f>'[1]Annual Cost 95%'!Q57</f>
        <v>984483943.12052166</v>
      </c>
      <c r="R57" s="38">
        <f>'[1]Annual Cost 95%'!R57</f>
        <v>689138760.18436527</v>
      </c>
      <c r="S57" s="38">
        <f>'[1]Annual Cost 95%'!S57</f>
        <v>393793577.2482087</v>
      </c>
    </row>
    <row r="58" spans="1:19" x14ac:dyDescent="0.35">
      <c r="A58">
        <v>2077</v>
      </c>
      <c r="B58" s="36">
        <f>'[1]Annual Cost 95%'!B58</f>
        <v>42788648.428700104</v>
      </c>
      <c r="C58" s="36">
        <f>'[1]Annual Cost 95%'!C58</f>
        <v>54895514.069378816</v>
      </c>
      <c r="D58" s="36">
        <f>'[1]Annual Cost 95%'!D58</f>
        <v>57880768.610916033</v>
      </c>
      <c r="E58" s="36">
        <f>'[1]Annual Cost 95%'!E58</f>
        <v>38061995.40459951</v>
      </c>
      <c r="F58" s="36">
        <f>'[1]Annual Cost 95%'!F58</f>
        <v>31676867.635200463</v>
      </c>
      <c r="G58" s="36">
        <f>'[1]Annual Cost 95%'!G58</f>
        <v>18989535.833667297</v>
      </c>
      <c r="H58" s="37">
        <f>'[1]Annual Cost 95%'!H58</f>
        <v>25471134.13023207</v>
      </c>
      <c r="I58" s="37">
        <f>'[1]Annual Cost 95%'!I58</f>
        <v>27083231.2270822</v>
      </c>
      <c r="J58" s="37">
        <f>'[1]Annual Cost 95%'!J58</f>
        <v>17088229.226611387</v>
      </c>
      <c r="K58" s="37">
        <f>'[1]Annual Cost 95%'!K58</f>
        <v>12574357.355431022</v>
      </c>
      <c r="L58" s="37">
        <f>'[1]Annual Cost 95%'!L58</f>
        <v>11284679.677950917</v>
      </c>
      <c r="M58" s="37">
        <f>'[1]Annual Cost 95%'!M58</f>
        <v>4836291.2905503921</v>
      </c>
      <c r="N58" s="38">
        <f>'[1]Annual Cost 95%'!N58</f>
        <v>2282210883.1396923</v>
      </c>
      <c r="O58" s="38">
        <f>'[1]Annual Cost 95%'!O58</f>
        <v>4068288965.5968428</v>
      </c>
      <c r="P58" s="38">
        <f>'[1]Annual Cost 95%'!P58</f>
        <v>2976796804.0952511</v>
      </c>
      <c r="Q58" s="38">
        <f>'[1]Annual Cost 95%'!Q58</f>
        <v>992265601.36508358</v>
      </c>
      <c r="R58" s="38">
        <f>'[1]Annual Cost 95%'!R58</f>
        <v>694585920.95555866</v>
      </c>
      <c r="S58" s="38">
        <f>'[1]Annual Cost 95%'!S58</f>
        <v>396906240.54603344</v>
      </c>
    </row>
    <row r="59" spans="1:19" x14ac:dyDescent="0.35">
      <c r="A59">
        <v>2078</v>
      </c>
      <c r="B59" s="36">
        <f>'[1]Annual Cost 95%'!B59</f>
        <v>43767162.942695498</v>
      </c>
      <c r="C59" s="36">
        <f>'[1]Annual Cost 95%'!C59</f>
        <v>56150895.093148097</v>
      </c>
      <c r="D59" s="36">
        <f>'[1]Annual Cost 95%'!D59</f>
        <v>59204418.089150108</v>
      </c>
      <c r="E59" s="36">
        <f>'[1]Annual Cost 95%'!E59</f>
        <v>38932418.199025646</v>
      </c>
      <c r="F59" s="36">
        <f>'[1]Annual Cost 95%'!F59</f>
        <v>32401271.790910229</v>
      </c>
      <c r="G59" s="36">
        <f>'[1]Annual Cost 95%'!G59</f>
        <v>19423799.057901684</v>
      </c>
      <c r="H59" s="37">
        <f>'[1]Annual Cost 95%'!H59</f>
        <v>25473482.786058977</v>
      </c>
      <c r="I59" s="37">
        <f>'[1]Annual Cost 95%'!I59</f>
        <v>27085728.532012079</v>
      </c>
      <c r="J59" s="37">
        <f>'[1]Annual Cost 95%'!J59</f>
        <v>17089804.907102857</v>
      </c>
      <c r="K59" s="37">
        <f>'[1]Annual Cost 95%'!K59</f>
        <v>12575516.818434179</v>
      </c>
      <c r="L59" s="37">
        <f>'[1]Annual Cost 95%'!L59</f>
        <v>11285720.2216717</v>
      </c>
      <c r="M59" s="37">
        <f>'[1]Annual Cost 95%'!M59</f>
        <v>4836737.2378592994</v>
      </c>
      <c r="N59" s="38">
        <f>'[1]Annual Cost 95%'!N59</f>
        <v>2300250166.8260479</v>
      </c>
      <c r="O59" s="38">
        <f>'[1]Annual Cost 95%'!O59</f>
        <v>4100445949.5594769</v>
      </c>
      <c r="P59" s="38">
        <f>'[1]Annual Cost 95%'!P59</f>
        <v>3000326304.5557146</v>
      </c>
      <c r="Q59" s="38">
        <f>'[1]Annual Cost 95%'!Q59</f>
        <v>1000108768.1852382</v>
      </c>
      <c r="R59" s="38">
        <f>'[1]Annual Cost 95%'!R59</f>
        <v>700076137.72966683</v>
      </c>
      <c r="S59" s="38">
        <f>'[1]Annual Cost 95%'!S59</f>
        <v>400043507.2740953</v>
      </c>
    </row>
    <row r="60" spans="1:19" x14ac:dyDescent="0.35">
      <c r="A60">
        <v>2079</v>
      </c>
      <c r="B60" s="36">
        <f>'[1]Annual Cost 95%'!B60</f>
        <v>44768054.668621175</v>
      </c>
      <c r="C60" s="36">
        <f>'[1]Annual Cost 95%'!C60</f>
        <v>57434984.865556628</v>
      </c>
      <c r="D60" s="36">
        <f>'[1]Annual Cost 95%'!D60</f>
        <v>60558337.516855776</v>
      </c>
      <c r="E60" s="36">
        <f>'[1]Annual Cost 95%'!E60</f>
        <v>39822746.304064184</v>
      </c>
      <c r="F60" s="36">
        <f>'[1]Annual Cost 95%'!F60</f>
        <v>33142242.022118777</v>
      </c>
      <c r="G60" s="36">
        <f>'[1]Annual Cost 95%'!G60</f>
        <v>19867993.254097383</v>
      </c>
      <c r="H60" s="37">
        <f>'[1]Annual Cost 95%'!H60</f>
        <v>25475831.658451989</v>
      </c>
      <c r="I60" s="37">
        <f>'[1]Annual Cost 95%'!I60</f>
        <v>27088226.067214776</v>
      </c>
      <c r="J60" s="37">
        <f>'[1]Annual Cost 95%'!J60</f>
        <v>17091380.73288551</v>
      </c>
      <c r="K60" s="37">
        <f>'[1]Annual Cost 95%'!K60</f>
        <v>12576676.388349716</v>
      </c>
      <c r="L60" s="37">
        <f>'[1]Annual Cost 95%'!L60</f>
        <v>11286760.861339489</v>
      </c>
      <c r="M60" s="37">
        <f>'[1]Annual Cost 95%'!M60</f>
        <v>4837183.2262883522</v>
      </c>
      <c r="N60" s="38">
        <f>'[1]Annual Cost 95%'!N60</f>
        <v>2318432038.4556656</v>
      </c>
      <c r="O60" s="38">
        <f>'[1]Annual Cost 95%'!O60</f>
        <v>4132857112.0296645</v>
      </c>
      <c r="P60" s="38">
        <f>'[1]Annual Cost 95%'!P60</f>
        <v>3024041789.2899985</v>
      </c>
      <c r="Q60" s="38">
        <f>'[1]Annual Cost 95%'!Q60</f>
        <v>1008013929.7633328</v>
      </c>
      <c r="R60" s="38">
        <f>'[1]Annual Cost 95%'!R60</f>
        <v>705609750.83433306</v>
      </c>
      <c r="S60" s="38">
        <f>'[1]Annual Cost 95%'!S60</f>
        <v>403205571.90533316</v>
      </c>
    </row>
    <row r="61" spans="1:19" x14ac:dyDescent="0.35">
      <c r="A61">
        <v>2080</v>
      </c>
      <c r="B61" s="36">
        <f>'[1]Annual Cost 95%'!B61</f>
        <v>50111435.465855941</v>
      </c>
      <c r="C61" s="36">
        <f>'[1]Annual Cost 95%'!C61</f>
        <v>64290252.477512859</v>
      </c>
      <c r="D61" s="36">
        <f>'[1]Annual Cost 95%'!D61</f>
        <v>67786399.137921408</v>
      </c>
      <c r="E61" s="36">
        <f>'[1]Annual Cost 95%'!E61</f>
        <v>44575869.920209065</v>
      </c>
      <c r="F61" s="36">
        <f>'[1]Annual Cost 95%'!F61</f>
        <v>37098000.674335212</v>
      </c>
      <c r="G61" s="36">
        <f>'[1]Annual Cost 95%'!G61</f>
        <v>22239377.367598858</v>
      </c>
      <c r="H61" s="37">
        <f>'[1]Annual Cost 95%'!H61</f>
        <v>27881568.860604703</v>
      </c>
      <c r="I61" s="37">
        <f>'[1]Annual Cost 95%'!I61</f>
        <v>29646225.117605001</v>
      </c>
      <c r="J61" s="37">
        <f>'[1]Annual Cost 95%'!J61</f>
        <v>18705356.324203156</v>
      </c>
      <c r="K61" s="37">
        <f>'[1]Annual Cost 95%'!K61</f>
        <v>13764318.804602321</v>
      </c>
      <c r="L61" s="37">
        <f>'[1]Annual Cost 95%'!L61</f>
        <v>12352593.799002085</v>
      </c>
      <c r="M61" s="37">
        <f>'[1]Annual Cost 95%'!M61</f>
        <v>5293968.7710008919</v>
      </c>
      <c r="N61" s="38">
        <f>'[1]Annual Cost 95%'!N61</f>
        <v>2557186844.7069879</v>
      </c>
      <c r="O61" s="38">
        <f>'[1]Annual Cost 95%'!O61</f>
        <v>4558463505.7820215</v>
      </c>
      <c r="P61" s="38">
        <f>'[1]Annual Cost 95%'!P61</f>
        <v>3335461101.7917233</v>
      </c>
      <c r="Q61" s="38">
        <f>'[1]Annual Cost 95%'!Q61</f>
        <v>1111820367.2639077</v>
      </c>
      <c r="R61" s="38">
        <f>'[1]Annual Cost 95%'!R61</f>
        <v>778274257.08473551</v>
      </c>
      <c r="S61" s="38">
        <f>'[1]Annual Cost 95%'!S61</f>
        <v>444728146.90556312</v>
      </c>
    </row>
    <row r="62" spans="1:19" x14ac:dyDescent="0.35">
      <c r="A62">
        <v>2081</v>
      </c>
      <c r="B62" s="36">
        <f>'[1]Annual Cost 95%'!B62</f>
        <v>51257411.530096233</v>
      </c>
      <c r="C62" s="36">
        <f>'[1]Annual Cost 95%'!C62</f>
        <v>65760477.583185472</v>
      </c>
      <c r="D62" s="36">
        <f>'[1]Annual Cost 95%'!D62</f>
        <v>69336576.062029392</v>
      </c>
      <c r="E62" s="36">
        <f>'[1]Annual Cost 95%'!E62</f>
        <v>45595255.605260022</v>
      </c>
      <c r="F62" s="36">
        <f>'[1]Annual Cost 95%'!F62</f>
        <v>37946378.303288288</v>
      </c>
      <c r="G62" s="36">
        <f>'[1]Annual Cost 95%'!G62</f>
        <v>22747959.768201619</v>
      </c>
      <c r="H62" s="37">
        <f>'[1]Annual Cost 95%'!H62</f>
        <v>27884139.779073942</v>
      </c>
      <c r="I62" s="37">
        <f>'[1]Annual Cost 95%'!I62</f>
        <v>29648958.75243305</v>
      </c>
      <c r="J62" s="37">
        <f>'[1]Annual Cost 95%'!J62</f>
        <v>18707081.117606569</v>
      </c>
      <c r="K62" s="37">
        <f>'[1]Annual Cost 95%'!K62</f>
        <v>13765587.992201058</v>
      </c>
      <c r="L62" s="37">
        <f>'[1]Annual Cost 95%'!L62</f>
        <v>12353732.813513773</v>
      </c>
      <c r="M62" s="37">
        <f>'[1]Annual Cost 95%'!M62</f>
        <v>5294456.9200773295</v>
      </c>
      <c r="N62" s="38">
        <f>'[1]Annual Cost 95%'!N62</f>
        <v>2577399621.3927355</v>
      </c>
      <c r="O62" s="38">
        <f>'[1]Annual Cost 95%'!O62</f>
        <v>4594494977.2653112</v>
      </c>
      <c r="P62" s="38">
        <f>'[1]Annual Cost 95%'!P62</f>
        <v>3361825593.1209593</v>
      </c>
      <c r="Q62" s="38">
        <f>'[1]Annual Cost 95%'!Q62</f>
        <v>1120608531.0403197</v>
      </c>
      <c r="R62" s="38">
        <f>'[1]Annual Cost 95%'!R62</f>
        <v>784425971.72822392</v>
      </c>
      <c r="S62" s="38">
        <f>'[1]Annual Cost 95%'!S62</f>
        <v>448243412.41612792</v>
      </c>
    </row>
    <row r="63" spans="1:19" x14ac:dyDescent="0.35">
      <c r="A63">
        <v>2082</v>
      </c>
      <c r="B63" s="36">
        <f>'[1]Annual Cost 95%'!B63</f>
        <v>52429594.409759052</v>
      </c>
      <c r="C63" s="36">
        <f>'[1]Annual Cost 95%'!C63</f>
        <v>67264324.610969946</v>
      </c>
      <c r="D63" s="36">
        <f>'[1]Annual Cost 95%'!D63</f>
        <v>70922203.290720582</v>
      </c>
      <c r="E63" s="36">
        <f>'[1]Annual Cost 95%'!E63</f>
        <v>46637953.166820556</v>
      </c>
      <c r="F63" s="36">
        <f>'[1]Annual Cost 95%'!F63</f>
        <v>38814157.101798363</v>
      </c>
      <c r="G63" s="36">
        <f>'[1]Annual Cost 95%'!G63</f>
        <v>23268172.712858185</v>
      </c>
      <c r="H63" s="37">
        <f>'[1]Annual Cost 95%'!H63</f>
        <v>27886710.934603788</v>
      </c>
      <c r="I63" s="37">
        <f>'[1]Annual Cost 95%'!I63</f>
        <v>29651692.639325548</v>
      </c>
      <c r="J63" s="37">
        <f>'[1]Annual Cost 95%'!J63</f>
        <v>18708806.070050642</v>
      </c>
      <c r="K63" s="37">
        <f>'[1]Annual Cost 95%'!K63</f>
        <v>13766857.296829717</v>
      </c>
      <c r="L63" s="37">
        <f>'[1]Annual Cost 95%'!L63</f>
        <v>12354871.933052311</v>
      </c>
      <c r="M63" s="37">
        <f>'[1]Annual Cost 95%'!M63</f>
        <v>5294945.1141652754</v>
      </c>
      <c r="N63" s="38">
        <f>'[1]Annual Cost 95%'!N63</f>
        <v>2597772165.9664631</v>
      </c>
      <c r="O63" s="38">
        <f>'[1]Annual Cost 95%'!O63</f>
        <v>4630811252.374999</v>
      </c>
      <c r="P63" s="38">
        <f>'[1]Annual Cost 95%'!P63</f>
        <v>3388398477.3475604</v>
      </c>
      <c r="Q63" s="38">
        <f>'[1]Annual Cost 95%'!Q63</f>
        <v>1129466159.1158533</v>
      </c>
      <c r="R63" s="38">
        <f>'[1]Annual Cost 95%'!R63</f>
        <v>790626311.38109756</v>
      </c>
      <c r="S63" s="38">
        <f>'[1]Annual Cost 95%'!S63</f>
        <v>451786463.64634138</v>
      </c>
    </row>
    <row r="64" spans="1:19" x14ac:dyDescent="0.35">
      <c r="A64">
        <v>2083</v>
      </c>
      <c r="B64" s="36">
        <f>'[1]Annual Cost 95%'!B64</f>
        <v>53628583.416816115</v>
      </c>
      <c r="C64" s="36">
        <f>'[1]Annual Cost 95%'!C64</f>
        <v>68802562.445605174</v>
      </c>
      <c r="D64" s="36">
        <f>'[1]Annual Cost 95%'!D64</f>
        <v>72544091.521196991</v>
      </c>
      <c r="E64" s="36">
        <f>'[1]Annual Cost 95%'!E64</f>
        <v>47704495.713795729</v>
      </c>
      <c r="F64" s="36">
        <f>'[1]Annual Cost 95%'!F64</f>
        <v>39701780.74655766</v>
      </c>
      <c r="G64" s="36">
        <f>'[1]Annual Cost 95%'!G64</f>
        <v>23800282.175292421</v>
      </c>
      <c r="H64" s="37">
        <f>'[1]Annual Cost 95%'!H64</f>
        <v>27889282.327216107</v>
      </c>
      <c r="I64" s="37">
        <f>'[1]Annual Cost 95%'!I64</f>
        <v>29654426.778305735</v>
      </c>
      <c r="J64" s="37">
        <f>'[1]Annual Cost 95%'!J64</f>
        <v>18710531.181550048</v>
      </c>
      <c r="K64" s="37">
        <f>'[1]Annual Cost 95%'!K64</f>
        <v>13768126.718499091</v>
      </c>
      <c r="L64" s="37">
        <f>'[1]Annual Cost 95%'!L64</f>
        <v>12356011.157627389</v>
      </c>
      <c r="M64" s="37">
        <f>'[1]Annual Cost 95%'!M64</f>
        <v>5295433.3532688804</v>
      </c>
      <c r="N64" s="38">
        <f>'[1]Annual Cost 95%'!N64</f>
        <v>2618305741.2817812</v>
      </c>
      <c r="O64" s="38">
        <f>'[1]Annual Cost 95%'!O64</f>
        <v>4667414582.284914</v>
      </c>
      <c r="P64" s="38">
        <f>'[1]Annual Cost 95%'!P64</f>
        <v>3415181401.6718879</v>
      </c>
      <c r="Q64" s="38">
        <f>'[1]Annual Cost 95%'!Q64</f>
        <v>1138393800.557296</v>
      </c>
      <c r="R64" s="38">
        <f>'[1]Annual Cost 95%'!R64</f>
        <v>796875660.39010727</v>
      </c>
      <c r="S64" s="38">
        <f>'[1]Annual Cost 95%'!S64</f>
        <v>455357520.22291845</v>
      </c>
    </row>
    <row r="65" spans="1:19" x14ac:dyDescent="0.35">
      <c r="A65">
        <v>2084</v>
      </c>
      <c r="B65" s="36">
        <f>'[1]Annual Cost 95%'!B65</f>
        <v>54854991.568637267</v>
      </c>
      <c r="C65" s="36">
        <f>'[1]Annual Cost 95%'!C65</f>
        <v>70375977.555112153</v>
      </c>
      <c r="D65" s="36">
        <f>'[1]Annual Cost 95%'!D65</f>
        <v>74203069.990133345</v>
      </c>
      <c r="E65" s="36">
        <f>'[1]Annual Cost 95%'!E65</f>
        <v>48795428.54652036</v>
      </c>
      <c r="F65" s="36">
        <f>'[1]Annual Cost 95%'!F65</f>
        <v>40609703.060502775</v>
      </c>
      <c r="G65" s="36">
        <f>'[1]Annual Cost 95%'!G65</f>
        <v>24344560.211662661</v>
      </c>
      <c r="H65" s="37">
        <f>'[1]Annual Cost 95%'!H65</f>
        <v>27891853.956932761</v>
      </c>
      <c r="I65" s="37">
        <f>'[1]Annual Cost 95%'!I65</f>
        <v>29657161.169396859</v>
      </c>
      <c r="J65" s="37">
        <f>'[1]Annual Cost 95%'!J65</f>
        <v>18712256.452119447</v>
      </c>
      <c r="K65" s="37">
        <f>'[1]Annual Cost 95%'!K65</f>
        <v>13769396.257219968</v>
      </c>
      <c r="L65" s="37">
        <f>'[1]Annual Cost 95%'!L65</f>
        <v>12357150.487248691</v>
      </c>
      <c r="M65" s="37">
        <f>'[1]Annual Cost 95%'!M65</f>
        <v>5295921.6373922955</v>
      </c>
      <c r="N65" s="38">
        <f>'[1]Annual Cost 95%'!N65</f>
        <v>2639001620.1742773</v>
      </c>
      <c r="O65" s="38">
        <f>'[1]Annual Cost 95%'!O65</f>
        <v>4704307235.962842</v>
      </c>
      <c r="P65" s="38">
        <f>'[1]Annual Cost 95%'!P65</f>
        <v>3442176026.3142743</v>
      </c>
      <c r="Q65" s="38">
        <f>'[1]Annual Cost 95%'!Q65</f>
        <v>1147392008.7714248</v>
      </c>
      <c r="R65" s="38">
        <f>'[1]Annual Cost 95%'!R65</f>
        <v>803174406.13999748</v>
      </c>
      <c r="S65" s="38">
        <f>'[1]Annual Cost 95%'!S65</f>
        <v>458956803.50856996</v>
      </c>
    </row>
    <row r="66" spans="1:19" x14ac:dyDescent="0.35">
      <c r="A66">
        <v>2085</v>
      </c>
      <c r="B66" s="36">
        <f>'[1]Annual Cost 95%'!B66</f>
        <v>56109445.901413128</v>
      </c>
      <c r="C66" s="36">
        <f>'[1]Annual Cost 95%'!C66</f>
        <v>71985374.392898232</v>
      </c>
      <c r="D66" s="36">
        <f>'[1]Annual Cost 95%'!D66</f>
        <v>75899986.897647992</v>
      </c>
      <c r="E66" s="36">
        <f>'[1]Annual Cost 95%'!E66</f>
        <v>49911309.435559355</v>
      </c>
      <c r="F66" s="36">
        <f>'[1]Annual Cost 95%'!F66</f>
        <v>41538388.244844601</v>
      </c>
      <c r="G66" s="36">
        <f>'[1]Annual Cost 95%'!G66</f>
        <v>24901285.09965815</v>
      </c>
      <c r="H66" s="37">
        <f>'[1]Annual Cost 95%'!H66</f>
        <v>27894425.823775608</v>
      </c>
      <c r="I66" s="37">
        <f>'[1]Annual Cost 95%'!I66</f>
        <v>29659895.812622163</v>
      </c>
      <c r="J66" s="37">
        <f>'[1]Annual Cost 95%'!J66</f>
        <v>18713981.881773509</v>
      </c>
      <c r="K66" s="37">
        <f>'[1]Annual Cost 95%'!K66</f>
        <v>13770665.913003147</v>
      </c>
      <c r="L66" s="37">
        <f>'[1]Annual Cost 95%'!L66</f>
        <v>12358289.921925902</v>
      </c>
      <c r="M66" s="37">
        <f>'[1]Annual Cost 95%'!M66</f>
        <v>5296409.9665396716</v>
      </c>
      <c r="N66" s="38">
        <f>'[1]Annual Cost 95%'!N66</f>
        <v>2659861085.5404153</v>
      </c>
      <c r="O66" s="38">
        <f>'[1]Annual Cost 95%'!O66</f>
        <v>4741491500.3111753</v>
      </c>
      <c r="P66" s="38">
        <f>'[1]Annual Cost 95%'!P66</f>
        <v>3469384024.6179328</v>
      </c>
      <c r="Q66" s="38">
        <f>'[1]Annual Cost 95%'!Q66</f>
        <v>1156461341.5393109</v>
      </c>
      <c r="R66" s="38">
        <f>'[1]Annual Cost 95%'!R66</f>
        <v>809522939.07751775</v>
      </c>
      <c r="S66" s="38">
        <f>'[1]Annual Cost 95%'!S66</f>
        <v>462584536.61572438</v>
      </c>
    </row>
    <row r="67" spans="1:19" x14ac:dyDescent="0.35">
      <c r="A67">
        <v>2086</v>
      </c>
      <c r="B67" s="36">
        <f>'[1]Annual Cost 95%'!B67</f>
        <v>57392587.790745288</v>
      </c>
      <c r="C67" s="36">
        <f>'[1]Annual Cost 95%'!C67</f>
        <v>73631575.809056938</v>
      </c>
      <c r="D67" s="36">
        <f>'[1]Annual Cost 95%'!D67</f>
        <v>77635709.840969399</v>
      </c>
      <c r="E67" s="36">
        <f>'[1]Annual Cost 95%'!E67</f>
        <v>51052708.906883888</v>
      </c>
      <c r="F67" s="36">
        <f>'[1]Annual Cost 95%'!F67</f>
        <v>42488311.116404451</v>
      </c>
      <c r="G67" s="36">
        <f>'[1]Annual Cost 95%'!G67</f>
        <v>25470741.480776493</v>
      </c>
      <c r="H67" s="37">
        <f>'[1]Annual Cost 95%'!H67</f>
        <v>27896997.927766513</v>
      </c>
      <c r="I67" s="37">
        <f>'[1]Annual Cost 95%'!I67</f>
        <v>29662630.708004899</v>
      </c>
      <c r="J67" s="37">
        <f>'[1]Annual Cost 95%'!J67</f>
        <v>18715707.4705269</v>
      </c>
      <c r="K67" s="37">
        <f>'[1]Annual Cost 95%'!K67</f>
        <v>13771935.685859416</v>
      </c>
      <c r="L67" s="37">
        <f>'[1]Annual Cost 95%'!L67</f>
        <v>12359429.461668709</v>
      </c>
      <c r="M67" s="37">
        <f>'[1]Annual Cost 95%'!M67</f>
        <v>5296898.3407151597</v>
      </c>
      <c r="N67" s="38">
        <f>'[1]Annual Cost 95%'!N67</f>
        <v>2680885430.4170604</v>
      </c>
      <c r="O67" s="38">
        <f>'[1]Annual Cost 95%'!O67</f>
        <v>4778969680.3086729</v>
      </c>
      <c r="P67" s="38">
        <f>'[1]Annual Cost 95%'!P67</f>
        <v>3496807083.1526875</v>
      </c>
      <c r="Q67" s="38">
        <f>'[1]Annual Cost 95%'!Q67</f>
        <v>1165602361.0508957</v>
      </c>
      <c r="R67" s="38">
        <f>'[1]Annual Cost 95%'!R67</f>
        <v>815921652.73562717</v>
      </c>
      <c r="S67" s="38">
        <f>'[1]Annual Cost 95%'!S67</f>
        <v>466240944.4203583</v>
      </c>
    </row>
    <row r="68" spans="1:19" x14ac:dyDescent="0.35">
      <c r="A68">
        <v>2087</v>
      </c>
      <c r="B68" s="36">
        <f>'[1]Annual Cost 95%'!B68</f>
        <v>58705073.279567838</v>
      </c>
      <c r="C68" s="36">
        <f>'[1]Annual Cost 95%'!C68</f>
        <v>75315423.471073464</v>
      </c>
      <c r="D68" s="36">
        <f>'[1]Annual Cost 95%'!D68</f>
        <v>79411126.258020058</v>
      </c>
      <c r="E68" s="36">
        <f>'[1]Annual Cost 95%'!E68</f>
        <v>52220210.533569068</v>
      </c>
      <c r="F68" s="36">
        <f>'[1]Annual Cost 95%'!F68</f>
        <v>43459957.350377738</v>
      </c>
      <c r="G68" s="36">
        <f>'[1]Annual Cost 95%'!G68</f>
        <v>26053220.505854718</v>
      </c>
      <c r="H68" s="37">
        <f>'[1]Annual Cost 95%'!H68</f>
        <v>27899570.268927347</v>
      </c>
      <c r="I68" s="37">
        <f>'[1]Annual Cost 95%'!I68</f>
        <v>29665365.85556832</v>
      </c>
      <c r="J68" s="37">
        <f>'[1]Annual Cost 95%'!J68</f>
        <v>18717433.218394298</v>
      </c>
      <c r="K68" s="37">
        <f>'[1]Annual Cost 95%'!K68</f>
        <v>13773205.575799575</v>
      </c>
      <c r="L68" s="37">
        <f>'[1]Annual Cost 95%'!L68</f>
        <v>12360569.106486799</v>
      </c>
      <c r="M68" s="37">
        <f>'[1]Annual Cost 95%'!M68</f>
        <v>5297386.7599229133</v>
      </c>
      <c r="N68" s="38">
        <f>'[1]Annual Cost 95%'!N68</f>
        <v>2702075958.0616307</v>
      </c>
      <c r="O68" s="38">
        <f>'[1]Annual Cost 95%'!O68</f>
        <v>4816744099.1533413</v>
      </c>
      <c r="P68" s="38">
        <f>'[1]Annual Cost 95%'!P68</f>
        <v>3524446901.8195181</v>
      </c>
      <c r="Q68" s="38">
        <f>'[1]Annual Cost 95%'!Q68</f>
        <v>1174815633.9398394</v>
      </c>
      <c r="R68" s="38">
        <f>'[1]Annual Cost 95%'!R68</f>
        <v>822370943.7578876</v>
      </c>
      <c r="S68" s="38">
        <f>'[1]Annual Cost 95%'!S68</f>
        <v>469926253.57593578</v>
      </c>
    </row>
    <row r="69" spans="1:19" x14ac:dyDescent="0.35">
      <c r="A69">
        <v>2088</v>
      </c>
      <c r="B69" s="36">
        <f>'[1]Annual Cost 95%'!B69</f>
        <v>60047573.413568102</v>
      </c>
      <c r="C69" s="36">
        <f>'[1]Annual Cost 95%'!C69</f>
        <v>77037778.294151321</v>
      </c>
      <c r="D69" s="36">
        <f>'[1]Annual Cost 95%'!D69</f>
        <v>81227143.881144449</v>
      </c>
      <c r="E69" s="36">
        <f>'[1]Annual Cost 95%'!E69</f>
        <v>53414411.234162331</v>
      </c>
      <c r="F69" s="36">
        <f>'[1]Annual Cost 95%'!F69</f>
        <v>44453823.728649251</v>
      </c>
      <c r="G69" s="36">
        <f>'[1]Annual Cost 95%'!G69</f>
        <v>26649019.983928479</v>
      </c>
      <c r="H69" s="37">
        <f>'[1]Annual Cost 95%'!H69</f>
        <v>27902142.847279977</v>
      </c>
      <c r="I69" s="37">
        <f>'[1]Annual Cost 95%'!I69</f>
        <v>29668101.255335674</v>
      </c>
      <c r="J69" s="37">
        <f>'[1]Annual Cost 95%'!J69</f>
        <v>18719159.125390366</v>
      </c>
      <c r="K69" s="37">
        <f>'[1]Annual Cost 95%'!K69</f>
        <v>13774475.582834419</v>
      </c>
      <c r="L69" s="37">
        <f>'[1]Annual Cost 95%'!L69</f>
        <v>12361708.856389863</v>
      </c>
      <c r="M69" s="37">
        <f>'[1]Annual Cost 95%'!M69</f>
        <v>5297875.2241670834</v>
      </c>
      <c r="N69" s="38">
        <f>'[1]Annual Cost 95%'!N69</f>
        <v>2723433982.0328846</v>
      </c>
      <c r="O69" s="38">
        <f>'[1]Annual Cost 95%'!O69</f>
        <v>4854817098.4064465</v>
      </c>
      <c r="P69" s="38">
        <f>'[1]Annual Cost 95%'!P69</f>
        <v>3552305193.9559364</v>
      </c>
      <c r="Q69" s="38">
        <f>'[1]Annual Cost 95%'!Q69</f>
        <v>1184101731.3186455</v>
      </c>
      <c r="R69" s="38">
        <f>'[1]Annual Cost 95%'!R69</f>
        <v>828871211.92305195</v>
      </c>
      <c r="S69" s="38">
        <f>'[1]Annual Cost 95%'!S69</f>
        <v>473640692.52745819</v>
      </c>
    </row>
    <row r="70" spans="1:19" x14ac:dyDescent="0.35">
      <c r="A70">
        <v>2089</v>
      </c>
      <c r="B70" s="36">
        <f>'[1]Annual Cost 95%'!B70</f>
        <v>61420774.584277883</v>
      </c>
      <c r="C70" s="36">
        <f>'[1]Annual Cost 95%'!C70</f>
        <v>78799520.881379753</v>
      </c>
      <c r="D70" s="36">
        <f>'[1]Annual Cost 95%'!D70</f>
        <v>83084691.201213092</v>
      </c>
      <c r="E70" s="36">
        <f>'[1]Annual Cost 95%'!E70</f>
        <v>54635921.577875093</v>
      </c>
      <c r="F70" s="36">
        <f>'[1]Annual Cost 95%'!F70</f>
        <v>45470418.393787108</v>
      </c>
      <c r="G70" s="36">
        <f>'[1]Annual Cost 95%'!G70</f>
        <v>27258444.534495413</v>
      </c>
      <c r="H70" s="37">
        <f>'[1]Annual Cost 95%'!H70</f>
        <v>27904715.662846275</v>
      </c>
      <c r="I70" s="37">
        <f>'[1]Annual Cost 95%'!I70</f>
        <v>29670836.907330215</v>
      </c>
      <c r="J70" s="37">
        <f>'[1]Annual Cost 95%'!J70</f>
        <v>18720885.191529781</v>
      </c>
      <c r="K70" s="37">
        <f>'[1]Annual Cost 95%'!K70</f>
        <v>13775745.706974741</v>
      </c>
      <c r="L70" s="37">
        <f>'[1]Annual Cost 95%'!L70</f>
        <v>12362848.71138759</v>
      </c>
      <c r="M70" s="37">
        <f>'[1]Annual Cost 95%'!M70</f>
        <v>5298363.7334518237</v>
      </c>
      <c r="N70" s="38">
        <f>'[1]Annual Cost 95%'!N70</f>
        <v>2744960826.2723465</v>
      </c>
      <c r="O70" s="38">
        <f>'[1]Annual Cost 95%'!O70</f>
        <v>4893191038.137661</v>
      </c>
      <c r="P70" s="38">
        <f>'[1]Annual Cost 95%'!P70</f>
        <v>3580383686.4421906</v>
      </c>
      <c r="Q70" s="38">
        <f>'[1]Annual Cost 95%'!Q70</f>
        <v>1193461228.8140635</v>
      </c>
      <c r="R70" s="38">
        <f>'[1]Annual Cost 95%'!R70</f>
        <v>835422860.16984463</v>
      </c>
      <c r="S70" s="38">
        <f>'[1]Annual Cost 95%'!S70</f>
        <v>477384491.52562547</v>
      </c>
    </row>
    <row r="71" spans="1:19" x14ac:dyDescent="0.35">
      <c r="A71">
        <v>2090</v>
      </c>
      <c r="B71" s="36">
        <f>'[1]Annual Cost 95%'!B71</f>
        <v>67776135.093533948</v>
      </c>
      <c r="C71" s="36">
        <f>'[1]Annual Cost 95%'!C71</f>
        <v>86953103.550231531</v>
      </c>
      <c r="D71" s="36">
        <f>'[1]Annual Cost 95%'!D71</f>
        <v>91681671.114896685</v>
      </c>
      <c r="E71" s="36">
        <f>'[1]Annual Cost 95%'!E71</f>
        <v>60289236.449480779</v>
      </c>
      <c r="F71" s="36">
        <f>'[1]Annual Cost 95%'!F71</f>
        <v>50175355.825058073</v>
      </c>
      <c r="G71" s="36">
        <f>'[1]Annual Cost 95%'!G71</f>
        <v>30078943.675231148</v>
      </c>
      <c r="H71" s="37">
        <f>'[1]Annual Cost 95%'!H71</f>
        <v>30106434.753039386</v>
      </c>
      <c r="I71" s="37">
        <f>'[1]Annual Cost 95%'!I71</f>
        <v>32011905.307029225</v>
      </c>
      <c r="J71" s="37">
        <f>'[1]Annual Cost 95%'!J71</f>
        <v>20197987.872292247</v>
      </c>
      <c r="K71" s="37">
        <f>'[1]Annual Cost 95%'!K71</f>
        <v>14862670.321120709</v>
      </c>
      <c r="L71" s="37">
        <f>'[1]Annual Cost 95%'!L71</f>
        <v>13338293.877928844</v>
      </c>
      <c r="M71" s="37">
        <f>'[1]Annual Cost 95%'!M71</f>
        <v>5716411.6619695034</v>
      </c>
      <c r="N71" s="38">
        <f>'[1]Annual Cost 95%'!N71</f>
        <v>2984675585.8893175</v>
      </c>
      <c r="O71" s="38">
        <f>'[1]Annual Cost 95%'!O71</f>
        <v>5320508653.1070442</v>
      </c>
      <c r="P71" s="38">
        <f>'[1]Annual Cost 95%'!P71</f>
        <v>3893055112.0295448</v>
      </c>
      <c r="Q71" s="38">
        <f>'[1]Annual Cost 95%'!Q71</f>
        <v>1297685037.3431816</v>
      </c>
      <c r="R71" s="38">
        <f>'[1]Annual Cost 95%'!R71</f>
        <v>908379526.14022708</v>
      </c>
      <c r="S71" s="38">
        <f>'[1]Annual Cost 95%'!S71</f>
        <v>519074014.93727261</v>
      </c>
    </row>
    <row r="72" spans="1:19" x14ac:dyDescent="0.35">
      <c r="A72">
        <v>2091</v>
      </c>
      <c r="B72" s="36">
        <f>'[1]Annual Cost 95%'!B72</f>
        <v>69326077.293789372</v>
      </c>
      <c r="C72" s="36">
        <f>'[1]Annual Cost 95%'!C72</f>
        <v>88941595.287768528</v>
      </c>
      <c r="D72" s="36">
        <f>'[1]Annual Cost 95%'!D72</f>
        <v>93778298.354777083</v>
      </c>
      <c r="E72" s="36">
        <f>'[1]Annual Cost 95%'!E72</f>
        <v>61667964.104359142</v>
      </c>
      <c r="F72" s="36">
        <f>'[1]Annual Cost 95%'!F72</f>
        <v>51322793.655479722</v>
      </c>
      <c r="G72" s="36">
        <f>'[1]Annual Cost 95%'!G72</f>
        <v>30766805.620693341</v>
      </c>
      <c r="H72" s="37">
        <f>'[1]Annual Cost 95%'!H72</f>
        <v>30109210.823121257</v>
      </c>
      <c r="I72" s="37">
        <f>'[1]Annual Cost 95%'!I72</f>
        <v>32014857.077749189</v>
      </c>
      <c r="J72" s="37">
        <f>'[1]Annual Cost 95%'!J72</f>
        <v>20199850.299056035</v>
      </c>
      <c r="K72" s="37">
        <f>'[1]Annual Cost 95%'!K72</f>
        <v>14864040.786097836</v>
      </c>
      <c r="L72" s="37">
        <f>'[1]Annual Cost 95%'!L72</f>
        <v>13339523.782395495</v>
      </c>
      <c r="M72" s="37">
        <f>'[1]Annual Cost 95%'!M72</f>
        <v>5716938.7638837826</v>
      </c>
      <c r="N72" s="38">
        <f>'[1]Annual Cost 95%'!N72</f>
        <v>3008267362.6192255</v>
      </c>
      <c r="O72" s="38">
        <f>'[1]Annual Cost 95%'!O72</f>
        <v>5362563559.451663</v>
      </c>
      <c r="P72" s="38">
        <f>'[1]Annual Cost 95%'!P72</f>
        <v>3923826994.7207289</v>
      </c>
      <c r="Q72" s="38">
        <f>'[1]Annual Cost 95%'!Q72</f>
        <v>1307942331.5735762</v>
      </c>
      <c r="R72" s="38">
        <f>'[1]Annual Cost 95%'!R72</f>
        <v>915559632.10150337</v>
      </c>
      <c r="S72" s="38">
        <f>'[1]Annual Cost 95%'!S72</f>
        <v>523176932.62943047</v>
      </c>
    </row>
    <row r="73" spans="1:19" x14ac:dyDescent="0.35">
      <c r="A73">
        <v>2092</v>
      </c>
      <c r="B73" s="36">
        <f>'[1]Annual Cost 95%'!B73</f>
        <v>70911464.430832908</v>
      </c>
      <c r="C73" s="36">
        <f>'[1]Annual Cost 95%'!C73</f>
        <v>90975560.955835998</v>
      </c>
      <c r="D73" s="36">
        <f>'[1]Annual Cost 95%'!D73</f>
        <v>95922872.427754566</v>
      </c>
      <c r="E73" s="36">
        <f>'[1]Annual Cost 95%'!E73</f>
        <v>63078221.266961828</v>
      </c>
      <c r="F73" s="36">
        <f>'[1]Annual Cost 95%'!F73</f>
        <v>52496471.729802646</v>
      </c>
      <c r="G73" s="36">
        <f>'[1]Annual Cost 95%'!G73</f>
        <v>31470397.974148709</v>
      </c>
      <c r="H73" s="37">
        <f>'[1]Annual Cost 95%'!H73</f>
        <v>30111987.149180464</v>
      </c>
      <c r="I73" s="37">
        <f>'[1]Annual Cost 95%'!I73</f>
        <v>32017809.120647587</v>
      </c>
      <c r="J73" s="37">
        <f>'[1]Annual Cost 95%'!J73</f>
        <v>20201712.897551451</v>
      </c>
      <c r="K73" s="37">
        <f>'[1]Annual Cost 95%'!K73</f>
        <v>14865411.37744352</v>
      </c>
      <c r="L73" s="37">
        <f>'[1]Annual Cost 95%'!L73</f>
        <v>13340753.800269827</v>
      </c>
      <c r="M73" s="37">
        <f>'[1]Annual Cost 95%'!M73</f>
        <v>5717465.9144013533</v>
      </c>
      <c r="N73" s="38">
        <f>'[1]Annual Cost 95%'!N73</f>
        <v>3032045615.873384</v>
      </c>
      <c r="O73" s="38">
        <f>'[1]Annual Cost 95%'!O73</f>
        <v>5404950880.469945</v>
      </c>
      <c r="P73" s="38">
        <f>'[1]Annual Cost 95%'!P73</f>
        <v>3954842107.6609354</v>
      </c>
      <c r="Q73" s="38">
        <f>'[1]Annual Cost 95%'!Q73</f>
        <v>1318280702.5536451</v>
      </c>
      <c r="R73" s="38">
        <f>'[1]Annual Cost 95%'!R73</f>
        <v>922796491.78755164</v>
      </c>
      <c r="S73" s="38">
        <f>'[1]Annual Cost 95%'!S73</f>
        <v>527312281.02145803</v>
      </c>
    </row>
    <row r="74" spans="1:19" x14ac:dyDescent="0.35">
      <c r="A74">
        <v>2093</v>
      </c>
      <c r="B74" s="36">
        <f>'[1]Annual Cost 95%'!B74</f>
        <v>72533107.079112872</v>
      </c>
      <c r="C74" s="36">
        <f>'[1]Annual Cost 95%'!C74</f>
        <v>93056040.477466509</v>
      </c>
      <c r="D74" s="36">
        <f>'[1]Annual Cost 95%'!D74</f>
        <v>98116489.808567405</v>
      </c>
      <c r="E74" s="36">
        <f>'[1]Annual Cost 95%'!E74</f>
        <v>64520728.97153645</v>
      </c>
      <c r="F74" s="36">
        <f>'[1]Annual Cost 95%'!F74</f>
        <v>53696990.124459527</v>
      </c>
      <c r="G74" s="36">
        <f>'[1]Annual Cost 95%'!G74</f>
        <v>32190080.467280708</v>
      </c>
      <c r="H74" s="37">
        <f>'[1]Annual Cost 95%'!H74</f>
        <v>30114763.731240615</v>
      </c>
      <c r="I74" s="37">
        <f>'[1]Annual Cost 95%'!I74</f>
        <v>32020761.435749516</v>
      </c>
      <c r="J74" s="37">
        <f>'[1]Annual Cost 95%'!J74</f>
        <v>20203575.667794336</v>
      </c>
      <c r="K74" s="37">
        <f>'[1]Annual Cost 95%'!K74</f>
        <v>14866782.095169418</v>
      </c>
      <c r="L74" s="37">
        <f>'[1]Annual Cost 95%'!L74</f>
        <v>13341983.931562299</v>
      </c>
      <c r="M74" s="37">
        <f>'[1]Annual Cost 95%'!M74</f>
        <v>5717993.1135266982</v>
      </c>
      <c r="N74" s="38">
        <f>'[1]Annual Cost 95%'!N74</f>
        <v>3056011819.6185284</v>
      </c>
      <c r="O74" s="38">
        <f>'[1]Annual Cost 95%'!O74</f>
        <v>5447673243.6678114</v>
      </c>
      <c r="P74" s="38">
        <f>'[1]Annual Cost 95%'!P74</f>
        <v>3986102373.4154716</v>
      </c>
      <c r="Q74" s="38">
        <f>'[1]Annual Cost 95%'!Q74</f>
        <v>1328700791.1384904</v>
      </c>
      <c r="R74" s="38">
        <f>'[1]Annual Cost 95%'!R74</f>
        <v>930090553.79694343</v>
      </c>
      <c r="S74" s="38">
        <f>'[1]Annual Cost 95%'!S74</f>
        <v>531480316.45539618</v>
      </c>
    </row>
    <row r="75" spans="1:19" x14ac:dyDescent="0.35">
      <c r="A75">
        <v>2094</v>
      </c>
      <c r="B75" s="36">
        <f>'[1]Annual Cost 95%'!B75</f>
        <v>74191834.349743098</v>
      </c>
      <c r="C75" s="36">
        <f>'[1]Annual Cost 95%'!C75</f>
        <v>95184097.557228521</v>
      </c>
      <c r="D75" s="36">
        <f>'[1]Annual Cost 95%'!D75</f>
        <v>100360272.04674548</v>
      </c>
      <c r="E75" s="36">
        <f>'[1]Annual Cost 95%'!E75</f>
        <v>65996224.741341233</v>
      </c>
      <c r="F75" s="36">
        <f>'[1]Annual Cost 95%'!F75</f>
        <v>54924962.638763286</v>
      </c>
      <c r="G75" s="36">
        <f>'[1]Annual Cost 95%'!G75</f>
        <v>32926221.058316212</v>
      </c>
      <c r="H75" s="37">
        <f>'[1]Annual Cost 95%'!H75</f>
        <v>30117540.569325317</v>
      </c>
      <c r="I75" s="37">
        <f>'[1]Annual Cost 95%'!I75</f>
        <v>32023714.023080088</v>
      </c>
      <c r="J75" s="37">
        <f>'[1]Annual Cost 95%'!J75</f>
        <v>20205438.609800529</v>
      </c>
      <c r="K75" s="37">
        <f>'[1]Annual Cost 95%'!K75</f>
        <v>14868152.939287182</v>
      </c>
      <c r="L75" s="37">
        <f>'[1]Annual Cost 95%'!L75</f>
        <v>13343214.176283371</v>
      </c>
      <c r="M75" s="37">
        <f>'[1]Annual Cost 95%'!M75</f>
        <v>5718520.3612643005</v>
      </c>
      <c r="N75" s="38">
        <f>'[1]Annual Cost 95%'!N75</f>
        <v>3080167459.4720693</v>
      </c>
      <c r="O75" s="38">
        <f>'[1]Annual Cost 95%'!O75</f>
        <v>5490733297.3197756</v>
      </c>
      <c r="P75" s="38">
        <f>'[1]Annual Cost 95%'!P75</f>
        <v>4017609729.7461767</v>
      </c>
      <c r="Q75" s="38">
        <f>'[1]Annual Cost 95%'!Q75</f>
        <v>1339203243.2487257</v>
      </c>
      <c r="R75" s="38">
        <f>'[1]Annual Cost 95%'!R75</f>
        <v>937442270.27410793</v>
      </c>
      <c r="S75" s="38">
        <f>'[1]Annual Cost 95%'!S75</f>
        <v>535681297.29949021</v>
      </c>
    </row>
    <row r="76" spans="1:19" x14ac:dyDescent="0.35">
      <c r="A76">
        <v>2095</v>
      </c>
      <c r="B76" s="36">
        <f>'[1]Annual Cost 95%'!B76</f>
        <v>75888494.314409584</v>
      </c>
      <c r="C76" s="36">
        <f>'[1]Annual Cost 95%'!C76</f>
        <v>97360820.225075841</v>
      </c>
      <c r="D76" s="36">
        <f>'[1]Annual Cost 95%'!D76</f>
        <v>102655366.34003465</v>
      </c>
      <c r="E76" s="36">
        <f>'[1]Annual Cost 95%'!E76</f>
        <v>67505462.965724796</v>
      </c>
      <c r="F76" s="36">
        <f>'[1]Annual Cost 95%'!F76</f>
        <v>56181017.108729564</v>
      </c>
      <c r="G76" s="36">
        <f>'[1]Annual Cost 95%'!G76</f>
        <v>33679196.120154634</v>
      </c>
      <c r="H76" s="37">
        <f>'[1]Annual Cost 95%'!H76</f>
        <v>30120317.663458176</v>
      </c>
      <c r="I76" s="37">
        <f>'[1]Annual Cost 95%'!I76</f>
        <v>32026666.882664394</v>
      </c>
      <c r="J76" s="37">
        <f>'[1]Annual Cost 95%'!J76</f>
        <v>20207301.723585866</v>
      </c>
      <c r="K76" s="37">
        <f>'[1]Annual Cost 95%'!K76</f>
        <v>14869523.909808466</v>
      </c>
      <c r="L76" s="37">
        <f>'[1]Annual Cost 95%'!L76</f>
        <v>13344444.534443498</v>
      </c>
      <c r="M76" s="37">
        <f>'[1]Annual Cost 95%'!M76</f>
        <v>5719047.65761864</v>
      </c>
      <c r="N76" s="38">
        <f>'[1]Annual Cost 95%'!N76</f>
        <v>3104514032.794188</v>
      </c>
      <c r="O76" s="38">
        <f>'[1]Annual Cost 95%'!O76</f>
        <v>5534133710.6331177</v>
      </c>
      <c r="P76" s="38">
        <f>'[1]Annual Cost 95%'!P76</f>
        <v>4049366129.7315493</v>
      </c>
      <c r="Q76" s="38">
        <f>'[1]Annual Cost 95%'!Q76</f>
        <v>1349788709.9105165</v>
      </c>
      <c r="R76" s="38">
        <f>'[1]Annual Cost 95%'!R76</f>
        <v>944852096.9373616</v>
      </c>
      <c r="S76" s="38">
        <f>'[1]Annual Cost 95%'!S76</f>
        <v>539915483.96420658</v>
      </c>
    </row>
    <row r="77" spans="1:19" x14ac:dyDescent="0.35">
      <c r="A77">
        <v>2096</v>
      </c>
      <c r="B77" s="36">
        <f>'[1]Annual Cost 95%'!B77</f>
        <v>77623954.43897146</v>
      </c>
      <c r="C77" s="36">
        <f>'[1]Annual Cost 95%'!C77</f>
        <v>99587321.3926339</v>
      </c>
      <c r="D77" s="36">
        <f>'[1]Annual Cost 95%'!D77</f>
        <v>105002946.12093423</v>
      </c>
      <c r="E77" s="36">
        <f>'[1]Annual Cost 95%'!E77</f>
        <v>69049215.285829246</v>
      </c>
      <c r="F77" s="36">
        <f>'[1]Annual Cost 95%'!F77</f>
        <v>57465795.728075758</v>
      </c>
      <c r="G77" s="36">
        <f>'[1]Annual Cost 95%'!G77</f>
        <v>34449390.632799342</v>
      </c>
      <c r="H77" s="37">
        <f>'[1]Annual Cost 95%'!H77</f>
        <v>30123095.0136628</v>
      </c>
      <c r="I77" s="37">
        <f>'[1]Annual Cost 95%'!I77</f>
        <v>32029620.014527541</v>
      </c>
      <c r="J77" s="37">
        <f>'[1]Annual Cost 95%'!J77</f>
        <v>20209165.009166185</v>
      </c>
      <c r="K77" s="37">
        <f>'[1]Annual Cost 95%'!K77</f>
        <v>14870895.006744927</v>
      </c>
      <c r="L77" s="37">
        <f>'[1]Annual Cost 95%'!L77</f>
        <v>13345675.00605314</v>
      </c>
      <c r="M77" s="37">
        <f>'[1]Annual Cost 95%'!M77</f>
        <v>5719575.0025942018</v>
      </c>
      <c r="N77" s="38">
        <f>'[1]Annual Cost 95%'!N77</f>
        <v>3129053048.7806511</v>
      </c>
      <c r="O77" s="38">
        <f>'[1]Annual Cost 95%'!O77</f>
        <v>5577877173.9133348</v>
      </c>
      <c r="P77" s="38">
        <f>'[1]Annual Cost 95%'!P77</f>
        <v>4081373541.8878059</v>
      </c>
      <c r="Q77" s="38">
        <f>'[1]Annual Cost 95%'!Q77</f>
        <v>1360457847.2959354</v>
      </c>
      <c r="R77" s="38">
        <f>'[1]Annual Cost 95%'!R77</f>
        <v>952320493.10715473</v>
      </c>
      <c r="S77" s="38">
        <f>'[1]Annual Cost 95%'!S77</f>
        <v>544183138.91837406</v>
      </c>
    </row>
    <row r="78" spans="1:19" x14ac:dyDescent="0.35">
      <c r="A78">
        <v>2097</v>
      </c>
      <c r="B78" s="36">
        <f>'[1]Annual Cost 95%'!B78</f>
        <v>79399102.026977599</v>
      </c>
      <c r="C78" s="36">
        <f>'[1]Annual Cost 95%'!C78</f>
        <v>101864739.42220768</v>
      </c>
      <c r="D78" s="36">
        <f>'[1]Annual Cost 95%'!D78</f>
        <v>107404211.65664798</v>
      </c>
      <c r="E78" s="36">
        <f>'[1]Annual Cost 95%'!E78</f>
        <v>70628270.989113793</v>
      </c>
      <c r="F78" s="36">
        <f>'[1]Annual Cost 95%'!F78</f>
        <v>58779955.376560934</v>
      </c>
      <c r="G78" s="36">
        <f>'[1]Annual Cost 95%'!G78</f>
        <v>35237198.380189665</v>
      </c>
      <c r="H78" s="37">
        <f>'[1]Annual Cost 95%'!H78</f>
        <v>30125872.619962804</v>
      </c>
      <c r="I78" s="37">
        <f>'[1]Annual Cost 95%'!I78</f>
        <v>32032573.41869463</v>
      </c>
      <c r="J78" s="37">
        <f>'[1]Annual Cost 95%'!J78</f>
        <v>20211028.466557324</v>
      </c>
      <c r="K78" s="37">
        <f>'[1]Annual Cost 95%'!K78</f>
        <v>14872266.23010822</v>
      </c>
      <c r="L78" s="37">
        <f>'[1]Annual Cost 95%'!L78</f>
        <v>13346905.591122763</v>
      </c>
      <c r="M78" s="37">
        <f>'[1]Annual Cost 95%'!M78</f>
        <v>5720102.3961954685</v>
      </c>
      <c r="N78" s="38">
        <f>'[1]Annual Cost 95%'!N78</f>
        <v>3153786028.556366</v>
      </c>
      <c r="O78" s="38">
        <f>'[1]Annual Cost 95%'!O78</f>
        <v>5621966398.7309132</v>
      </c>
      <c r="P78" s="38">
        <f>'[1]Annual Cost 95%'!P78</f>
        <v>4113633950.2909117</v>
      </c>
      <c r="Q78" s="38">
        <f>'[1]Annual Cost 95%'!Q78</f>
        <v>1371211316.7636373</v>
      </c>
      <c r="R78" s="38">
        <f>'[1]Annual Cost 95%'!R78</f>
        <v>959847921.73454618</v>
      </c>
      <c r="S78" s="38">
        <f>'[1]Annual Cost 95%'!S78</f>
        <v>548484526.70545483</v>
      </c>
    </row>
    <row r="79" spans="1:19" x14ac:dyDescent="0.35">
      <c r="A79">
        <v>2098</v>
      </c>
      <c r="B79" s="36">
        <f>'[1]Annual Cost 95%'!B79</f>
        <v>81214844.673325986</v>
      </c>
      <c r="C79" s="36">
        <f>'[1]Annual Cost 95%'!C79</f>
        <v>104194238.70880193</v>
      </c>
      <c r="D79" s="36">
        <f>'[1]Annual Cost 95%'!D79</f>
        <v>109860390.66275489</v>
      </c>
      <c r="E79" s="36">
        <f>'[1]Annual Cost 95%'!E79</f>
        <v>72243437.412900433</v>
      </c>
      <c r="F79" s="36">
        <f>'[1]Annual Cost 95%'!F79</f>
        <v>60124167.955834344</v>
      </c>
      <c r="G79" s="36">
        <f>'[1]Annual Cost 95%'!G79</f>
        <v>36043022.1515342</v>
      </c>
      <c r="H79" s="37">
        <f>'[1]Annual Cost 95%'!H79</f>
        <v>30128650.482381802</v>
      </c>
      <c r="I79" s="37">
        <f>'[1]Annual Cost 95%'!I79</f>
        <v>32035527.095190778</v>
      </c>
      <c r="J79" s="37">
        <f>'[1]Annual Cost 95%'!J79</f>
        <v>20212892.095775131</v>
      </c>
      <c r="K79" s="37">
        <f>'[1]Annual Cost 95%'!K79</f>
        <v>14873637.579910003</v>
      </c>
      <c r="L79" s="37">
        <f>'[1]Annual Cost 95%'!L79</f>
        <v>13348136.289662825</v>
      </c>
      <c r="M79" s="37">
        <f>'[1]Annual Cost 95%'!M79</f>
        <v>5720629.8384269234</v>
      </c>
      <c r="N79" s="38">
        <f>'[1]Annual Cost 95%'!N79</f>
        <v>3178714505.2696681</v>
      </c>
      <c r="O79" s="38">
        <f>'[1]Annual Cost 95%'!O79</f>
        <v>5666404118.0894089</v>
      </c>
      <c r="P79" s="38">
        <f>'[1]Annual Cost 95%'!P79</f>
        <v>4146149354.6995668</v>
      </c>
      <c r="Q79" s="38">
        <f>'[1]Annual Cost 95%'!Q79</f>
        <v>1382049784.8998559</v>
      </c>
      <c r="R79" s="38">
        <f>'[1]Annual Cost 95%'!R79</f>
        <v>967434849.42989898</v>
      </c>
      <c r="S79" s="38">
        <f>'[1]Annual Cost 95%'!S79</f>
        <v>552819913.95994222</v>
      </c>
    </row>
    <row r="80" spans="1:19" x14ac:dyDescent="0.35">
      <c r="A80">
        <v>2099</v>
      </c>
      <c r="B80" s="36">
        <f>'[1]Annual Cost 95%'!B80</f>
        <v>83072110.728297397</v>
      </c>
      <c r="C80" s="36">
        <f>'[1]Annual Cost 95%'!C80</f>
        <v>106577010.2754513</v>
      </c>
      <c r="D80" s="36">
        <f>'[1]Annual Cost 95%'!D80</f>
        <v>112372738.9309139</v>
      </c>
      <c r="E80" s="36">
        <f>'[1]Annual Cost 95%'!E80</f>
        <v>73895540.35714826</v>
      </c>
      <c r="F80" s="36">
        <f>'[1]Annual Cost 95%'!F80</f>
        <v>61499120.732964344</v>
      </c>
      <c r="G80" s="36">
        <f>'[1]Annual Cost 95%'!G80</f>
        <v>36867273.947248258</v>
      </c>
      <c r="H80" s="37">
        <f>'[1]Annual Cost 95%'!H80</f>
        <v>30131428.600943405</v>
      </c>
      <c r="I80" s="37">
        <f>'[1]Annual Cost 95%'!I80</f>
        <v>32038481.044041093</v>
      </c>
      <c r="J80" s="37">
        <f>'[1]Annual Cost 95%'!J80</f>
        <v>20214755.89683545</v>
      </c>
      <c r="K80" s="37">
        <f>'[1]Annual Cost 95%'!K80</f>
        <v>14875009.056161935</v>
      </c>
      <c r="L80" s="37">
        <f>'[1]Annual Cost 95%'!L80</f>
        <v>13349367.10168379</v>
      </c>
      <c r="M80" s="37">
        <f>'[1]Annual Cost 95%'!M80</f>
        <v>5721157.3292930517</v>
      </c>
      <c r="N80" s="38">
        <f>'[1]Annual Cost 95%'!N80</f>
        <v>3203840024.1873617</v>
      </c>
      <c r="O80" s="38">
        <f>'[1]Annual Cost 95%'!O80</f>
        <v>5711193086.594862</v>
      </c>
      <c r="P80" s="38">
        <f>'[1]Annual Cost 95%'!P80</f>
        <v>4178921770.6791673</v>
      </c>
      <c r="Q80" s="38">
        <f>'[1]Annual Cost 95%'!Q80</f>
        <v>1392973923.5597224</v>
      </c>
      <c r="R80" s="38">
        <f>'[1]Annual Cost 95%'!R80</f>
        <v>975081746.49180579</v>
      </c>
      <c r="S80" s="38">
        <f>'[1]Annual Cost 95%'!S80</f>
        <v>557189569.42388892</v>
      </c>
    </row>
    <row r="81" spans="1:19" x14ac:dyDescent="0.35">
      <c r="A81">
        <v>2100</v>
      </c>
      <c r="B81" s="36">
        <f>'[1]Annual Cost 95%'!B81</f>
        <v>91057972.527899683</v>
      </c>
      <c r="C81" s="36">
        <f>'[1]Annual Cost 95%'!C81</f>
        <v>116822437.62300308</v>
      </c>
      <c r="D81" s="36">
        <f>'[1]Annual Cost 95%'!D81</f>
        <v>123175319.42727515</v>
      </c>
      <c r="E81" s="36">
        <f>'[1]Annual Cost 95%'!E81</f>
        <v>80999243.004468903</v>
      </c>
      <c r="F81" s="36">
        <f>'[1]Annual Cost 95%'!F81</f>
        <v>67411134.700886965</v>
      </c>
      <c r="G81" s="36">
        <f>'[1]Annual Cost 95%'!G81</f>
        <v>40411387.032730676</v>
      </c>
      <c r="H81" s="37">
        <f>'[1]Annual Cost 95%'!H81</f>
        <v>32292574.520819869</v>
      </c>
      <c r="I81" s="37">
        <f>'[1]Annual Cost 95%'!I81</f>
        <v>34336408.351251513</v>
      </c>
      <c r="J81" s="37">
        <f>'[1]Annual Cost 95%'!J81</f>
        <v>21664638.602575358</v>
      </c>
      <c r="K81" s="37">
        <f>'[1]Annual Cost 95%'!K81</f>
        <v>15941903.877366772</v>
      </c>
      <c r="L81" s="37">
        <f>'[1]Annual Cost 95%'!L81</f>
        <v>14306836.813021462</v>
      </c>
      <c r="M81" s="37">
        <f>'[1]Annual Cost 95%'!M81</f>
        <v>6131501.4912949121</v>
      </c>
      <c r="N81" s="38">
        <f>'[1]Annual Cost 95%'!N81</f>
        <v>3460453557.1555061</v>
      </c>
      <c r="O81" s="38">
        <f>'[1]Annual Cost 95%'!O81</f>
        <v>6168634601.8859024</v>
      </c>
      <c r="P81" s="38">
        <f>'[1]Annual Cost 95%'!P81</f>
        <v>4513635074.5506601</v>
      </c>
      <c r="Q81" s="38">
        <f>'[1]Annual Cost 95%'!Q81</f>
        <v>1504545024.8502202</v>
      </c>
      <c r="R81" s="38">
        <f>'[1]Annual Cost 95%'!R81</f>
        <v>1053181517.3951542</v>
      </c>
      <c r="S81" s="38">
        <f>'[1]Annual Cost 95%'!S81</f>
        <v>601818009.94008803</v>
      </c>
    </row>
    <row r="82" spans="1:19" x14ac:dyDescent="0.35">
      <c r="A82">
        <v>2101</v>
      </c>
      <c r="B82" s="36">
        <f>'[1]Annual Cost 95%'!B82</f>
        <v>93140336.683010027</v>
      </c>
      <c r="C82" s="36">
        <f>'[1]Annual Cost 95%'!C82</f>
        <v>119493997.8375051</v>
      </c>
      <c r="D82" s="36">
        <f>'[1]Annual Cost 95%'!D82</f>
        <v>125992160.86190115</v>
      </c>
      <c r="E82" s="36">
        <f>'[1]Annual Cost 95%'!E82</f>
        <v>82851578.56104961</v>
      </c>
      <c r="F82" s="36">
        <f>'[1]Annual Cost 95%'!F82</f>
        <v>68952729.869980276</v>
      </c>
      <c r="G82" s="36">
        <f>'[1]Annual Cost 95%'!G82</f>
        <v>41335537.01629708</v>
      </c>
      <c r="H82" s="37">
        <f>'[1]Annual Cost 95%'!H82</f>
        <v>32295552.171635356</v>
      </c>
      <c r="I82" s="37">
        <f>'[1]Annual Cost 95%'!I82</f>
        <v>34339574.460979372</v>
      </c>
      <c r="J82" s="37">
        <f>'[1]Annual Cost 95%'!J82</f>
        <v>21666636.267046507</v>
      </c>
      <c r="K82" s="37">
        <f>'[1]Annual Cost 95%'!K82</f>
        <v>15943373.856883278</v>
      </c>
      <c r="L82" s="37">
        <f>'[1]Annual Cost 95%'!L82</f>
        <v>14308156.025408071</v>
      </c>
      <c r="M82" s="37">
        <f>'[1]Annual Cost 95%'!M82</f>
        <v>6132066.8680320289</v>
      </c>
      <c r="N82" s="38">
        <f>'[1]Annual Cost 95%'!N82</f>
        <v>3487806026.5798516</v>
      </c>
      <c r="O82" s="38">
        <f>'[1]Annual Cost 95%'!O82</f>
        <v>6217393351.7293005</v>
      </c>
      <c r="P82" s="38">
        <f>'[1]Annual Cost 95%'!P82</f>
        <v>4549312208.5824156</v>
      </c>
      <c r="Q82" s="38">
        <f>'[1]Annual Cost 95%'!Q82</f>
        <v>1516437402.860805</v>
      </c>
      <c r="R82" s="38">
        <f>'[1]Annual Cost 95%'!R82</f>
        <v>1061506182.0025636</v>
      </c>
      <c r="S82" s="38">
        <f>'[1]Annual Cost 95%'!S82</f>
        <v>606574961.14432204</v>
      </c>
    </row>
    <row r="83" spans="1:19" x14ac:dyDescent="0.35">
      <c r="A83">
        <v>2102</v>
      </c>
      <c r="B83" s="36">
        <f>'[1]Annual Cost 95%'!B83</f>
        <v>95270321.49509424</v>
      </c>
      <c r="C83" s="36">
        <f>'[1]Annual Cost 95%'!C83</f>
        <v>122226652.77083795</v>
      </c>
      <c r="D83" s="36">
        <f>'[1]Annual Cost 95%'!D83</f>
        <v>128873419.38677476</v>
      </c>
      <c r="E83" s="36">
        <f>'[1]Annual Cost 95%'!E83</f>
        <v>84746274.353194296</v>
      </c>
      <c r="F83" s="36">
        <f>'[1]Annual Cost 95%'!F83</f>
        <v>70529579.091329455</v>
      </c>
      <c r="G83" s="36">
        <f>'[1]Annual Cost 95%'!G83</f>
        <v>42280820.973598026</v>
      </c>
      <c r="H83" s="37">
        <f>'[1]Annual Cost 95%'!H83</f>
        <v>32298530.097015645</v>
      </c>
      <c r="I83" s="37">
        <f>'[1]Annual Cost 95%'!I83</f>
        <v>34342740.862649545</v>
      </c>
      <c r="J83" s="37">
        <f>'[1]Annual Cost 95%'!J83</f>
        <v>21668634.115719356</v>
      </c>
      <c r="K83" s="37">
        <f>'[1]Annual Cost 95%'!K83</f>
        <v>15944843.971944433</v>
      </c>
      <c r="L83" s="37">
        <f>'[1]Annual Cost 95%'!L83</f>
        <v>14309475.359437311</v>
      </c>
      <c r="M83" s="37">
        <f>'[1]Annual Cost 95%'!M83</f>
        <v>6132632.2969017038</v>
      </c>
      <c r="N83" s="38">
        <f>'[1]Annual Cost 95%'!N83</f>
        <v>3515374698.178638</v>
      </c>
      <c r="O83" s="38">
        <f>'[1]Annual Cost 95%'!O83</f>
        <v>6266537505.4488764</v>
      </c>
      <c r="P83" s="38">
        <f>'[1]Annual Cost 95%'!P83</f>
        <v>4585271345.4503975</v>
      </c>
      <c r="Q83" s="38">
        <f>'[1]Annual Cost 95%'!Q83</f>
        <v>1528423781.8167992</v>
      </c>
      <c r="R83" s="38">
        <f>'[1]Annual Cost 95%'!R83</f>
        <v>1069896647.2717595</v>
      </c>
      <c r="S83" s="38">
        <f>'[1]Annual Cost 95%'!S83</f>
        <v>611369512.72671962</v>
      </c>
    </row>
    <row r="84" spans="1:19" x14ac:dyDescent="0.35">
      <c r="A84">
        <v>2103</v>
      </c>
      <c r="B84" s="36">
        <f>'[1]Annual Cost 95%'!B84</f>
        <v>97449015.979714319</v>
      </c>
      <c r="C84" s="36">
        <f>'[1]Annual Cost 95%'!C84</f>
        <v>125021799.5708738</v>
      </c>
      <c r="D84" s="36">
        <f>'[1]Annual Cost 95%'!D84</f>
        <v>131820568.12759805</v>
      </c>
      <c r="E84" s="36">
        <f>'[1]Annual Cost 95%'!E84</f>
        <v>86684299.098234251</v>
      </c>
      <c r="F84" s="36">
        <f>'[1]Annual Cost 95%'!F84</f>
        <v>72142488.574129581</v>
      </c>
      <c r="G84" s="36">
        <f>'[1]Annual Cost 95%'!G84</f>
        <v>43247722.20805151</v>
      </c>
      <c r="H84" s="37">
        <f>'[1]Annual Cost 95%'!H84</f>
        <v>32301508.296986055</v>
      </c>
      <c r="I84" s="37">
        <f>'[1]Annual Cost 95%'!I84</f>
        <v>34345907.556288972</v>
      </c>
      <c r="J84" s="37">
        <f>'[1]Annual Cost 95%'!J84</f>
        <v>21670632.148610897</v>
      </c>
      <c r="K84" s="37">
        <f>'[1]Annual Cost 95%'!K84</f>
        <v>15946314.222562736</v>
      </c>
      <c r="L84" s="37">
        <f>'[1]Annual Cost 95%'!L84</f>
        <v>14310794.815120405</v>
      </c>
      <c r="M84" s="37">
        <f>'[1]Annual Cost 95%'!M84</f>
        <v>6133197.7779087443</v>
      </c>
      <c r="N84" s="38">
        <f>'[1]Annual Cost 95%'!N84</f>
        <v>3543161280.8791113</v>
      </c>
      <c r="O84" s="38">
        <f>'[1]Annual Cost 95%'!O84</f>
        <v>6316070109.393198</v>
      </c>
      <c r="P84" s="38">
        <f>'[1]Annual Cost 95%'!P84</f>
        <v>4621514714.1901455</v>
      </c>
      <c r="Q84" s="38">
        <f>'[1]Annual Cost 95%'!Q84</f>
        <v>1540504904.7300484</v>
      </c>
      <c r="R84" s="38">
        <f>'[1]Annual Cost 95%'!R84</f>
        <v>1078353433.311034</v>
      </c>
      <c r="S84" s="38">
        <f>'[1]Annual Cost 95%'!S84</f>
        <v>616201961.89201939</v>
      </c>
    </row>
    <row r="85" spans="1:19" x14ac:dyDescent="0.35">
      <c r="A85">
        <v>2104</v>
      </c>
      <c r="B85" s="36">
        <f>'[1]Annual Cost 95%'!B85</f>
        <v>99677534.056643352</v>
      </c>
      <c r="C85" s="36">
        <f>'[1]Annual Cost 95%'!C85</f>
        <v>127880867.33623622</v>
      </c>
      <c r="D85" s="36">
        <f>'[1]Annual Cost 95%'!D85</f>
        <v>134835113.89832762</v>
      </c>
      <c r="E85" s="36">
        <f>'[1]Annual Cost 95%'!E85</f>
        <v>88666643.666665316</v>
      </c>
      <c r="F85" s="36">
        <f>'[1]Annual Cost 95%'!F85</f>
        <v>73792282.964414254</v>
      </c>
      <c r="G85" s="36">
        <f>'[1]Annual Cost 95%'!G85</f>
        <v>44236735.075525828</v>
      </c>
      <c r="H85" s="37">
        <f>'[1]Annual Cost 95%'!H85</f>
        <v>32304486.771571904</v>
      </c>
      <c r="I85" s="37">
        <f>'[1]Annual Cost 95%'!I85</f>
        <v>34349074.541924559</v>
      </c>
      <c r="J85" s="37">
        <f>'[1]Annual Cost 95%'!J85</f>
        <v>21672630.365738112</v>
      </c>
      <c r="K85" s="37">
        <f>'[1]Annual Cost 95%'!K85</f>
        <v>15947784.608750688</v>
      </c>
      <c r="L85" s="37">
        <f>'[1]Annual Cost 95%'!L85</f>
        <v>14312114.392468566</v>
      </c>
      <c r="M85" s="37">
        <f>'[1]Annual Cost 95%'!M85</f>
        <v>6133763.311057956</v>
      </c>
      <c r="N85" s="38">
        <f>'[1]Annual Cost 95%'!N85</f>
        <v>3571167497.1163936</v>
      </c>
      <c r="O85" s="38">
        <f>'[1]Annual Cost 95%'!O85</f>
        <v>6365994233.9900923</v>
      </c>
      <c r="P85" s="38">
        <f>'[1]Annual Cost 95%'!P85</f>
        <v>4658044561.4561653</v>
      </c>
      <c r="Q85" s="38">
        <f>'[1]Annual Cost 95%'!Q85</f>
        <v>1552681520.4853885</v>
      </c>
      <c r="R85" s="38">
        <f>'[1]Annual Cost 95%'!R85</f>
        <v>1086877064.339772</v>
      </c>
      <c r="S85" s="38">
        <f>'[1]Annual Cost 95%'!S85</f>
        <v>621072608.19415534</v>
      </c>
    </row>
    <row r="86" spans="1:19" x14ac:dyDescent="0.35">
      <c r="A86">
        <v>2105</v>
      </c>
      <c r="B86" s="36">
        <f>'[1]Annual Cost 95%'!B86</f>
        <v>101957015.11938882</v>
      </c>
      <c r="C86" s="36">
        <f>'[1]Annual Cost 95%'!C86</f>
        <v>130805317.84696782</v>
      </c>
      <c r="D86" s="36">
        <f>'[1]Annual Cost 95%'!D86</f>
        <v>137918597.97157633</v>
      </c>
      <c r="E86" s="36">
        <f>'[1]Annual Cost 95%'!E86</f>
        <v>90694321.588758662</v>
      </c>
      <c r="F86" s="36">
        <f>'[1]Annual Cost 95%'!F86</f>
        <v>75479805.766679317</v>
      </c>
      <c r="G86" s="36">
        <f>'[1]Annual Cost 95%'!G86</f>
        <v>45248365.237093098</v>
      </c>
      <c r="H86" s="37">
        <f>'[1]Annual Cost 95%'!H86</f>
        <v>32307465.520798516</v>
      </c>
      <c r="I86" s="37">
        <f>'[1]Annual Cost 95%'!I86</f>
        <v>34352241.81958323</v>
      </c>
      <c r="J86" s="37">
        <f>'[1]Annual Cost 95%'!J86</f>
        <v>21674628.767117992</v>
      </c>
      <c r="K86" s="37">
        <f>'[1]Annual Cost 95%'!K86</f>
        <v>15949255.130520787</v>
      </c>
      <c r="L86" s="37">
        <f>'[1]Annual Cost 95%'!L86</f>
        <v>14313434.091493014</v>
      </c>
      <c r="M86" s="37">
        <f>'[1]Annual Cost 95%'!M86</f>
        <v>6134328.8963541482</v>
      </c>
      <c r="N86" s="38">
        <f>'[1]Annual Cost 95%'!N86</f>
        <v>3599395082.9402542</v>
      </c>
      <c r="O86" s="38">
        <f>'[1]Annual Cost 95%'!O86</f>
        <v>6416312973.9369745</v>
      </c>
      <c r="P86" s="38">
        <f>'[1]Annual Cost 95%'!P86</f>
        <v>4694863151.6612015</v>
      </c>
      <c r="Q86" s="38">
        <f>'[1]Annual Cost 95%'!Q86</f>
        <v>1564954383.8870671</v>
      </c>
      <c r="R86" s="38">
        <f>'[1]Annual Cost 95%'!R86</f>
        <v>1095468068.720947</v>
      </c>
      <c r="S86" s="38">
        <f>'[1]Annual Cost 95%'!S86</f>
        <v>625981753.55482686</v>
      </c>
    </row>
    <row r="87" spans="1:19" x14ac:dyDescent="0.35">
      <c r="A87">
        <v>2106</v>
      </c>
      <c r="B87" s="36">
        <f>'[1]Annual Cost 95%'!B87</f>
        <v>104288624.61774006</v>
      </c>
      <c r="C87" s="36">
        <f>'[1]Annual Cost 95%'!C87</f>
        <v>133796646.31190681</v>
      </c>
      <c r="D87" s="36">
        <f>'[1]Annual Cost 95%'!D87</f>
        <v>141072596.86663288</v>
      </c>
      <c r="E87" s="36">
        <f>'[1]Annual Cost 95%'!E87</f>
        <v>92768369.572757155</v>
      </c>
      <c r="F87" s="36">
        <f>'[1]Annual Cost 95%'!F87</f>
        <v>77205919.775148645</v>
      </c>
      <c r="G87" s="36">
        <f>'[1]Annual Cost 95%'!G87</f>
        <v>46283129.917562932</v>
      </c>
      <c r="H87" s="37">
        <f>'[1]Annual Cost 95%'!H87</f>
        <v>32310444.544691212</v>
      </c>
      <c r="I87" s="37">
        <f>'[1]Annual Cost 95%'!I87</f>
        <v>34355409.38929192</v>
      </c>
      <c r="J87" s="37">
        <f>'[1]Annual Cost 95%'!J87</f>
        <v>21676627.352767523</v>
      </c>
      <c r="K87" s="37">
        <f>'[1]Annual Cost 95%'!K87</f>
        <v>15950725.787885536</v>
      </c>
      <c r="L87" s="37">
        <f>'[1]Annual Cost 95%'!L87</f>
        <v>14314753.912204968</v>
      </c>
      <c r="M87" s="37">
        <f>'[1]Annual Cost 95%'!M87</f>
        <v>6134894.5338021284</v>
      </c>
      <c r="N87" s="38">
        <f>'[1]Annual Cost 95%'!N87</f>
        <v>3627845788.1227245</v>
      </c>
      <c r="O87" s="38">
        <f>'[1]Annual Cost 95%'!O87</f>
        <v>6467029448.392683</v>
      </c>
      <c r="P87" s="38">
        <f>'[1]Annual Cost 95%'!P87</f>
        <v>4731972767.1165972</v>
      </c>
      <c r="Q87" s="38">
        <f>'[1]Annual Cost 95%'!Q87</f>
        <v>1577324255.7055326</v>
      </c>
      <c r="R87" s="38">
        <f>'[1]Annual Cost 95%'!R87</f>
        <v>1104126978.9938729</v>
      </c>
      <c r="S87" s="38">
        <f>'[1]Annual Cost 95%'!S87</f>
        <v>630929702.28221297</v>
      </c>
    </row>
    <row r="88" spans="1:19" x14ac:dyDescent="0.35">
      <c r="A88">
        <v>2107</v>
      </c>
      <c r="B88" s="36">
        <f>'[1]Annual Cost 95%'!B88</f>
        <v>106673554.65363781</v>
      </c>
      <c r="C88" s="36">
        <f>'[1]Annual Cost 95%'!C88</f>
        <v>136856382.13315547</v>
      </c>
      <c r="D88" s="36">
        <f>'[1]Annual Cost 95%'!D88</f>
        <v>144298723.15550229</v>
      </c>
      <c r="E88" s="36">
        <f>'[1]Annual Cost 95%'!E88</f>
        <v>94889848.034922004</v>
      </c>
      <c r="F88" s="36">
        <f>'[1]Annual Cost 95%'!F88</f>
        <v>78971507.514902398</v>
      </c>
      <c r="G88" s="36">
        <f>'[1]Annual Cost 95%'!G88</f>
        <v>47341558.169928409</v>
      </c>
      <c r="H88" s="37">
        <f>'[1]Annual Cost 95%'!H88</f>
        <v>32313423.843275324</v>
      </c>
      <c r="I88" s="37">
        <f>'[1]Annual Cost 95%'!I88</f>
        <v>34358577.251077563</v>
      </c>
      <c r="J88" s="37">
        <f>'[1]Annual Cost 95%'!J88</f>
        <v>21678626.122703701</v>
      </c>
      <c r="K88" s="37">
        <f>'[1]Annual Cost 95%'!K88</f>
        <v>15952196.580857439</v>
      </c>
      <c r="L88" s="37">
        <f>'[1]Annual Cost 95%'!L88</f>
        <v>14316073.854615651</v>
      </c>
      <c r="M88" s="37">
        <f>'[1]Annual Cost 95%'!M88</f>
        <v>6135460.2234067069</v>
      </c>
      <c r="N88" s="38">
        <f>'[1]Annual Cost 95%'!N88</f>
        <v>3656521376.2665615</v>
      </c>
      <c r="O88" s="38">
        <f>'[1]Annual Cost 95%'!O88</f>
        <v>6518146801.1708269</v>
      </c>
      <c r="P88" s="38">
        <f>'[1]Annual Cost 95%'!P88</f>
        <v>4769375708.1737757</v>
      </c>
      <c r="Q88" s="38">
        <f>'[1]Annual Cost 95%'!Q88</f>
        <v>1589791902.724592</v>
      </c>
      <c r="R88" s="38">
        <f>'[1]Annual Cost 95%'!R88</f>
        <v>1112854331.9072144</v>
      </c>
      <c r="S88" s="38">
        <f>'[1]Annual Cost 95%'!S88</f>
        <v>635916761.08983684</v>
      </c>
    </row>
    <row r="89" spans="1:19" x14ac:dyDescent="0.35">
      <c r="A89">
        <v>2108</v>
      </c>
      <c r="B89" s="36">
        <f>'[1]Annual Cost 95%'!B89</f>
        <v>109113024.59067026</v>
      </c>
      <c r="C89" s="36">
        <f>'[1]Annual Cost 95%'!C89</f>
        <v>139986089.68803042</v>
      </c>
      <c r="D89" s="36">
        <f>'[1]Annual Cost 95%'!D89</f>
        <v>147598626.28737953</v>
      </c>
      <c r="E89" s="36">
        <f>'[1]Annual Cost 95%'!E89</f>
        <v>97059841.641700879</v>
      </c>
      <c r="F89" s="36">
        <f>'[1]Annual Cost 95%'!F89</f>
        <v>80777471.693093091</v>
      </c>
      <c r="G89" s="36">
        <f>'[1]Annual Cost 95%'!G89</f>
        <v>48424191.145859472</v>
      </c>
      <c r="H89" s="37">
        <f>'[1]Annual Cost 95%'!H89</f>
        <v>32316403.416576177</v>
      </c>
      <c r="I89" s="37">
        <f>'[1]Annual Cost 95%'!I89</f>
        <v>34361745.404967077</v>
      </c>
      <c r="J89" s="37">
        <f>'[1]Annual Cost 95%'!J89</f>
        <v>21680625.076943513</v>
      </c>
      <c r="K89" s="37">
        <f>'[1]Annual Cost 95%'!K89</f>
        <v>15953667.509449</v>
      </c>
      <c r="L89" s="37">
        <f>'[1]Annual Cost 95%'!L89</f>
        <v>14317393.918736281</v>
      </c>
      <c r="M89" s="37">
        <f>'[1]Annual Cost 95%'!M89</f>
        <v>6136025.9651726913</v>
      </c>
      <c r="N89" s="38">
        <f>'[1]Annual Cost 95%'!N89</f>
        <v>3685423624.9145708</v>
      </c>
      <c r="O89" s="38">
        <f>'[1]Annual Cost 95%'!O89</f>
        <v>6569668200.9346695</v>
      </c>
      <c r="P89" s="38">
        <f>'[1]Annual Cost 95%'!P89</f>
        <v>4807074293.3668318</v>
      </c>
      <c r="Q89" s="38">
        <f>'[1]Annual Cost 95%'!Q89</f>
        <v>1602358097.788944</v>
      </c>
      <c r="R89" s="38">
        <f>'[1]Annual Cost 95%'!R89</f>
        <v>1121650668.4522607</v>
      </c>
      <c r="S89" s="38">
        <f>'[1]Annual Cost 95%'!S89</f>
        <v>640943239.11557758</v>
      </c>
    </row>
    <row r="90" spans="1:19" x14ac:dyDescent="0.35">
      <c r="A90">
        <v>2109</v>
      </c>
      <c r="B90" s="36">
        <f>'[1]Annual Cost 95%'!B90</f>
        <v>111608281.67750762</v>
      </c>
      <c r="C90" s="36">
        <f>'[1]Annual Cost 95%'!C90</f>
        <v>143187369.12889543</v>
      </c>
      <c r="D90" s="36">
        <f>'[1]Annual Cost 95%'!D90</f>
        <v>150973993.43197736</v>
      </c>
      <c r="E90" s="36">
        <f>'[1]Annual Cost 95%'!E90</f>
        <v>99279459.864294574</v>
      </c>
      <c r="F90" s="36">
        <f>'[1]Annual Cost 95%'!F90</f>
        <v>82624735.66048044</v>
      </c>
      <c r="G90" s="36">
        <f>'[1]Annual Cost 95%'!G90</f>
        <v>49531582.372382261</v>
      </c>
      <c r="H90" s="37">
        <f>'[1]Annual Cost 95%'!H90</f>
        <v>32319383.264619101</v>
      </c>
      <c r="I90" s="37">
        <f>'[1]Annual Cost 95%'!I90</f>
        <v>34364913.850987405</v>
      </c>
      <c r="J90" s="37">
        <f>'[1]Annual Cost 95%'!J90</f>
        <v>21682624.215503953</v>
      </c>
      <c r="K90" s="37">
        <f>'[1]Annual Cost 95%'!K90</f>
        <v>15955138.573672721</v>
      </c>
      <c r="L90" s="37">
        <f>'[1]Annual Cost 95%'!L90</f>
        <v>14318714.104578083</v>
      </c>
      <c r="M90" s="37">
        <f>'[1]Annual Cost 95%'!M90</f>
        <v>6136591.7591048926</v>
      </c>
      <c r="N90" s="38">
        <f>'[1]Annual Cost 95%'!N90</f>
        <v>3714554325.6597929</v>
      </c>
      <c r="O90" s="38">
        <f>'[1]Annual Cost 95%'!O90</f>
        <v>6621596841.3935432</v>
      </c>
      <c r="P90" s="38">
        <f>'[1]Annual Cost 95%'!P90</f>
        <v>4845070859.5562515</v>
      </c>
      <c r="Q90" s="38">
        <f>'[1]Annual Cost 95%'!Q90</f>
        <v>1615023619.8520839</v>
      </c>
      <c r="R90" s="38">
        <f>'[1]Annual Cost 95%'!R90</f>
        <v>1130516533.8964589</v>
      </c>
      <c r="S90" s="38">
        <f>'[1]Annual Cost 95%'!S90</f>
        <v>646009447.94083357</v>
      </c>
    </row>
    <row r="91" spans="1:19" x14ac:dyDescent="0.35">
      <c r="A91">
        <v>2110</v>
      </c>
      <c r="B91" s="36">
        <f>'[1]Annual Cost 95%'!B91</f>
        <v>122054745.64168471</v>
      </c>
      <c r="C91" s="36">
        <f>'[1]Annual Cost 95%'!C91</f>
        <v>156589615.53254899</v>
      </c>
      <c r="D91" s="36">
        <f>'[1]Annual Cost 95%'!D91</f>
        <v>165105062.90289909</v>
      </c>
      <c r="E91" s="36">
        <f>'[1]Annual Cost 95%'!E91</f>
        <v>108571953.97196373</v>
      </c>
      <c r="F91" s="36">
        <f>'[1]Annual Cost 95%'!F91</f>
        <v>90358358.207603782</v>
      </c>
      <c r="G91" s="36">
        <f>'[1]Annual Cost 95%'!G91</f>
        <v>54167706.883615889</v>
      </c>
      <c r="H91" s="37">
        <f>'[1]Annual Cost 95%'!H91</f>
        <v>34557437.360534266</v>
      </c>
      <c r="I91" s="37">
        <f>'[1]Annual Cost 95%'!I91</f>
        <v>36744616.940314911</v>
      </c>
      <c r="J91" s="37">
        <f>'[1]Annual Cost 95%'!J91</f>
        <v>23184103.545674887</v>
      </c>
      <c r="K91" s="37">
        <f>'[1]Annual Cost 95%'!K91</f>
        <v>17060000.722289067</v>
      </c>
      <c r="L91" s="37">
        <f>'[1]Annual Cost 95%'!L91</f>
        <v>15310257.058464549</v>
      </c>
      <c r="M91" s="37">
        <f>'[1]Annual Cost 95%'!M91</f>
        <v>6561538.7393419482</v>
      </c>
      <c r="N91" s="38">
        <f>'[1]Annual Cost 95%'!N91</f>
        <v>4002805004.3259034</v>
      </c>
      <c r="O91" s="38">
        <f>'[1]Annual Cost 95%'!O91</f>
        <v>7135435007.7113924</v>
      </c>
      <c r="P91" s="38">
        <f>'[1]Annual Cost 95%'!P91</f>
        <v>5221050005.6424828</v>
      </c>
      <c r="Q91" s="38">
        <f>'[1]Annual Cost 95%'!Q91</f>
        <v>1740350001.8808277</v>
      </c>
      <c r="R91" s="38">
        <f>'[1]Annual Cost 95%'!R91</f>
        <v>1218245001.3165796</v>
      </c>
      <c r="S91" s="38">
        <f>'[1]Annual Cost 95%'!S91</f>
        <v>696140000.75233102</v>
      </c>
    </row>
    <row r="92" spans="1:19" x14ac:dyDescent="0.35">
      <c r="A92">
        <v>2111</v>
      </c>
      <c r="B92" s="36">
        <f>'[1]Annual Cost 95%'!B92</f>
        <v>124845961.17426731</v>
      </c>
      <c r="C92" s="36">
        <f>'[1]Annual Cost 95%'!C92</f>
        <v>160170593.59954447</v>
      </c>
      <c r="D92" s="36">
        <f>'[1]Annual Cost 95%'!D92</f>
        <v>168880776.93728405</v>
      </c>
      <c r="E92" s="36">
        <f>'[1]Annual Cost 95%'!E92</f>
        <v>111054837.55617964</v>
      </c>
      <c r="F92" s="36">
        <f>'[1]Annual Cost 95%'!F92</f>
        <v>92424723.194903299</v>
      </c>
      <c r="G92" s="36">
        <f>'[1]Annual Cost 95%'!G92</f>
        <v>55406444.0095101</v>
      </c>
      <c r="H92" s="37">
        <f>'[1]Annual Cost 95%'!H92</f>
        <v>34560623.85102208</v>
      </c>
      <c r="I92" s="37">
        <f>'[1]Annual Cost 95%'!I92</f>
        <v>36748005.107415877</v>
      </c>
      <c r="J92" s="37">
        <f>'[1]Annual Cost 95%'!J92</f>
        <v>23186241.317774303</v>
      </c>
      <c r="K92" s="37">
        <f>'[1]Annual Cost 95%'!K92</f>
        <v>17061573.799871657</v>
      </c>
      <c r="L92" s="37">
        <f>'[1]Annual Cost 95%'!L92</f>
        <v>15311668.794756619</v>
      </c>
      <c r="M92" s="37">
        <f>'[1]Annual Cost 95%'!M92</f>
        <v>6562143.7691814071</v>
      </c>
      <c r="N92" s="38">
        <f>'[1]Annual Cost 95%'!N92</f>
        <v>4034444383.2928729</v>
      </c>
      <c r="O92" s="38">
        <f>'[1]Annual Cost 95%'!O92</f>
        <v>7191835639.7829466</v>
      </c>
      <c r="P92" s="38">
        <f>'[1]Annual Cost 95%'!P92</f>
        <v>5262318760.8167906</v>
      </c>
      <c r="Q92" s="38">
        <f>'[1]Annual Cost 95%'!Q92</f>
        <v>1754106253.605597</v>
      </c>
      <c r="R92" s="38">
        <f>'[1]Annual Cost 95%'!R92</f>
        <v>1227874377.5239179</v>
      </c>
      <c r="S92" s="38">
        <f>'[1]Annual Cost 95%'!S92</f>
        <v>701642501.44223881</v>
      </c>
    </row>
    <row r="93" spans="1:19" x14ac:dyDescent="0.35">
      <c r="A93">
        <v>2112</v>
      </c>
      <c r="B93" s="36">
        <f>'[1]Annual Cost 95%'!B93</f>
        <v>127701007.76977473</v>
      </c>
      <c r="C93" s="36">
        <f>'[1]Annual Cost 95%'!C93</f>
        <v>163833463.45657146</v>
      </c>
      <c r="D93" s="36">
        <f>'[1]Annual Cost 95%'!D93</f>
        <v>172742836.09167203</v>
      </c>
      <c r="E93" s="36">
        <f>'[1]Annual Cost 95%'!E93</f>
        <v>113594501.09753218</v>
      </c>
      <c r="F93" s="36">
        <f>'[1]Annual Cost 95%'!F93</f>
        <v>94538342.961344853</v>
      </c>
      <c r="G93" s="36">
        <f>'[1]Annual Cost 95%'!G93</f>
        <v>56673509.262167469</v>
      </c>
      <c r="H93" s="37">
        <f>'[1]Annual Cost 95%'!H93</f>
        <v>34563810.635331497</v>
      </c>
      <c r="I93" s="37">
        <f>'[1]Annual Cost 95%'!I93</f>
        <v>36751393.58693476</v>
      </c>
      <c r="J93" s="37">
        <f>'[1]Annual Cost 95%'!J93</f>
        <v>23188379.28699455</v>
      </c>
      <c r="K93" s="37">
        <f>'[1]Annual Cost 95%'!K93</f>
        <v>17063147.022505421</v>
      </c>
      <c r="L93" s="37">
        <f>'[1]Annual Cost 95%'!L93</f>
        <v>15313080.661222817</v>
      </c>
      <c r="M93" s="37">
        <f>'[1]Annual Cost 95%'!M93</f>
        <v>6562748.8548097778</v>
      </c>
      <c r="N93" s="38">
        <f>'[1]Annual Cost 95%'!N93</f>
        <v>4066333849.4612756</v>
      </c>
      <c r="O93" s="38">
        <f>'[1]Annual Cost 95%'!O93</f>
        <v>7248682079.4744473</v>
      </c>
      <c r="P93" s="38">
        <f>'[1]Annual Cost 95%'!P93</f>
        <v>5303913716.6886206</v>
      </c>
      <c r="Q93" s="38">
        <f>'[1]Annual Cost 95%'!Q93</f>
        <v>1767971238.8962069</v>
      </c>
      <c r="R93" s="38">
        <f>'[1]Annual Cost 95%'!R93</f>
        <v>1237579867.227345</v>
      </c>
      <c r="S93" s="38">
        <f>'[1]Annual Cost 95%'!S93</f>
        <v>707188495.55848277</v>
      </c>
    </row>
    <row r="94" spans="1:19" x14ac:dyDescent="0.35">
      <c r="A94">
        <v>2113</v>
      </c>
      <c r="B94" s="36">
        <f>'[1]Annual Cost 95%'!B94</f>
        <v>130621345.15231167</v>
      </c>
      <c r="C94" s="36">
        <f>'[1]Annual Cost 95%'!C94</f>
        <v>167580097.85044634</v>
      </c>
      <c r="D94" s="36">
        <f>'[1]Annual Cost 95%'!D94</f>
        <v>176693214.95409599</v>
      </c>
      <c r="E94" s="36">
        <f>'[1]Annual Cost 95%'!E94</f>
        <v>116192243.07153305</v>
      </c>
      <c r="F94" s="36">
        <f>'[1]Annual Cost 95%'!F94</f>
        <v>96700298.155393496</v>
      </c>
      <c r="G94" s="36">
        <f>'[1]Annual Cost 95%'!G94</f>
        <v>57969550.4648825</v>
      </c>
      <c r="H94" s="37">
        <f>'[1]Annual Cost 95%'!H94</f>
        <v>34566997.713489607</v>
      </c>
      <c r="I94" s="37">
        <f>'[1]Annual Cost 95%'!I94</f>
        <v>36754782.378900342</v>
      </c>
      <c r="J94" s="37">
        <f>'[1]Annual Cost 95%'!J94</f>
        <v>23190517.453353789</v>
      </c>
      <c r="K94" s="37">
        <f>'[1]Annual Cost 95%'!K94</f>
        <v>17064720.390203729</v>
      </c>
      <c r="L94" s="37">
        <f>'[1]Annual Cost 95%'!L94</f>
        <v>15314492.657875145</v>
      </c>
      <c r="M94" s="37">
        <f>'[1]Annual Cost 95%'!M94</f>
        <v>6563353.9962322041</v>
      </c>
      <c r="N94" s="38">
        <f>'[1]Annual Cost 95%'!N94</f>
        <v>4098475379.5958385</v>
      </c>
      <c r="O94" s="38">
        <f>'[1]Annual Cost 95%'!O94</f>
        <v>7305977850.5838852</v>
      </c>
      <c r="P94" s="38">
        <f>'[1]Annual Cost 95%'!P94</f>
        <v>5345837451.6467457</v>
      </c>
      <c r="Q94" s="38">
        <f>'[1]Annual Cost 95%'!Q94</f>
        <v>1781945817.2155821</v>
      </c>
      <c r="R94" s="38">
        <f>'[1]Annual Cost 95%'!R94</f>
        <v>1247362072.0509076</v>
      </c>
      <c r="S94" s="38">
        <f>'[1]Annual Cost 95%'!S94</f>
        <v>712778326.88623273</v>
      </c>
    </row>
    <row r="95" spans="1:19" x14ac:dyDescent="0.35">
      <c r="A95">
        <v>2114</v>
      </c>
      <c r="B95" s="36">
        <f>'[1]Annual Cost 95%'!B95</f>
        <v>133608466.42776209</v>
      </c>
      <c r="C95" s="36">
        <f>'[1]Annual Cost 95%'!C95</f>
        <v>171412412.3549971</v>
      </c>
      <c r="D95" s="36">
        <f>'[1]Annual Cost 95%'!D95</f>
        <v>180733933.2685619</v>
      </c>
      <c r="E95" s="36">
        <f>'[1]Annual Cost 95%'!E95</f>
        <v>118849391.64795117</v>
      </c>
      <c r="F95" s="36">
        <f>'[1]Annual Cost 95%'!F95</f>
        <v>98911694.138382003</v>
      </c>
      <c r="G95" s="36">
        <f>'[1]Annual Cost 95%'!G95</f>
        <v>59295230.255731627</v>
      </c>
      <c r="H95" s="37">
        <f>'[1]Annual Cost 95%'!H95</f>
        <v>34570185.085523516</v>
      </c>
      <c r="I95" s="37">
        <f>'[1]Annual Cost 95%'!I95</f>
        <v>36758171.483341463</v>
      </c>
      <c r="J95" s="37">
        <f>'[1]Annual Cost 95%'!J95</f>
        <v>23192655.816870205</v>
      </c>
      <c r="K95" s="37">
        <f>'[1]Annual Cost 95%'!K95</f>
        <v>17066293.902979963</v>
      </c>
      <c r="L95" s="37">
        <f>'[1]Annual Cost 95%'!L95</f>
        <v>15315904.78472561</v>
      </c>
      <c r="M95" s="37">
        <f>'[1]Annual Cost 95%'!M95</f>
        <v>6563959.1934538316</v>
      </c>
      <c r="N95" s="38">
        <f>'[1]Annual Cost 95%'!N95</f>
        <v>4130870966.0862336</v>
      </c>
      <c r="O95" s="38">
        <f>'[1]Annual Cost 95%'!O95</f>
        <v>7363726504.7624159</v>
      </c>
      <c r="P95" s="38">
        <f>'[1]Annual Cost 95%'!P95</f>
        <v>5388092564.4603052</v>
      </c>
      <c r="Q95" s="38">
        <f>'[1]Annual Cost 95%'!Q95</f>
        <v>1796030854.8201017</v>
      </c>
      <c r="R95" s="38">
        <f>'[1]Annual Cost 95%'!R95</f>
        <v>1257221598.3740714</v>
      </c>
      <c r="S95" s="38">
        <f>'[1]Annual Cost 95%'!S95</f>
        <v>718412341.92804062</v>
      </c>
    </row>
    <row r="96" spans="1:19" x14ac:dyDescent="0.35">
      <c r="A96">
        <v>2115</v>
      </c>
      <c r="B96" s="36">
        <f>'[1]Annual Cost 95%'!B96</f>
        <v>136663898.84718245</v>
      </c>
      <c r="C96" s="36">
        <f>'[1]Annual Cost 95%'!C96</f>
        <v>175332366.35045502</v>
      </c>
      <c r="D96" s="36">
        <f>'[1]Annual Cost 95%'!D96</f>
        <v>184867056.9677003</v>
      </c>
      <c r="E96" s="36">
        <f>'[1]Annual Cost 95%'!E96</f>
        <v>121567305.36987743</v>
      </c>
      <c r="F96" s="36">
        <f>'[1]Annual Cost 95%'!F96</f>
        <v>101173661.54965831</v>
      </c>
      <c r="G96" s="36">
        <f>'[1]Annual Cost 95%'!G96</f>
        <v>60651226.42636586</v>
      </c>
      <c r="H96" s="37">
        <f>'[1]Annual Cost 95%'!H96</f>
        <v>34573372.751460306</v>
      </c>
      <c r="I96" s="37">
        <f>'[1]Annual Cost 95%'!I96</f>
        <v>36761560.900286913</v>
      </c>
      <c r="J96" s="37">
        <f>'[1]Annual Cost 95%'!J96</f>
        <v>23194794.377561979</v>
      </c>
      <c r="K96" s="37">
        <f>'[1]Annual Cost 95%'!K96</f>
        <v>17067867.560847495</v>
      </c>
      <c r="L96" s="37">
        <f>'[1]Annual Cost 95%'!L96</f>
        <v>15317317.041786214</v>
      </c>
      <c r="M96" s="37">
        <f>'[1]Annual Cost 95%'!M96</f>
        <v>6564564.4464798048</v>
      </c>
      <c r="N96" s="38">
        <f>'[1]Annual Cost 95%'!N96</f>
        <v>4163522617.0705829</v>
      </c>
      <c r="O96" s="38">
        <f>'[1]Annual Cost 95%'!O96</f>
        <v>7421931621.7345161</v>
      </c>
      <c r="P96" s="38">
        <f>'[1]Annual Cost 95%'!P96</f>
        <v>5430681674.4398909</v>
      </c>
      <c r="Q96" s="38">
        <f>'[1]Annual Cost 95%'!Q96</f>
        <v>1810227224.813297</v>
      </c>
      <c r="R96" s="38">
        <f>'[1]Annual Cost 95%'!R96</f>
        <v>1267159057.369308</v>
      </c>
      <c r="S96" s="38">
        <f>'[1]Annual Cost 95%'!S96</f>
        <v>724090889.92531872</v>
      </c>
    </row>
    <row r="97" spans="1:19" x14ac:dyDescent="0.35">
      <c r="A97">
        <v>2116</v>
      </c>
      <c r="B97" s="36">
        <f>'[1]Annual Cost 95%'!B97</f>
        <v>139789204.58765239</v>
      </c>
      <c r="C97" s="36">
        <f>'[1]Annual Cost 95%'!C97</f>
        <v>179341964.02524394</v>
      </c>
      <c r="D97" s="36">
        <f>'[1]Annual Cost 95%'!D97</f>
        <v>189094699.22903365</v>
      </c>
      <c r="E97" s="36">
        <f>'[1]Annual Cost 95%'!E97</f>
        <v>124347373.8483187</v>
      </c>
      <c r="F97" s="36">
        <f>'[1]Annual Cost 95%'!F97</f>
        <v>103487356.88465737</v>
      </c>
      <c r="G97" s="36">
        <f>'[1]Annual Cost 95%'!G97</f>
        <v>62038232.268551156</v>
      </c>
      <c r="H97" s="37">
        <f>'[1]Annual Cost 95%'!H97</f>
        <v>34576560.711327091</v>
      </c>
      <c r="I97" s="37">
        <f>'[1]Annual Cost 95%'!I97</f>
        <v>36764950.629765511</v>
      </c>
      <c r="J97" s="37">
        <f>'[1]Annual Cost 95%'!J97</f>
        <v>23196933.13544729</v>
      </c>
      <c r="K97" s="37">
        <f>'[1]Annual Cost 95%'!K97</f>
        <v>17069441.363819703</v>
      </c>
      <c r="L97" s="37">
        <f>'[1]Annual Cost 95%'!L97</f>
        <v>15318729.429068966</v>
      </c>
      <c r="M97" s="37">
        <f>'[1]Annual Cost 95%'!M97</f>
        <v>6565169.7553152703</v>
      </c>
      <c r="N97" s="38">
        <f>'[1]Annual Cost 95%'!N97</f>
        <v>4196432356.5599356</v>
      </c>
      <c r="O97" s="38">
        <f>'[1]Annual Cost 95%'!O97</f>
        <v>7480596809.5198851</v>
      </c>
      <c r="P97" s="38">
        <f>'[1]Annual Cost 95%'!P97</f>
        <v>5473607421.5999165</v>
      </c>
      <c r="Q97" s="38">
        <f>'[1]Annual Cost 95%'!Q97</f>
        <v>1824535807.1999722</v>
      </c>
      <c r="R97" s="38">
        <f>'[1]Annual Cost 95%'!R97</f>
        <v>1277175065.0399806</v>
      </c>
      <c r="S97" s="38">
        <f>'[1]Annual Cost 95%'!S97</f>
        <v>729814322.87998879</v>
      </c>
    </row>
    <row r="98" spans="1:19" x14ac:dyDescent="0.35">
      <c r="A98">
        <v>2117</v>
      </c>
      <c r="B98" s="36">
        <f>'[1]Annual Cost 95%'!B98</f>
        <v>142985981.55098227</v>
      </c>
      <c r="C98" s="36">
        <f>'[1]Annual Cost 95%'!C98</f>
        <v>183443255.40067878</v>
      </c>
      <c r="D98" s="36">
        <f>'[1]Annual Cost 95%'!D98</f>
        <v>193419021.55539846</v>
      </c>
      <c r="E98" s="36">
        <f>'[1]Annual Cost 95%'!E98</f>
        <v>127191018.47267608</v>
      </c>
      <c r="F98" s="36">
        <f>'[1]Annual Cost 95%'!F98</f>
        <v>105853963.08619227</v>
      </c>
      <c r="G98" s="36">
        <f>'[1]Annual Cost 95%'!G98</f>
        <v>63456956.9286336</v>
      </c>
      <c r="H98" s="37">
        <f>'[1]Annual Cost 95%'!H98</f>
        <v>34579748.965150967</v>
      </c>
      <c r="I98" s="37">
        <f>'[1]Annual Cost 95%'!I98</f>
        <v>36768340.67180609</v>
      </c>
      <c r="J98" s="37">
        <f>'[1]Annual Cost 95%'!J98</f>
        <v>23199072.090544317</v>
      </c>
      <c r="K98" s="37">
        <f>'[1]Annual Cost 95%'!K98</f>
        <v>17071015.31190997</v>
      </c>
      <c r="L98" s="37">
        <f>'[1]Annual Cost 95%'!L98</f>
        <v>15320141.946585871</v>
      </c>
      <c r="M98" s="37">
        <f>'[1]Annual Cost 95%'!M98</f>
        <v>6565775.1199653726</v>
      </c>
      <c r="N98" s="38">
        <f>'[1]Annual Cost 95%'!N98</f>
        <v>4229602224.5637388</v>
      </c>
      <c r="O98" s="38">
        <f>'[1]Annual Cost 95%'!O98</f>
        <v>7539725704.6570997</v>
      </c>
      <c r="P98" s="38">
        <f>'[1]Annual Cost 95%'!P98</f>
        <v>5516872466.8222685</v>
      </c>
      <c r="Q98" s="38">
        <f>'[1]Annual Cost 95%'!Q98</f>
        <v>1838957488.9407563</v>
      </c>
      <c r="R98" s="38">
        <f>'[1]Annual Cost 95%'!R98</f>
        <v>1287270242.2585294</v>
      </c>
      <c r="S98" s="38">
        <f>'[1]Annual Cost 95%'!S98</f>
        <v>735582995.57630241</v>
      </c>
    </row>
    <row r="99" spans="1:19" x14ac:dyDescent="0.35">
      <c r="A99">
        <v>2118</v>
      </c>
      <c r="B99" s="36">
        <f>'[1]Annual Cost 95%'!B99</f>
        <v>146255864.18068615</v>
      </c>
      <c r="C99" s="36">
        <f>'[1]Annual Cost 95%'!C99</f>
        <v>187638337.37909734</v>
      </c>
      <c r="D99" s="36">
        <f>'[1]Annual Cost 95%'!D99</f>
        <v>197842234.88007542</v>
      </c>
      <c r="E99" s="36">
        <f>'[1]Annual Cost 95%'!E99</f>
        <v>130099693.13747081</v>
      </c>
      <c r="F99" s="36">
        <f>'[1]Annual Cost 95%'!F99</f>
        <v>108274690.14926763</v>
      </c>
      <c r="G99" s="36">
        <f>'[1]Annual Cost 95%'!G99</f>
        <v>64908125.770110711</v>
      </c>
      <c r="H99" s="37">
        <f>'[1]Annual Cost 95%'!H99</f>
        <v>34582937.512959033</v>
      </c>
      <c r="I99" s="37">
        <f>'[1]Annual Cost 95%'!I99</f>
        <v>36771731.026437454</v>
      </c>
      <c r="J99" s="37">
        <f>'[1]Annual Cost 95%'!J99</f>
        <v>23201211.242871251</v>
      </c>
      <c r="K99" s="37">
        <f>'[1]Annual Cost 95%'!K99</f>
        <v>17072589.405131675</v>
      </c>
      <c r="L99" s="37">
        <f>'[1]Annual Cost 95%'!L99</f>
        <v>15321554.594348941</v>
      </c>
      <c r="M99" s="37">
        <f>'[1]Annual Cost 95%'!M99</f>
        <v>6566380.5404352592</v>
      </c>
      <c r="N99" s="38">
        <f>'[1]Annual Cost 95%'!N99</f>
        <v>4263034277.2162876</v>
      </c>
      <c r="O99" s="38">
        <f>'[1]Annual Cost 95%'!O99</f>
        <v>7599321972.4290342</v>
      </c>
      <c r="P99" s="38">
        <f>'[1]Annual Cost 95%'!P99</f>
        <v>5560479492.021245</v>
      </c>
      <c r="Q99" s="38">
        <f>'[1]Annual Cost 95%'!Q99</f>
        <v>1853493164.0070817</v>
      </c>
      <c r="R99" s="38">
        <f>'[1]Annual Cost 95%'!R99</f>
        <v>1297445214.8049574</v>
      </c>
      <c r="S99" s="38">
        <f>'[1]Annual Cost 95%'!S99</f>
        <v>741397265.60283267</v>
      </c>
    </row>
    <row r="100" spans="1:19" x14ac:dyDescent="0.35">
      <c r="A100">
        <v>2119</v>
      </c>
      <c r="B100" s="36">
        <f>'[1]Annual Cost 95%'!B100</f>
        <v>149600524.29763779</v>
      </c>
      <c r="C100" s="36">
        <f>'[1]Annual Cost 95%'!C100</f>
        <v>191929354.81596166</v>
      </c>
      <c r="D100" s="36">
        <f>'[1]Annual Cost 95%'!D100</f>
        <v>202366600.69719219</v>
      </c>
      <c r="E100" s="36">
        <f>'[1]Annual Cost 95%'!E100</f>
        <v>133074884.98568945</v>
      </c>
      <c r="F100" s="36">
        <f>'[1]Annual Cost 95%'!F100</f>
        <v>110750775.73972408</v>
      </c>
      <c r="G100" s="36">
        <f>'[1]Annual Cost 95%'!G100</f>
        <v>66392480.744494297</v>
      </c>
      <c r="H100" s="37">
        <f>'[1]Annual Cost 95%'!H100</f>
        <v>34586126.354778409</v>
      </c>
      <c r="I100" s="37">
        <f>'[1]Annual Cost 95%'!I100</f>
        <v>36775121.693688437</v>
      </c>
      <c r="J100" s="37">
        <f>'[1]Annual Cost 95%'!J100</f>
        <v>23203350.592446275</v>
      </c>
      <c r="K100" s="37">
        <f>'[1]Annual Cost 95%'!K100</f>
        <v>17074163.643498201</v>
      </c>
      <c r="L100" s="37">
        <f>'[1]Annual Cost 95%'!L100</f>
        <v>15322967.372370183</v>
      </c>
      <c r="M100" s="37">
        <f>'[1]Annual Cost 95%'!M100</f>
        <v>6566986.0167300776</v>
      </c>
      <c r="N100" s="38">
        <f>'[1]Annual Cost 95%'!N100</f>
        <v>4296730586.9041843</v>
      </c>
      <c r="O100" s="38">
        <f>'[1]Annual Cost 95%'!O100</f>
        <v>7659389307.0900669</v>
      </c>
      <c r="P100" s="38">
        <f>'[1]Annual Cost 95%'!P100</f>
        <v>5604431200.3098059</v>
      </c>
      <c r="Q100" s="38">
        <f>'[1]Annual Cost 95%'!Q100</f>
        <v>1868143733.4366019</v>
      </c>
      <c r="R100" s="38">
        <f>'[1]Annual Cost 95%'!R100</f>
        <v>1307700613.4056215</v>
      </c>
      <c r="S100" s="38">
        <f>'[1]Annual Cost 95%'!S100</f>
        <v>747257493.3746407</v>
      </c>
    </row>
    <row r="101" spans="1:19" x14ac:dyDescent="0.35">
      <c r="A101">
        <v>2120</v>
      </c>
      <c r="B101" s="36">
        <f>'[1]Annual Cost 95%'!B101</f>
        <v>163249508.83123055</v>
      </c>
      <c r="C101" s="36">
        <f>'[1]Annual Cost 95%'!C101</f>
        <v>209440261.32998955</v>
      </c>
      <c r="D101" s="36">
        <f>'[1]Annual Cost 95%'!D101</f>
        <v>220829761.9461219</v>
      </c>
      <c r="E101" s="36">
        <f>'[1]Annual Cost 95%'!E101</f>
        <v>145216132.85568762</v>
      </c>
      <c r="F101" s="36">
        <f>'[1]Annual Cost 95%'!F101</f>
        <v>120855256.53784895</v>
      </c>
      <c r="G101" s="36">
        <f>'[1]Annual Cost 95%'!G101</f>
        <v>72449878.919286415</v>
      </c>
      <c r="H101" s="37">
        <f>'[1]Annual Cost 95%'!H101</f>
        <v>36901235.57349062</v>
      </c>
      <c r="I101" s="37">
        <f>'[1]Annual Cost 95%'!I101</f>
        <v>39236756.812319137</v>
      </c>
      <c r="J101" s="37">
        <f>'[1]Annual Cost 95%'!J101</f>
        <v>24756525.131582312</v>
      </c>
      <c r="K101" s="37">
        <f>'[1]Annual Cost 95%'!K101</f>
        <v>18217065.662862457</v>
      </c>
      <c r="L101" s="37">
        <f>'[1]Annual Cost 95%'!L101</f>
        <v>16348648.671799643</v>
      </c>
      <c r="M101" s="37">
        <f>'[1]Annual Cost 95%'!M101</f>
        <v>7006563.716485559</v>
      </c>
      <c r="N101" s="38">
        <f>'[1]Annual Cost 95%'!N101</f>
        <v>4620153052.1006279</v>
      </c>
      <c r="O101" s="38">
        <f>'[1]Annual Cost 95%'!O101</f>
        <v>8235925005.9185095</v>
      </c>
      <c r="P101" s="38">
        <f>'[1]Annual Cost 95%'!P101</f>
        <v>6026286589.6964712</v>
      </c>
      <c r="Q101" s="38">
        <f>'[1]Annual Cost 95%'!Q101</f>
        <v>2008762196.5654902</v>
      </c>
      <c r="R101" s="38">
        <f>'[1]Annual Cost 95%'!R101</f>
        <v>1406133537.5958433</v>
      </c>
      <c r="S101" s="38">
        <f>'[1]Annual Cost 95%'!S101</f>
        <v>803504878.62619615</v>
      </c>
    </row>
    <row r="102" spans="1:19" x14ac:dyDescent="0.35">
      <c r="A102">
        <v>2121</v>
      </c>
      <c r="B102" s="36">
        <f>'[1]Annual Cost 95%'!B102</f>
        <v>166982789.02726573</v>
      </c>
      <c r="C102" s="36">
        <f>'[1]Annual Cost 95%'!C102</f>
        <v>214229857.24040678</v>
      </c>
      <c r="D102" s="36">
        <f>'[1]Annual Cost 95%'!D102</f>
        <v>225879819.26556483</v>
      </c>
      <c r="E102" s="36">
        <f>'[1]Annual Cost 95%'!E102</f>
        <v>148537015.82076541</v>
      </c>
      <c r="F102" s="36">
        <f>'[1]Annual Cost 95%'!F102</f>
        <v>123619041.48917732</v>
      </c>
      <c r="G102" s="36">
        <f>'[1]Annual Cost 95%'!G102</f>
        <v>74106702.882255509</v>
      </c>
      <c r="H102" s="37">
        <f>'[1]Annual Cost 95%'!H102</f>
        <v>36904638.182165474</v>
      </c>
      <c r="I102" s="37">
        <f>'[1]Annual Cost 95%'!I102</f>
        <v>39240374.775973409</v>
      </c>
      <c r="J102" s="37">
        <f>'[1]Annual Cost 95%'!J102</f>
        <v>24758807.894364174</v>
      </c>
      <c r="K102" s="37">
        <f>'[1]Annual Cost 95%'!K102</f>
        <v>18218745.43170194</v>
      </c>
      <c r="L102" s="37">
        <f>'[1]Annual Cost 95%'!L102</f>
        <v>16350156.156655589</v>
      </c>
      <c r="M102" s="37">
        <f>'[1]Annual Cost 95%'!M102</f>
        <v>7007209.781423822</v>
      </c>
      <c r="N102" s="38">
        <f>'[1]Annual Cost 95%'!N102</f>
        <v>4656672136.3784866</v>
      </c>
      <c r="O102" s="38">
        <f>'[1]Annual Cost 95%'!O102</f>
        <v>8301024243.1094751</v>
      </c>
      <c r="P102" s="38">
        <f>'[1]Annual Cost 95%'!P102</f>
        <v>6073920177.8849821</v>
      </c>
      <c r="Q102" s="38">
        <f>'[1]Annual Cost 95%'!Q102</f>
        <v>2024640059.2949941</v>
      </c>
      <c r="R102" s="38">
        <f>'[1]Annual Cost 95%'!R102</f>
        <v>1417248041.506496</v>
      </c>
      <c r="S102" s="38">
        <f>'[1]Annual Cost 95%'!S102</f>
        <v>809856023.71799767</v>
      </c>
    </row>
    <row r="103" spans="1:19" x14ac:dyDescent="0.35">
      <c r="A103">
        <v>2122</v>
      </c>
      <c r="B103" s="36">
        <f>'[1]Annual Cost 95%'!B103</f>
        <v>170801443.9427833</v>
      </c>
      <c r="C103" s="36">
        <f>'[1]Annual Cost 95%'!C103</f>
        <v>219128984.28318322</v>
      </c>
      <c r="D103" s="36">
        <f>'[1]Annual Cost 95%'!D103</f>
        <v>231045364.0931448</v>
      </c>
      <c r="E103" s="36">
        <f>'[1]Annual Cost 95%'!E103</f>
        <v>151933842.57701072</v>
      </c>
      <c r="F103" s="36">
        <f>'[1]Annual Cost 95%'!F103</f>
        <v>126446030.2057039</v>
      </c>
      <c r="G103" s="36">
        <f>'[1]Annual Cost 95%'!G103</f>
        <v>75801416.013366997</v>
      </c>
      <c r="H103" s="37">
        <f>'[1]Annual Cost 95%'!H103</f>
        <v>36908041.104589865</v>
      </c>
      <c r="I103" s="37">
        <f>'[1]Annual Cost 95%'!I103</f>
        <v>39243993.073234789</v>
      </c>
      <c r="J103" s="37">
        <f>'[1]Annual Cost 95%'!J103</f>
        <v>24761090.867636234</v>
      </c>
      <c r="K103" s="37">
        <f>'[1]Annual Cost 95%'!K103</f>
        <v>18220425.355430439</v>
      </c>
      <c r="L103" s="37">
        <f>'[1]Annual Cost 95%'!L103</f>
        <v>16351663.780514497</v>
      </c>
      <c r="M103" s="37">
        <f>'[1]Annual Cost 95%'!M103</f>
        <v>7007855.9059347827</v>
      </c>
      <c r="N103" s="38">
        <f>'[1]Annual Cost 95%'!N103</f>
        <v>4693479878.5214539</v>
      </c>
      <c r="O103" s="38">
        <f>'[1]Annual Cost 95%'!O103</f>
        <v>8366638044.3208523</v>
      </c>
      <c r="P103" s="38">
        <f>'[1]Annual Cost 95%'!P103</f>
        <v>6121930276.3323317</v>
      </c>
      <c r="Q103" s="38">
        <f>'[1]Annual Cost 95%'!Q103</f>
        <v>2040643425.4441104</v>
      </c>
      <c r="R103" s="38">
        <f>'[1]Annual Cost 95%'!R103</f>
        <v>1428450397.8108773</v>
      </c>
      <c r="S103" s="38">
        <f>'[1]Annual Cost 95%'!S103</f>
        <v>816257370.17764413</v>
      </c>
    </row>
    <row r="104" spans="1:19" x14ac:dyDescent="0.35">
      <c r="A104">
        <v>2123</v>
      </c>
      <c r="B104" s="36">
        <f>'[1]Annual Cost 95%'!B104</f>
        <v>174707425.97415969</v>
      </c>
      <c r="C104" s="36">
        <f>'[1]Annual Cost 95%'!C104</f>
        <v>224140147.27692577</v>
      </c>
      <c r="D104" s="36">
        <f>'[1]Annual Cost 95%'!D104</f>
        <v>236329037.46116945</v>
      </c>
      <c r="E104" s="36">
        <f>'[1]Annual Cost 95%'!E104</f>
        <v>155408349.84910715</v>
      </c>
      <c r="F104" s="36">
        <f>'[1]Annual Cost 95%'!F104</f>
        <v>129337668.06614144</v>
      </c>
      <c r="G104" s="36">
        <f>'[1]Annual Cost 95%'!G104</f>
        <v>77534884.783105746</v>
      </c>
      <c r="H104" s="37">
        <f>'[1]Annual Cost 95%'!H104</f>
        <v>36911444.34079273</v>
      </c>
      <c r="I104" s="37">
        <f>'[1]Annual Cost 95%'!I104</f>
        <v>39247611.70413404</v>
      </c>
      <c r="J104" s="37">
        <f>'[1]Annual Cost 95%'!J104</f>
        <v>24763374.051417906</v>
      </c>
      <c r="K104" s="37">
        <f>'[1]Annual Cost 95%'!K104</f>
        <v>18222105.434062231</v>
      </c>
      <c r="L104" s="37">
        <f>'[1]Annual Cost 95%'!L104</f>
        <v>16353171.543389186</v>
      </c>
      <c r="M104" s="37">
        <f>'[1]Annual Cost 95%'!M104</f>
        <v>7008502.0900239348</v>
      </c>
      <c r="N104" s="38">
        <f>'[1]Annual Cost 95%'!N104</f>
        <v>4730578560.1684246</v>
      </c>
      <c r="O104" s="38">
        <f>'[1]Annual Cost 95%'!O104</f>
        <v>8432770476.8219728</v>
      </c>
      <c r="P104" s="38">
        <f>'[1]Annual Cost 95%'!P104</f>
        <v>6170319861.0892487</v>
      </c>
      <c r="Q104" s="38">
        <f>'[1]Annual Cost 95%'!Q104</f>
        <v>2056773287.0297496</v>
      </c>
      <c r="R104" s="38">
        <f>'[1]Annual Cost 95%'!R104</f>
        <v>1439741300.9208248</v>
      </c>
      <c r="S104" s="38">
        <f>'[1]Annual Cost 95%'!S104</f>
        <v>822709314.8118999</v>
      </c>
    </row>
    <row r="105" spans="1:19" x14ac:dyDescent="0.35">
      <c r="A105">
        <v>2124</v>
      </c>
      <c r="B105" s="36">
        <f>'[1]Annual Cost 95%'!B105</f>
        <v>178702732.16625303</v>
      </c>
      <c r="C105" s="36">
        <f>'[1]Annual Cost 95%'!C105</f>
        <v>229265908.32182074</v>
      </c>
      <c r="D105" s="36">
        <f>'[1]Annual Cost 95%'!D105</f>
        <v>241733540.798536</v>
      </c>
      <c r="E105" s="36">
        <f>'[1]Annual Cost 95%'!E105</f>
        <v>158962314.07812041</v>
      </c>
      <c r="F105" s="36">
        <f>'[1]Annual Cost 95%'!F105</f>
        <v>132295433.50292373</v>
      </c>
      <c r="G105" s="36">
        <f>'[1]Annual Cost 95%'!G105</f>
        <v>79307995.476883605</v>
      </c>
      <c r="H105" s="37">
        <f>'[1]Annual Cost 95%'!H105</f>
        <v>36914847.890803002</v>
      </c>
      <c r="I105" s="37">
        <f>'[1]Annual Cost 95%'!I105</f>
        <v>39251230.668701924</v>
      </c>
      <c r="J105" s="37">
        <f>'[1]Annual Cost 95%'!J105</f>
        <v>24765657.445728596</v>
      </c>
      <c r="K105" s="37">
        <f>'[1]Annual Cost 95%'!K105</f>
        <v>18223785.66761161</v>
      </c>
      <c r="L105" s="37">
        <f>'[1]Annual Cost 95%'!L105</f>
        <v>16354679.445292471</v>
      </c>
      <c r="M105" s="37">
        <f>'[1]Annual Cost 95%'!M105</f>
        <v>7009148.3336967714</v>
      </c>
      <c r="N105" s="38">
        <f>'[1]Annual Cost 95%'!N105</f>
        <v>4767970480.9930544</v>
      </c>
      <c r="O105" s="38">
        <f>'[1]Annual Cost 95%'!O105</f>
        <v>8499425640.0310965</v>
      </c>
      <c r="P105" s="38">
        <f>'[1]Annual Cost 95%'!P105</f>
        <v>6219091931.7300711</v>
      </c>
      <c r="Q105" s="38">
        <f>'[1]Annual Cost 95%'!Q105</f>
        <v>2073030643.9100237</v>
      </c>
      <c r="R105" s="38">
        <f>'[1]Annual Cost 95%'!R105</f>
        <v>1451121450.7370167</v>
      </c>
      <c r="S105" s="38">
        <f>'[1]Annual Cost 95%'!S105</f>
        <v>829212257.56400943</v>
      </c>
    </row>
    <row r="106" spans="1:19" x14ac:dyDescent="0.35">
      <c r="A106">
        <v>2125</v>
      </c>
      <c r="B106" s="36">
        <f>'[1]Annual Cost 95%'!B106</f>
        <v>182789405.23344955</v>
      </c>
      <c r="C106" s="36">
        <f>'[1]Annual Cost 95%'!C106</f>
        <v>234508888.10958061</v>
      </c>
      <c r="D106" s="36">
        <f>'[1]Annual Cost 95%'!D106</f>
        <v>247261637.31191427</v>
      </c>
      <c r="E106" s="36">
        <f>'[1]Annual Cost 95%'!E106</f>
        <v>162597552.32975453</v>
      </c>
      <c r="F106" s="36">
        <f>'[1]Annual Cost 95%'!F106</f>
        <v>135320838.75809634</v>
      </c>
      <c r="G106" s="36">
        <f>'[1]Annual Cost 95%'!G106</f>
        <v>81121654.648178175</v>
      </c>
      <c r="H106" s="37">
        <f>'[1]Annual Cost 95%'!H106</f>
        <v>36918251.754649624</v>
      </c>
      <c r="I106" s="37">
        <f>'[1]Annual Cost 95%'!I106</f>
        <v>39254849.966969214</v>
      </c>
      <c r="J106" s="37">
        <f>'[1]Annual Cost 95%'!J106</f>
        <v>24767941.050587717</v>
      </c>
      <c r="K106" s="37">
        <f>'[1]Annual Cost 95%'!K106</f>
        <v>18225466.056092851</v>
      </c>
      <c r="L106" s="37">
        <f>'[1]Annual Cost 95%'!L106</f>
        <v>16356187.486237176</v>
      </c>
      <c r="M106" s="37">
        <f>'[1]Annual Cost 95%'!M106</f>
        <v>7009794.6369587872</v>
      </c>
      <c r="N106" s="38">
        <f>'[1]Annual Cost 95%'!N106</f>
        <v>4805657958.8463182</v>
      </c>
      <c r="O106" s="38">
        <f>'[1]Annual Cost 95%'!O106</f>
        <v>8566607665.7695227</v>
      </c>
      <c r="P106" s="38">
        <f>'[1]Annual Cost 95%'!P106</f>
        <v>6268249511.5386753</v>
      </c>
      <c r="Q106" s="38">
        <f>'[1]Annual Cost 95%'!Q106</f>
        <v>2089416503.846225</v>
      </c>
      <c r="R106" s="38">
        <f>'[1]Annual Cost 95%'!R106</f>
        <v>1462591552.6923578</v>
      </c>
      <c r="S106" s="38">
        <f>'[1]Annual Cost 95%'!S106</f>
        <v>835766601.53849006</v>
      </c>
    </row>
    <row r="107" spans="1:19" x14ac:dyDescent="0.35">
      <c r="A107">
        <v>2126</v>
      </c>
      <c r="B107" s="36">
        <f>'[1]Annual Cost 95%'!B107</f>
        <v>186969534.60405955</v>
      </c>
      <c r="C107" s="36">
        <f>'[1]Annual Cost 95%'!C107</f>
        <v>239871767.26334772</v>
      </c>
      <c r="D107" s="36">
        <f>'[1]Annual Cost 95%'!D107</f>
        <v>252916153.39851463</v>
      </c>
      <c r="E107" s="36">
        <f>'[1]Annual Cost 95%'!E107</f>
        <v>166315923.22337854</v>
      </c>
      <c r="F107" s="36">
        <f>'[1]Annual Cost 95%'!F107</f>
        <v>138415430.65649366</v>
      </c>
      <c r="G107" s="36">
        <f>'[1]Annual Cost 95%'!G107</f>
        <v>82976789.582034171</v>
      </c>
      <c r="H107" s="37">
        <f>'[1]Annual Cost 95%'!H107</f>
        <v>36921655.932361521</v>
      </c>
      <c r="I107" s="37">
        <f>'[1]Annual Cost 95%'!I107</f>
        <v>39258469.598966673</v>
      </c>
      <c r="J107" s="37">
        <f>'[1]Annual Cost 95%'!J107</f>
        <v>24770224.866014685</v>
      </c>
      <c r="K107" s="37">
        <f>'[1]Annual Cost 95%'!K107</f>
        <v>18227146.599520244</v>
      </c>
      <c r="L107" s="37">
        <f>'[1]Annual Cost 95%'!L107</f>
        <v>16357695.666236117</v>
      </c>
      <c r="M107" s="37">
        <f>'[1]Annual Cost 95%'!M107</f>
        <v>7010440.9998154771</v>
      </c>
      <c r="N107" s="38">
        <f>'[1]Annual Cost 95%'!N107</f>
        <v>4843643329.9001789</v>
      </c>
      <c r="O107" s="38">
        <f>'[1]Annual Cost 95%'!O107</f>
        <v>8634320718.5177097</v>
      </c>
      <c r="P107" s="38">
        <f>'[1]Annual Cost 95%'!P107</f>
        <v>6317795647.6958857</v>
      </c>
      <c r="Q107" s="38">
        <f>'[1]Annual Cost 95%'!Q107</f>
        <v>2105931882.565295</v>
      </c>
      <c r="R107" s="38">
        <f>'[1]Annual Cost 95%'!R107</f>
        <v>1474152317.7957067</v>
      </c>
      <c r="S107" s="38">
        <f>'[1]Annual Cost 95%'!S107</f>
        <v>842372753.02611804</v>
      </c>
    </row>
    <row r="108" spans="1:19" x14ac:dyDescent="0.35">
      <c r="A108">
        <v>2127</v>
      </c>
      <c r="B108" s="36">
        <f>'[1]Annual Cost 95%'!B108</f>
        <v>191245257.48859736</v>
      </c>
      <c r="C108" s="36">
        <f>'[1]Annual Cost 95%'!C108</f>
        <v>245357287.70823923</v>
      </c>
      <c r="D108" s="36">
        <f>'[1]Annual Cost 95%'!D108</f>
        <v>258699980.09116459</v>
      </c>
      <c r="E108" s="36">
        <f>'[1]Annual Cost 95%'!E108</f>
        <v>170119327.8822988</v>
      </c>
      <c r="F108" s="36">
        <f>'[1]Annual Cost 95%'!F108</f>
        <v>141580791.39659724</v>
      </c>
      <c r="G108" s="36">
        <f>'[1]Annual Cost 95%'!G108</f>
        <v>84874348.769164324</v>
      </c>
      <c r="H108" s="37">
        <f>'[1]Annual Cost 95%'!H108</f>
        <v>36925060.423967637</v>
      </c>
      <c r="I108" s="37">
        <f>'[1]Annual Cost 95%'!I108</f>
        <v>39262089.564725086</v>
      </c>
      <c r="J108" s="37">
        <f>'[1]Annual Cost 95%'!J108</f>
        <v>24772508.89202892</v>
      </c>
      <c r="K108" s="37">
        <f>'[1]Annual Cost 95%'!K108</f>
        <v>18228827.297908075</v>
      </c>
      <c r="L108" s="37">
        <f>'[1]Annual Cost 95%'!L108</f>
        <v>16359203.98530212</v>
      </c>
      <c r="M108" s="37">
        <f>'[1]Annual Cost 95%'!M108</f>
        <v>7011087.4222723348</v>
      </c>
      <c r="N108" s="38">
        <f>'[1]Annual Cost 95%'!N108</f>
        <v>4881928948.7924128</v>
      </c>
      <c r="O108" s="38">
        <f>'[1]Annual Cost 95%'!O108</f>
        <v>8702568995.6734295</v>
      </c>
      <c r="P108" s="38">
        <f>'[1]Annual Cost 95%'!P108</f>
        <v>6367733411.4683638</v>
      </c>
      <c r="Q108" s="38">
        <f>'[1]Annual Cost 95%'!Q108</f>
        <v>2122577803.822788</v>
      </c>
      <c r="R108" s="38">
        <f>'[1]Annual Cost 95%'!R108</f>
        <v>1485804462.6759517</v>
      </c>
      <c r="S108" s="38">
        <f>'[1]Annual Cost 95%'!S108</f>
        <v>849031121.5291152</v>
      </c>
    </row>
    <row r="109" spans="1:19" x14ac:dyDescent="0.35">
      <c r="A109">
        <v>2128</v>
      </c>
      <c r="B109" s="36">
        <f>'[1]Annual Cost 95%'!B109</f>
        <v>195618759.97249115</v>
      </c>
      <c r="C109" s="36">
        <f>'[1]Annual Cost 95%'!C109</f>
        <v>250968254.07323477</v>
      </c>
      <c r="D109" s="36">
        <f>'[1]Annual Cost 95%'!D109</f>
        <v>264616074.53643179</v>
      </c>
      <c r="E109" s="36">
        <f>'[1]Annual Cost 95%'!E109</f>
        <v>174009710.90576246</v>
      </c>
      <c r="F109" s="36">
        <f>'[1]Annual Cost 95%'!F109</f>
        <v>144818539.35947987</v>
      </c>
      <c r="G109" s="36">
        <f>'[1]Annual Cost 95%'!G109</f>
        <v>86815302.390892386</v>
      </c>
      <c r="H109" s="37">
        <f>'[1]Annual Cost 95%'!H109</f>
        <v>36928465.229496926</v>
      </c>
      <c r="I109" s="37">
        <f>'[1]Annual Cost 95%'!I109</f>
        <v>39265709.86427521</v>
      </c>
      <c r="J109" s="37">
        <f>'[1]Annual Cost 95%'!J109</f>
        <v>24774793.128649831</v>
      </c>
      <c r="K109" s="37">
        <f>'[1]Annual Cost 95%'!K109</f>
        <v>18230508.151270632</v>
      </c>
      <c r="L109" s="37">
        <f>'[1]Annual Cost 95%'!L109</f>
        <v>16360712.443448005</v>
      </c>
      <c r="M109" s="37">
        <f>'[1]Annual Cost 95%'!M109</f>
        <v>7011733.9043348581</v>
      </c>
      <c r="N109" s="38">
        <f>'[1]Annual Cost 95%'!N109</f>
        <v>4920517188.7725601</v>
      </c>
      <c r="O109" s="38">
        <f>'[1]Annual Cost 95%'!O109</f>
        <v>8771356727.8119545</v>
      </c>
      <c r="P109" s="38">
        <f>'[1]Annual Cost 95%'!P109</f>
        <v>6418065898.3989916</v>
      </c>
      <c r="Q109" s="38">
        <f>'[1]Annual Cost 95%'!Q109</f>
        <v>2139355299.4663303</v>
      </c>
      <c r="R109" s="38">
        <f>'[1]Annual Cost 95%'!R109</f>
        <v>1497548709.6264315</v>
      </c>
      <c r="S109" s="38">
        <f>'[1]Annual Cost 95%'!S109</f>
        <v>855742119.78653216</v>
      </c>
    </row>
    <row r="110" spans="1:19" x14ac:dyDescent="0.35">
      <c r="A110">
        <v>2129</v>
      </c>
      <c r="B110" s="36">
        <f>'[1]Annual Cost 95%'!B110</f>
        <v>200092278.13378161</v>
      </c>
      <c r="C110" s="36">
        <f>'[1]Annual Cost 95%'!C110</f>
        <v>256707535.1251229</v>
      </c>
      <c r="D110" s="36">
        <f>'[1]Annual Cost 95%'!D110</f>
        <v>270667461.50654948</v>
      </c>
      <c r="E110" s="36">
        <f>'[1]Annual Cost 95%'!E110</f>
        <v>177989061.36318943</v>
      </c>
      <c r="F110" s="36">
        <f>'[1]Annual Cost 95%'!F110</f>
        <v>148130329.93624917</v>
      </c>
      <c r="G110" s="36">
        <f>'[1]Annual Cost 95%'!G110</f>
        <v>88800642.815186009</v>
      </c>
      <c r="H110" s="37">
        <f>'[1]Annual Cost 95%'!H110</f>
        <v>36931870.348978318</v>
      </c>
      <c r="I110" s="37">
        <f>'[1]Annual Cost 95%'!I110</f>
        <v>39269330.497647829</v>
      </c>
      <c r="J110" s="37">
        <f>'[1]Annual Cost 95%'!J110</f>
        <v>24777077.575896844</v>
      </c>
      <c r="K110" s="37">
        <f>'[1]Annual Cost 95%'!K110</f>
        <v>18232189.159622207</v>
      </c>
      <c r="L110" s="37">
        <f>'[1]Annual Cost 95%'!L110</f>
        <v>16362221.040686598</v>
      </c>
      <c r="M110" s="37">
        <f>'[1]Annual Cost 95%'!M110</f>
        <v>7012380.4460085407</v>
      </c>
      <c r="N110" s="38">
        <f>'[1]Annual Cost 95%'!N110</f>
        <v>4959410441.8490438</v>
      </c>
      <c r="O110" s="38">
        <f>'[1]Annual Cost 95%'!O110</f>
        <v>8840688178.9482937</v>
      </c>
      <c r="P110" s="38">
        <f>'[1]Annual Cost 95%'!P110</f>
        <v>6468796228.4987526</v>
      </c>
      <c r="Q110" s="38">
        <f>'[1]Annual Cost 95%'!Q110</f>
        <v>2156265409.4995842</v>
      </c>
      <c r="R110" s="38">
        <f>'[1]Annual Cost 95%'!R110</f>
        <v>1509385786.649709</v>
      </c>
      <c r="S110" s="38">
        <f>'[1]Annual Cost 95%'!S110</f>
        <v>862506163.79983366</v>
      </c>
    </row>
    <row r="111" spans="1:19" x14ac:dyDescent="0.35">
      <c r="A111">
        <v>2130</v>
      </c>
      <c r="B111" s="36">
        <f>'[1]Annual Cost 95%'!B111</f>
        <v>217905657.41425234</v>
      </c>
      <c r="C111" s="36">
        <f>'[1]Annual Cost 95%'!C111</f>
        <v>279561134.12448651</v>
      </c>
      <c r="D111" s="36">
        <f>'[1]Annual Cost 95%'!D111</f>
        <v>294763854.40920174</v>
      </c>
      <c r="E111" s="36">
        <f>'[1]Annual Cost 95%'!E111</f>
        <v>193834683.6301198</v>
      </c>
      <c r="F111" s="36">
        <f>'[1]Annual Cost 95%'!F111</f>
        <v>161317754.13225654</v>
      </c>
      <c r="G111" s="36">
        <f>'[1]Annual Cost 95%'!G111</f>
        <v>96706192.922216624</v>
      </c>
      <c r="H111" s="37">
        <f>'[1]Annual Cost 95%'!H111</f>
        <v>39324181.849269047</v>
      </c>
      <c r="I111" s="37">
        <f>'[1]Annual Cost 95%'!I111</f>
        <v>41813054.118210122</v>
      </c>
      <c r="J111" s="37">
        <f>'[1]Annual Cost 95%'!J111</f>
        <v>26382046.050775435</v>
      </c>
      <c r="K111" s="37">
        <f>'[1]Annual Cost 95%'!K111</f>
        <v>19413203.697740413</v>
      </c>
      <c r="L111" s="37">
        <f>'[1]Annual Cost 95%'!L111</f>
        <v>17422105.882587552</v>
      </c>
      <c r="M111" s="37">
        <f>'[1]Annual Cost 95%'!M111</f>
        <v>7466616.8068232359</v>
      </c>
      <c r="N111" s="38">
        <f>'[1]Annual Cost 95%'!N111</f>
        <v>5321912141.4634972</v>
      </c>
      <c r="O111" s="38">
        <f>'[1]Annual Cost 95%'!O111</f>
        <v>9486886860.8697128</v>
      </c>
      <c r="P111" s="38">
        <f>'[1]Annual Cost 95%'!P111</f>
        <v>6941624532.3436928</v>
      </c>
      <c r="Q111" s="38">
        <f>'[1]Annual Cost 95%'!Q111</f>
        <v>2313874844.1145639</v>
      </c>
      <c r="R111" s="38">
        <f>'[1]Annual Cost 95%'!R111</f>
        <v>1619712390.8801951</v>
      </c>
      <c r="S111" s="38">
        <f>'[1]Annual Cost 95%'!S111</f>
        <v>925549937.64582562</v>
      </c>
    </row>
    <row r="112" spans="1:19" x14ac:dyDescent="0.35">
      <c r="A112">
        <v>2131</v>
      </c>
      <c r="B112" s="36">
        <f>'[1]Annual Cost 95%'!B112</f>
        <v>222888844.69152412</v>
      </c>
      <c r="C112" s="36">
        <f>'[1]Annual Cost 95%'!C112</f>
        <v>285954292.99571502</v>
      </c>
      <c r="D112" s="36">
        <f>'[1]Annual Cost 95%'!D112</f>
        <v>301504677.50907713</v>
      </c>
      <c r="E112" s="36">
        <f>'[1]Annual Cost 95%'!E112</f>
        <v>198267402.54536739</v>
      </c>
      <c r="F112" s="36">
        <f>'[1]Annual Cost 95%'!F112</f>
        <v>165006857.8917872</v>
      </c>
      <c r="G112" s="36">
        <f>'[1]Annual Cost 95%'!G112</f>
        <v>98917723.709998086</v>
      </c>
      <c r="H112" s="37">
        <f>'[1]Annual Cost 95%'!H112</f>
        <v>39327807.874257438</v>
      </c>
      <c r="I112" s="37">
        <f>'[1]Annual Cost 95%'!I112</f>
        <v>41816909.638450943</v>
      </c>
      <c r="J112" s="37">
        <f>'[1]Annual Cost 95%'!J112</f>
        <v>26384478.700451188</v>
      </c>
      <c r="K112" s="37">
        <f>'[1]Annual Cost 95%'!K112</f>
        <v>19414993.760709364</v>
      </c>
      <c r="L112" s="37">
        <f>'[1]Annual Cost 95%'!L112</f>
        <v>17423712.349354558</v>
      </c>
      <c r="M112" s="37">
        <f>'[1]Annual Cost 95%'!M112</f>
        <v>7467305.2925805245</v>
      </c>
      <c r="N112" s="38">
        <f>'[1]Annual Cost 95%'!N112</f>
        <v>5363978141.4037161</v>
      </c>
      <c r="O112" s="38">
        <f>'[1]Annual Cost 95%'!O112</f>
        <v>9561874078.1544495</v>
      </c>
      <c r="P112" s="38">
        <f>'[1]Annual Cost 95%'!P112</f>
        <v>6996493227.9178905</v>
      </c>
      <c r="Q112" s="38">
        <f>'[1]Annual Cost 95%'!Q112</f>
        <v>2332164409.3059635</v>
      </c>
      <c r="R112" s="38">
        <f>'[1]Annual Cost 95%'!R112</f>
        <v>1632515086.5141747</v>
      </c>
      <c r="S112" s="38">
        <f>'[1]Annual Cost 95%'!S112</f>
        <v>932865763.72238541</v>
      </c>
    </row>
    <row r="113" spans="1:19" x14ac:dyDescent="0.35">
      <c r="A113">
        <v>2132</v>
      </c>
      <c r="B113" s="36">
        <f>'[1]Annual Cost 95%'!B113</f>
        <v>227985990.25576755</v>
      </c>
      <c r="C113" s="36">
        <f>'[1]Annual Cost 95%'!C113</f>
        <v>292493654.16534513</v>
      </c>
      <c r="D113" s="36">
        <f>'[1]Annual Cost 95%'!D113</f>
        <v>308399653.48551494</v>
      </c>
      <c r="E113" s="36">
        <f>'[1]Annual Cost 95%'!E113</f>
        <v>202801491.33216533</v>
      </c>
      <c r="F113" s="36">
        <f>'[1]Annual Cost 95%'!F113</f>
        <v>168780326.11957982</v>
      </c>
      <c r="G113" s="36">
        <f>'[1]Annual Cost 95%'!G113</f>
        <v>101179829.00885807</v>
      </c>
      <c r="H113" s="37">
        <f>'[1]Annual Cost 95%'!H113</f>
        <v>39331434.23359625</v>
      </c>
      <c r="I113" s="37">
        <f>'[1]Annual Cost 95%'!I113</f>
        <v>41820765.514203608</v>
      </c>
      <c r="J113" s="37">
        <f>'[1]Annual Cost 95%'!J113</f>
        <v>26386911.574437991</v>
      </c>
      <c r="K113" s="37">
        <f>'[1]Annual Cost 95%'!K113</f>
        <v>19416783.988737386</v>
      </c>
      <c r="L113" s="37">
        <f>'[1]Annual Cost 95%'!L113</f>
        <v>17425318.964251503</v>
      </c>
      <c r="M113" s="37">
        <f>'[1]Annual Cost 95%'!M113</f>
        <v>7467993.8418220729</v>
      </c>
      <c r="N113" s="38">
        <f>'[1]Annual Cost 95%'!N113</f>
        <v>5406376643.7047272</v>
      </c>
      <c r="O113" s="38">
        <f>'[1]Annual Cost 95%'!O113</f>
        <v>9637454017.0388603</v>
      </c>
      <c r="P113" s="38">
        <f>'[1]Annual Cost 95%'!P113</f>
        <v>7051795622.2235575</v>
      </c>
      <c r="Q113" s="38">
        <f>'[1]Annual Cost 95%'!Q113</f>
        <v>2350598540.7411857</v>
      </c>
      <c r="R113" s="38">
        <f>'[1]Annual Cost 95%'!R113</f>
        <v>1645418978.5188303</v>
      </c>
      <c r="S113" s="38">
        <f>'[1]Annual Cost 95%'!S113</f>
        <v>940239416.29647434</v>
      </c>
    </row>
    <row r="114" spans="1:19" x14ac:dyDescent="0.35">
      <c r="A114">
        <v>2133</v>
      </c>
      <c r="B114" s="36">
        <f>'[1]Annual Cost 95%'!B114</f>
        <v>233199700.16821355</v>
      </c>
      <c r="C114" s="36">
        <f>'[1]Annual Cost 95%'!C114</f>
        <v>299182561.06852198</v>
      </c>
      <c r="D114" s="36">
        <f>'[1]Annual Cost 95%'!D114</f>
        <v>315452307.59188569</v>
      </c>
      <c r="E114" s="36">
        <f>'[1]Annual Cost 95%'!E114</f>
        <v>207439268.17288762</v>
      </c>
      <c r="F114" s="36">
        <f>'[1]Annual Cost 95%'!F114</f>
        <v>172640088.10902625</v>
      </c>
      <c r="G114" s="36">
        <f>'[1]Annual Cost 95%'!G114</f>
        <v>103493665.38473041</v>
      </c>
      <c r="H114" s="37">
        <f>'[1]Annual Cost 95%'!H114</f>
        <v>39335060.927316338</v>
      </c>
      <c r="I114" s="37">
        <f>'[1]Annual Cost 95%'!I114</f>
        <v>41824621.745500907</v>
      </c>
      <c r="J114" s="37">
        <f>'[1]Annual Cost 95%'!J114</f>
        <v>26389344.672756527</v>
      </c>
      <c r="K114" s="37">
        <f>'[1]Annual Cost 95%'!K114</f>
        <v>19418574.381839704</v>
      </c>
      <c r="L114" s="37">
        <f>'[1]Annual Cost 95%'!L114</f>
        <v>17426925.727292046</v>
      </c>
      <c r="M114" s="37">
        <f>'[1]Annual Cost 95%'!M114</f>
        <v>7468682.4545537336</v>
      </c>
      <c r="N114" s="38">
        <f>'[1]Annual Cost 95%'!N114</f>
        <v>5449110276.5655546</v>
      </c>
      <c r="O114" s="38">
        <f>'[1]Annual Cost 95%'!O114</f>
        <v>9713631362.5733795</v>
      </c>
      <c r="P114" s="38">
        <f>'[1]Annual Cost 95%'!P114</f>
        <v>7107535143.3463755</v>
      </c>
      <c r="Q114" s="38">
        <f>'[1]Annual Cost 95%'!Q114</f>
        <v>2369178381.1154585</v>
      </c>
      <c r="R114" s="38">
        <f>'[1]Annual Cost 95%'!R114</f>
        <v>1658424866.7808211</v>
      </c>
      <c r="S114" s="38">
        <f>'[1]Annual Cost 95%'!S114</f>
        <v>947671352.44618344</v>
      </c>
    </row>
    <row r="115" spans="1:19" x14ac:dyDescent="0.35">
      <c r="A115">
        <v>2134</v>
      </c>
      <c r="B115" s="36">
        <f>'[1]Annual Cost 95%'!B115</f>
        <v>238532640.08694473</v>
      </c>
      <c r="C115" s="36">
        <f>'[1]Annual Cost 95%'!C115</f>
        <v>306024433.59991741</v>
      </c>
      <c r="D115" s="36">
        <f>'[1]Annual Cost 95%'!D115</f>
        <v>322666245.69900656</v>
      </c>
      <c r="E115" s="36">
        <f>'[1]Annual Cost 95%'!E115</f>
        <v>212183104.26338688</v>
      </c>
      <c r="F115" s="36">
        <f>'[1]Annual Cost 95%'!F115</f>
        <v>176588117.27366835</v>
      </c>
      <c r="G115" s="36">
        <f>'[1]Annual Cost 95%'!G115</f>
        <v>105860415.85253942</v>
      </c>
      <c r="H115" s="37">
        <f>'[1]Annual Cost 95%'!H115</f>
        <v>39338687.955448508</v>
      </c>
      <c r="I115" s="37">
        <f>'[1]Annual Cost 95%'!I115</f>
        <v>41828478.332375623</v>
      </c>
      <c r="J115" s="37">
        <f>'[1]Annual Cost 95%'!J115</f>
        <v>26391777.995427478</v>
      </c>
      <c r="K115" s="37">
        <f>'[1]Annual Cost 95%'!K115</f>
        <v>19420364.940031536</v>
      </c>
      <c r="L115" s="37">
        <f>'[1]Annual Cost 95%'!L115</f>
        <v>17428532.638489842</v>
      </c>
      <c r="M115" s="37">
        <f>'[1]Annual Cost 95%'!M115</f>
        <v>7469371.1307813618</v>
      </c>
      <c r="N115" s="38">
        <f>'[1]Annual Cost 95%'!N115</f>
        <v>5492181688.9592991</v>
      </c>
      <c r="O115" s="38">
        <f>'[1]Annual Cost 95%'!O115</f>
        <v>9790410836.8404884</v>
      </c>
      <c r="P115" s="38">
        <f>'[1]Annual Cost 95%'!P115</f>
        <v>7163715246.4686508</v>
      </c>
      <c r="Q115" s="38">
        <f>'[1]Annual Cost 95%'!Q115</f>
        <v>2387905082.1562171</v>
      </c>
      <c r="R115" s="38">
        <f>'[1]Annual Cost 95%'!R115</f>
        <v>1671533557.5093522</v>
      </c>
      <c r="S115" s="38">
        <f>'[1]Annual Cost 95%'!S115</f>
        <v>955162032.86248684</v>
      </c>
    </row>
    <row r="116" spans="1:19" x14ac:dyDescent="0.35">
      <c r="A116">
        <v>2135</v>
      </c>
      <c r="B116" s="36">
        <f>'[1]Annual Cost 95%'!B116</f>
        <v>243987536.62978944</v>
      </c>
      <c r="C116" s="36">
        <f>'[1]Annual Cost 95%'!C116</f>
        <v>313022769.8622492</v>
      </c>
      <c r="D116" s="36">
        <f>'[1]Annual Cost 95%'!D116</f>
        <v>330045156.13874614</v>
      </c>
      <c r="E116" s="36">
        <f>'[1]Annual Cost 95%'!E116</f>
        <v>217035425.02533597</v>
      </c>
      <c r="F116" s="36">
        <f>'[1]Annual Cost 95%'!F116</f>
        <v>180626432.1561619</v>
      </c>
      <c r="G116" s="36">
        <f>'[1]Annual Cost 95%'!G116</f>
        <v>108281290.48104995</v>
      </c>
      <c r="H116" s="37">
        <f>'[1]Annual Cost 95%'!H116</f>
        <v>39342315.318023615</v>
      </c>
      <c r="I116" s="37">
        <f>'[1]Annual Cost 95%'!I116</f>
        <v>41832335.274860546</v>
      </c>
      <c r="J116" s="37">
        <f>'[1]Annual Cost 95%'!J116</f>
        <v>26394211.542471536</v>
      </c>
      <c r="K116" s="37">
        <f>'[1]Annual Cost 95%'!K116</f>
        <v>19422155.663328107</v>
      </c>
      <c r="L116" s="37">
        <f>'[1]Annual Cost 95%'!L116</f>
        <v>17430139.697858561</v>
      </c>
      <c r="M116" s="37">
        <f>'[1]Annual Cost 95%'!M116</f>
        <v>7470059.8705108119</v>
      </c>
      <c r="N116" s="38">
        <f>'[1]Annual Cost 95%'!N116</f>
        <v>5535593550.7973452</v>
      </c>
      <c r="O116" s="38">
        <f>'[1]Annual Cost 95%'!O116</f>
        <v>9867797199.2474403</v>
      </c>
      <c r="P116" s="38">
        <f>'[1]Annual Cost 95%'!P116</f>
        <v>7220339414.0834932</v>
      </c>
      <c r="Q116" s="38">
        <f>'[1]Annual Cost 95%'!Q116</f>
        <v>2406779804.6944976</v>
      </c>
      <c r="R116" s="38">
        <f>'[1]Annual Cost 95%'!R116</f>
        <v>1684745863.2861488</v>
      </c>
      <c r="S116" s="38">
        <f>'[1]Annual Cost 95%'!S116</f>
        <v>962711921.87779915</v>
      </c>
    </row>
    <row r="117" spans="1:19" x14ac:dyDescent="0.35">
      <c r="A117">
        <v>2136</v>
      </c>
      <c r="B117" s="36">
        <f>'[1]Annual Cost 95%'!B117</f>
        <v>249567178.76838279</v>
      </c>
      <c r="C117" s="36">
        <f>'[1]Annual Cost 95%'!C117</f>
        <v>320181147.95478559</v>
      </c>
      <c r="D117" s="36">
        <f>'[1]Annual Cost 95%'!D117</f>
        <v>337592811.58978903</v>
      </c>
      <c r="E117" s="36">
        <f>'[1]Annual Cost 95%'!E117</f>
        <v>221998711.34629399</v>
      </c>
      <c r="F117" s="36">
        <f>'[1]Annual Cost 95%'!F117</f>
        <v>184757097.46031433</v>
      </c>
      <c r="G117" s="36">
        <f>'[1]Annual Cost 95%'!G117</f>
        <v>110757527.01154971</v>
      </c>
      <c r="H117" s="37">
        <f>'[1]Annual Cost 95%'!H117</f>
        <v>39345943.015072487</v>
      </c>
      <c r="I117" s="37">
        <f>'[1]Annual Cost 95%'!I117</f>
        <v>41836192.572988465</v>
      </c>
      <c r="J117" s="37">
        <f>'[1]Annual Cost 95%'!J117</f>
        <v>26396645.313909389</v>
      </c>
      <c r="K117" s="37">
        <f>'[1]Annual Cost 95%'!K117</f>
        <v>19423946.551744644</v>
      </c>
      <c r="L117" s="37">
        <f>'[1]Annual Cost 95%'!L117</f>
        <v>17431746.905411862</v>
      </c>
      <c r="M117" s="37">
        <f>'[1]Annual Cost 95%'!M117</f>
        <v>7470748.67374794</v>
      </c>
      <c r="N117" s="38">
        <f>'[1]Annual Cost 95%'!N117</f>
        <v>5579348553.094861</v>
      </c>
      <c r="O117" s="38">
        <f>'[1]Annual Cost 95%'!O117</f>
        <v>9945795246.8212738</v>
      </c>
      <c r="P117" s="38">
        <f>'[1]Annual Cost 95%'!P117</f>
        <v>7277411156.2106886</v>
      </c>
      <c r="Q117" s="38">
        <f>'[1]Annual Cost 95%'!Q117</f>
        <v>2425803718.7368965</v>
      </c>
      <c r="R117" s="38">
        <f>'[1]Annual Cost 95%'!R117</f>
        <v>1698062603.1158276</v>
      </c>
      <c r="S117" s="38">
        <f>'[1]Annual Cost 95%'!S117</f>
        <v>970321487.49475849</v>
      </c>
    </row>
    <row r="118" spans="1:19" x14ac:dyDescent="0.35">
      <c r="A118">
        <v>2137</v>
      </c>
      <c r="B118" s="36">
        <f>'[1]Annual Cost 95%'!B118</f>
        <v>255274419.2541081</v>
      </c>
      <c r="C118" s="36">
        <f>'[1]Annual Cost 95%'!C118</f>
        <v>327503227.802751</v>
      </c>
      <c r="D118" s="36">
        <f>'[1]Annual Cost 95%'!D118</f>
        <v>345313071.00652599</v>
      </c>
      <c r="E118" s="36">
        <f>'[1]Annual Cost 95%'!E118</f>
        <v>227075500.84813103</v>
      </c>
      <c r="F118" s="36">
        <f>'[1]Annual Cost 95%'!F118</f>
        <v>188982225.1067234</v>
      </c>
      <c r="G118" s="36">
        <f>'[1]Annual Cost 95%'!G118</f>
        <v>113290391.49067974</v>
      </c>
      <c r="H118" s="37">
        <f>'[1]Annual Cost 95%'!H118</f>
        <v>39349571.046625972</v>
      </c>
      <c r="I118" s="37">
        <f>'[1]Annual Cost 95%'!I118</f>
        <v>41840050.226792172</v>
      </c>
      <c r="J118" s="37">
        <f>'[1]Annual Cost 95%'!J118</f>
        <v>26399079.309761725</v>
      </c>
      <c r="K118" s="37">
        <f>'[1]Annual Cost 95%'!K118</f>
        <v>19425737.605296362</v>
      </c>
      <c r="L118" s="37">
        <f>'[1]Annual Cost 95%'!L118</f>
        <v>17433354.261163406</v>
      </c>
      <c r="M118" s="37">
        <f>'[1]Annual Cost 95%'!M118</f>
        <v>7471437.5404986022</v>
      </c>
      <c r="N118" s="38">
        <f>'[1]Annual Cost 95%'!N118</f>
        <v>5623449408.1376143</v>
      </c>
      <c r="O118" s="38">
        <f>'[1]Annual Cost 95%'!O118</f>
        <v>10024409814.506182</v>
      </c>
      <c r="P118" s="38">
        <f>'[1]Annual Cost 95%'!P118</f>
        <v>7334934010.6142797</v>
      </c>
      <c r="Q118" s="38">
        <f>'[1]Annual Cost 95%'!Q118</f>
        <v>2444978003.5380931</v>
      </c>
      <c r="R118" s="38">
        <f>'[1]Annual Cost 95%'!R118</f>
        <v>1711484602.4766655</v>
      </c>
      <c r="S118" s="38">
        <f>'[1]Annual Cost 95%'!S118</f>
        <v>977991201.41523731</v>
      </c>
    </row>
    <row r="119" spans="1:19" x14ac:dyDescent="0.35">
      <c r="A119">
        <v>2138</v>
      </c>
      <c r="B119" s="36">
        <f>'[1]Annual Cost 95%'!B119</f>
        <v>261112176.07664761</v>
      </c>
      <c r="C119" s="36">
        <f>'[1]Annual Cost 95%'!C119</f>
        <v>334992753.02856719</v>
      </c>
      <c r="D119" s="36">
        <f>'[1]Annual Cost 95%'!D119</f>
        <v>353209881.59205425</v>
      </c>
      <c r="E119" s="36">
        <f>'[1]Annual Cost 95%'!E119</f>
        <v>232268389.18445978</v>
      </c>
      <c r="F119" s="36">
        <f>'[1]Annual Cost 95%'!F119</f>
        <v>193303975.31255689</v>
      </c>
      <c r="G119" s="36">
        <f>'[1]Annual Cost 95%'!G119</f>
        <v>115881178.91773701</v>
      </c>
      <c r="H119" s="37">
        <f>'[1]Annual Cost 95%'!H119</f>
        <v>39353199.412714921</v>
      </c>
      <c r="I119" s="37">
        <f>'[1]Annual Cost 95%'!I119</f>
        <v>41843908.236304469</v>
      </c>
      <c r="J119" s="37">
        <f>'[1]Annual Cost 95%'!J119</f>
        <v>26401513.530049246</v>
      </c>
      <c r="K119" s="37">
        <f>'[1]Annual Cost 95%'!K119</f>
        <v>19427528.8239985</v>
      </c>
      <c r="L119" s="37">
        <f>'[1]Annual Cost 95%'!L119</f>
        <v>17434961.765126862</v>
      </c>
      <c r="M119" s="37">
        <f>'[1]Annual Cost 95%'!M119</f>
        <v>7472126.4707686547</v>
      </c>
      <c r="N119" s="38">
        <f>'[1]Annual Cost 95%'!N119</f>
        <v>5667898849.650094</v>
      </c>
      <c r="O119" s="38">
        <f>'[1]Annual Cost 95%'!O119</f>
        <v>10103645775.463209</v>
      </c>
      <c r="P119" s="38">
        <f>'[1]Annual Cost 95%'!P119</f>
        <v>7392911543.021862</v>
      </c>
      <c r="Q119" s="38">
        <f>'[1]Annual Cost 95%'!Q119</f>
        <v>2464303847.673954</v>
      </c>
      <c r="R119" s="38">
        <f>'[1]Annual Cost 95%'!R119</f>
        <v>1725012693.371768</v>
      </c>
      <c r="S119" s="38">
        <f>'[1]Annual Cost 95%'!S119</f>
        <v>985721539.06958151</v>
      </c>
    </row>
    <row r="120" spans="1:19" x14ac:dyDescent="0.35">
      <c r="A120">
        <v>2139</v>
      </c>
      <c r="B120" s="36">
        <f>'[1]Annual Cost 95%'!B120</f>
        <v>267083433.95588791</v>
      </c>
      <c r="C120" s="36">
        <f>'[1]Annual Cost 95%'!C120</f>
        <v>342653552.86588717</v>
      </c>
      <c r="D120" s="36">
        <f>'[1]Annual Cost 95%'!D120</f>
        <v>361287280.81629789</v>
      </c>
      <c r="E120" s="36">
        <f>'[1]Annual Cost 95%'!E120</f>
        <v>237580031.3677375</v>
      </c>
      <c r="F120" s="36">
        <f>'[1]Annual Cost 95%'!F120</f>
        <v>197724557.69602549</v>
      </c>
      <c r="G120" s="36">
        <f>'[1]Annual Cost 95%'!G120</f>
        <v>118531213.90677969</v>
      </c>
      <c r="H120" s="37">
        <f>'[1]Annual Cost 95%'!H120</f>
        <v>39356828.113370165</v>
      </c>
      <c r="I120" s="37">
        <f>'[1]Annual Cost 95%'!I120</f>
        <v>41847766.601558149</v>
      </c>
      <c r="J120" s="37">
        <f>'[1]Annual Cost 95%'!J120</f>
        <v>26403947.974792637</v>
      </c>
      <c r="K120" s="37">
        <f>'[1]Annual Cost 95%'!K120</f>
        <v>19429320.207866278</v>
      </c>
      <c r="L120" s="37">
        <f>'[1]Annual Cost 95%'!L120</f>
        <v>17436569.417315893</v>
      </c>
      <c r="M120" s="37">
        <f>'[1]Annual Cost 95%'!M120</f>
        <v>7472815.4645639546</v>
      </c>
      <c r="N120" s="38">
        <f>'[1]Annual Cost 95%'!N120</f>
        <v>5712699632.9649763</v>
      </c>
      <c r="O120" s="38">
        <f>'[1]Annual Cost 95%'!O120</f>
        <v>10183508041.372347</v>
      </c>
      <c r="P120" s="38">
        <f>'[1]Annual Cost 95%'!P120</f>
        <v>7451347347.3456211</v>
      </c>
      <c r="Q120" s="38">
        <f>'[1]Annual Cost 95%'!Q120</f>
        <v>2483782449.1152067</v>
      </c>
      <c r="R120" s="38">
        <f>'[1]Annual Cost 95%'!R120</f>
        <v>1738647714.380645</v>
      </c>
      <c r="S120" s="38">
        <f>'[1]Annual Cost 95%'!S120</f>
        <v>993512979.64608276</v>
      </c>
    </row>
    <row r="121" spans="1:19" x14ac:dyDescent="0.35">
      <c r="A121">
        <v>2140</v>
      </c>
      <c r="B121" s="36">
        <f>'[1]Annual Cost 95%'!B121</f>
        <v>290307367.86924988</v>
      </c>
      <c r="C121" s="36">
        <f>'[1]Annual Cost 95%'!C121</f>
        <v>372448599.86326241</v>
      </c>
      <c r="D121" s="36">
        <f>'[1]Annual Cost 95%'!D121</f>
        <v>392702602.27274501</v>
      </c>
      <c r="E121" s="36">
        <f>'[1]Annual Cost 95%'!E121</f>
        <v>258238530.72090253</v>
      </c>
      <c r="F121" s="36">
        <f>'[1]Annual Cost 95%'!F121</f>
        <v>214917470.01173151</v>
      </c>
      <c r="G121" s="36">
        <f>'[1]Annual Cost 95%'!G121</f>
        <v>128837959.77143069</v>
      </c>
      <c r="H121" s="37">
        <f>'[1]Annual Cost 95%'!H121</f>
        <v>41826489.266315967</v>
      </c>
      <c r="I121" s="37">
        <f>'[1]Annual Cost 95%'!I121</f>
        <v>44473735.422411911</v>
      </c>
      <c r="J121" s="37">
        <f>'[1]Annual Cost 95%'!J121</f>
        <v>28060809.254617039</v>
      </c>
      <c r="K121" s="37">
        <f>'[1]Annual Cost 95%'!K121</f>
        <v>20648520.01754839</v>
      </c>
      <c r="L121" s="37">
        <f>'[1]Annual Cost 95%'!L121</f>
        <v>18530723.092671629</v>
      </c>
      <c r="M121" s="37">
        <f>'[1]Annual Cost 95%'!M121</f>
        <v>7941738.4682878405</v>
      </c>
      <c r="N121" s="38">
        <f>'[1]Annual Cost 95%'!N121</f>
        <v>6118598673.8907843</v>
      </c>
      <c r="O121" s="38">
        <f>'[1]Annual Cost 95%'!O121</f>
        <v>10907067201.283571</v>
      </c>
      <c r="P121" s="38">
        <f>'[1]Annual Cost 95%'!P121</f>
        <v>7980780878.9879799</v>
      </c>
      <c r="Q121" s="38">
        <f>'[1]Annual Cost 95%'!Q121</f>
        <v>2660260292.9959931</v>
      </c>
      <c r="R121" s="38">
        <f>'[1]Annual Cost 95%'!R121</f>
        <v>1862182205.0971954</v>
      </c>
      <c r="S121" s="38">
        <f>'[1]Annual Cost 95%'!S121</f>
        <v>1064104117.1983972</v>
      </c>
    </row>
    <row r="122" spans="1:19" x14ac:dyDescent="0.35">
      <c r="A122">
        <v>2141</v>
      </c>
      <c r="B122" s="36">
        <f>'[1]Annual Cost 95%'!B122</f>
        <v>296946277.56636763</v>
      </c>
      <c r="C122" s="36">
        <f>'[1]Annual Cost 95%'!C122</f>
        <v>380965960.75375068</v>
      </c>
      <c r="D122" s="36">
        <f>'[1]Annual Cost 95%'!D122</f>
        <v>401683142.90954381</v>
      </c>
      <c r="E122" s="36">
        <f>'[1]Annual Cost 95%'!E122</f>
        <v>264144072.48636192</v>
      </c>
      <c r="F122" s="36">
        <f>'[1]Annual Cost 95%'!F122</f>
        <v>219832321.76424888</v>
      </c>
      <c r="G122" s="36">
        <f>'[1]Annual Cost 95%'!G122</f>
        <v>131784297.60212828</v>
      </c>
      <c r="H122" s="37">
        <f>'[1]Annual Cost 95%'!H122</f>
        <v>41830346.025392033</v>
      </c>
      <c r="I122" s="37">
        <f>'[1]Annual Cost 95%'!I122</f>
        <v>44477836.280163683</v>
      </c>
      <c r="J122" s="37">
        <f>'[1]Annual Cost 95%'!J122</f>
        <v>28063396.700579464</v>
      </c>
      <c r="K122" s="37">
        <f>'[1]Annual Cost 95%'!K122</f>
        <v>20650423.987218849</v>
      </c>
      <c r="L122" s="37">
        <f>'[1]Annual Cost 95%'!L122</f>
        <v>18532431.783401534</v>
      </c>
      <c r="M122" s="37">
        <f>'[1]Annual Cost 95%'!M122</f>
        <v>7942470.7643149421</v>
      </c>
      <c r="N122" s="38">
        <f>'[1]Annual Cost 95%'!N122</f>
        <v>6166961924.6563883</v>
      </c>
      <c r="O122" s="38">
        <f>'[1]Annual Cost 95%'!O122</f>
        <v>10993279952.648344</v>
      </c>
      <c r="P122" s="38">
        <f>'[1]Annual Cost 95%'!P122</f>
        <v>8043863379.9865932</v>
      </c>
      <c r="Q122" s="38">
        <f>'[1]Annual Cost 95%'!Q122</f>
        <v>2681287793.3288641</v>
      </c>
      <c r="R122" s="38">
        <f>'[1]Annual Cost 95%'!R122</f>
        <v>1876901455.3302052</v>
      </c>
      <c r="S122" s="38">
        <f>'[1]Annual Cost 95%'!S122</f>
        <v>1072515117.3315456</v>
      </c>
    </row>
    <row r="123" spans="1:19" x14ac:dyDescent="0.35">
      <c r="A123">
        <v>2142</v>
      </c>
      <c r="B123" s="36">
        <f>'[1]Annual Cost 95%'!B123</f>
        <v>303737009.52790111</v>
      </c>
      <c r="C123" s="36">
        <f>'[1]Annual Cost 95%'!C123</f>
        <v>389678101.37106687</v>
      </c>
      <c r="D123" s="36">
        <f>'[1]Annual Cost 95%'!D123</f>
        <v>410869055.5241763</v>
      </c>
      <c r="E123" s="36">
        <f>'[1]Annual Cost 95%'!E123</f>
        <v>270184665.45214462</v>
      </c>
      <c r="F123" s="36">
        <f>'[1]Annual Cost 95%'!F123</f>
        <v>224859569.06910506</v>
      </c>
      <c r="G123" s="36">
        <f>'[1]Annual Cost 95%'!G123</f>
        <v>134798013.91839024</v>
      </c>
      <c r="H123" s="37">
        <f>'[1]Annual Cost 95%'!H123</f>
        <v>41834203.140094183</v>
      </c>
      <c r="I123" s="37">
        <f>'[1]Annual Cost 95%'!I123</f>
        <v>44481937.516049512</v>
      </c>
      <c r="J123" s="37">
        <f>'[1]Annual Cost 95%'!J123</f>
        <v>28065984.385126475</v>
      </c>
      <c r="K123" s="37">
        <f>'[1]Annual Cost 95%'!K123</f>
        <v>20652328.132451557</v>
      </c>
      <c r="L123" s="37">
        <f>'[1]Annual Cost 95%'!L123</f>
        <v>18534140.631687295</v>
      </c>
      <c r="M123" s="37">
        <f>'[1]Annual Cost 95%'!M123</f>
        <v>7943203.1278659832</v>
      </c>
      <c r="N123" s="38">
        <f>'[1]Annual Cost 95%'!N123</f>
        <v>6215707453.1540804</v>
      </c>
      <c r="O123" s="38">
        <f>'[1]Annual Cost 95%'!O123</f>
        <v>11080174155.62249</v>
      </c>
      <c r="P123" s="38">
        <f>'[1]Annual Cost 95%'!P123</f>
        <v>8107444504.1140184</v>
      </c>
      <c r="Q123" s="38">
        <f>'[1]Annual Cost 95%'!Q123</f>
        <v>2702481501.3713393</v>
      </c>
      <c r="R123" s="38">
        <f>'[1]Annual Cost 95%'!R123</f>
        <v>1891737050.9599376</v>
      </c>
      <c r="S123" s="38">
        <f>'[1]Annual Cost 95%'!S123</f>
        <v>1080992600.5485356</v>
      </c>
    </row>
    <row r="124" spans="1:19" x14ac:dyDescent="0.35">
      <c r="A124">
        <v>2143</v>
      </c>
      <c r="B124" s="36">
        <f>'[1]Annual Cost 95%'!B124</f>
        <v>310683035.70949125</v>
      </c>
      <c r="C124" s="36">
        <f>'[1]Annual Cost 95%'!C124</f>
        <v>398589476.04589766</v>
      </c>
      <c r="D124" s="36">
        <f>'[1]Annual Cost 95%'!D124</f>
        <v>420265036.67679244</v>
      </c>
      <c r="E124" s="36">
        <f>'[1]Annual Cost 95%'!E124</f>
        <v>276363398.04390794</v>
      </c>
      <c r="F124" s="36">
        <f>'[1]Annual Cost 95%'!F124</f>
        <v>230001782.25004971</v>
      </c>
      <c r="G124" s="36">
        <f>'[1]Annual Cost 95%'!G124</f>
        <v>137880649.5687471</v>
      </c>
      <c r="H124" s="37">
        <f>'[1]Annual Cost 95%'!H124</f>
        <v>41838060.610455208</v>
      </c>
      <c r="I124" s="37">
        <f>'[1]Annual Cost 95%'!I124</f>
        <v>44486039.130104274</v>
      </c>
      <c r="J124" s="37">
        <f>'[1]Annual Cost 95%'!J124</f>
        <v>28068572.308280077</v>
      </c>
      <c r="K124" s="37">
        <f>'[1]Annual Cost 95%'!K124</f>
        <v>20654232.453262698</v>
      </c>
      <c r="L124" s="37">
        <f>'[1]Annual Cost 95%'!L124</f>
        <v>18535849.637543447</v>
      </c>
      <c r="M124" s="37">
        <f>'[1]Annual Cost 95%'!M124</f>
        <v>7943935.5589471906</v>
      </c>
      <c r="N124" s="38">
        <f>'[1]Annual Cost 95%'!N124</f>
        <v>6264838281.0224428</v>
      </c>
      <c r="O124" s="38">
        <f>'[1]Annual Cost 95%'!O124</f>
        <v>11167755196.605225</v>
      </c>
      <c r="P124" s="38">
        <f>'[1]Annual Cost 95%'!P124</f>
        <v>8171528192.63797</v>
      </c>
      <c r="Q124" s="38">
        <f>'[1]Annual Cost 95%'!Q124</f>
        <v>2723842730.879323</v>
      </c>
      <c r="R124" s="38">
        <f>'[1]Annual Cost 95%'!R124</f>
        <v>1906689911.6155262</v>
      </c>
      <c r="S124" s="38">
        <f>'[1]Annual Cost 95%'!S124</f>
        <v>1089537092.3517292</v>
      </c>
    </row>
    <row r="125" spans="1:19" x14ac:dyDescent="0.35">
      <c r="A125">
        <v>2144</v>
      </c>
      <c r="B125" s="36">
        <f>'[1]Annual Cost 95%'!B125</f>
        <v>317787907.46538371</v>
      </c>
      <c r="C125" s="36">
        <f>'[1]Annual Cost 95%'!C125</f>
        <v>407704640.97303098</v>
      </c>
      <c r="D125" s="36">
        <f>'[1]Annual Cost 95%'!D125</f>
        <v>429875890.33108109</v>
      </c>
      <c r="E125" s="36">
        <f>'[1]Annual Cost 95%'!E125</f>
        <v>282683429.31513786</v>
      </c>
      <c r="F125" s="36">
        <f>'[1]Annual Cost 95%'!F125</f>
        <v>235261590.4104197</v>
      </c>
      <c r="G125" s="36">
        <f>'[1]Annual Cost 95%'!G125</f>
        <v>141033780.63870713</v>
      </c>
      <c r="H125" s="37">
        <f>'[1]Annual Cost 95%'!H125</f>
        <v>41841918.43650791</v>
      </c>
      <c r="I125" s="37">
        <f>'[1]Annual Cost 95%'!I125</f>
        <v>44490141.122362837</v>
      </c>
      <c r="J125" s="37">
        <f>'[1]Annual Cost 95%'!J125</f>
        <v>28071160.470062267</v>
      </c>
      <c r="K125" s="37">
        <f>'[1]Annual Cost 95%'!K125</f>
        <v>20656136.94966846</v>
      </c>
      <c r="L125" s="37">
        <f>'[1]Annual Cost 95%'!L125</f>
        <v>18537558.800984517</v>
      </c>
      <c r="M125" s="37">
        <f>'[1]Annual Cost 95%'!M125</f>
        <v>7944668.0575647913</v>
      </c>
      <c r="N125" s="38">
        <f>'[1]Annual Cost 95%'!N125</f>
        <v>6314357453.7840023</v>
      </c>
      <c r="O125" s="38">
        <f>'[1]Annual Cost 95%'!O125</f>
        <v>11256028504.571482</v>
      </c>
      <c r="P125" s="38">
        <f>'[1]Annual Cost 95%'!P125</f>
        <v>8236118417.9791336</v>
      </c>
      <c r="Q125" s="38">
        <f>'[1]Annual Cost 95%'!Q125</f>
        <v>2745372805.9930444</v>
      </c>
      <c r="R125" s="38">
        <f>'[1]Annual Cost 95%'!R125</f>
        <v>1921760964.1951311</v>
      </c>
      <c r="S125" s="38">
        <f>'[1]Annual Cost 95%'!S125</f>
        <v>1098149122.3972175</v>
      </c>
    </row>
    <row r="126" spans="1:19" x14ac:dyDescent="0.35">
      <c r="A126">
        <v>2145</v>
      </c>
      <c r="B126" s="36">
        <f>'[1]Annual Cost 95%'!B126</f>
        <v>325055257.36416036</v>
      </c>
      <c r="C126" s="36">
        <f>'[1]Annual Cost 95%'!C126</f>
        <v>417028256.54084134</v>
      </c>
      <c r="D126" s="36">
        <f>'[1]Annual Cost 95%'!D126</f>
        <v>439706530.31043392</v>
      </c>
      <c r="E126" s="36">
        <f>'[1]Annual Cost 95%'!E126</f>
        <v>289147990.56230545</v>
      </c>
      <c r="F126" s="36">
        <f>'[1]Annual Cost 95%'!F126</f>
        <v>240641682.77734348</v>
      </c>
      <c r="G126" s="36">
        <f>'[1]Annual Cost 95%'!G126</f>
        <v>144259019.25657505</v>
      </c>
      <c r="H126" s="37">
        <f>'[1]Annual Cost 95%'!H126</f>
        <v>41845776.618285075</v>
      </c>
      <c r="I126" s="37">
        <f>'[1]Annual Cost 95%'!I126</f>
        <v>44494243.492860071</v>
      </c>
      <c r="J126" s="37">
        <f>'[1]Annual Cost 95%'!J126</f>
        <v>28073748.870495047</v>
      </c>
      <c r="K126" s="37">
        <f>'[1]Annual Cost 95%'!K126</f>
        <v>20658041.621685036</v>
      </c>
      <c r="L126" s="37">
        <f>'[1]Annual Cost 95%'!L126</f>
        <v>18539268.122025032</v>
      </c>
      <c r="M126" s="37">
        <f>'[1]Annual Cost 95%'!M126</f>
        <v>7945400.6237250129</v>
      </c>
      <c r="N126" s="38">
        <f>'[1]Annual Cost 95%'!N126</f>
        <v>6364268041.0340109</v>
      </c>
      <c r="O126" s="38">
        <f>'[1]Annual Cost 95%'!O126</f>
        <v>11344999551.408453</v>
      </c>
      <c r="P126" s="38">
        <f>'[1]Annual Cost 95%'!P126</f>
        <v>8301219183.9574051</v>
      </c>
      <c r="Q126" s="38">
        <f>'[1]Annual Cost 95%'!Q126</f>
        <v>2767073061.3191347</v>
      </c>
      <c r="R126" s="38">
        <f>'[1]Annual Cost 95%'!R126</f>
        <v>1936951142.9233947</v>
      </c>
      <c r="S126" s="38">
        <f>'[1]Annual Cost 95%'!S126</f>
        <v>1106829224.5276539</v>
      </c>
    </row>
    <row r="127" spans="1:19" x14ac:dyDescent="0.35">
      <c r="A127">
        <v>2146</v>
      </c>
      <c r="B127" s="36">
        <f>'[1]Annual Cost 95%'!B127</f>
        <v>332488801.04599333</v>
      </c>
      <c r="C127" s="36">
        <f>'[1]Annual Cost 95%'!C127</f>
        <v>426565089.71404564</v>
      </c>
      <c r="D127" s="36">
        <f>'[1]Annual Cost 95%'!D127</f>
        <v>449761982.81027782</v>
      </c>
      <c r="E127" s="36">
        <f>'[1]Annual Cost 95%'!E127</f>
        <v>295760386.97695917</v>
      </c>
      <c r="F127" s="36">
        <f>'[1]Annual Cost 95%'!F127</f>
        <v>246144810.07668495</v>
      </c>
      <c r="G127" s="36">
        <f>'[1]Annual Cost 95%'!G127</f>
        <v>147558014.41769859</v>
      </c>
      <c r="H127" s="37">
        <f>'[1]Annual Cost 95%'!H127</f>
        <v>41849635.155819505</v>
      </c>
      <c r="I127" s="37">
        <f>'[1]Annual Cost 95%'!I127</f>
        <v>44498346.241630867</v>
      </c>
      <c r="J127" s="37">
        <f>'[1]Annual Cost 95%'!J127</f>
        <v>28076337.509600427</v>
      </c>
      <c r="K127" s="37">
        <f>'[1]Annual Cost 95%'!K127</f>
        <v>20659946.469328616</v>
      </c>
      <c r="L127" s="37">
        <f>'[1]Annual Cost 95%'!L127</f>
        <v>18540977.600679528</v>
      </c>
      <c r="M127" s="37">
        <f>'[1]Annual Cost 95%'!M127</f>
        <v>7946133.2574340822</v>
      </c>
      <c r="N127" s="38">
        <f>'[1]Annual Cost 95%'!N127</f>
        <v>6414573136.6307316</v>
      </c>
      <c r="O127" s="38">
        <f>'[1]Annual Cost 95%'!O127</f>
        <v>11434673852.254782</v>
      </c>
      <c r="P127" s="38">
        <f>'[1]Annual Cost 95%'!P127</f>
        <v>8366834526.0400848</v>
      </c>
      <c r="Q127" s="38">
        <f>'[1]Annual Cost 95%'!Q127</f>
        <v>2788944842.0133615</v>
      </c>
      <c r="R127" s="38">
        <f>'[1]Annual Cost 95%'!R127</f>
        <v>1952261389.4093533</v>
      </c>
      <c r="S127" s="38">
        <f>'[1]Annual Cost 95%'!S127</f>
        <v>1115577936.8053446</v>
      </c>
    </row>
    <row r="128" spans="1:19" x14ac:dyDescent="0.35">
      <c r="A128">
        <v>2147</v>
      </c>
      <c r="B128" s="36">
        <f>'[1]Annual Cost 95%'!B128</f>
        <v>340092339.12237263</v>
      </c>
      <c r="C128" s="36">
        <f>'[1]Annual Cost 95%'!C128</f>
        <v>436320016.4709509</v>
      </c>
      <c r="D128" s="36">
        <f>'[1]Annual Cost 95%'!D128</f>
        <v>460047388.9678607</v>
      </c>
      <c r="E128" s="36">
        <f>'[1]Annual Cost 95%'!E128</f>
        <v>302523999.33559895</v>
      </c>
      <c r="F128" s="36">
        <f>'[1]Annual Cost 95%'!F128</f>
        <v>251773785.93943089</v>
      </c>
      <c r="G128" s="36">
        <f>'[1]Annual Cost 95%'!G128</f>
        <v>150932452.82756463</v>
      </c>
      <c r="H128" s="37">
        <f>'[1]Annual Cost 95%'!H128</f>
        <v>41853494.049144015</v>
      </c>
      <c r="I128" s="37">
        <f>'[1]Annual Cost 95%'!I128</f>
        <v>44502449.368710086</v>
      </c>
      <c r="J128" s="37">
        <f>'[1]Annual Cost 95%'!J128</f>
        <v>28078926.387400411</v>
      </c>
      <c r="K128" s="37">
        <f>'[1]Annual Cost 95%'!K128</f>
        <v>20661851.492615398</v>
      </c>
      <c r="L128" s="37">
        <f>'[1]Annual Cost 95%'!L128</f>
        <v>18542687.236962538</v>
      </c>
      <c r="M128" s="37">
        <f>'[1]Annual Cost 95%'!M128</f>
        <v>7946865.9586982289</v>
      </c>
      <c r="N128" s="38">
        <f>'[1]Annual Cost 95%'!N128</f>
        <v>6465275858.8872156</v>
      </c>
      <c r="O128" s="38">
        <f>'[1]Annual Cost 95%'!O128</f>
        <v>11525056965.842426</v>
      </c>
      <c r="P128" s="38">
        <f>'[1]Annual Cost 95%'!P128</f>
        <v>8432968511.592021</v>
      </c>
      <c r="Q128" s="38">
        <f>'[1]Annual Cost 95%'!Q128</f>
        <v>2810989503.8640065</v>
      </c>
      <c r="R128" s="38">
        <f>'[1]Annual Cost 95%'!R128</f>
        <v>1967692652.7048049</v>
      </c>
      <c r="S128" s="38">
        <f>'[1]Annual Cost 95%'!S128</f>
        <v>1124395801.5456026</v>
      </c>
    </row>
    <row r="129" spans="1:19" x14ac:dyDescent="0.35">
      <c r="A129">
        <v>2148</v>
      </c>
      <c r="B129" s="36">
        <f>'[1]Annual Cost 95%'!B129</f>
        <v>347869759.11927706</v>
      </c>
      <c r="C129" s="36">
        <f>'[1]Annual Cost 95%'!C129</f>
        <v>446298024.29643679</v>
      </c>
      <c r="D129" s="36">
        <f>'[1]Annual Cost 95%'!D129</f>
        <v>470568007.49080497</v>
      </c>
      <c r="E129" s="36">
        <f>'[1]Annual Cost 95%'!E129</f>
        <v>309442285.72819412</v>
      </c>
      <c r="F129" s="36">
        <f>'[1]Annual Cost 95%'!F129</f>
        <v>257531488.34023997</v>
      </c>
      <c r="G129" s="36">
        <f>'[1]Annual Cost 95%'!G129</f>
        <v>154384059.7641753</v>
      </c>
      <c r="H129" s="37">
        <f>'[1]Annual Cost 95%'!H129</f>
        <v>41857353.298291393</v>
      </c>
      <c r="I129" s="37">
        <f>'[1]Annual Cost 95%'!I129</f>
        <v>44506552.874132618</v>
      </c>
      <c r="J129" s="37">
        <f>'[1]Annual Cost 95%'!J129</f>
        <v>28081515.503917009</v>
      </c>
      <c r="K129" s="37">
        <f>'[1]Annual Cost 95%'!K129</f>
        <v>20663756.691561572</v>
      </c>
      <c r="L129" s="37">
        <f>'[1]Annual Cost 95%'!L129</f>
        <v>18544397.030888591</v>
      </c>
      <c r="M129" s="37">
        <f>'[1]Annual Cost 95%'!M129</f>
        <v>7947598.7275236817</v>
      </c>
      <c r="N129" s="38">
        <f>'[1]Annual Cost 95%'!N129</f>
        <v>6516379350.7646027</v>
      </c>
      <c r="O129" s="38">
        <f>'[1]Annual Cost 95%'!O129</f>
        <v>11616154494.841248</v>
      </c>
      <c r="P129" s="38">
        <f>'[1]Annual Cost 95%'!P129</f>
        <v>8499625240.1277428</v>
      </c>
      <c r="Q129" s="38">
        <f>'[1]Annual Cost 95%'!Q129</f>
        <v>2833208413.3759141</v>
      </c>
      <c r="R129" s="38">
        <f>'[1]Annual Cost 95%'!R129</f>
        <v>1983245889.3631399</v>
      </c>
      <c r="S129" s="38">
        <f>'[1]Annual Cost 95%'!S129</f>
        <v>1133283365.3503654</v>
      </c>
    </row>
    <row r="130" spans="1:19" x14ac:dyDescent="0.35">
      <c r="A130">
        <v>2149</v>
      </c>
      <c r="B130" s="36">
        <f>'[1]Annual Cost 95%'!B130</f>
        <v>355825037.46478271</v>
      </c>
      <c r="C130" s="36">
        <f>'[1]Annual Cost 95%'!C130</f>
        <v>456504214.73194981</v>
      </c>
      <c r="D130" s="36">
        <f>'[1]Annual Cost 95%'!D130</f>
        <v>481329217.34577191</v>
      </c>
      <c r="E130" s="36">
        <f>'[1]Annual Cost 95%'!E130</f>
        <v>316518783.32623112</v>
      </c>
      <c r="F130" s="36">
        <f>'[1]Annual Cost 95%'!F130</f>
        <v>263420861.0688895</v>
      </c>
      <c r="G130" s="36">
        <f>'[1]Annual Cost 95%'!G130</f>
        <v>157914599.96014583</v>
      </c>
      <c r="H130" s="37">
        <f>'[1]Annual Cost 95%'!H130</f>
        <v>41861212.903294466</v>
      </c>
      <c r="I130" s="37">
        <f>'[1]Annual Cost 95%'!I130</f>
        <v>44510656.757933356</v>
      </c>
      <c r="J130" s="37">
        <f>'[1]Annual Cost 95%'!J130</f>
        <v>28084104.859172236</v>
      </c>
      <c r="K130" s="37">
        <f>'[1]Annual Cost 95%'!K130</f>
        <v>20665662.066183344</v>
      </c>
      <c r="L130" s="37">
        <f>'[1]Annual Cost 95%'!L130</f>
        <v>18546106.982472233</v>
      </c>
      <c r="M130" s="37">
        <f>'[1]Annual Cost 95%'!M130</f>
        <v>7948331.5639166702</v>
      </c>
      <c r="N130" s="38">
        <f>'[1]Annual Cost 95%'!N130</f>
        <v>6567886780.0669441</v>
      </c>
      <c r="O130" s="38">
        <f>'[1]Annual Cost 95%'!O130</f>
        <v>11707972086.206291</v>
      </c>
      <c r="P130" s="38">
        <f>'[1]Annual Cost 95%'!P130</f>
        <v>8566808843.5655794</v>
      </c>
      <c r="Q130" s="38">
        <f>'[1]Annual Cost 95%'!Q130</f>
        <v>2855602947.8551927</v>
      </c>
      <c r="R130" s="38">
        <f>'[1]Annual Cost 95%'!R130</f>
        <v>1998922063.4986353</v>
      </c>
      <c r="S130" s="38">
        <f>'[1]Annual Cost 95%'!S130</f>
        <v>1142241179.142077</v>
      </c>
    </row>
    <row r="131" spans="1:19" x14ac:dyDescent="0.35">
      <c r="A131">
        <v>2150</v>
      </c>
      <c r="B131" s="36">
        <f>'[1]Annual Cost 95%'!B131</f>
        <v>386072906.41565377</v>
      </c>
      <c r="C131" s="36">
        <f>'[1]Annual Cost 95%'!C131</f>
        <v>495310589.23868763</v>
      </c>
      <c r="D131" s="36">
        <f>'[1]Annual Cost 95%'!D131</f>
        <v>522245908.29094249</v>
      </c>
      <c r="E131" s="36">
        <f>'[1]Annual Cost 95%'!E131</f>
        <v>343425317.91625017</v>
      </c>
      <c r="F131" s="36">
        <f>'[1]Annual Cost 95%'!F131</f>
        <v>285813663.27670491</v>
      </c>
      <c r="G131" s="36">
        <f>'[1]Annual Cost 95%'!G131</f>
        <v>171338557.30462155</v>
      </c>
      <c r="H131" s="37">
        <f>'[1]Annual Cost 95%'!H131</f>
        <v>44408371.292539306</v>
      </c>
      <c r="I131" s="37">
        <f>'[1]Annual Cost 95%'!I131</f>
        <v>47219027.703459516</v>
      </c>
      <c r="J131" s="37">
        <f>'[1]Annual Cost 95%'!J131</f>
        <v>29792957.955754213</v>
      </c>
      <c r="K131" s="37">
        <f>'[1]Annual Cost 95%'!K131</f>
        <v>21923120.005177628</v>
      </c>
      <c r="L131" s="37">
        <f>'[1]Annual Cost 95%'!L131</f>
        <v>19674594.876441468</v>
      </c>
      <c r="M131" s="37">
        <f>'[1]Annual Cost 95%'!M131</f>
        <v>8431969.2327606268</v>
      </c>
      <c r="N131" s="38">
        <f>'[1]Annual Cost 95%'!N131</f>
        <v>7021953520.2328129</v>
      </c>
      <c r="O131" s="38">
        <f>'[1]Annual Cost 95%'!O131</f>
        <v>12517395405.632404</v>
      </c>
      <c r="P131" s="38">
        <f>'[1]Annual Cost 95%'!P131</f>
        <v>9159069808.999321</v>
      </c>
      <c r="Q131" s="38">
        <f>'[1]Annual Cost 95%'!Q131</f>
        <v>3053023269.6664405</v>
      </c>
      <c r="R131" s="38">
        <f>'[1]Annual Cost 95%'!R131</f>
        <v>2137116288.7665083</v>
      </c>
      <c r="S131" s="38">
        <f>'[1]Annual Cost 95%'!S131</f>
        <v>1221209307.866576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74-4819-414B-A137-D51BA2425BC2}">
  <dimension ref="A1:AA131"/>
  <sheetViews>
    <sheetView workbookViewId="0">
      <selection activeCell="A3" sqref="A3:A131"/>
    </sheetView>
  </sheetViews>
  <sheetFormatPr defaultColWidth="8.81640625" defaultRowHeight="14.5" x14ac:dyDescent="0.35"/>
  <cols>
    <col min="1" max="3" width="11" customWidth="1"/>
    <col min="4" max="11" width="11.1796875" bestFit="1" customWidth="1"/>
    <col min="12" max="15" width="10.1796875" bestFit="1" customWidth="1"/>
    <col min="16" max="18" width="13.81640625" bestFit="1" customWidth="1"/>
    <col min="19" max="21" width="12.1796875" bestFit="1" customWidth="1"/>
    <col min="22" max="22" width="23.81640625" bestFit="1" customWidth="1"/>
    <col min="23" max="24" width="13.81640625" bestFit="1" customWidth="1"/>
    <col min="25" max="27" width="12.1796875" bestFit="1" customWidth="1"/>
  </cols>
  <sheetData>
    <row r="1" spans="1:27" x14ac:dyDescent="0.35">
      <c r="A1" t="s">
        <v>7</v>
      </c>
      <c r="D1" s="30"/>
      <c r="E1" s="30"/>
      <c r="F1" s="30"/>
      <c r="G1" s="30"/>
      <c r="H1" s="30"/>
      <c r="I1" s="30"/>
      <c r="J1" s="32"/>
      <c r="K1" s="32"/>
      <c r="L1" s="32"/>
      <c r="M1" s="32"/>
      <c r="N1" s="32"/>
      <c r="O1" s="32"/>
      <c r="P1" s="34"/>
      <c r="Q1" s="34"/>
      <c r="R1" s="34"/>
      <c r="S1" s="34"/>
      <c r="T1" s="34"/>
      <c r="U1" s="34"/>
      <c r="V1" s="83"/>
      <c r="W1" s="83"/>
      <c r="X1" s="83"/>
      <c r="Y1" s="83"/>
      <c r="Z1" s="83"/>
      <c r="AA1" s="83"/>
    </row>
    <row r="2" spans="1:27" x14ac:dyDescent="0.35">
      <c r="D2" s="31" t="s">
        <v>126</v>
      </c>
      <c r="E2" s="30"/>
      <c r="F2" s="30"/>
      <c r="G2" s="30"/>
      <c r="H2" s="30"/>
      <c r="I2" s="30"/>
      <c r="J2" s="33" t="s">
        <v>127</v>
      </c>
      <c r="K2" s="32"/>
      <c r="L2" s="32"/>
      <c r="M2" s="32"/>
      <c r="N2" s="32"/>
      <c r="O2" s="32"/>
      <c r="P2" s="35" t="s">
        <v>128</v>
      </c>
      <c r="Q2" s="34"/>
      <c r="R2" s="34"/>
      <c r="S2" s="34"/>
      <c r="T2" s="34"/>
      <c r="U2" s="34"/>
      <c r="V2" s="82" t="s">
        <v>184</v>
      </c>
      <c r="W2" s="83"/>
      <c r="X2" s="83"/>
      <c r="Y2" s="83"/>
      <c r="Z2" s="83"/>
      <c r="AA2" s="83"/>
    </row>
    <row r="3" spans="1:27" x14ac:dyDescent="0.35">
      <c r="A3" s="1" t="s">
        <v>0</v>
      </c>
      <c r="B3" t="str">
        <f>'[2]Total Frequency Model'!B3</f>
        <v>Decade</v>
      </c>
      <c r="C3" t="str">
        <f>'[2]Total Frequency Model'!L3</f>
        <v>Very High Emissions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5" t="s">
        <v>1</v>
      </c>
      <c r="Q3" s="35" t="s">
        <v>2</v>
      </c>
      <c r="R3" s="35" t="s">
        <v>3</v>
      </c>
      <c r="S3" s="35" t="s">
        <v>4</v>
      </c>
      <c r="T3" s="35" t="s">
        <v>5</v>
      </c>
      <c r="U3" s="35" t="s">
        <v>6</v>
      </c>
      <c r="V3" s="82" t="s">
        <v>1</v>
      </c>
      <c r="W3" s="82" t="s">
        <v>2</v>
      </c>
      <c r="X3" s="82" t="s">
        <v>3</v>
      </c>
      <c r="Y3" s="82" t="s">
        <v>4</v>
      </c>
      <c r="Z3" s="82" t="s">
        <v>5</v>
      </c>
      <c r="AA3" s="82" t="s">
        <v>6</v>
      </c>
    </row>
    <row r="4" spans="1:27" x14ac:dyDescent="0.35">
      <c r="A4">
        <v>2023</v>
      </c>
      <c r="B4">
        <v>2020</v>
      </c>
      <c r="C4">
        <f>'[2]Total Frequency Model'!L4</f>
        <v>1</v>
      </c>
      <c r="D4" s="36">
        <f>'Total Cost'!B4/(1+Assumptions!$D$49)^($A4-2022)</f>
        <v>6323037.78837304</v>
      </c>
      <c r="E4" s="36">
        <f>'Total Cost'!C4/(1+Assumptions!$D$49)^($A4-2022)</f>
        <v>8112114.371904945</v>
      </c>
      <c r="F4" s="36">
        <f>'Total Cost'!D4/(1+Assumptions!$D$49)^($A4-2022)</f>
        <v>8553256.5431867838</v>
      </c>
      <c r="G4" s="36">
        <f>'Total Cost'!E4/(1+Assumptions!$D$49)^($A4-2022)</f>
        <v>5624562.6838434599</v>
      </c>
      <c r="H4" s="36">
        <f>'Total Cost'!F4/(1+Assumptions!$D$49)^($A4-2022)</f>
        <v>4681008.5952684125</v>
      </c>
      <c r="I4" s="36">
        <f>'Total Cost'!G4/(1+Assumptions!$D$49)^($A4-2022)</f>
        <v>2806154.367320593</v>
      </c>
      <c r="J4" s="37">
        <f>'Total Cost'!H4/(1+Assumptions!$D$49)^($A4-2022)</f>
        <v>13279945.083448859</v>
      </c>
      <c r="K4" s="37">
        <f>'Total Cost'!I4/(1+Assumptions!$D$49)^($A4-2022)</f>
        <v>14156899.973489499</v>
      </c>
      <c r="L4" s="37">
        <f>'Total Cost'!J4/(1+Assumptions!$D$49)^($A4-2022)</f>
        <v>8965490.2851419002</v>
      </c>
      <c r="M4" s="37">
        <f>'Total Cost'!K4/(1+Assumptions!$D$49)^($A4-2022)</f>
        <v>6713271.5256857965</v>
      </c>
      <c r="N4" s="37">
        <f>'Total Cost'!L4/(1+Assumptions!$D$49)^($A4-2022)</f>
        <v>5985401.6453619832</v>
      </c>
      <c r="O4" s="37">
        <f>'Total Cost'!M4/(1+Assumptions!$D$49)^($A4-2022)</f>
        <v>2553664.2560257679</v>
      </c>
      <c r="P4" s="38">
        <f>'Total Cost'!N4/(1+Assumptions!$D$49)^($A4-2022)</f>
        <v>884337227.86482286</v>
      </c>
      <c r="Q4" s="38">
        <f>'Total Cost'!O4/(1+Assumptions!$D$49)^($A4-2022)</f>
        <v>1590815659.8269405</v>
      </c>
      <c r="R4" s="38">
        <f>'Total Cost'!P4/(1+Assumptions!$D$49)^($A4-2022)</f>
        <v>1179190835.2927411</v>
      </c>
      <c r="S4" s="38">
        <f>'Total Cost'!Q4/(1+Assumptions!$D$49)^($A4-2022)</f>
        <v>417122194.0923034</v>
      </c>
      <c r="T4" s="38">
        <f>'Total Cost'!R4/(1+Assumptions!$D$49)^($A4-2022)</f>
        <v>285624436.27355027</v>
      </c>
      <c r="U4" s="38">
        <f>'Total Cost'!S4/(1+Assumptions!$D$49)^($A4-2022)</f>
        <v>160732254.1299887</v>
      </c>
      <c r="V4" s="84">
        <f>SUM(D4,J4,P4)</f>
        <v>903940210.73664474</v>
      </c>
      <c r="W4" s="84">
        <f t="shared" ref="W4:W67" si="0">SUM(E4,K4,Q4)</f>
        <v>1613084674.1723349</v>
      </c>
      <c r="X4" s="84">
        <f t="shared" ref="X4:X67" si="1">SUM(F4,L4,R4)</f>
        <v>1196709582.1210697</v>
      </c>
      <c r="Y4" s="84">
        <f t="shared" ref="Y4:Y67" si="2">SUM(G4,M4,S4)</f>
        <v>429460028.30183268</v>
      </c>
      <c r="Z4" s="84">
        <f t="shared" ref="Z4:Z67" si="3">SUM(H4,N4,T4)</f>
        <v>296290846.51418066</v>
      </c>
      <c r="AA4" s="84">
        <f t="shared" ref="AA4:AA67" si="4">SUM(I4,O4,U4)</f>
        <v>166092072.75333506</v>
      </c>
    </row>
    <row r="5" spans="1:27" x14ac:dyDescent="0.35">
      <c r="A5">
        <v>2024</v>
      </c>
      <c r="B5">
        <v>2020</v>
      </c>
      <c r="C5">
        <f>'[2]Total Frequency Model'!L5</f>
        <v>1</v>
      </c>
      <c r="D5" s="36">
        <f>'Total Cost'!B5/(1+Assumptions!$D$49)^($A5-2022)</f>
        <v>6127205.2308610985</v>
      </c>
      <c r="E5" s="36">
        <f>'Total Cost'!C5/(1+Assumptions!$D$49)^($A5-2022)</f>
        <v>7860871.8271900136</v>
      </c>
      <c r="F5" s="36">
        <f>'Total Cost'!D5/(1+Assumptions!$D$49)^($A5-2022)</f>
        <v>8288351.2619012529</v>
      </c>
      <c r="G5" s="36">
        <f>'Total Cost'!E5/(1+Assumptions!$D$49)^($A5-2022)</f>
        <v>5450362.7925683018</v>
      </c>
      <c r="H5" s="36">
        <f>'Total Cost'!F5/(1+Assumptions!$D$49)^($A5-2022)</f>
        <v>4536031.7794359289</v>
      </c>
      <c r="I5" s="36">
        <f>'Total Cost'!G5/(1+Assumptions!$D$49)^($A5-2022)</f>
        <v>2719244.1819131617</v>
      </c>
      <c r="J5" s="37">
        <f>'Total Cost'!H5/(1+Assumptions!$D$49)^($A5-2022)</f>
        <v>12585372.770743344</v>
      </c>
      <c r="K5" s="37">
        <f>'Total Cost'!I5/(1+Assumptions!$D$49)^($A5-2022)</f>
        <v>13416657.045830416</v>
      </c>
      <c r="L5" s="37">
        <f>'Total Cost'!J5/(1+Assumptions!$D$49)^($A5-2022)</f>
        <v>8496876.3436026555</v>
      </c>
      <c r="M5" s="37">
        <f>'Total Cost'!K5/(1+Assumptions!$D$49)^($A5-2022)</f>
        <v>6362998.5152250798</v>
      </c>
      <c r="N5" s="37">
        <f>'Total Cost'!L5/(1+Assumptions!$D$49)^($A5-2022)</f>
        <v>5672899.4118720219</v>
      </c>
      <c r="O5" s="37">
        <f>'Total Cost'!M5/(1+Assumptions!$D$49)^($A5-2022)</f>
        <v>2420274.6809354555</v>
      </c>
      <c r="P5" s="38">
        <f>'Total Cost'!N5/(1+Assumptions!$D$49)^($A5-2022)</f>
        <v>845187769.96504152</v>
      </c>
      <c r="Q5" s="38">
        <f>'Total Cost'!O5/(1+Assumptions!$D$49)^($A5-2022)</f>
        <v>1520459505.6543534</v>
      </c>
      <c r="R5" s="38">
        <f>'Total Cost'!P5/(1+Assumptions!$D$49)^($A5-2022)</f>
        <v>1127111509.288085</v>
      </c>
      <c r="S5" s="38">
        <f>'Total Cost'!Q5/(1+Assumptions!$D$49)^($A5-2022)</f>
        <v>398812694.66096669</v>
      </c>
      <c r="T5" s="38">
        <f>'Total Cost'!R5/(1+Assumptions!$D$49)^($A5-2022)</f>
        <v>273058894.13418996</v>
      </c>
      <c r="U5" s="38">
        <f>'Total Cost'!S5/(1+Assumptions!$D$49)^($A5-2022)</f>
        <v>153649911.00914875</v>
      </c>
      <c r="V5" s="84">
        <f t="shared" ref="V5:V68" si="5">SUM(D5,J5,P5)</f>
        <v>863900347.96664596</v>
      </c>
      <c r="W5" s="84">
        <f t="shared" si="0"/>
        <v>1541737034.5273738</v>
      </c>
      <c r="X5" s="84">
        <f t="shared" si="1"/>
        <v>1143896736.8935888</v>
      </c>
      <c r="Y5" s="84">
        <f t="shared" si="2"/>
        <v>410626055.96876007</v>
      </c>
      <c r="Z5" s="84">
        <f t="shared" si="3"/>
        <v>283267825.32549793</v>
      </c>
      <c r="AA5" s="84">
        <f t="shared" si="4"/>
        <v>158789429.87199736</v>
      </c>
    </row>
    <row r="6" spans="1:27" x14ac:dyDescent="0.35">
      <c r="A6">
        <v>2025</v>
      </c>
      <c r="B6">
        <v>2020</v>
      </c>
      <c r="C6">
        <f>'[2]Total Frequency Model'!L6</f>
        <v>1</v>
      </c>
      <c r="D6" s="36">
        <f>'Total Cost'!B6/(1+Assumptions!$D$49)^($A6-2022)</f>
        <v>5937437.8578166906</v>
      </c>
      <c r="E6" s="36">
        <f>'Total Cost'!C6/(1+Assumptions!$D$49)^($A6-2022)</f>
        <v>7617410.5850283895</v>
      </c>
      <c r="F6" s="36">
        <f>'Total Cost'!D6/(1+Assumptions!$D$49)^($A6-2022)</f>
        <v>8031650.4355737399</v>
      </c>
      <c r="G6" s="36">
        <f>'Total Cost'!E6/(1+Assumptions!$D$49)^($A6-2022)</f>
        <v>5281558.0944532193</v>
      </c>
      <c r="H6" s="36">
        <f>'Total Cost'!F6/(1+Assumptions!$D$49)^($A6-2022)</f>
        <v>4395545.0807867739</v>
      </c>
      <c r="I6" s="36">
        <f>'Total Cost'!G6/(1+Assumptions!$D$49)^($A6-2022)</f>
        <v>2635025.7159690354</v>
      </c>
      <c r="J6" s="37">
        <f>'Total Cost'!H6/(1+Assumptions!$D$49)^($A6-2022)</f>
        <v>11927145.833072444</v>
      </c>
      <c r="K6" s="37">
        <f>'Total Cost'!I6/(1+Assumptions!$D$49)^($A6-2022)</f>
        <v>12715140.083228109</v>
      </c>
      <c r="L6" s="37">
        <f>'Total Cost'!J6/(1+Assumptions!$D$49)^($A6-2022)</f>
        <v>8052769.645460167</v>
      </c>
      <c r="M6" s="37">
        <f>'Total Cost'!K6/(1+Assumptions!$D$49)^($A6-2022)</f>
        <v>6031014.565576979</v>
      </c>
      <c r="N6" s="37">
        <f>'Total Cost'!L6/(1+Assumptions!$D$49)^($A6-2022)</f>
        <v>5376723.8541032346</v>
      </c>
      <c r="O6" s="37">
        <f>'Total Cost'!M6/(1+Assumptions!$D$49)^($A6-2022)</f>
        <v>2293856.9177780719</v>
      </c>
      <c r="P6" s="38">
        <f>'Total Cost'!N6/(1+Assumptions!$D$49)^($A6-2022)</f>
        <v>807775174.60752273</v>
      </c>
      <c r="Q6" s="38">
        <f>'Total Cost'!O6/(1+Assumptions!$D$49)^($A6-2022)</f>
        <v>1453221919.4344668</v>
      </c>
      <c r="R6" s="38">
        <f>'Total Cost'!P6/(1+Assumptions!$D$49)^($A6-2022)</f>
        <v>1077337716.5019946</v>
      </c>
      <c r="S6" s="38">
        <f>'Total Cost'!Q6/(1+Assumptions!$D$49)^($A6-2022)</f>
        <v>381309197.11749178</v>
      </c>
      <c r="T6" s="38">
        <f>'Total Cost'!R6/(1+Assumptions!$D$49)^($A6-2022)</f>
        <v>261047640.72860202</v>
      </c>
      <c r="U6" s="38">
        <f>'Total Cost'!S6/(1+Assumptions!$D$49)^($A6-2022)</f>
        <v>146880437.02611896</v>
      </c>
      <c r="V6" s="84">
        <f t="shared" si="5"/>
        <v>825639758.29841185</v>
      </c>
      <c r="W6" s="84">
        <f t="shared" si="0"/>
        <v>1473554470.1027234</v>
      </c>
      <c r="X6" s="84">
        <f t="shared" si="1"/>
        <v>1093422136.5830286</v>
      </c>
      <c r="Y6" s="84">
        <f t="shared" si="2"/>
        <v>392621769.77752197</v>
      </c>
      <c r="Z6" s="84">
        <f t="shared" si="3"/>
        <v>270819909.66349202</v>
      </c>
      <c r="AA6" s="84">
        <f t="shared" si="4"/>
        <v>151809319.65986606</v>
      </c>
    </row>
    <row r="7" spans="1:27" x14ac:dyDescent="0.35">
      <c r="A7">
        <v>2026</v>
      </c>
      <c r="B7">
        <v>2020</v>
      </c>
      <c r="C7">
        <f>'[2]Total Frequency Model'!L7</f>
        <v>1</v>
      </c>
      <c r="D7" s="36">
        <f>'Total Cost'!B7/(1+Assumptions!$D$49)^($A7-2022)</f>
        <v>5753547.822729039</v>
      </c>
      <c r="E7" s="36">
        <f>'Total Cost'!C7/(1+Assumptions!$D$49)^($A7-2022)</f>
        <v>7381489.6485399678</v>
      </c>
      <c r="F7" s="36">
        <f>'Total Cost'!D7/(1+Assumptions!$D$49)^($A7-2022)</f>
        <v>7782899.9617536226</v>
      </c>
      <c r="G7" s="36">
        <f>'Total Cost'!E7/(1+Assumptions!$D$49)^($A7-2022)</f>
        <v>5117981.4934740867</v>
      </c>
      <c r="H7" s="36">
        <f>'Total Cost'!F7/(1+Assumptions!$D$49)^($A7-2022)</f>
        <v>4259409.4346559942</v>
      </c>
      <c r="I7" s="36">
        <f>'Total Cost'!G7/(1+Assumptions!$D$49)^($A7-2022)</f>
        <v>2553415.6034979648</v>
      </c>
      <c r="J7" s="37">
        <f>'Total Cost'!H7/(1+Assumptions!$D$49)^($A7-2022)</f>
        <v>11303361.570119409</v>
      </c>
      <c r="K7" s="37">
        <f>'Total Cost'!I7/(1+Assumptions!$D$49)^($A7-2022)</f>
        <v>12050322.195945738</v>
      </c>
      <c r="L7" s="37">
        <f>'Total Cost'!J7/(1+Assumptions!$D$49)^($A7-2022)</f>
        <v>7631887.8944580611</v>
      </c>
      <c r="M7" s="37">
        <f>'Total Cost'!K7/(1+Assumptions!$D$49)^($A7-2022)</f>
        <v>5716364.1154407961</v>
      </c>
      <c r="N7" s="37">
        <f>'Total Cost'!L7/(1+Assumptions!$D$49)^($A7-2022)</f>
        <v>5096021.4795921752</v>
      </c>
      <c r="O7" s="37">
        <f>'Total Cost'!M7/(1+Assumptions!$D$49)^($A7-2022)</f>
        <v>2174046.3727869648</v>
      </c>
      <c r="P7" s="38">
        <f>'Total Cost'!N7/(1+Assumptions!$D$49)^($A7-2022)</f>
        <v>772022236.15424573</v>
      </c>
      <c r="Q7" s="38">
        <f>'Total Cost'!O7/(1+Assumptions!$D$49)^($A7-2022)</f>
        <v>1388964388.6189332</v>
      </c>
      <c r="R7" s="38">
        <f>'Total Cost'!P7/(1+Assumptions!$D$49)^($A7-2022)</f>
        <v>1029767172.5272914</v>
      </c>
      <c r="S7" s="38">
        <f>'Total Cost'!Q7/(1+Assumptions!$D$49)^($A7-2022)</f>
        <v>364576126.69155073</v>
      </c>
      <c r="T7" s="38">
        <f>'Total Cost'!R7/(1+Assumptions!$D$49)^($A7-2022)</f>
        <v>249566165.02172017</v>
      </c>
      <c r="U7" s="38">
        <f>'Total Cost'!S7/(1+Assumptions!$D$49)^($A7-2022)</f>
        <v>140409978.53794196</v>
      </c>
      <c r="V7" s="84">
        <f t="shared" si="5"/>
        <v>789079145.54709423</v>
      </c>
      <c r="W7" s="84">
        <f t="shared" si="0"/>
        <v>1408396200.463419</v>
      </c>
      <c r="X7" s="84">
        <f t="shared" si="1"/>
        <v>1045181960.3835031</v>
      </c>
      <c r="Y7" s="84">
        <f t="shared" si="2"/>
        <v>375410472.30046558</v>
      </c>
      <c r="Z7" s="84">
        <f t="shared" si="3"/>
        <v>258921595.93596834</v>
      </c>
      <c r="AA7" s="84">
        <f t="shared" si="4"/>
        <v>145137440.51422688</v>
      </c>
    </row>
    <row r="8" spans="1:27" x14ac:dyDescent="0.35">
      <c r="A8">
        <v>2027</v>
      </c>
      <c r="B8">
        <v>2020</v>
      </c>
      <c r="C8">
        <f>'[2]Total Frequency Model'!L8</f>
        <v>1</v>
      </c>
      <c r="D8" s="36">
        <f>'Total Cost'!B8/(1+Assumptions!$D$49)^($A8-2022)</f>
        <v>5575353.0969337653</v>
      </c>
      <c r="E8" s="36">
        <f>'Total Cost'!C8/(1+Assumptions!$D$49)^($A8-2022)</f>
        <v>7152875.4848258765</v>
      </c>
      <c r="F8" s="36">
        <f>'Total Cost'!D8/(1+Assumptions!$D$49)^($A8-2022)</f>
        <v>7541853.6078677671</v>
      </c>
      <c r="G8" s="36">
        <f>'Total Cost'!E8/(1+Assumptions!$D$49)^($A8-2022)</f>
        <v>4959471.0687841056</v>
      </c>
      <c r="H8" s="36">
        <f>'Total Cost'!F8/(1+Assumptions!$D$49)^($A8-2022)</f>
        <v>4127490.0833889497</v>
      </c>
      <c r="I8" s="36">
        <f>'Total Cost'!G8/(1+Assumptions!$D$49)^($A8-2022)</f>
        <v>2474333.0604609153</v>
      </c>
      <c r="J8" s="37">
        <f>'Total Cost'!H8/(1+Assumptions!$D$49)^($A8-2022)</f>
        <v>10712216.928093091</v>
      </c>
      <c r="K8" s="37">
        <f>'Total Cost'!I8/(1+Assumptions!$D$49)^($A8-2022)</f>
        <v>11420282.624185668</v>
      </c>
      <c r="L8" s="37">
        <f>'Total Cost'!J8/(1+Assumptions!$D$49)^($A8-2022)</f>
        <v>7233015.9179964392</v>
      </c>
      <c r="M8" s="37">
        <f>'Total Cost'!K8/(1+Assumptions!$D$49)^($A8-2022)</f>
        <v>5418141.5587265035</v>
      </c>
      <c r="N8" s="37">
        <f>'Total Cost'!L8/(1+Assumptions!$D$49)^($A8-2022)</f>
        <v>4829983.4368584817</v>
      </c>
      <c r="O8" s="37">
        <f>'Total Cost'!M8/(1+Assumptions!$D$49)^($A8-2022)</f>
        <v>2060497.5282703354</v>
      </c>
      <c r="P8" s="38">
        <f>'Total Cost'!N8/(1+Assumptions!$D$49)^($A8-2022)</f>
        <v>737855186.87171447</v>
      </c>
      <c r="Q8" s="38">
        <f>'Total Cost'!O8/(1+Assumptions!$D$49)^($A8-2022)</f>
        <v>1327554564.0379167</v>
      </c>
      <c r="R8" s="38">
        <f>'Total Cost'!P8/(1+Assumptions!$D$49)^($A8-2022)</f>
        <v>984302139.60665739</v>
      </c>
      <c r="S8" s="38">
        <f>'Total Cost'!Q8/(1+Assumptions!$D$49)^($A8-2022)</f>
        <v>348579482.58521461</v>
      </c>
      <c r="T8" s="38">
        <f>'Total Cost'!R8/(1+Assumptions!$D$49)^($A8-2022)</f>
        <v>238591042.31223753</v>
      </c>
      <c r="U8" s="38">
        <f>'Total Cost'!S8/(1+Assumptions!$D$49)^($A8-2022)</f>
        <v>134225296.63737142</v>
      </c>
      <c r="V8" s="84">
        <f t="shared" si="5"/>
        <v>754142756.89674127</v>
      </c>
      <c r="W8" s="84">
        <f t="shared" si="0"/>
        <v>1346127722.1469283</v>
      </c>
      <c r="X8" s="84">
        <f t="shared" si="1"/>
        <v>999077009.13252163</v>
      </c>
      <c r="Y8" s="84">
        <f t="shared" si="2"/>
        <v>358957095.21272522</v>
      </c>
      <c r="Z8" s="84">
        <f t="shared" si="3"/>
        <v>247548515.83248496</v>
      </c>
      <c r="AA8" s="84">
        <f t="shared" si="4"/>
        <v>138760127.22610268</v>
      </c>
    </row>
    <row r="9" spans="1:27" x14ac:dyDescent="0.35">
      <c r="A9">
        <v>2028</v>
      </c>
      <c r="B9">
        <v>2020</v>
      </c>
      <c r="C9">
        <f>'[2]Total Frequency Model'!L9</f>
        <v>1</v>
      </c>
      <c r="D9" s="36">
        <f>'Total Cost'!B9/(1+Assumptions!$D$49)^($A9-2022)</f>
        <v>5402677.2894267542</v>
      </c>
      <c r="E9" s="36">
        <f>'Total Cost'!C9/(1+Assumptions!$D$49)^($A9-2022)</f>
        <v>6931341.7937994394</v>
      </c>
      <c r="F9" s="36">
        <f>'Total Cost'!D9/(1+Assumptions!$D$49)^($A9-2022)</f>
        <v>7308272.7674803762</v>
      </c>
      <c r="G9" s="36">
        <f>'Total Cost'!E9/(1+Assumptions!$D$49)^($A9-2022)</f>
        <v>4805869.914431938</v>
      </c>
      <c r="H9" s="36">
        <f>'Total Cost'!F9/(1+Assumptions!$D$49)^($A9-2022)</f>
        <v>3999656.4429477127</v>
      </c>
      <c r="I9" s="36">
        <f>'Total Cost'!G9/(1+Assumptions!$D$49)^($A9-2022)</f>
        <v>2397699.8048037337</v>
      </c>
      <c r="J9" s="37">
        <f>'Total Cost'!H9/(1+Assumptions!$D$49)^($A9-2022)</f>
        <v>10152003.279286385</v>
      </c>
      <c r="K9" s="37">
        <f>'Total Cost'!I9/(1+Assumptions!$D$49)^($A9-2022)</f>
        <v>10823201.178950744</v>
      </c>
      <c r="L9" s="37">
        <f>'Total Cost'!J9/(1+Assumptions!$D$49)^($A9-2022)</f>
        <v>6855002.1520390753</v>
      </c>
      <c r="M9" s="37">
        <f>'Total Cost'!K9/(1+Assumptions!$D$49)^($A9-2022)</f>
        <v>5135488.6315922448</v>
      </c>
      <c r="N9" s="37">
        <f>'Total Cost'!L9/(1+Assumptions!$D$49)^($A9-2022)</f>
        <v>4577843.1793823177</v>
      </c>
      <c r="O9" s="37">
        <f>'Total Cost'!M9/(1+Assumptions!$D$49)^($A9-2022)</f>
        <v>1952882.9440756983</v>
      </c>
      <c r="P9" s="38">
        <f>'Total Cost'!N9/(1+Assumptions!$D$49)^($A9-2022)</f>
        <v>705203543.6024617</v>
      </c>
      <c r="Q9" s="38">
        <f>'Total Cost'!O9/(1+Assumptions!$D$49)^($A9-2022)</f>
        <v>1268865985.1961081</v>
      </c>
      <c r="R9" s="38">
        <f>'Total Cost'!P9/(1+Assumptions!$D$49)^($A9-2022)</f>
        <v>940849224.1746248</v>
      </c>
      <c r="S9" s="38">
        <f>'Total Cost'!Q9/(1+Assumptions!$D$49)^($A9-2022)</f>
        <v>333286768.18069553</v>
      </c>
      <c r="T9" s="38">
        <f>'Total Cost'!R9/(1+Assumptions!$D$49)^($A9-2022)</f>
        <v>228099885.98780066</v>
      </c>
      <c r="U9" s="38">
        <f>'Total Cost'!S9/(1+Assumptions!$D$49)^($A9-2022)</f>
        <v>128313739.82230808</v>
      </c>
      <c r="V9" s="84">
        <f t="shared" si="5"/>
        <v>720758224.17117488</v>
      </c>
      <c r="W9" s="84">
        <f t="shared" si="0"/>
        <v>1286620528.1688583</v>
      </c>
      <c r="X9" s="84">
        <f t="shared" si="1"/>
        <v>955012499.09414423</v>
      </c>
      <c r="Y9" s="84">
        <f t="shared" si="2"/>
        <v>343228126.72671974</v>
      </c>
      <c r="Z9" s="84">
        <f t="shared" si="3"/>
        <v>236677385.6101307</v>
      </c>
      <c r="AA9" s="84">
        <f t="shared" si="4"/>
        <v>132664322.57118751</v>
      </c>
    </row>
    <row r="10" spans="1:27" x14ac:dyDescent="0.35">
      <c r="A10">
        <v>2029</v>
      </c>
      <c r="B10">
        <v>2020</v>
      </c>
      <c r="C10">
        <f>'[2]Total Frequency Model'!L10</f>
        <v>1</v>
      </c>
      <c r="D10" s="36">
        <f>'Total Cost'!B10/(1+Assumptions!$D$49)^($A10-2022)</f>
        <v>5235349.4722586134</v>
      </c>
      <c r="E10" s="36">
        <f>'Total Cost'!C10/(1+Assumptions!$D$49)^($A10-2022)</f>
        <v>6716669.2841767473</v>
      </c>
      <c r="F10" s="36">
        <f>'Total Cost'!D10/(1+Assumptions!$D$49)^($A10-2022)</f>
        <v>7081926.224101766</v>
      </c>
      <c r="G10" s="36">
        <f>'Total Cost'!E10/(1+Assumptions!$D$49)^($A10-2022)</f>
        <v>4657025.9840439986</v>
      </c>
      <c r="H10" s="36">
        <f>'Total Cost'!F10/(1+Assumptions!$D$49)^($A10-2022)</f>
        <v>3875781.9736488177</v>
      </c>
      <c r="I10" s="36">
        <f>'Total Cost'!G10/(1+Assumptions!$D$49)^($A10-2022)</f>
        <v>2323439.978967485</v>
      </c>
      <c r="J10" s="37">
        <f>'Total Cost'!H10/(1+Assumptions!$D$49)^($A10-2022)</f>
        <v>9621101.4752182793</v>
      </c>
      <c r="K10" s="37">
        <f>'Total Cost'!I10/(1+Assumptions!$D$49)^($A10-2022)</f>
        <v>10257352.974193502</v>
      </c>
      <c r="L10" s="37">
        <f>'Total Cost'!J10/(1+Assumptions!$D$49)^($A10-2022)</f>
        <v>6496755.3101632893</v>
      </c>
      <c r="M10" s="37">
        <f>'Total Cost'!K10/(1+Assumptions!$D$49)^($A10-2022)</f>
        <v>4867591.9362210333</v>
      </c>
      <c r="N10" s="37">
        <f>'Total Cost'!L10/(1+Assumptions!$D$49)^($A10-2022)</f>
        <v>4338874.2518768134</v>
      </c>
      <c r="O10" s="37">
        <f>'Total Cost'!M10/(1+Assumptions!$D$49)^($A10-2022)</f>
        <v>1850892.3113436918</v>
      </c>
      <c r="P10" s="38">
        <f>'Total Cost'!N10/(1+Assumptions!$D$49)^($A10-2022)</f>
        <v>673999961.28457177</v>
      </c>
      <c r="Q10" s="38">
        <f>'Total Cost'!O10/(1+Assumptions!$D$49)^($A10-2022)</f>
        <v>1212777817.8305278</v>
      </c>
      <c r="R10" s="38">
        <f>'Total Cost'!P10/(1+Assumptions!$D$49)^($A10-2022)</f>
        <v>899319183.42904675</v>
      </c>
      <c r="S10" s="38">
        <f>'Total Cost'!Q10/(1+Assumptions!$D$49)^($A10-2022)</f>
        <v>318666924.34895694</v>
      </c>
      <c r="T10" s="38">
        <f>'Total Cost'!R10/(1+Assumptions!$D$49)^($A10-2022)</f>
        <v>218071301.42674035</v>
      </c>
      <c r="U10" s="38">
        <f>'Total Cost'!S10/(1+Assumptions!$D$49)^($A10-2022)</f>
        <v>122663217.88243698</v>
      </c>
      <c r="V10" s="84">
        <f t="shared" si="5"/>
        <v>688856412.23204863</v>
      </c>
      <c r="W10" s="84">
        <f t="shared" si="0"/>
        <v>1229751840.0888979</v>
      </c>
      <c r="X10" s="84">
        <f t="shared" si="1"/>
        <v>912897864.96331179</v>
      </c>
      <c r="Y10" s="84">
        <f t="shared" si="2"/>
        <v>328191542.26922196</v>
      </c>
      <c r="Z10" s="84">
        <f t="shared" si="3"/>
        <v>226285957.65226597</v>
      </c>
      <c r="AA10" s="84">
        <f t="shared" si="4"/>
        <v>126837550.17274815</v>
      </c>
    </row>
    <row r="11" spans="1:27" x14ac:dyDescent="0.35">
      <c r="A11">
        <v>2030</v>
      </c>
      <c r="B11">
        <v>2030</v>
      </c>
      <c r="C11">
        <f>'[2]Total Frequency Model'!L11</f>
        <v>1.0851288196524864</v>
      </c>
      <c r="D11" s="36">
        <f>'Total Cost'!B11/(1+Assumptions!$D$49)^($A11-2022)</f>
        <v>5867946.4946205132</v>
      </c>
      <c r="E11" s="36">
        <f>'Total Cost'!C11/(1+Assumptions!$D$49)^($A11-2022)</f>
        <v>7528256.9368968597</v>
      </c>
      <c r="F11" s="36">
        <f>'Total Cost'!D11/(1+Assumptions!$D$49)^($A11-2022)</f>
        <v>7937648.5528006162</v>
      </c>
      <c r="G11" s="36">
        <f>'Total Cost'!E11/(1+Assumptions!$D$49)^($A11-2022)</f>
        <v>5219743.102772899</v>
      </c>
      <c r="H11" s="36">
        <f>'Total Cost'!F11/(1+Assumptions!$D$49)^($A11-2022)</f>
        <v>4344099.9243120849</v>
      </c>
      <c r="I11" s="36">
        <f>'Total Cost'!G11/(1+Assumptions!$D$49)^($A11-2022)</f>
        <v>2604185.5567211192</v>
      </c>
      <c r="J11" s="37">
        <f>'Total Cost'!H11/(1+Assumptions!$D$49)^($A11-2022)</f>
        <v>10546353.347652933</v>
      </c>
      <c r="K11" s="37">
        <f>'Total Cost'!I11/(1+Assumptions!$D$49)^($A11-2022)</f>
        <v>11243962.335773818</v>
      </c>
      <c r="L11" s="37">
        <f>'Total Cost'!J11/(1+Assumptions!$D$49)^($A11-2022)</f>
        <v>7121803.4982176051</v>
      </c>
      <c r="M11" s="37">
        <f>'Total Cost'!K11/(1+Assumptions!$D$49)^($A11-2022)</f>
        <v>5336436.462914913</v>
      </c>
      <c r="N11" s="37">
        <f>'Total Cost'!L11/(1+Assumptions!$D$49)^($A11-2022)</f>
        <v>4756614.128760512</v>
      </c>
      <c r="O11" s="37">
        <f>'Total Cost'!M11/(1+Assumptions!$D$49)^($A11-2022)</f>
        <v>2029040.5995258796</v>
      </c>
      <c r="P11" s="38">
        <f>'Total Cost'!N11/(1+Assumptions!$D$49)^($A11-2022)</f>
        <v>745094088.51937664</v>
      </c>
      <c r="Q11" s="38">
        <f>'Total Cost'!O11/(1+Assumptions!$D$49)^($A11-2022)</f>
        <v>1340765034.1274011</v>
      </c>
      <c r="R11" s="38">
        <f>'Total Cost'!P11/(1+Assumptions!$D$49)^($A11-2022)</f>
        <v>994291518.23890865</v>
      </c>
      <c r="S11" s="38">
        <f>'Total Cost'!Q11/(1+Assumptions!$D$49)^($A11-2022)</f>
        <v>352421501.81387955</v>
      </c>
      <c r="T11" s="38">
        <f>'Total Cost'!R11/(1+Assumptions!$D$49)^($A11-2022)</f>
        <v>241145022.90310794</v>
      </c>
      <c r="U11" s="38">
        <f>'Total Cost'!S11/(1+Assumptions!$D$49)^($A11-2022)</f>
        <v>135631876.54990217</v>
      </c>
      <c r="V11" s="84">
        <f t="shared" si="5"/>
        <v>761508388.36165011</v>
      </c>
      <c r="W11" s="84">
        <f t="shared" si="0"/>
        <v>1359537253.4000719</v>
      </c>
      <c r="X11" s="84">
        <f t="shared" si="1"/>
        <v>1009350970.2899269</v>
      </c>
      <c r="Y11" s="84">
        <f t="shared" si="2"/>
        <v>362977681.37956738</v>
      </c>
      <c r="Z11" s="84">
        <f t="shared" si="3"/>
        <v>250245736.95618054</v>
      </c>
      <c r="AA11" s="84">
        <f t="shared" si="4"/>
        <v>140265102.70614916</v>
      </c>
    </row>
    <row r="12" spans="1:27" x14ac:dyDescent="0.35">
      <c r="A12">
        <v>2031</v>
      </c>
      <c r="B12">
        <v>2030</v>
      </c>
      <c r="C12">
        <f>'[2]Total Frequency Model'!L12</f>
        <v>1.0851288196524864</v>
      </c>
      <c r="D12" s="36">
        <f>'Total Cost'!B12/(1+Assumptions!$D$49)^($A12-2022)</f>
        <v>5686208.6958210468</v>
      </c>
      <c r="E12" s="36">
        <f>'Total Cost'!C12/(1+Assumptions!$D$49)^($A12-2022)</f>
        <v>7295097.2027781643</v>
      </c>
      <c r="F12" s="36">
        <f>'Total Cost'!D12/(1+Assumptions!$D$49)^($A12-2022)</f>
        <v>7691809.437370331</v>
      </c>
      <c r="G12" s="36">
        <f>'Total Cost'!E12/(1+Assumptions!$D$49)^($A12-2022)</f>
        <v>5058080.9910501167</v>
      </c>
      <c r="H12" s="36">
        <f>'Total Cost'!F12/(1+Assumptions!$D$49)^($A12-2022)</f>
        <v>4209557.6003946504</v>
      </c>
      <c r="I12" s="36">
        <f>'Total Cost'!G12/(1+Assumptions!$D$49)^($A12-2022)</f>
        <v>2523530.6033779448</v>
      </c>
      <c r="J12" s="37">
        <f>'Total Cost'!H12/(1+Assumptions!$D$49)^($A12-2022)</f>
        <v>9994859.3045619298</v>
      </c>
      <c r="K12" s="37">
        <f>'Total Cost'!I12/(1+Assumptions!$D$49)^($A12-2022)</f>
        <v>10656150.446910379</v>
      </c>
      <c r="L12" s="37">
        <f>'Total Cost'!J12/(1+Assumptions!$D$49)^($A12-2022)</f>
        <v>6749636.6314511346</v>
      </c>
      <c r="M12" s="37">
        <f>'Total Cost'!K12/(1+Assumptions!$D$49)^($A12-2022)</f>
        <v>5058079.8498833198</v>
      </c>
      <c r="N12" s="37">
        <f>'Total Cost'!L12/(1+Assumptions!$D$49)^($A12-2022)</f>
        <v>4508331.6127033783</v>
      </c>
      <c r="O12" s="37">
        <f>'Total Cost'!M12/(1+Assumptions!$D$49)^($A12-2022)</f>
        <v>1923079.9402108078</v>
      </c>
      <c r="P12" s="38">
        <f>'Total Cost'!N12/(1+Assumptions!$D$49)^($A12-2022)</f>
        <v>712132156.22032726</v>
      </c>
      <c r="Q12" s="38">
        <f>'Total Cost'!O12/(1+Assumptions!$D$49)^($A12-2022)</f>
        <v>1281511238.4021721</v>
      </c>
      <c r="R12" s="38">
        <f>'Total Cost'!P12/(1+Assumptions!$D$49)^($A12-2022)</f>
        <v>950412271.75206649</v>
      </c>
      <c r="S12" s="38">
        <f>'Total Cost'!Q12/(1+Assumptions!$D$49)^($A12-2022)</f>
        <v>336966456.67644042</v>
      </c>
      <c r="T12" s="38">
        <f>'Total Cost'!R12/(1+Assumptions!$D$49)^($A12-2022)</f>
        <v>230545581.34320781</v>
      </c>
      <c r="U12" s="38">
        <f>'Total Cost'!S12/(1+Assumptions!$D$49)^($A12-2022)</f>
        <v>129660528.24581276</v>
      </c>
      <c r="V12" s="84">
        <f t="shared" si="5"/>
        <v>727813224.22071028</v>
      </c>
      <c r="W12" s="84">
        <f t="shared" si="0"/>
        <v>1299462486.0518606</v>
      </c>
      <c r="X12" s="84">
        <f t="shared" si="1"/>
        <v>964853717.82088792</v>
      </c>
      <c r="Y12" s="84">
        <f t="shared" si="2"/>
        <v>347082617.51737386</v>
      </c>
      <c r="Z12" s="84">
        <f t="shared" si="3"/>
        <v>239263470.55630583</v>
      </c>
      <c r="AA12" s="84">
        <f t="shared" si="4"/>
        <v>134107138.78940152</v>
      </c>
    </row>
    <row r="13" spans="1:27" x14ac:dyDescent="0.35">
      <c r="A13">
        <v>2032</v>
      </c>
      <c r="B13">
        <v>2030</v>
      </c>
      <c r="C13">
        <f>'[2]Total Frequency Model'!L13</f>
        <v>1.0851288196524864</v>
      </c>
      <c r="D13" s="36">
        <f>'Total Cost'!B13/(1+Assumptions!$D$49)^($A13-2022)</f>
        <v>5510099.5488067912</v>
      </c>
      <c r="E13" s="36">
        <f>'Total Cost'!C13/(1+Assumptions!$D$49)^($A13-2022)</f>
        <v>7069158.7234691782</v>
      </c>
      <c r="F13" s="36">
        <f>'Total Cost'!D13/(1+Assumptions!$D$49)^($A13-2022)</f>
        <v>7453584.2733859308</v>
      </c>
      <c r="G13" s="36">
        <f>'Total Cost'!E13/(1+Assumptions!$D$49)^($A13-2022)</f>
        <v>4901425.7614385998</v>
      </c>
      <c r="H13" s="36">
        <f>'Total Cost'!F13/(1+Assumptions!$D$49)^($A13-2022)</f>
        <v>4079182.2241166551</v>
      </c>
      <c r="I13" s="36">
        <f>'Total Cost'!G13/(1+Assumptions!$D$49)^($A13-2022)</f>
        <v>2445373.6369704558</v>
      </c>
      <c r="J13" s="37">
        <f>'Total Cost'!H13/(1+Assumptions!$D$49)^($A13-2022)</f>
        <v>9472218.7290595155</v>
      </c>
      <c r="K13" s="37">
        <f>'Total Cost'!I13/(1+Assumptions!$D$49)^($A13-2022)</f>
        <v>10099084.500396205</v>
      </c>
      <c r="L13" s="37">
        <f>'Total Cost'!J13/(1+Assumptions!$D$49)^($A13-2022)</f>
        <v>6396929.3089377098</v>
      </c>
      <c r="M13" s="37">
        <f>'Total Cost'!K13/(1+Assumptions!$D$49)^($A13-2022)</f>
        <v>4794253.5706644207</v>
      </c>
      <c r="N13" s="37">
        <f>'Total Cost'!L13/(1+Assumptions!$D$49)^($A13-2022)</f>
        <v>4273017.6003313065</v>
      </c>
      <c r="O13" s="37">
        <f>'Total Cost'!M13/(1+Assumptions!$D$49)^($A13-2022)</f>
        <v>1822656.2783207174</v>
      </c>
      <c r="P13" s="38">
        <f>'Total Cost'!N13/(1+Assumptions!$D$49)^($A13-2022)</f>
        <v>680631641.15431166</v>
      </c>
      <c r="Q13" s="38">
        <f>'Total Cost'!O13/(1+Assumptions!$D$49)^($A13-2022)</f>
        <v>1224882140.5524549</v>
      </c>
      <c r="R13" s="38">
        <f>'Total Cost'!P13/(1+Assumptions!$D$49)^($A13-2022)</f>
        <v>908474174.10508275</v>
      </c>
      <c r="S13" s="38">
        <f>'Total Cost'!Q13/(1+Assumptions!$D$49)^($A13-2022)</f>
        <v>322191171.70551717</v>
      </c>
      <c r="T13" s="38">
        <f>'Total Cost'!R13/(1+Assumptions!$D$49)^($A13-2022)</f>
        <v>220413323.21542287</v>
      </c>
      <c r="U13" s="38">
        <f>'Total Cost'!S13/(1+Assumptions!$D$49)^($A13-2022)</f>
        <v>123952767.71869633</v>
      </c>
      <c r="V13" s="84">
        <f t="shared" si="5"/>
        <v>695613959.43217802</v>
      </c>
      <c r="W13" s="84">
        <f t="shared" si="0"/>
        <v>1242050383.7763202</v>
      </c>
      <c r="X13" s="84">
        <f t="shared" si="1"/>
        <v>922324687.68740642</v>
      </c>
      <c r="Y13" s="84">
        <f t="shared" si="2"/>
        <v>331886851.03762019</v>
      </c>
      <c r="Z13" s="84">
        <f t="shared" si="3"/>
        <v>228765523.03987083</v>
      </c>
      <c r="AA13" s="84">
        <f t="shared" si="4"/>
        <v>128220797.6339875</v>
      </c>
    </row>
    <row r="14" spans="1:27" x14ac:dyDescent="0.35">
      <c r="A14">
        <v>2033</v>
      </c>
      <c r="B14">
        <v>2030</v>
      </c>
      <c r="C14">
        <f>'[2]Total Frequency Model'!L14</f>
        <v>1.0851288196524864</v>
      </c>
      <c r="D14" s="36">
        <f>'Total Cost'!B14/(1+Assumptions!$D$49)^($A14-2022)</f>
        <v>5339444.7270417809</v>
      </c>
      <c r="E14" s="36">
        <f>'Total Cost'!C14/(1+Assumptions!$D$49)^($A14-2022)</f>
        <v>6850217.8474838352</v>
      </c>
      <c r="F14" s="36">
        <f>'Total Cost'!D14/(1+Assumptions!$D$49)^($A14-2022)</f>
        <v>7222737.2470448902</v>
      </c>
      <c r="G14" s="36">
        <f>'Total Cost'!E14/(1+Assumptions!$D$49)^($A14-2022)</f>
        <v>4749622.3444034457</v>
      </c>
      <c r="H14" s="36">
        <f>'Total Cost'!F14/(1+Assumptions!$D$49)^($A14-2022)</f>
        <v>3952844.7397867446</v>
      </c>
      <c r="I14" s="36">
        <f>'Total Cost'!G14/(1+Assumptions!$D$49)^($A14-2022)</f>
        <v>2369637.2916522631</v>
      </c>
      <c r="J14" s="37">
        <f>'Total Cost'!H14/(1+Assumptions!$D$49)^($A14-2022)</f>
        <v>8976921.3595281933</v>
      </c>
      <c r="K14" s="37">
        <f>'Total Cost'!I14/(1+Assumptions!$D$49)^($A14-2022)</f>
        <v>9571155.5373388063</v>
      </c>
      <c r="L14" s="37">
        <f>'Total Cost'!J14/(1+Assumptions!$D$49)^($A14-2022)</f>
        <v>6062663.5240581855</v>
      </c>
      <c r="M14" s="37">
        <f>'Total Cost'!K14/(1+Assumptions!$D$49)^($A14-2022)</f>
        <v>4544198.6236726055</v>
      </c>
      <c r="N14" s="37">
        <f>'Total Cost'!L14/(1+Assumptions!$D$49)^($A14-2022)</f>
        <v>4049994.2930319784</v>
      </c>
      <c r="O14" s="37">
        <f>'Total Cost'!M14/(1+Assumptions!$D$49)^($A14-2022)</f>
        <v>1727480.1109066787</v>
      </c>
      <c r="P14" s="38">
        <f>'Total Cost'!N14/(1+Assumptions!$D$49)^($A14-2022)</f>
        <v>650527619.17058921</v>
      </c>
      <c r="Q14" s="38">
        <f>'Total Cost'!O14/(1+Assumptions!$D$49)^($A14-2022)</f>
        <v>1170761233.9713395</v>
      </c>
      <c r="R14" s="38">
        <f>'Total Cost'!P14/(1+Assumptions!$D$49)^($A14-2022)</f>
        <v>868391161.85836327</v>
      </c>
      <c r="S14" s="38">
        <f>'Total Cost'!Q14/(1+Assumptions!$D$49)^($A14-2022)</f>
        <v>308065667.823107</v>
      </c>
      <c r="T14" s="38">
        <f>'Total Cost'!R14/(1+Assumptions!$D$49)^($A14-2022)</f>
        <v>210727604.57612488</v>
      </c>
      <c r="U14" s="38">
        <f>'Total Cost'!S14/(1+Assumptions!$D$49)^($A14-2022)</f>
        <v>118496931.62688059</v>
      </c>
      <c r="V14" s="84">
        <f t="shared" si="5"/>
        <v>664843985.25715923</v>
      </c>
      <c r="W14" s="84">
        <f t="shared" si="0"/>
        <v>1187182607.3561621</v>
      </c>
      <c r="X14" s="84">
        <f t="shared" si="1"/>
        <v>881676562.6294663</v>
      </c>
      <c r="Y14" s="84">
        <f t="shared" si="2"/>
        <v>317359488.79118305</v>
      </c>
      <c r="Z14" s="84">
        <f t="shared" si="3"/>
        <v>218730443.60894361</v>
      </c>
      <c r="AA14" s="84">
        <f t="shared" si="4"/>
        <v>122594049.02943952</v>
      </c>
    </row>
    <row r="15" spans="1:27" x14ac:dyDescent="0.35">
      <c r="A15">
        <v>2034</v>
      </c>
      <c r="B15">
        <v>2030</v>
      </c>
      <c r="C15">
        <f>'[2]Total Frequency Model'!L15</f>
        <v>1.0851288196524864</v>
      </c>
      <c r="D15" s="36">
        <f>'Total Cost'!B15/(1+Assumptions!$D$49)^($A15-2022)</f>
        <v>5174075.3031055555</v>
      </c>
      <c r="E15" s="36">
        <f>'Total Cost'!C15/(1+Assumptions!$D$49)^($A15-2022)</f>
        <v>6638057.8501082882</v>
      </c>
      <c r="F15" s="36">
        <f>'Total Cost'!D15/(1+Assumptions!$D$49)^($A15-2022)</f>
        <v>6999039.8479993744</v>
      </c>
      <c r="G15" s="36">
        <f>'Total Cost'!E15/(1+Assumptions!$D$49)^($A15-2022)</f>
        <v>4602520.4731113371</v>
      </c>
      <c r="H15" s="36">
        <f>'Total Cost'!F15/(1+Assumptions!$D$49)^($A15-2022)</f>
        <v>3830420.0887331818</v>
      </c>
      <c r="I15" s="36">
        <f>'Total Cost'!G15/(1+Assumptions!$D$49)^($A15-2022)</f>
        <v>2296246.5976960701</v>
      </c>
      <c r="J15" s="37">
        <f>'Total Cost'!H15/(1+Assumptions!$D$49)^($A15-2022)</f>
        <v>8507536.0174412578</v>
      </c>
      <c r="K15" s="37">
        <f>'Total Cost'!I15/(1+Assumptions!$D$49)^($A15-2022)</f>
        <v>9070838.833169112</v>
      </c>
      <c r="L15" s="37">
        <f>'Total Cost'!J15/(1+Assumptions!$D$49)^($A15-2022)</f>
        <v>5745874.5508331209</v>
      </c>
      <c r="M15" s="37">
        <f>'Total Cost'!K15/(1+Assumptions!$D$49)^($A15-2022)</f>
        <v>4307195.6784535497</v>
      </c>
      <c r="N15" s="37">
        <f>'Total Cost'!L15/(1+Assumptions!$D$49)^($A15-2022)</f>
        <v>3838619.3369948994</v>
      </c>
      <c r="O15" s="37">
        <f>'Total Cost'!M15/(1+Assumptions!$D$49)^($A15-2022)</f>
        <v>1637277.0795653332</v>
      </c>
      <c r="P15" s="38">
        <f>'Total Cost'!N15/(1+Assumptions!$D$49)^($A15-2022)</f>
        <v>621758055.63029933</v>
      </c>
      <c r="Q15" s="38">
        <f>'Total Cost'!O15/(1+Assumptions!$D$49)^($A15-2022)</f>
        <v>1119037193.4059074</v>
      </c>
      <c r="R15" s="38">
        <f>'Total Cost'!P15/(1+Assumptions!$D$49)^($A15-2022)</f>
        <v>830080994.96772754</v>
      </c>
      <c r="S15" s="38">
        <f>'Total Cost'!Q15/(1+Assumptions!$D$49)^($A15-2022)</f>
        <v>294561291.38964397</v>
      </c>
      <c r="T15" s="38">
        <f>'Total Cost'!R15/(1+Assumptions!$D$49)^($A15-2022)</f>
        <v>201468695.81122917</v>
      </c>
      <c r="U15" s="38">
        <f>'Total Cost'!S15/(1+Assumptions!$D$49)^($A15-2022)</f>
        <v>113281873.84468102</v>
      </c>
      <c r="V15" s="84">
        <f t="shared" si="5"/>
        <v>635439666.9508462</v>
      </c>
      <c r="W15" s="84">
        <f t="shared" si="0"/>
        <v>1134746090.0891848</v>
      </c>
      <c r="X15" s="84">
        <f t="shared" si="1"/>
        <v>842825909.36655998</v>
      </c>
      <c r="Y15" s="84">
        <f t="shared" si="2"/>
        <v>303471007.54120886</v>
      </c>
      <c r="Z15" s="84">
        <f t="shared" si="3"/>
        <v>209137735.23695725</v>
      </c>
      <c r="AA15" s="84">
        <f t="shared" si="4"/>
        <v>117215397.52194242</v>
      </c>
    </row>
    <row r="16" spans="1:27" x14ac:dyDescent="0.35">
      <c r="A16">
        <v>2035</v>
      </c>
      <c r="B16">
        <v>2030</v>
      </c>
      <c r="C16">
        <f>'[2]Total Frequency Model'!L16</f>
        <v>1.0851288196524864</v>
      </c>
      <c r="D16" s="36">
        <f>'Total Cost'!B16/(1+Assumptions!$D$49)^($A16-2022)</f>
        <v>5013827.5814756565</v>
      </c>
      <c r="E16" s="36">
        <f>'Total Cost'!C16/(1+Assumptions!$D$49)^($A16-2022)</f>
        <v>6432468.7188699301</v>
      </c>
      <c r="F16" s="36">
        <f>'Total Cost'!D16/(1+Assumptions!$D$49)^($A16-2022)</f>
        <v>6782270.6431589294</v>
      </c>
      <c r="G16" s="36">
        <f>'Total Cost'!E16/(1+Assumptions!$D$49)^($A16-2022)</f>
        <v>4459974.5346847409</v>
      </c>
      <c r="H16" s="36">
        <f>'Total Cost'!F16/(1+Assumptions!$D$49)^($A16-2022)</f>
        <v>3711787.0855110474</v>
      </c>
      <c r="I16" s="36">
        <f>'Total Cost'!G16/(1+Assumptions!$D$49)^($A16-2022)</f>
        <v>2225128.9072828009</v>
      </c>
      <c r="J16" s="37">
        <f>'Total Cost'!H16/(1+Assumptions!$D$49)^($A16-2022)</f>
        <v>8062706.4647485288</v>
      </c>
      <c r="K16" s="37">
        <f>'Total Cost'!I16/(1+Assumptions!$D$49)^($A16-2022)</f>
        <v>8596689.4859872945</v>
      </c>
      <c r="L16" s="37">
        <f>'Total Cost'!J16/(1+Assumptions!$D$49)^($A16-2022)</f>
        <v>5445648.154148384</v>
      </c>
      <c r="M16" s="37">
        <f>'Total Cost'!K16/(1+Assumptions!$D$49)^($A16-2022)</f>
        <v>4082563.0010311007</v>
      </c>
      <c r="N16" s="37">
        <f>'Total Cost'!L16/(1+Assumptions!$D$49)^($A16-2022)</f>
        <v>3638283.9687329633</v>
      </c>
      <c r="O16" s="37">
        <f>'Total Cost'!M16/(1+Assumptions!$D$49)^($A16-2022)</f>
        <v>1551787.1778246891</v>
      </c>
      <c r="P16" s="38">
        <f>'Total Cost'!N16/(1+Assumptions!$D$49)^($A16-2022)</f>
        <v>594263676.59630573</v>
      </c>
      <c r="Q16" s="38">
        <f>'Total Cost'!O16/(1+Assumptions!$D$49)^($A16-2022)</f>
        <v>1069603644.1357201</v>
      </c>
      <c r="R16" s="38">
        <f>'Total Cost'!P16/(1+Assumptions!$D$49)^($A16-2022)</f>
        <v>793465086.62105727</v>
      </c>
      <c r="S16" s="38">
        <f>'Total Cost'!Q16/(1+Assumptions!$D$49)^($A16-2022)</f>
        <v>281650655.4706853</v>
      </c>
      <c r="T16" s="38">
        <f>'Total Cost'!R16/(1+Assumptions!$D$49)^($A16-2022)</f>
        <v>192617741.05490071</v>
      </c>
      <c r="U16" s="38">
        <f>'Total Cost'!S16/(1+Assumptions!$D$49)^($A16-2022)</f>
        <v>108296942.48065387</v>
      </c>
      <c r="V16" s="84">
        <f t="shared" si="5"/>
        <v>607340210.64252996</v>
      </c>
      <c r="W16" s="84">
        <f t="shared" si="0"/>
        <v>1084632802.3405774</v>
      </c>
      <c r="X16" s="84">
        <f t="shared" si="1"/>
        <v>805693005.41836452</v>
      </c>
      <c r="Y16" s="84">
        <f t="shared" si="2"/>
        <v>290193193.00640112</v>
      </c>
      <c r="Z16" s="84">
        <f t="shared" si="3"/>
        <v>199967812.10914472</v>
      </c>
      <c r="AA16" s="84">
        <f t="shared" si="4"/>
        <v>112073858.56576136</v>
      </c>
    </row>
    <row r="17" spans="1:27" x14ac:dyDescent="0.35">
      <c r="A17">
        <v>2036</v>
      </c>
      <c r="B17">
        <v>2030</v>
      </c>
      <c r="C17">
        <f>'[2]Total Frequency Model'!L17</f>
        <v>1.0851288196524864</v>
      </c>
      <c r="D17" s="36">
        <f>'Total Cost'!B17/(1+Assumptions!$D$49)^($A17-2022)</f>
        <v>4858542.936489068</v>
      </c>
      <c r="E17" s="36">
        <f>'Total Cost'!C17/(1+Assumptions!$D$49)^($A17-2022)</f>
        <v>6233246.9456507033</v>
      </c>
      <c r="F17" s="36">
        <f>'Total Cost'!D17/(1+Assumptions!$D$49)^($A17-2022)</f>
        <v>6572215.0574987782</v>
      </c>
      <c r="G17" s="36">
        <f>'Total Cost'!E17/(1+Assumptions!$D$49)^($A17-2022)</f>
        <v>4321843.4260629509</v>
      </c>
      <c r="H17" s="36">
        <f>'Total Cost'!F17/(1+Assumptions!$D$49)^($A17-2022)</f>
        <v>3596828.297943457</v>
      </c>
      <c r="I17" s="36">
        <f>'Total Cost'!G17/(1+Assumptions!$D$49)^($A17-2022)</f>
        <v>2156213.8225891409</v>
      </c>
      <c r="J17" s="37">
        <f>'Total Cost'!H17/(1+Assumptions!$D$49)^($A17-2022)</f>
        <v>7641147.4783364739</v>
      </c>
      <c r="K17" s="37">
        <f>'Total Cost'!I17/(1+Assumptions!$D$49)^($A17-2022)</f>
        <v>8147338.2360432213</v>
      </c>
      <c r="L17" s="37">
        <f>'Total Cost'!J17/(1+Assumptions!$D$49)^($A17-2022)</f>
        <v>5161117.9461080516</v>
      </c>
      <c r="M17" s="37">
        <f>'Total Cost'!K17/(1+Assumptions!$D$49)^($A17-2022)</f>
        <v>3869654.487804668</v>
      </c>
      <c r="N17" s="37">
        <f>'Total Cost'!L17/(1+Assumptions!$D$49)^($A17-2022)</f>
        <v>3448411.2576744035</v>
      </c>
      <c r="O17" s="37">
        <f>'Total Cost'!M17/(1+Assumptions!$D$49)^($A17-2022)</f>
        <v>1470764.0000300542</v>
      </c>
      <c r="P17" s="38">
        <f>'Total Cost'!N17/(1+Assumptions!$D$49)^($A17-2022)</f>
        <v>567987845.77359998</v>
      </c>
      <c r="Q17" s="38">
        <f>'Total Cost'!O17/(1+Assumptions!$D$49)^($A17-2022)</f>
        <v>1022358941.4498073</v>
      </c>
      <c r="R17" s="38">
        <f>'Total Cost'!P17/(1+Assumptions!$D$49)^($A17-2022)</f>
        <v>758468340.66054916</v>
      </c>
      <c r="S17" s="38">
        <f>'Total Cost'!Q17/(1+Assumptions!$D$49)^($A17-2022)</f>
        <v>269307583.71156704</v>
      </c>
      <c r="T17" s="38">
        <f>'Total Cost'!R17/(1+Assumptions!$D$49)^($A17-2022)</f>
        <v>184156719.41283581</v>
      </c>
      <c r="U17" s="38">
        <f>'Total Cost'!S17/(1+Assumptions!$D$49)^($A17-2022)</f>
        <v>103531957.91884094</v>
      </c>
      <c r="V17" s="84">
        <f t="shared" si="5"/>
        <v>580487536.18842554</v>
      </c>
      <c r="W17" s="84">
        <f t="shared" si="0"/>
        <v>1036739526.6315012</v>
      </c>
      <c r="X17" s="84">
        <f t="shared" si="1"/>
        <v>770201673.66415596</v>
      </c>
      <c r="Y17" s="84">
        <f t="shared" si="2"/>
        <v>277499081.62543464</v>
      </c>
      <c r="Z17" s="84">
        <f t="shared" si="3"/>
        <v>191201958.96845368</v>
      </c>
      <c r="AA17" s="84">
        <f t="shared" si="4"/>
        <v>107158935.74146014</v>
      </c>
    </row>
    <row r="18" spans="1:27" x14ac:dyDescent="0.35">
      <c r="A18">
        <v>2037</v>
      </c>
      <c r="B18">
        <v>2030</v>
      </c>
      <c r="C18">
        <f>'[2]Total Frequency Model'!L18</f>
        <v>1.0851288196524864</v>
      </c>
      <c r="D18" s="36">
        <f>'Total Cost'!B18/(1+Assumptions!$D$49)^($A18-2022)</f>
        <v>4708067.6553221894</v>
      </c>
      <c r="E18" s="36">
        <f>'Total Cost'!C18/(1+Assumptions!$D$49)^($A18-2022)</f>
        <v>6040195.3252389319</v>
      </c>
      <c r="F18" s="36">
        <f>'Total Cost'!D18/(1+Assumptions!$D$49)^($A18-2022)</f>
        <v>6368665.1616567597</v>
      </c>
      <c r="G18" s="36">
        <f>'Total Cost'!E18/(1+Assumptions!$D$49)^($A18-2022)</f>
        <v>4187990.4143272964</v>
      </c>
      <c r="H18" s="36">
        <f>'Total Cost'!F18/(1+Assumptions!$D$49)^($A18-2022)</f>
        <v>3485429.9308780544</v>
      </c>
      <c r="I18" s="36">
        <f>'Total Cost'!G18/(1+Assumptions!$D$49)^($A18-2022)</f>
        <v>2089433.1261022894</v>
      </c>
      <c r="J18" s="37">
        <f>'Total Cost'!H18/(1+Assumptions!$D$49)^($A18-2022)</f>
        <v>7241641.1301845917</v>
      </c>
      <c r="K18" s="37">
        <f>'Total Cost'!I18/(1+Assumptions!$D$49)^($A18-2022)</f>
        <v>7721487.5042382227</v>
      </c>
      <c r="L18" s="37">
        <f>'Total Cost'!J18/(1+Assumptions!$D$49)^($A18-2022)</f>
        <v>4891462.880857965</v>
      </c>
      <c r="M18" s="37">
        <f>'Total Cost'!K18/(1+Assumptions!$D$49)^($A18-2022)</f>
        <v>3667857.8023149902</v>
      </c>
      <c r="N18" s="37">
        <f>'Total Cost'!L18/(1+Assumptions!$D$49)^($A18-2022)</f>
        <v>3268454.4407420591</v>
      </c>
      <c r="O18" s="37">
        <f>'Total Cost'!M18/(1+Assumptions!$D$49)^($A18-2022)</f>
        <v>1393974.0295564136</v>
      </c>
      <c r="P18" s="38">
        <f>'Total Cost'!N18/(1+Assumptions!$D$49)^($A18-2022)</f>
        <v>542876446.94320643</v>
      </c>
      <c r="Q18" s="38">
        <f>'Total Cost'!O18/(1+Assumptions!$D$49)^($A18-2022)</f>
        <v>977205959.96204793</v>
      </c>
      <c r="R18" s="38">
        <f>'Total Cost'!P18/(1+Assumptions!$D$49)^($A18-2022)</f>
        <v>725018996.25193012</v>
      </c>
      <c r="S18" s="38">
        <f>'Total Cost'!Q18/(1+Assumptions!$D$49)^($A18-2022)</f>
        <v>257507056.70400894</v>
      </c>
      <c r="T18" s="38">
        <f>'Total Cost'!R18/(1+Assumptions!$D$49)^($A18-2022)</f>
        <v>176068407.9097366</v>
      </c>
      <c r="U18" s="38">
        <f>'Total Cost'!S18/(1+Assumptions!$D$49)^($A18-2022)</f>
        <v>98977191.837397724</v>
      </c>
      <c r="V18" s="84">
        <f t="shared" si="5"/>
        <v>554826155.72871315</v>
      </c>
      <c r="W18" s="84">
        <f t="shared" si="0"/>
        <v>990967642.79152513</v>
      </c>
      <c r="X18" s="84">
        <f t="shared" si="1"/>
        <v>736279124.2944448</v>
      </c>
      <c r="Y18" s="84">
        <f t="shared" si="2"/>
        <v>265362904.92065123</v>
      </c>
      <c r="Z18" s="84">
        <f t="shared" si="3"/>
        <v>182822292.28135672</v>
      </c>
      <c r="AA18" s="84">
        <f t="shared" si="4"/>
        <v>102460598.99305643</v>
      </c>
    </row>
    <row r="19" spans="1:27" x14ac:dyDescent="0.35">
      <c r="A19">
        <v>2038</v>
      </c>
      <c r="B19">
        <v>2030</v>
      </c>
      <c r="C19">
        <f>'[2]Total Frequency Model'!L19</f>
        <v>1.0851288196524864</v>
      </c>
      <c r="D19" s="36">
        <f>'Total Cost'!B19/(1+Assumptions!$D$49)^($A19-2022)</f>
        <v>4562252.7858339231</v>
      </c>
      <c r="E19" s="36">
        <f>'Total Cost'!C19/(1+Assumptions!$D$49)^($A19-2022)</f>
        <v>5853122.7601202643</v>
      </c>
      <c r="F19" s="36">
        <f>'Total Cost'!D19/(1+Assumptions!$D$49)^($A19-2022)</f>
        <v>6171419.4661086779</v>
      </c>
      <c r="G19" s="36">
        <f>'Total Cost'!E19/(1+Assumptions!$D$49)^($A19-2022)</f>
        <v>4058283.0013522687</v>
      </c>
      <c r="H19" s="36">
        <f>'Total Cost'!F19/(1+Assumptions!$D$49)^($A19-2022)</f>
        <v>3377481.7135437173</v>
      </c>
      <c r="I19" s="36">
        <f>'Total Cost'!G19/(1+Assumptions!$D$49)^($A19-2022)</f>
        <v>2024720.7130929616</v>
      </c>
      <c r="J19" s="37">
        <f>'Total Cost'!H19/(1+Assumptions!$D$49)^($A19-2022)</f>
        <v>6863033.2624364635</v>
      </c>
      <c r="K19" s="37">
        <f>'Total Cost'!I19/(1+Assumptions!$D$49)^($A19-2022)</f>
        <v>7317907.6381697813</v>
      </c>
      <c r="L19" s="37">
        <f>'Total Cost'!J19/(1+Assumptions!$D$49)^($A19-2022)</f>
        <v>4635904.8806245308</v>
      </c>
      <c r="M19" s="37">
        <f>'Total Cost'!K19/(1+Assumptions!$D$49)^($A19-2022)</f>
        <v>3476592.6094936701</v>
      </c>
      <c r="N19" s="37">
        <f>'Total Cost'!L19/(1+Assumptions!$D$49)^($A19-2022)</f>
        <v>3097895.3441031193</v>
      </c>
      <c r="O19" s="37">
        <f>'Total Cost'!M19/(1+Assumptions!$D$49)^($A19-2022)</f>
        <v>1321195.9642874217</v>
      </c>
      <c r="P19" s="38">
        <f>'Total Cost'!N19/(1+Assumptions!$D$49)^($A19-2022)</f>
        <v>518877771.64402729</v>
      </c>
      <c r="Q19" s="38">
        <f>'Total Cost'!O19/(1+Assumptions!$D$49)^($A19-2022)</f>
        <v>934051892.32540572</v>
      </c>
      <c r="R19" s="38">
        <f>'Total Cost'!P19/(1+Assumptions!$D$49)^($A19-2022)</f>
        <v>693048479.47712076</v>
      </c>
      <c r="S19" s="38">
        <f>'Total Cost'!Q19/(1+Assumptions!$D$49)^($A19-2022)</f>
        <v>246225160.7338208</v>
      </c>
      <c r="T19" s="38">
        <f>'Total Cost'!R19/(1+Assumptions!$D$49)^($A19-2022)</f>
        <v>168336346.0841791</v>
      </c>
      <c r="U19" s="38">
        <f>'Total Cost'!S19/(1+Assumptions!$D$49)^($A19-2022)</f>
        <v>94623347.161029488</v>
      </c>
      <c r="V19" s="84">
        <f t="shared" si="5"/>
        <v>530303057.6922977</v>
      </c>
      <c r="W19" s="84">
        <f t="shared" si="0"/>
        <v>947222922.72369576</v>
      </c>
      <c r="X19" s="84">
        <f t="shared" si="1"/>
        <v>703855803.82385397</v>
      </c>
      <c r="Y19" s="84">
        <f t="shared" si="2"/>
        <v>253760036.34466672</v>
      </c>
      <c r="Z19" s="84">
        <f t="shared" si="3"/>
        <v>174811723.14182594</v>
      </c>
      <c r="AA19" s="84">
        <f t="shared" si="4"/>
        <v>97969263.838409871</v>
      </c>
    </row>
    <row r="20" spans="1:27" x14ac:dyDescent="0.35">
      <c r="A20">
        <v>2039</v>
      </c>
      <c r="B20">
        <v>2030</v>
      </c>
      <c r="C20">
        <f>'[2]Total Frequency Model'!L20</f>
        <v>1.0851288196524864</v>
      </c>
      <c r="D20" s="36">
        <f>'Total Cost'!B20/(1+Assumptions!$D$49)^($A20-2022)</f>
        <v>4420953.9891212564</v>
      </c>
      <c r="E20" s="36">
        <f>'Total Cost'!C20/(1+Assumptions!$D$49)^($A20-2022)</f>
        <v>5671844.0713144792</v>
      </c>
      <c r="F20" s="36">
        <f>'Total Cost'!D20/(1+Assumptions!$D$49)^($A20-2022)</f>
        <v>5980282.721718288</v>
      </c>
      <c r="G20" s="36">
        <f>'Total Cost'!E20/(1+Assumptions!$D$49)^($A20-2022)</f>
        <v>3932592.792648559</v>
      </c>
      <c r="H20" s="36">
        <f>'Total Cost'!F20/(1+Assumptions!$D$49)^($A20-2022)</f>
        <v>3272876.7903959681</v>
      </c>
      <c r="I20" s="36">
        <f>'Total Cost'!G20/(1+Assumptions!$D$49)^($A20-2022)</f>
        <v>1962012.5261797821</v>
      </c>
      <c r="J20" s="37">
        <f>'Total Cost'!H20/(1+Assumptions!$D$49)^($A20-2022)</f>
        <v>6504230.1471691364</v>
      </c>
      <c r="K20" s="37">
        <f>'Total Cost'!I20/(1+Assumptions!$D$49)^($A20-2022)</f>
        <v>6935433.3548425818</v>
      </c>
      <c r="L20" s="37">
        <f>'Total Cost'!J20/(1+Assumptions!$D$49)^($A20-2022)</f>
        <v>4393706.5860937349</v>
      </c>
      <c r="M20" s="37">
        <f>'Total Cost'!K20/(1+Assumptions!$D$49)^($A20-2022)</f>
        <v>3295308.9022938716</v>
      </c>
      <c r="N20" s="37">
        <f>'Total Cost'!L20/(1+Assumptions!$D$49)^($A20-2022)</f>
        <v>2936242.8875248577</v>
      </c>
      <c r="O20" s="37">
        <f>'Total Cost'!M20/(1+Assumptions!$D$49)^($A20-2022)</f>
        <v>1252220.0774091319</v>
      </c>
      <c r="P20" s="38">
        <f>'Total Cost'!N20/(1+Assumptions!$D$49)^($A20-2022)</f>
        <v>495942411.86806178</v>
      </c>
      <c r="Q20" s="38">
        <f>'Total Cost'!O20/(1+Assumptions!$D$49)^($A20-2022)</f>
        <v>892808056.92514646</v>
      </c>
      <c r="R20" s="38">
        <f>'Total Cost'!P20/(1+Assumptions!$D$49)^($A20-2022)</f>
        <v>662491261.54129767</v>
      </c>
      <c r="S20" s="38">
        <f>'Total Cost'!Q20/(1+Assumptions!$D$49)^($A20-2022)</f>
        <v>235439038.80380085</v>
      </c>
      <c r="T20" s="38">
        <f>'Total Cost'!R20/(1+Assumptions!$D$49)^($A20-2022)</f>
        <v>160944802.15750459</v>
      </c>
      <c r="U20" s="38">
        <f>'Total Cost'!S20/(1+Assumptions!$D$49)^($A20-2022)</f>
        <v>90461538.905608088</v>
      </c>
      <c r="V20" s="84">
        <f t="shared" si="5"/>
        <v>506867596.00435215</v>
      </c>
      <c r="W20" s="84">
        <f t="shared" si="0"/>
        <v>905415334.35130358</v>
      </c>
      <c r="X20" s="84">
        <f t="shared" si="1"/>
        <v>672865250.84910965</v>
      </c>
      <c r="Y20" s="84">
        <f t="shared" si="2"/>
        <v>242666940.4987433</v>
      </c>
      <c r="Z20" s="84">
        <f t="shared" si="3"/>
        <v>167153921.83542541</v>
      </c>
      <c r="AA20" s="84">
        <f t="shared" si="4"/>
        <v>93675771.509196997</v>
      </c>
    </row>
    <row r="21" spans="1:27" x14ac:dyDescent="0.35">
      <c r="A21">
        <v>2040</v>
      </c>
      <c r="B21">
        <v>2040</v>
      </c>
      <c r="C21">
        <f>'[2]Total Frequency Model'!L21</f>
        <v>1.197555422408628</v>
      </c>
      <c r="D21" s="36">
        <f>'Total Cost'!B21/(1+Assumptions!$D$49)^($A21-2022)</f>
        <v>4918726.4826884111</v>
      </c>
      <c r="E21" s="36">
        <f>'Total Cost'!C21/(1+Assumptions!$D$49)^($A21-2022)</f>
        <v>6310459.1696506366</v>
      </c>
      <c r="F21" s="36">
        <f>'Total Cost'!D21/(1+Assumptions!$D$49)^($A21-2022)</f>
        <v>6653626.1335591301</v>
      </c>
      <c r="G21" s="36">
        <f>'Total Cost'!E21/(1+Assumptions!$D$49)^($A21-2022)</f>
        <v>4375378.789833297</v>
      </c>
      <c r="H21" s="36">
        <f>'Total Cost'!F21/(1+Assumptions!$D$49)^($A21-2022)</f>
        <v>3641382.7836956843</v>
      </c>
      <c r="I21" s="36">
        <f>'Total Cost'!G21/(1+Assumptions!$D$49)^($A21-2022)</f>
        <v>2182923.1870845859</v>
      </c>
      <c r="J21" s="37">
        <f>'Total Cost'!H21/(1+Assumptions!$D$49)^($A21-2022)</f>
        <v>7077443.6421085512</v>
      </c>
      <c r="K21" s="37">
        <f>'Total Cost'!I21/(1+Assumptions!$D$49)^($A21-2022)</f>
        <v>7546768.7434890056</v>
      </c>
      <c r="L21" s="37">
        <f>'Total Cost'!J21/(1+Assumptions!$D$49)^($A21-2022)</f>
        <v>4781106.2868424784</v>
      </c>
      <c r="M21" s="37">
        <f>'Total Cost'!K21/(1+Assumptions!$D$49)^($A21-2022)</f>
        <v>3586241.3252525521</v>
      </c>
      <c r="N21" s="37">
        <f>'Total Cost'!L21/(1+Assumptions!$D$49)^($A21-2022)</f>
        <v>3195348.095118816</v>
      </c>
      <c r="O21" s="37">
        <f>'Total Cost'!M21/(1+Assumptions!$D$49)^($A21-2022)</f>
        <v>1362683.4721630965</v>
      </c>
      <c r="P21" s="38">
        <f>'Total Cost'!N21/(1+Assumptions!$D$49)^($A21-2022)</f>
        <v>544251440.41935599</v>
      </c>
      <c r="Q21" s="38">
        <f>'Total Cost'!O21/(1+Assumptions!$D$49)^($A21-2022)</f>
        <v>979822554.59987223</v>
      </c>
      <c r="R21" s="38">
        <f>'Total Cost'!P21/(1+Assumptions!$D$49)^($A21-2022)</f>
        <v>727108195.80254805</v>
      </c>
      <c r="S21" s="38">
        <f>'Total Cost'!Q21/(1+Assumptions!$D$49)^($A21-2022)</f>
        <v>258480217.8578656</v>
      </c>
      <c r="T21" s="38">
        <f>'Total Cost'!R21/(1+Assumptions!$D$49)^($A21-2022)</f>
        <v>176676444.9088425</v>
      </c>
      <c r="U21" s="38">
        <f>'Total Cost'!S21/(1+Assumptions!$D$49)^($A21-2022)</f>
        <v>99296092.855548903</v>
      </c>
      <c r="V21" s="84">
        <f t="shared" si="5"/>
        <v>556247610.54415298</v>
      </c>
      <c r="W21" s="84">
        <f t="shared" si="0"/>
        <v>993679782.51301193</v>
      </c>
      <c r="X21" s="84">
        <f t="shared" si="1"/>
        <v>738542928.22294962</v>
      </c>
      <c r="Y21" s="84">
        <f t="shared" si="2"/>
        <v>266441837.97295144</v>
      </c>
      <c r="Z21" s="84">
        <f t="shared" si="3"/>
        <v>183513175.78765699</v>
      </c>
      <c r="AA21" s="84">
        <f t="shared" si="4"/>
        <v>102841699.51479658</v>
      </c>
    </row>
    <row r="22" spans="1:27" x14ac:dyDescent="0.35">
      <c r="A22">
        <v>2041</v>
      </c>
      <c r="B22">
        <v>2040</v>
      </c>
      <c r="C22">
        <f>'[2]Total Frequency Model'!L22</f>
        <v>1.197555422408628</v>
      </c>
      <c r="D22" s="36">
        <f>'Total Cost'!B22/(1+Assumptions!$D$49)^($A22-2022)</f>
        <v>4766387.2402157784</v>
      </c>
      <c r="E22" s="36">
        <f>'Total Cost'!C22/(1+Assumptions!$D$49)^($A22-2022)</f>
        <v>6115016.1880287696</v>
      </c>
      <c r="F22" s="36">
        <f>'Total Cost'!D22/(1+Assumptions!$D$49)^($A22-2022)</f>
        <v>6447554.8326949868</v>
      </c>
      <c r="G22" s="36">
        <f>'Total Cost'!E22/(1+Assumptions!$D$49)^($A22-2022)</f>
        <v>4239867.7194942683</v>
      </c>
      <c r="H22" s="36">
        <f>'Total Cost'!F22/(1+Assumptions!$D$49)^($A22-2022)</f>
        <v>3528604.5072915251</v>
      </c>
      <c r="I22" s="36">
        <f>'Total Cost'!G22/(1+Assumptions!$D$49)^($A22-2022)</f>
        <v>2115315.2674601031</v>
      </c>
      <c r="J22" s="37">
        <f>'Total Cost'!H22/(1+Assumptions!$D$49)^($A22-2022)</f>
        <v>6707452.5664268183</v>
      </c>
      <c r="K22" s="37">
        <f>'Total Cost'!I22/(1+Assumptions!$D$49)^($A22-2022)</f>
        <v>7152357.0900451802</v>
      </c>
      <c r="L22" s="37">
        <f>'Total Cost'!J22/(1+Assumptions!$D$49)^($A22-2022)</f>
        <v>4531338.499512013</v>
      </c>
      <c r="M22" s="37">
        <f>'Total Cost'!K22/(1+Assumptions!$D$49)^($A22-2022)</f>
        <v>3399256.1244479339</v>
      </c>
      <c r="N22" s="37">
        <f>'Total Cost'!L22/(1+Assumptions!$D$49)^($A22-2022)</f>
        <v>3028623.4851421635</v>
      </c>
      <c r="O22" s="37">
        <f>'Total Cost'!M22/(1+Assumptions!$D$49)^($A22-2022)</f>
        <v>1291546.8470869483</v>
      </c>
      <c r="P22" s="38">
        <f>'Total Cost'!N22/(1+Assumptions!$D$49)^($A22-2022)</f>
        <v>520199619.48467892</v>
      </c>
      <c r="Q22" s="38">
        <f>'Total Cost'!O22/(1+Assumptions!$D$49)^($A22-2022)</f>
        <v>936567215.13693821</v>
      </c>
      <c r="R22" s="38">
        <f>'Total Cost'!P22/(1+Assumptions!$D$49)^($A22-2022)</f>
        <v>695056684.55770588</v>
      </c>
      <c r="S22" s="38">
        <f>'Total Cost'!Q22/(1+Assumptions!$D$49)^($A22-2022)</f>
        <v>247160398.44556716</v>
      </c>
      <c r="T22" s="38">
        <f>'Total Cost'!R22/(1+Assumptions!$D$49)^($A22-2022)</f>
        <v>168920725.32400972</v>
      </c>
      <c r="U22" s="38">
        <f>'Total Cost'!S22/(1+Assumptions!$D$49)^($A22-2022)</f>
        <v>94929856.433070838</v>
      </c>
      <c r="V22" s="84">
        <f t="shared" si="5"/>
        <v>531673459.29132152</v>
      </c>
      <c r="W22" s="84">
        <f t="shared" si="0"/>
        <v>949834588.41501212</v>
      </c>
      <c r="X22" s="84">
        <f t="shared" si="1"/>
        <v>706035577.88991284</v>
      </c>
      <c r="Y22" s="84">
        <f t="shared" si="2"/>
        <v>254799522.28950936</v>
      </c>
      <c r="Z22" s="84">
        <f t="shared" si="3"/>
        <v>175477953.31644341</v>
      </c>
      <c r="AA22" s="84">
        <f t="shared" si="4"/>
        <v>98336718.547617882</v>
      </c>
    </row>
    <row r="23" spans="1:27" x14ac:dyDescent="0.35">
      <c r="A23">
        <v>2042</v>
      </c>
      <c r="B23">
        <v>2040</v>
      </c>
      <c r="C23">
        <f>'[2]Total Frequency Model'!L23</f>
        <v>1.197555422408628</v>
      </c>
      <c r="D23" s="36">
        <f>'Total Cost'!B23/(1+Assumptions!$D$49)^($A23-2022)</f>
        <v>4618766.1386844655</v>
      </c>
      <c r="E23" s="36">
        <f>'Total Cost'!C23/(1+Assumptions!$D$49)^($A23-2022)</f>
        <v>5925626.3252114654</v>
      </c>
      <c r="F23" s="36">
        <f>'Total Cost'!D23/(1+Assumptions!$D$49)^($A23-2022)</f>
        <v>6247865.8232592195</v>
      </c>
      <c r="G23" s="36">
        <f>'Total Cost'!E23/(1+Assumptions!$D$49)^($A23-2022)</f>
        <v>4108553.6001088563</v>
      </c>
      <c r="H23" s="36">
        <f>'Total Cost'!F23/(1+Assumptions!$D$49)^($A23-2022)</f>
        <v>3419319.1181733827</v>
      </c>
      <c r="I23" s="36">
        <f>'Total Cost'!G23/(1+Assumptions!$D$49)^($A23-2022)</f>
        <v>2049801.2514704317</v>
      </c>
      <c r="J23" s="37">
        <f>'Total Cost'!H23/(1+Assumptions!$D$49)^($A23-2022)</f>
        <v>6356813.9849303579</v>
      </c>
      <c r="K23" s="37">
        <f>'Total Cost'!I23/(1+Assumptions!$D$49)^($A23-2022)</f>
        <v>6778569.8530498939</v>
      </c>
      <c r="L23" s="37">
        <f>'Total Cost'!J23/(1+Assumptions!$D$49)^($A23-2022)</f>
        <v>4294626.566460913</v>
      </c>
      <c r="M23" s="37">
        <f>'Total Cost'!K23/(1+Assumptions!$D$49)^($A23-2022)</f>
        <v>3222027.9163588611</v>
      </c>
      <c r="N23" s="37">
        <f>'Total Cost'!L23/(1+Assumptions!$D$49)^($A23-2022)</f>
        <v>2870604.3537086006</v>
      </c>
      <c r="O23" s="37">
        <f>'Total Cost'!M23/(1+Assumptions!$D$49)^($A23-2022)</f>
        <v>1224126.2779982805</v>
      </c>
      <c r="P23" s="38">
        <f>'Total Cost'!N23/(1+Assumptions!$D$49)^($A23-2022)</f>
        <v>497213160.8750239</v>
      </c>
      <c r="Q23" s="38">
        <f>'Total Cost'!O23/(1+Assumptions!$D$49)^($A23-2022)</f>
        <v>895226014.48807478</v>
      </c>
      <c r="R23" s="38">
        <f>'Total Cost'!P23/(1+Assumptions!$D$49)^($A23-2022)</f>
        <v>664421602.73309481</v>
      </c>
      <c r="S23" s="38">
        <f>'Total Cost'!Q23/(1+Assumptions!$D$49)^($A23-2022)</f>
        <v>236337827.88140991</v>
      </c>
      <c r="T23" s="38">
        <f>'Total Cost'!R23/(1+Assumptions!$D$49)^($A23-2022)</f>
        <v>161506441.97278634</v>
      </c>
      <c r="U23" s="38">
        <f>'Total Cost'!S23/(1+Assumptions!$D$49)^($A23-2022)</f>
        <v>90756136.706421062</v>
      </c>
      <c r="V23" s="84">
        <f t="shared" si="5"/>
        <v>508188740.99863875</v>
      </c>
      <c r="W23" s="84">
        <f t="shared" si="0"/>
        <v>907930210.66633618</v>
      </c>
      <c r="X23" s="84">
        <f t="shared" si="1"/>
        <v>674964095.12281489</v>
      </c>
      <c r="Y23" s="84">
        <f t="shared" si="2"/>
        <v>243668409.39787763</v>
      </c>
      <c r="Z23" s="84">
        <f t="shared" si="3"/>
        <v>167796365.44466832</v>
      </c>
      <c r="AA23" s="84">
        <f t="shared" si="4"/>
        <v>94030064.235889778</v>
      </c>
    </row>
    <row r="24" spans="1:27" x14ac:dyDescent="0.35">
      <c r="A24">
        <v>2043</v>
      </c>
      <c r="B24">
        <v>2040</v>
      </c>
      <c r="C24">
        <f>'[2]Total Frequency Model'!L24</f>
        <v>1.197555422408628</v>
      </c>
      <c r="D24" s="36">
        <f>'Total Cost'!B24/(1+Assumptions!$D$49)^($A24-2022)</f>
        <v>4475717.0512424521</v>
      </c>
      <c r="E24" s="36">
        <f>'Total Cost'!C24/(1+Assumptions!$D$49)^($A24-2022)</f>
        <v>5742102.1083769444</v>
      </c>
      <c r="F24" s="36">
        <f>'Total Cost'!D24/(1+Assumptions!$D$49)^($A24-2022)</f>
        <v>6054361.4375333944</v>
      </c>
      <c r="G24" s="36">
        <f>'Total Cost'!E24/(1+Assumptions!$D$49)^($A24-2022)</f>
        <v>3981306.44674474</v>
      </c>
      <c r="H24" s="36">
        <f>'Total Cost'!F24/(1+Assumptions!$D$49)^($A24-2022)</f>
        <v>3313418.4371601096</v>
      </c>
      <c r="I24" s="36">
        <f>'Total Cost'!G24/(1+Assumptions!$D$49)^($A24-2022)</f>
        <v>1986316.2882451967</v>
      </c>
      <c r="J24" s="37">
        <f>'Total Cost'!H24/(1+Assumptions!$D$49)^($A24-2022)</f>
        <v>6024515.1745310659</v>
      </c>
      <c r="K24" s="37">
        <f>'Total Cost'!I24/(1+Assumptions!$D$49)^($A24-2022)</f>
        <v>6424328.0039670859</v>
      </c>
      <c r="L24" s="37">
        <f>'Total Cost'!J24/(1+Assumptions!$D$49)^($A24-2022)</f>
        <v>4070287.6624850659</v>
      </c>
      <c r="M24" s="37">
        <f>'Total Cost'!K24/(1+Assumptions!$D$49)^($A24-2022)</f>
        <v>3054047.2134712418</v>
      </c>
      <c r="N24" s="37">
        <f>'Total Cost'!L24/(1+Assumptions!$D$49)^($A24-2022)</f>
        <v>2720835.8518448896</v>
      </c>
      <c r="O24" s="37">
        <f>'Total Cost'!M24/(1+Assumptions!$D$49)^($A24-2022)</f>
        <v>1160227.5270180909</v>
      </c>
      <c r="P24" s="38">
        <f>'Total Cost'!N24/(1+Assumptions!$D$49)^($A24-2022)</f>
        <v>475244776.03073364</v>
      </c>
      <c r="Q24" s="38">
        <f>'Total Cost'!O24/(1+Assumptions!$D$49)^($A24-2022)</f>
        <v>855714062.94434094</v>
      </c>
      <c r="R24" s="38">
        <f>'Total Cost'!P24/(1+Assumptions!$D$49)^($A24-2022)</f>
        <v>635140210.61418736</v>
      </c>
      <c r="S24" s="38">
        <f>'Total Cost'!Q24/(1+Assumptions!$D$49)^($A24-2022)</f>
        <v>225990601.86733019</v>
      </c>
      <c r="T24" s="38">
        <f>'Total Cost'!R24/(1+Assumptions!$D$49)^($A24-2022)</f>
        <v>154418523.88319165</v>
      </c>
      <c r="U24" s="38">
        <f>'Total Cost'!S24/(1+Assumptions!$D$49)^($A24-2022)</f>
        <v>86766423.922185123</v>
      </c>
      <c r="V24" s="84">
        <f t="shared" si="5"/>
        <v>485745008.25650716</v>
      </c>
      <c r="W24" s="84">
        <f t="shared" si="0"/>
        <v>867880493.05668497</v>
      </c>
      <c r="X24" s="84">
        <f t="shared" si="1"/>
        <v>645264859.71420586</v>
      </c>
      <c r="Y24" s="84">
        <f t="shared" si="2"/>
        <v>233025955.52754617</v>
      </c>
      <c r="Z24" s="84">
        <f t="shared" si="3"/>
        <v>160452778.17219666</v>
      </c>
      <c r="AA24" s="84">
        <f t="shared" si="4"/>
        <v>89912967.737448409</v>
      </c>
    </row>
    <row r="25" spans="1:27" x14ac:dyDescent="0.35">
      <c r="A25">
        <v>2044</v>
      </c>
      <c r="B25">
        <v>2040</v>
      </c>
      <c r="C25">
        <f>'[2]Total Frequency Model'!L25</f>
        <v>1.197555422408628</v>
      </c>
      <c r="D25" s="36">
        <f>'Total Cost'!B25/(1+Assumptions!$D$49)^($A25-2022)</f>
        <v>4337098.3767729858</v>
      </c>
      <c r="E25" s="36">
        <f>'Total Cost'!C25/(1+Assumptions!$D$49)^($A25-2022)</f>
        <v>5564261.8709761938</v>
      </c>
      <c r="F25" s="36">
        <f>'Total Cost'!D25/(1+Assumptions!$D$49)^($A25-2022)</f>
        <v>5866850.1298208218</v>
      </c>
      <c r="G25" s="36">
        <f>'Total Cost'!E25/(1+Assumptions!$D$49)^($A25-2022)</f>
        <v>3858000.3002689932</v>
      </c>
      <c r="H25" s="36">
        <f>'Total Cost'!F25/(1+Assumptions!$D$49)^($A25-2022)</f>
        <v>3210797.6355179851</v>
      </c>
      <c r="I25" s="36">
        <f>'Total Cost'!G25/(1+Assumptions!$D$49)^($A25-2022)</f>
        <v>1924797.5354283212</v>
      </c>
      <c r="J25" s="37">
        <f>'Total Cost'!H25/(1+Assumptions!$D$49)^($A25-2022)</f>
        <v>5709596.4311757218</v>
      </c>
      <c r="K25" s="37">
        <f>'Total Cost'!I25/(1+Assumptions!$D$49)^($A25-2022)</f>
        <v>6088608.9925800711</v>
      </c>
      <c r="L25" s="37">
        <f>'Total Cost'!J25/(1+Assumptions!$D$49)^($A25-2022)</f>
        <v>3857674.6918006302</v>
      </c>
      <c r="M25" s="37">
        <f>'Total Cost'!K25/(1+Assumptions!$D$49)^($A25-2022)</f>
        <v>2894831.1496389802</v>
      </c>
      <c r="N25" s="37">
        <f>'Total Cost'!L25/(1+Assumptions!$D$49)^($A25-2022)</f>
        <v>2578886.9097186066</v>
      </c>
      <c r="O25" s="37">
        <f>'Total Cost'!M25/(1+Assumptions!$D$49)^($A25-2022)</f>
        <v>1099666.5146057031</v>
      </c>
      <c r="P25" s="38">
        <f>'Total Cost'!N25/(1+Assumptions!$D$49)^($A25-2022)</f>
        <v>454249279.38369447</v>
      </c>
      <c r="Q25" s="38">
        <f>'Total Cost'!O25/(1+Assumptions!$D$49)^($A25-2022)</f>
        <v>817950243.00537121</v>
      </c>
      <c r="R25" s="38">
        <f>'Total Cost'!P25/(1+Assumptions!$D$49)^($A25-2022)</f>
        <v>607152553.32282865</v>
      </c>
      <c r="S25" s="38">
        <f>'Total Cost'!Q25/(1+Assumptions!$D$49)^($A25-2022)</f>
        <v>216097783.50662029</v>
      </c>
      <c r="T25" s="38">
        <f>'Total Cost'!R25/(1+Assumptions!$D$49)^($A25-2022)</f>
        <v>147642566.92017072</v>
      </c>
      <c r="U25" s="38">
        <f>'Total Cost'!S25/(1+Assumptions!$D$49)^($A25-2022)</f>
        <v>82952585.341019437</v>
      </c>
      <c r="V25" s="84">
        <f t="shared" si="5"/>
        <v>464295974.19164318</v>
      </c>
      <c r="W25" s="84">
        <f t="shared" si="0"/>
        <v>829603113.86892748</v>
      </c>
      <c r="X25" s="84">
        <f t="shared" si="1"/>
        <v>616877078.14445007</v>
      </c>
      <c r="Y25" s="84">
        <f t="shared" si="2"/>
        <v>222850614.95652825</v>
      </c>
      <c r="Z25" s="84">
        <f t="shared" si="3"/>
        <v>153432251.46540731</v>
      </c>
      <c r="AA25" s="84">
        <f t="shared" si="4"/>
        <v>85977049.391053468</v>
      </c>
    </row>
    <row r="26" spans="1:27" x14ac:dyDescent="0.35">
      <c r="A26">
        <v>2045</v>
      </c>
      <c r="B26">
        <v>2040</v>
      </c>
      <c r="C26">
        <f>'[2]Total Frequency Model'!L26</f>
        <v>1.197555422408628</v>
      </c>
      <c r="D26" s="36">
        <f>'Total Cost'!B26/(1+Assumptions!$D$49)^($A26-2022)</f>
        <v>4202772.8997267876</v>
      </c>
      <c r="E26" s="36">
        <f>'Total Cost'!C26/(1+Assumptions!$D$49)^($A26-2022)</f>
        <v>5391929.5729052974</v>
      </c>
      <c r="F26" s="36">
        <f>'Total Cost'!D26/(1+Assumptions!$D$49)^($A26-2022)</f>
        <v>5685146.2868397245</v>
      </c>
      <c r="G26" s="36">
        <f>'Total Cost'!E26/(1+Assumptions!$D$49)^($A26-2022)</f>
        <v>3738513.1026639454</v>
      </c>
      <c r="H26" s="36">
        <f>'Total Cost'!F26/(1+Assumptions!$D$49)^($A26-2022)</f>
        <v>3111355.1311930865</v>
      </c>
      <c r="I26" s="36">
        <f>'Total Cost'!G26/(1+Assumptions!$D$49)^($A26-2022)</f>
        <v>1865184.0969717721</v>
      </c>
      <c r="J26" s="37">
        <f>'Total Cost'!H26/(1+Assumptions!$D$49)^($A26-2022)</f>
        <v>5411148.2930660741</v>
      </c>
      <c r="K26" s="37">
        <f>'Total Cost'!I26/(1+Assumptions!$D$49)^($A26-2022)</f>
        <v>5770443.7896028161</v>
      </c>
      <c r="L26" s="37">
        <f>'Total Cost'!J26/(1+Assumptions!$D$49)^($A26-2022)</f>
        <v>3656174.4176484495</v>
      </c>
      <c r="M26" s="37">
        <f>'Total Cost'!K26/(1+Assumptions!$D$49)^($A26-2022)</f>
        <v>2743922.088275759</v>
      </c>
      <c r="N26" s="37">
        <f>'Total Cost'!L26/(1+Assumptions!$D$49)^($A26-2022)</f>
        <v>2444348.9928266038</v>
      </c>
      <c r="O26" s="37">
        <f>'Total Cost'!M26/(1+Assumptions!$D$49)^($A26-2022)</f>
        <v>1042268.7880320083</v>
      </c>
      <c r="P26" s="38">
        <f>'Total Cost'!N26/(1+Assumptions!$D$49)^($A26-2022)</f>
        <v>434183494.67441988</v>
      </c>
      <c r="Q26" s="38">
        <f>'Total Cost'!O26/(1+Assumptions!$D$49)^($A26-2022)</f>
        <v>781857041.45576417</v>
      </c>
      <c r="R26" s="38">
        <f>'Total Cost'!P26/(1+Assumptions!$D$49)^($A26-2022)</f>
        <v>580401336.97189665</v>
      </c>
      <c r="S26" s="38">
        <f>'Total Cost'!Q26/(1+Assumptions!$D$49)^($A26-2022)</f>
        <v>206639360.4777666</v>
      </c>
      <c r="T26" s="38">
        <f>'Total Cost'!R26/(1+Assumptions!$D$49)^($A26-2022)</f>
        <v>141164804.21561673</v>
      </c>
      <c r="U26" s="38">
        <f>'Total Cost'!S26/(1+Assumptions!$D$49)^($A26-2022)</f>
        <v>79306848.499828443</v>
      </c>
      <c r="V26" s="84">
        <f t="shared" si="5"/>
        <v>443797415.86721277</v>
      </c>
      <c r="W26" s="84">
        <f t="shared" si="0"/>
        <v>793019414.81827223</v>
      </c>
      <c r="X26" s="84">
        <f t="shared" si="1"/>
        <v>589742657.67638481</v>
      </c>
      <c r="Y26" s="84">
        <f t="shared" si="2"/>
        <v>213121795.6687063</v>
      </c>
      <c r="Z26" s="84">
        <f t="shared" si="3"/>
        <v>146720508.33963642</v>
      </c>
      <c r="AA26" s="84">
        <f t="shared" si="4"/>
        <v>82214301.384832218</v>
      </c>
    </row>
    <row r="27" spans="1:27" x14ac:dyDescent="0.35">
      <c r="A27">
        <v>2046</v>
      </c>
      <c r="B27">
        <v>2040</v>
      </c>
      <c r="C27">
        <f>'[2]Total Frequency Model'!L27</f>
        <v>1.197555422408628</v>
      </c>
      <c r="D27" s="36">
        <f>'Total Cost'!B27/(1+Assumptions!$D$49)^($A27-2022)</f>
        <v>4072607.6542954226</v>
      </c>
      <c r="E27" s="36">
        <f>'Total Cost'!C27/(1+Assumptions!$D$49)^($A27-2022)</f>
        <v>5224934.6262472281</v>
      </c>
      <c r="F27" s="36">
        <f>'Total Cost'!D27/(1+Assumptions!$D$49)^($A27-2022)</f>
        <v>5509070.0439887689</v>
      </c>
      <c r="G27" s="36">
        <f>'Total Cost'!E27/(1+Assumptions!$D$49)^($A27-2022)</f>
        <v>3622726.5762046496</v>
      </c>
      <c r="H27" s="36">
        <f>'Total Cost'!F27/(1+Assumptions!$D$49)^($A27-2022)</f>
        <v>3014992.488257464</v>
      </c>
      <c r="I27" s="36">
        <f>'Total Cost'!G27/(1+Assumptions!$D$49)^($A27-2022)</f>
        <v>1807416.9628559144</v>
      </c>
      <c r="J27" s="37">
        <f>'Total Cost'!H27/(1+Assumptions!$D$49)^($A27-2022)</f>
        <v>5128308.9093587194</v>
      </c>
      <c r="K27" s="37">
        <f>'Total Cost'!I27/(1+Assumptions!$D$49)^($A27-2022)</f>
        <v>5468914.0842067357</v>
      </c>
      <c r="L27" s="37">
        <f>'Total Cost'!J27/(1+Assumptions!$D$49)^($A27-2022)</f>
        <v>3465205.6898503643</v>
      </c>
      <c r="M27" s="37">
        <f>'Total Cost'!K27/(1+Assumptions!$D$49)^($A27-2022)</f>
        <v>2600886.3033509417</v>
      </c>
      <c r="N27" s="37">
        <f>'Total Cost'!L27/(1+Assumptions!$D$49)^($A27-2022)</f>
        <v>2316834.923274315</v>
      </c>
      <c r="O27" s="37">
        <f>'Total Cost'!M27/(1+Assumptions!$D$49)^($A27-2022)</f>
        <v>987869.01767674205</v>
      </c>
      <c r="P27" s="38">
        <f>'Total Cost'!N27/(1+Assumptions!$D$49)^($A27-2022)</f>
        <v>415006165.44887084</v>
      </c>
      <c r="Q27" s="38">
        <f>'Total Cost'!O27/(1+Assumptions!$D$49)^($A27-2022)</f>
        <v>747360388.92876661</v>
      </c>
      <c r="R27" s="38">
        <f>'Total Cost'!P27/(1+Assumptions!$D$49)^($A27-2022)</f>
        <v>554831810.33693886</v>
      </c>
      <c r="S27" s="38">
        <f>'Total Cost'!Q27/(1+Assumptions!$D$49)^($A27-2022)</f>
        <v>197596204.10824504</v>
      </c>
      <c r="T27" s="38">
        <f>'Total Cost'!R27/(1+Assumptions!$D$49)^($A27-2022)</f>
        <v>134972077.91224363</v>
      </c>
      <c r="U27" s="38">
        <f>'Total Cost'!S27/(1+Assumptions!$D$49)^($A27-2022)</f>
        <v>75821785.218424633</v>
      </c>
      <c r="V27" s="84">
        <f t="shared" si="5"/>
        <v>424207082.01252496</v>
      </c>
      <c r="W27" s="84">
        <f t="shared" si="0"/>
        <v>758054237.6392206</v>
      </c>
      <c r="X27" s="84">
        <f t="shared" si="1"/>
        <v>563806086.07077801</v>
      </c>
      <c r="Y27" s="84">
        <f t="shared" si="2"/>
        <v>203819816.98780063</v>
      </c>
      <c r="Z27" s="84">
        <f t="shared" si="3"/>
        <v>140303905.32377541</v>
      </c>
      <c r="AA27" s="84">
        <f t="shared" si="4"/>
        <v>78617071.198957294</v>
      </c>
    </row>
    <row r="28" spans="1:27" x14ac:dyDescent="0.35">
      <c r="A28">
        <v>2047</v>
      </c>
      <c r="B28">
        <v>2040</v>
      </c>
      <c r="C28">
        <f>'[2]Total Frequency Model'!L28</f>
        <v>1.197555422408628</v>
      </c>
      <c r="D28" s="36">
        <f>'Total Cost'!B28/(1+Assumptions!$D$49)^($A28-2022)</f>
        <v>3946473.7927913954</v>
      </c>
      <c r="E28" s="36">
        <f>'Total Cost'!C28/(1+Assumptions!$D$49)^($A28-2022)</f>
        <v>5063111.7264106655</v>
      </c>
      <c r="F28" s="36">
        <f>'Total Cost'!D28/(1+Assumptions!$D$49)^($A28-2022)</f>
        <v>5338447.1073030895</v>
      </c>
      <c r="G28" s="36">
        <f>'Total Cost'!E28/(1+Assumptions!$D$49)^($A28-2022)</f>
        <v>3510526.1063783928</v>
      </c>
      <c r="H28" s="36">
        <f>'Total Cost'!F28/(1+Assumptions!$D$49)^($A28-2022)</f>
        <v>2921614.3194695986</v>
      </c>
      <c r="I28" s="36">
        <f>'Total Cost'!G28/(1+Assumptions!$D$49)^($A28-2022)</f>
        <v>1751438.9506768014</v>
      </c>
      <c r="J28" s="37">
        <f>'Total Cost'!H28/(1+Assumptions!$D$49)^($A28-2022)</f>
        <v>4860261.5467204247</v>
      </c>
      <c r="K28" s="37">
        <f>'Total Cost'!I28/(1+Assumptions!$D$49)^($A28-2022)</f>
        <v>5183149.6283454718</v>
      </c>
      <c r="L28" s="37">
        <f>'Total Cost'!J28/(1+Assumptions!$D$49)^($A28-2022)</f>
        <v>3284217.7651859052</v>
      </c>
      <c r="M28" s="37">
        <f>'Total Cost'!K28/(1+Assumptions!$D$49)^($A28-2022)</f>
        <v>2465312.7293794742</v>
      </c>
      <c r="N28" s="37">
        <f>'Total Cost'!L28/(1+Assumptions!$D$49)^($A28-2022)</f>
        <v>2195977.7627380989</v>
      </c>
      <c r="O28" s="37">
        <f>'Total Cost'!M28/(1+Assumptions!$D$49)^($A28-2022)</f>
        <v>936310.51969269384</v>
      </c>
      <c r="P28" s="38">
        <f>'Total Cost'!N28/(1+Assumptions!$D$49)^($A28-2022)</f>
        <v>396677869.54827887</v>
      </c>
      <c r="Q28" s="38">
        <f>'Total Cost'!O28/(1+Assumptions!$D$49)^($A28-2022)</f>
        <v>714389506.62294054</v>
      </c>
      <c r="R28" s="38">
        <f>'Total Cost'!P28/(1+Assumptions!$D$49)^($A28-2022)</f>
        <v>530391651.79864347</v>
      </c>
      <c r="S28" s="38">
        <f>'Total Cost'!Q28/(1+Assumptions!$D$49)^($A28-2022)</f>
        <v>188950030.26381987</v>
      </c>
      <c r="T28" s="38">
        <f>'Total Cost'!R28/(1+Assumptions!$D$49)^($A28-2022)</f>
        <v>129051812.16282851</v>
      </c>
      <c r="U28" s="38">
        <f>'Total Cost'!S28/(1+Assumptions!$D$49)^($A28-2022)</f>
        <v>72490296.317502335</v>
      </c>
      <c r="V28" s="84">
        <f t="shared" si="5"/>
        <v>405484604.88779068</v>
      </c>
      <c r="W28" s="84">
        <f t="shared" si="0"/>
        <v>724635767.97769666</v>
      </c>
      <c r="X28" s="84">
        <f t="shared" si="1"/>
        <v>539014316.67113245</v>
      </c>
      <c r="Y28" s="84">
        <f t="shared" si="2"/>
        <v>194925869.09957772</v>
      </c>
      <c r="Z28" s="84">
        <f t="shared" si="3"/>
        <v>134169404.2450362</v>
      </c>
      <c r="AA28" s="84">
        <f t="shared" si="4"/>
        <v>75178045.787871838</v>
      </c>
    </row>
    <row r="29" spans="1:27" x14ac:dyDescent="0.35">
      <c r="A29">
        <v>2048</v>
      </c>
      <c r="B29">
        <v>2040</v>
      </c>
      <c r="C29">
        <f>'[2]Total Frequency Model'!L29</f>
        <v>1.197555422408628</v>
      </c>
      <c r="D29" s="36">
        <f>'Total Cost'!B29/(1+Assumptions!$D$49)^($A29-2022)</f>
        <v>3824246.458104684</v>
      </c>
      <c r="E29" s="36">
        <f>'Total Cost'!C29/(1+Assumptions!$D$49)^($A29-2022)</f>
        <v>4906300.6884986451</v>
      </c>
      <c r="F29" s="36">
        <f>'Total Cost'!D29/(1+Assumptions!$D$49)^($A29-2022)</f>
        <v>5173108.5809245529</v>
      </c>
      <c r="G29" s="36">
        <f>'Total Cost'!E29/(1+Assumptions!$D$49)^($A29-2022)</f>
        <v>3401800.6284303297</v>
      </c>
      <c r="H29" s="36">
        <f>'Total Cost'!F29/(1+Assumptions!$D$49)^($A29-2022)</f>
        <v>2831128.191852692</v>
      </c>
      <c r="I29" s="36">
        <f>'Total Cost'!G29/(1+Assumptions!$D$49)^($A29-2022)</f>
        <v>1697194.6490425826</v>
      </c>
      <c r="J29" s="37">
        <f>'Total Cost'!H29/(1+Assumptions!$D$49)^($A29-2022)</f>
        <v>4606232.2265143134</v>
      </c>
      <c r="K29" s="37">
        <f>'Total Cost'!I29/(1+Assumptions!$D$49)^($A29-2022)</f>
        <v>4912325.7201855769</v>
      </c>
      <c r="L29" s="37">
        <f>'Total Cost'!J29/(1+Assumptions!$D$49)^($A29-2022)</f>
        <v>3112688.7157267486</v>
      </c>
      <c r="M29" s="37">
        <f>'Total Cost'!K29/(1+Assumptions!$D$49)^($A29-2022)</f>
        <v>2336811.7767951689</v>
      </c>
      <c r="N29" s="37">
        <f>'Total Cost'!L29/(1+Assumptions!$D$49)^($A29-2022)</f>
        <v>2081429.7538813471</v>
      </c>
      <c r="O29" s="37">
        <f>'Total Cost'!M29/(1+Assumptions!$D$49)^($A29-2022)</f>
        <v>887444.8036560911</v>
      </c>
      <c r="P29" s="38">
        <f>'Total Cost'!N29/(1+Assumptions!$D$49)^($A29-2022)</f>
        <v>379160937.4135834</v>
      </c>
      <c r="Q29" s="38">
        <f>'Total Cost'!O29/(1+Assumptions!$D$49)^($A29-2022)</f>
        <v>682876759.85243464</v>
      </c>
      <c r="R29" s="38">
        <f>'Total Cost'!P29/(1+Assumptions!$D$49)^($A29-2022)</f>
        <v>507030861.32099909</v>
      </c>
      <c r="S29" s="38">
        <f>'Total Cost'!Q29/(1+Assumptions!$D$49)^($A29-2022)</f>
        <v>180683361.97265238</v>
      </c>
      <c r="T29" s="38">
        <f>'Total Cost'!R29/(1+Assumptions!$D$49)^($A29-2022)</f>
        <v>123391987.32894896</v>
      </c>
      <c r="U29" s="38">
        <f>'Total Cost'!S29/(1+Assumptions!$D$49)^($A29-2022)</f>
        <v>69305597.016235113</v>
      </c>
      <c r="V29" s="84">
        <f t="shared" si="5"/>
        <v>387591416.09820241</v>
      </c>
      <c r="W29" s="84">
        <f t="shared" si="0"/>
        <v>692695386.26111889</v>
      </c>
      <c r="X29" s="84">
        <f t="shared" si="1"/>
        <v>515316658.61765039</v>
      </c>
      <c r="Y29" s="84">
        <f t="shared" si="2"/>
        <v>186421974.37787786</v>
      </c>
      <c r="Z29" s="84">
        <f t="shared" si="3"/>
        <v>128304545.274683</v>
      </c>
      <c r="AA29" s="84">
        <f t="shared" si="4"/>
        <v>71890236.468933791</v>
      </c>
    </row>
    <row r="30" spans="1:27" x14ac:dyDescent="0.35">
      <c r="A30">
        <v>2049</v>
      </c>
      <c r="B30">
        <v>2040</v>
      </c>
      <c r="C30">
        <f>'[2]Total Frequency Model'!L30</f>
        <v>1.197555422408628</v>
      </c>
      <c r="D30" s="36">
        <f>'Total Cost'!B30/(1+Assumptions!$D$49)^($A30-2022)</f>
        <v>3705804.660109465</v>
      </c>
      <c r="E30" s="36">
        <f>'Total Cost'!C30/(1+Assumptions!$D$49)^($A30-2022)</f>
        <v>4754346.2887450885</v>
      </c>
      <c r="F30" s="36">
        <f>'Total Cost'!D30/(1+Assumptions!$D$49)^($A30-2022)</f>
        <v>5012890.7999155158</v>
      </c>
      <c r="G30" s="36">
        <f>'Total Cost'!E30/(1+Assumptions!$D$49)^($A30-2022)</f>
        <v>3296442.5174229546</v>
      </c>
      <c r="H30" s="36">
        <f>'Total Cost'!F30/(1+Assumptions!$D$49)^($A30-2022)</f>
        <v>2743444.5351973167</v>
      </c>
      <c r="I30" s="36">
        <f>'Total Cost'!G30/(1+Assumptions!$D$49)^($A30-2022)</f>
        <v>1644630.3627229987</v>
      </c>
      <c r="J30" s="37">
        <f>'Total Cost'!H30/(1+Assumptions!$D$49)^($A30-2022)</f>
        <v>4365487.4857710376</v>
      </c>
      <c r="K30" s="37">
        <f>'Total Cost'!I30/(1+Assumptions!$D$49)^($A30-2022)</f>
        <v>4655660.8193542315</v>
      </c>
      <c r="L30" s="37">
        <f>'Total Cost'!J30/(1+Assumptions!$D$49)^($A30-2022)</f>
        <v>2950123.9205211448</v>
      </c>
      <c r="M30" s="37">
        <f>'Total Cost'!K30/(1+Assumptions!$D$49)^($A30-2022)</f>
        <v>2215014.2092857729</v>
      </c>
      <c r="N30" s="37">
        <f>'Total Cost'!L30/(1+Assumptions!$D$49)^($A30-2022)</f>
        <v>1972861.3171641761</v>
      </c>
      <c r="O30" s="37">
        <f>'Total Cost'!M30/(1+Assumptions!$D$49)^($A30-2022)</f>
        <v>841131.14389472513</v>
      </c>
      <c r="P30" s="38">
        <f>'Total Cost'!N30/(1+Assumptions!$D$49)^($A30-2022)</f>
        <v>362419374.03407997</v>
      </c>
      <c r="Q30" s="38">
        <f>'Total Cost'!O30/(1+Assumptions!$D$49)^($A30-2022)</f>
        <v>652757518.12576723</v>
      </c>
      <c r="R30" s="38">
        <f>'Total Cost'!P30/(1+Assumptions!$D$49)^($A30-2022)</f>
        <v>484701657.24049908</v>
      </c>
      <c r="S30" s="38">
        <f>'Total Cost'!Q30/(1+Assumptions!$D$49)^($A30-2022)</f>
        <v>172779493.70711747</v>
      </c>
      <c r="T30" s="38">
        <f>'Total Cost'!R30/(1+Assumptions!$D$49)^($A30-2022)</f>
        <v>117981115.32583167</v>
      </c>
      <c r="U30" s="38">
        <f>'Total Cost'!S30/(1+Assumptions!$D$49)^($A30-2022)</f>
        <v>66261202.979220875</v>
      </c>
      <c r="V30" s="84">
        <f t="shared" si="5"/>
        <v>370490666.17996049</v>
      </c>
      <c r="W30" s="84">
        <f t="shared" si="0"/>
        <v>662167525.23386657</v>
      </c>
      <c r="X30" s="84">
        <f t="shared" si="1"/>
        <v>492664671.96093571</v>
      </c>
      <c r="Y30" s="84">
        <f t="shared" si="2"/>
        <v>178290950.43382621</v>
      </c>
      <c r="Z30" s="84">
        <f t="shared" si="3"/>
        <v>122697421.17819315</v>
      </c>
      <c r="AA30" s="84">
        <f t="shared" si="4"/>
        <v>68746964.485838592</v>
      </c>
    </row>
    <row r="31" spans="1:27" x14ac:dyDescent="0.35">
      <c r="A31">
        <v>2050</v>
      </c>
      <c r="B31">
        <v>2050</v>
      </c>
      <c r="C31">
        <f>'[2]Total Frequency Model'!L31</f>
        <v>1.3413780707010188</v>
      </c>
      <c r="D31" s="36">
        <f>'Total Cost'!B31/(1+Assumptions!$D$49)^($A31-2022)</f>
        <v>4066022.9189538467</v>
      </c>
      <c r="E31" s="36">
        <f>'Total Cost'!C31/(1+Assumptions!$D$49)^($A31-2022)</f>
        <v>5216486.7681152057</v>
      </c>
      <c r="F31" s="36">
        <f>'Total Cost'!D31/(1+Assumptions!$D$49)^($A31-2022)</f>
        <v>5500162.7857166361</v>
      </c>
      <c r="G31" s="36">
        <f>'Total Cost'!E31/(1+Assumptions!$D$49)^($A31-2022)</f>
        <v>3616869.2244182467</v>
      </c>
      <c r="H31" s="36">
        <f>'Total Cost'!F31/(1+Assumptions!$D$49)^($A31-2022)</f>
        <v>3010117.7423262964</v>
      </c>
      <c r="I31" s="36">
        <f>'Total Cost'!G31/(1+Assumptions!$D$49)^($A31-2022)</f>
        <v>1804494.6675202146</v>
      </c>
      <c r="J31" s="37">
        <f>'Total Cost'!H31/(1+Assumptions!$D$49)^($A31-2022)</f>
        <v>4684584.1886907695</v>
      </c>
      <c r="K31" s="37">
        <f>'Total Cost'!I31/(1+Assumptions!$D$49)^($A31-2022)</f>
        <v>4996051.7857903177</v>
      </c>
      <c r="L31" s="37">
        <f>'Total Cost'!J31/(1+Assumptions!$D$49)^($A31-2022)</f>
        <v>3165893.5108412695</v>
      </c>
      <c r="M31" s="37">
        <f>'Total Cost'!K31/(1+Assumptions!$D$49)^($A31-2022)</f>
        <v>2377283.7644659006</v>
      </c>
      <c r="N31" s="37">
        <f>'Total Cost'!L31/(1+Assumptions!$D$49)^($A31-2022)</f>
        <v>2117302.8845034884</v>
      </c>
      <c r="O31" s="37">
        <f>'Total Cost'!M31/(1+Assumptions!$D$49)^($A31-2022)</f>
        <v>902687.94993462821</v>
      </c>
      <c r="P31" s="38">
        <f>'Total Cost'!N31/(1+Assumptions!$D$49)^($A31-2022)</f>
        <v>392240182.74564785</v>
      </c>
      <c r="Q31" s="38">
        <f>'Total Cost'!O31/(1+Assumptions!$D$49)^($A31-2022)</f>
        <v>706503591.26954389</v>
      </c>
      <c r="R31" s="38">
        <f>'Total Cost'!P31/(1+Assumptions!$D$49)^($A31-2022)</f>
        <v>524647573.7551623</v>
      </c>
      <c r="S31" s="38">
        <f>'Total Cost'!Q31/(1+Assumptions!$D$49)^($A31-2022)</f>
        <v>187076711.04426089</v>
      </c>
      <c r="T31" s="38">
        <f>'Total Cost'!R31/(1+Assumptions!$D$49)^($A31-2022)</f>
        <v>127729549.54796451</v>
      </c>
      <c r="U31" s="38">
        <f>'Total Cost'!S31/(1+Assumptions!$D$49)^($A31-2022)</f>
        <v>71730449.893190295</v>
      </c>
      <c r="V31" s="84">
        <f t="shared" si="5"/>
        <v>400990789.85329247</v>
      </c>
      <c r="W31" s="84">
        <f t="shared" si="0"/>
        <v>716716129.82344937</v>
      </c>
      <c r="X31" s="84">
        <f t="shared" si="1"/>
        <v>533313630.0517202</v>
      </c>
      <c r="Y31" s="84">
        <f t="shared" si="2"/>
        <v>193070864.03314504</v>
      </c>
      <c r="Z31" s="84">
        <f t="shared" si="3"/>
        <v>132856970.1747943</v>
      </c>
      <c r="AA31" s="84">
        <f t="shared" si="4"/>
        <v>74437632.510645136</v>
      </c>
    </row>
    <row r="32" spans="1:27" x14ac:dyDescent="0.35">
      <c r="A32">
        <v>2051</v>
      </c>
      <c r="B32">
        <v>2050</v>
      </c>
      <c r="C32">
        <f>'[2]Total Frequency Model'!L32</f>
        <v>1.3413780707010188</v>
      </c>
      <c r="D32" s="36">
        <f>'Total Cost'!B32/(1+Assumptions!$D$49)^($A32-2022)</f>
        <v>3940092.9951148517</v>
      </c>
      <c r="E32" s="36">
        <f>'Total Cost'!C32/(1+Assumptions!$D$49)^($A32-2022)</f>
        <v>5054925.5092364959</v>
      </c>
      <c r="F32" s="36">
        <f>'Total Cost'!D32/(1+Assumptions!$D$49)^($A32-2022)</f>
        <v>5329815.7181979967</v>
      </c>
      <c r="G32" s="36">
        <f>'Total Cost'!E32/(1+Assumptions!$D$49)^($A32-2022)</f>
        <v>3504850.1642591413</v>
      </c>
      <c r="H32" s="36">
        <f>'Total Cost'!F32/(1+Assumptions!$D$49)^($A32-2022)</f>
        <v>2916890.5506470408</v>
      </c>
      <c r="I32" s="36">
        <f>'Total Cost'!G32/(1+Assumptions!$D$49)^($A32-2022)</f>
        <v>1748607.1625606609</v>
      </c>
      <c r="J32" s="37">
        <f>'Total Cost'!H32/(1+Assumptions!$D$49)^($A32-2022)</f>
        <v>4439759.4153953129</v>
      </c>
      <c r="K32" s="37">
        <f>'Total Cost'!I32/(1+Assumptions!$D$49)^($A32-2022)</f>
        <v>4735029.1449976834</v>
      </c>
      <c r="L32" s="37">
        <f>'Total Cost'!J32/(1+Assumptions!$D$49)^($A32-2022)</f>
        <v>3000561.4704837915</v>
      </c>
      <c r="M32" s="37">
        <f>'Total Cost'!K32/(1+Assumptions!$D$49)^($A32-2022)</f>
        <v>2253387.9268736201</v>
      </c>
      <c r="N32" s="37">
        <f>'Total Cost'!L32/(1+Assumptions!$D$49)^($A32-2022)</f>
        <v>2006872.3997593699</v>
      </c>
      <c r="O32" s="37">
        <f>'Total Cost'!M32/(1+Assumptions!$D$49)^($A32-2022)</f>
        <v>855582.41862109303</v>
      </c>
      <c r="P32" s="38">
        <f>'Total Cost'!N32/(1+Assumptions!$D$49)^($A32-2022)</f>
        <v>374924938.03133178</v>
      </c>
      <c r="Q32" s="38">
        <f>'Total Cost'!O32/(1+Assumptions!$D$49)^($A32-2022)</f>
        <v>675349397.47779763</v>
      </c>
      <c r="R32" s="38">
        <f>'Total Cost'!P32/(1+Assumptions!$D$49)^($A32-2022)</f>
        <v>501548108.65075535</v>
      </c>
      <c r="S32" s="38">
        <f>'Total Cost'!Q32/(1+Assumptions!$D$49)^($A32-2022)</f>
        <v>178895517.97356442</v>
      </c>
      <c r="T32" s="38">
        <f>'Total Cost'!R32/(1+Assumptions!$D$49)^($A32-2022)</f>
        <v>122129989.19705775</v>
      </c>
      <c r="U32" s="38">
        <f>'Total Cost'!S32/(1+Assumptions!$D$49)^($A32-2022)</f>
        <v>68580355.912288159</v>
      </c>
      <c r="V32" s="84">
        <f t="shared" si="5"/>
        <v>383304790.44184196</v>
      </c>
      <c r="W32" s="84">
        <f t="shared" si="0"/>
        <v>685139352.1320318</v>
      </c>
      <c r="X32" s="84">
        <f t="shared" si="1"/>
        <v>509878485.83943713</v>
      </c>
      <c r="Y32" s="84">
        <f t="shared" si="2"/>
        <v>184653756.06469718</v>
      </c>
      <c r="Z32" s="84">
        <f t="shared" si="3"/>
        <v>127053752.14746417</v>
      </c>
      <c r="AA32" s="84">
        <f t="shared" si="4"/>
        <v>71184545.493469909</v>
      </c>
    </row>
    <row r="33" spans="1:27" x14ac:dyDescent="0.35">
      <c r="A33">
        <v>2052</v>
      </c>
      <c r="B33">
        <v>2050</v>
      </c>
      <c r="C33">
        <f>'[2]Total Frequency Model'!L33</f>
        <v>1.3413780707010188</v>
      </c>
      <c r="D33" s="36">
        <f>'Total Cost'!B33/(1+Assumptions!$D$49)^($A33-2022)</f>
        <v>3818063.2818831736</v>
      </c>
      <c r="E33" s="36">
        <f>'Total Cost'!C33/(1+Assumptions!$D$49)^($A33-2022)</f>
        <v>4898368.0089276368</v>
      </c>
      <c r="F33" s="36">
        <f>'Total Cost'!D33/(1+Assumptions!$D$49)^($A33-2022)</f>
        <v>5164744.5169659983</v>
      </c>
      <c r="G33" s="36">
        <f>'Total Cost'!E33/(1+Assumptions!$D$49)^($A33-2022)</f>
        <v>3396300.4774891012</v>
      </c>
      <c r="H33" s="36">
        <f>'Total Cost'!F33/(1+Assumptions!$D$49)^($A33-2022)</f>
        <v>2826550.7241848297</v>
      </c>
      <c r="I33" s="36">
        <f>'Total Cost'!G33/(1+Assumptions!$D$49)^($A33-2022)</f>
        <v>1694450.5650217959</v>
      </c>
      <c r="J33" s="37">
        <f>'Total Cost'!H33/(1+Assumptions!$D$49)^($A33-2022)</f>
        <v>4207736.8046542155</v>
      </c>
      <c r="K33" s="37">
        <f>'Total Cost'!I33/(1+Assumptions!$D$49)^($A33-2022)</f>
        <v>4487651.8977896692</v>
      </c>
      <c r="L33" s="37">
        <f>'Total Cost'!J33/(1+Assumptions!$D$49)^($A33-2022)</f>
        <v>2843869.0144133037</v>
      </c>
      <c r="M33" s="37">
        <f>'Total Cost'!K33/(1+Assumptions!$D$49)^($A33-2022)</f>
        <v>2135954.4524269435</v>
      </c>
      <c r="N33" s="37">
        <f>'Total Cost'!L33/(1+Assumptions!$D$49)^($A33-2022)</f>
        <v>1902205.901962375</v>
      </c>
      <c r="O33" s="37">
        <f>'Total Cost'!M33/(1+Assumptions!$D$49)^($A33-2022)</f>
        <v>810936.75959093065</v>
      </c>
      <c r="P33" s="38">
        <f>'Total Cost'!N33/(1+Assumptions!$D$49)^($A33-2022)</f>
        <v>358375903.60264635</v>
      </c>
      <c r="Q33" s="38">
        <f>'Total Cost'!O33/(1+Assumptions!$D$49)^($A33-2022)</f>
        <v>645572421.32090008</v>
      </c>
      <c r="R33" s="38">
        <f>'Total Cost'!P33/(1+Assumptions!$D$49)^($A33-2022)</f>
        <v>479468353.00525516</v>
      </c>
      <c r="S33" s="38">
        <f>'Total Cost'!Q33/(1+Assumptions!$D$49)^($A33-2022)</f>
        <v>171073230.42191413</v>
      </c>
      <c r="T33" s="38">
        <f>'Total Cost'!R33/(1+Assumptions!$D$49)^($A33-2022)</f>
        <v>116776638.47565959</v>
      </c>
      <c r="U33" s="38">
        <f>'Total Cost'!S33/(1+Assumptions!$D$49)^($A33-2022)</f>
        <v>65568993.00151474</v>
      </c>
      <c r="V33" s="84">
        <f t="shared" si="5"/>
        <v>366401703.68918371</v>
      </c>
      <c r="W33" s="84">
        <f t="shared" si="0"/>
        <v>654958441.22761738</v>
      </c>
      <c r="X33" s="84">
        <f t="shared" si="1"/>
        <v>487476966.53663445</v>
      </c>
      <c r="Y33" s="84">
        <f t="shared" si="2"/>
        <v>176605485.35183018</v>
      </c>
      <c r="Z33" s="84">
        <f t="shared" si="3"/>
        <v>121505395.1018068</v>
      </c>
      <c r="AA33" s="84">
        <f t="shared" si="4"/>
        <v>68074380.32612747</v>
      </c>
    </row>
    <row r="34" spans="1:27" x14ac:dyDescent="0.35">
      <c r="A34">
        <v>2053</v>
      </c>
      <c r="B34">
        <v>2050</v>
      </c>
      <c r="C34">
        <f>'[2]Total Frequency Model'!L34</f>
        <v>1.3413780707010188</v>
      </c>
      <c r="D34" s="36">
        <f>'Total Cost'!B34/(1+Assumptions!$D$49)^($A34-2022)</f>
        <v>3699812.9847540772</v>
      </c>
      <c r="E34" s="36">
        <f>'Total Cost'!C34/(1+Assumptions!$D$49)^($A34-2022)</f>
        <v>4746659.2943937965</v>
      </c>
      <c r="F34" s="36">
        <f>'Total Cost'!D34/(1+Assumptions!$D$49)^($A34-2022)</f>
        <v>5004785.7817022204</v>
      </c>
      <c r="G34" s="36">
        <f>'Total Cost'!E34/(1+Assumptions!$D$49)^($A34-2022)</f>
        <v>3291112.7131824056</v>
      </c>
      <c r="H34" s="36">
        <f>'Total Cost'!F34/(1+Assumptions!$D$49)^($A34-2022)</f>
        <v>2739008.8375504985</v>
      </c>
      <c r="I34" s="36">
        <f>'Total Cost'!G34/(1+Assumptions!$D$49)^($A34-2022)</f>
        <v>1641971.2664896969</v>
      </c>
      <c r="J34" s="37">
        <f>'Total Cost'!H34/(1+Assumptions!$D$49)^($A34-2022)</f>
        <v>3987846.5782275097</v>
      </c>
      <c r="K34" s="37">
        <f>'Total Cost'!I34/(1+Assumptions!$D$49)^($A34-2022)</f>
        <v>4253206.3280484769</v>
      </c>
      <c r="L34" s="37">
        <f>'Total Cost'!J34/(1+Assumptions!$D$49)^($A34-2022)</f>
        <v>2695364.4145713421</v>
      </c>
      <c r="M34" s="37">
        <f>'Total Cost'!K34/(1+Assumptions!$D$49)^($A34-2022)</f>
        <v>2024646.0139587268</v>
      </c>
      <c r="N34" s="37">
        <f>'Total Cost'!L34/(1+Assumptions!$D$49)^($A34-2022)</f>
        <v>1803002.3305470226</v>
      </c>
      <c r="O34" s="37">
        <f>'Total Cost'!M34/(1+Assumptions!$D$49)^($A34-2022)</f>
        <v>768622.43522676115</v>
      </c>
      <c r="P34" s="38">
        <f>'Total Cost'!N34/(1+Assumptions!$D$49)^($A34-2022)</f>
        <v>342559099.99354237</v>
      </c>
      <c r="Q34" s="38">
        <f>'Total Cost'!O34/(1+Assumptions!$D$49)^($A34-2022)</f>
        <v>617111642.08742988</v>
      </c>
      <c r="R34" s="38">
        <f>'Total Cost'!P34/(1+Assumptions!$D$49)^($A34-2022)</f>
        <v>458363184.23668033</v>
      </c>
      <c r="S34" s="38">
        <f>'Total Cost'!Q34/(1+Assumptions!$D$49)^($A34-2022)</f>
        <v>163594057.40111879</v>
      </c>
      <c r="T34" s="38">
        <f>'Total Cost'!R34/(1+Assumptions!$D$49)^($A34-2022)</f>
        <v>111658642.0260803</v>
      </c>
      <c r="U34" s="38">
        <f>'Total Cost'!S34/(1+Assumptions!$D$49)^($A34-2022)</f>
        <v>62690235.477067105</v>
      </c>
      <c r="V34" s="84">
        <f t="shared" si="5"/>
        <v>350246759.55652398</v>
      </c>
      <c r="W34" s="84">
        <f t="shared" si="0"/>
        <v>626111507.70987213</v>
      </c>
      <c r="X34" s="84">
        <f t="shared" si="1"/>
        <v>466063334.43295389</v>
      </c>
      <c r="Y34" s="84">
        <f t="shared" si="2"/>
        <v>168909816.12825993</v>
      </c>
      <c r="Z34" s="84">
        <f t="shared" si="3"/>
        <v>116200653.19417782</v>
      </c>
      <c r="AA34" s="84">
        <f t="shared" si="4"/>
        <v>65100829.178783566</v>
      </c>
    </row>
    <row r="35" spans="1:27" x14ac:dyDescent="0.35">
      <c r="A35">
        <v>2054</v>
      </c>
      <c r="B35">
        <v>2050</v>
      </c>
      <c r="C35">
        <f>'[2]Total Frequency Model'!L35</f>
        <v>1.3413780707010188</v>
      </c>
      <c r="D35" s="36">
        <f>'Total Cost'!B35/(1+Assumptions!$D$49)^($A35-2022)</f>
        <v>3585225.0503829448</v>
      </c>
      <c r="E35" s="36">
        <f>'Total Cost'!C35/(1+Assumptions!$D$49)^($A35-2022)</f>
        <v>4599649.1925455602</v>
      </c>
      <c r="F35" s="36">
        <f>'Total Cost'!D35/(1+Assumptions!$D$49)^($A35-2022)</f>
        <v>4849781.1728048362</v>
      </c>
      <c r="G35" s="36">
        <f>'Total Cost'!E35/(1+Assumptions!$D$49)^($A35-2022)</f>
        <v>3189182.7483057585</v>
      </c>
      <c r="H35" s="36">
        <f>'Total Cost'!F35/(1+Assumptions!$D$49)^($A35-2022)</f>
        <v>2654178.2349734199</v>
      </c>
      <c r="I35" s="36">
        <f>'Total Cost'!G35/(1+Assumptions!$D$49)^($A35-2022)</f>
        <v>1591117.3188715007</v>
      </c>
      <c r="J35" s="37">
        <f>'Total Cost'!H35/(1+Assumptions!$D$49)^($A35-2022)</f>
        <v>3779454.0150294704</v>
      </c>
      <c r="K35" s="37">
        <f>'Total Cost'!I35/(1+Assumptions!$D$49)^($A35-2022)</f>
        <v>4031016.0681965132</v>
      </c>
      <c r="L35" s="37">
        <f>'Total Cost'!J35/(1+Assumptions!$D$49)^($A35-2022)</f>
        <v>2554619.5740749212</v>
      </c>
      <c r="M35" s="37">
        <f>'Total Cost'!K35/(1+Assumptions!$D$49)^($A35-2022)</f>
        <v>1919142.90429238</v>
      </c>
      <c r="N35" s="37">
        <f>'Total Cost'!L35/(1+Assumptions!$D$49)^($A35-2022)</f>
        <v>1708976.3594524676</v>
      </c>
      <c r="O35" s="37">
        <f>'Total Cost'!M35/(1+Assumptions!$D$49)^($A35-2022)</f>
        <v>728517.62835728982</v>
      </c>
      <c r="P35" s="38">
        <f>'Total Cost'!N35/(1+Assumptions!$D$49)^($A35-2022)</f>
        <v>327442057.62831706</v>
      </c>
      <c r="Q35" s="38">
        <f>'Total Cost'!O35/(1+Assumptions!$D$49)^($A35-2022)</f>
        <v>589908748.31910801</v>
      </c>
      <c r="R35" s="38">
        <f>'Total Cost'!P35/(1+Assumptions!$D$49)^($A35-2022)</f>
        <v>438189480.82638973</v>
      </c>
      <c r="S35" s="38">
        <f>'Total Cost'!Q35/(1+Assumptions!$D$49)^($A35-2022)</f>
        <v>156442904.55574548</v>
      </c>
      <c r="T35" s="38">
        <f>'Total Cost'!R35/(1+Assumptions!$D$49)^($A35-2022)</f>
        <v>106765624.30422924</v>
      </c>
      <c r="U35" s="38">
        <f>'Total Cost'!S35/(1+Assumptions!$D$49)^($A35-2022)</f>
        <v>59938228.779818572</v>
      </c>
      <c r="V35" s="84">
        <f t="shared" si="5"/>
        <v>334806736.69372946</v>
      </c>
      <c r="W35" s="84">
        <f t="shared" si="0"/>
        <v>598539413.57985008</v>
      </c>
      <c r="X35" s="84">
        <f t="shared" si="1"/>
        <v>445593881.57326949</v>
      </c>
      <c r="Y35" s="84">
        <f t="shared" si="2"/>
        <v>161551230.20834363</v>
      </c>
      <c r="Z35" s="84">
        <f t="shared" si="3"/>
        <v>111128778.89865513</v>
      </c>
      <c r="AA35" s="84">
        <f t="shared" si="4"/>
        <v>62257863.727047361</v>
      </c>
    </row>
    <row r="36" spans="1:27" x14ac:dyDescent="0.35">
      <c r="A36">
        <v>2055</v>
      </c>
      <c r="B36">
        <v>2050</v>
      </c>
      <c r="C36">
        <f>'[2]Total Frequency Model'!L36</f>
        <v>1.3413780707010188</v>
      </c>
      <c r="D36" s="36">
        <f>'Total Cost'!B36/(1+Assumptions!$D$49)^($A36-2022)</f>
        <v>3474186.0507167685</v>
      </c>
      <c r="E36" s="36">
        <f>'Total Cost'!C36/(1+Assumptions!$D$49)^($A36-2022)</f>
        <v>4457192.1813459313</v>
      </c>
      <c r="F36" s="36">
        <f>'Total Cost'!D36/(1+Assumptions!$D$49)^($A36-2022)</f>
        <v>4699577.2546517523</v>
      </c>
      <c r="G36" s="36">
        <f>'Total Cost'!E36/(1+Assumptions!$D$49)^($A36-2022)</f>
        <v>3090409.6846492188</v>
      </c>
      <c r="H36" s="36">
        <f>'Total Cost'!F36/(1+Assumptions!$D$49)^($A36-2022)</f>
        <v>2571974.9445228791</v>
      </c>
      <c r="I36" s="36">
        <f>'Total Cost'!G36/(1+Assumptions!$D$49)^($A36-2022)</f>
        <v>1541838.3829731396</v>
      </c>
      <c r="J36" s="37">
        <f>'Total Cost'!H36/(1+Assumptions!$D$49)^($A36-2022)</f>
        <v>3581957.615434058</v>
      </c>
      <c r="K36" s="37">
        <f>'Total Cost'!I36/(1+Assumptions!$D$49)^($A36-2022)</f>
        <v>3820440.143913208</v>
      </c>
      <c r="L36" s="37">
        <f>'Total Cost'!J36/(1+Assumptions!$D$49)^($A36-2022)</f>
        <v>2421228.7904280401</v>
      </c>
      <c r="M36" s="37">
        <f>'Total Cost'!K36/(1+Assumptions!$D$49)^($A36-2022)</f>
        <v>1819142.1153130375</v>
      </c>
      <c r="N36" s="37">
        <f>'Total Cost'!L36/(1+Assumptions!$D$49)^($A36-2022)</f>
        <v>1619857.5743221219</v>
      </c>
      <c r="O36" s="37">
        <f>'Total Cost'!M36/(1+Assumptions!$D$49)^($A36-2022)</f>
        <v>690506.89070366125</v>
      </c>
      <c r="P36" s="38">
        <f>'Total Cost'!N36/(1+Assumptions!$D$49)^($A36-2022)</f>
        <v>312993749.6089893</v>
      </c>
      <c r="Q36" s="38">
        <f>'Total Cost'!O36/(1+Assumptions!$D$49)^($A36-2022)</f>
        <v>563908017.2978977</v>
      </c>
      <c r="R36" s="38">
        <f>'Total Cost'!P36/(1+Assumptions!$D$49)^($A36-2022)</f>
        <v>418906033.40139198</v>
      </c>
      <c r="S36" s="38">
        <f>'Total Cost'!Q36/(1+Assumptions!$D$49)^($A36-2022)</f>
        <v>149605343.35495511</v>
      </c>
      <c r="T36" s="38">
        <f>'Total Cost'!R36/(1+Assumptions!$D$49)^($A36-2022)</f>
        <v>102087668.32296647</v>
      </c>
      <c r="U36" s="38">
        <f>'Total Cost'!S36/(1+Assumptions!$D$49)^($A36-2022)</f>
        <v>57307377.449241258</v>
      </c>
      <c r="V36" s="84">
        <f t="shared" si="5"/>
        <v>320049893.27514011</v>
      </c>
      <c r="W36" s="84">
        <f t="shared" si="0"/>
        <v>572185649.62315679</v>
      </c>
      <c r="X36" s="84">
        <f t="shared" si="1"/>
        <v>426026839.44647175</v>
      </c>
      <c r="Y36" s="84">
        <f t="shared" si="2"/>
        <v>154514895.15491736</v>
      </c>
      <c r="Z36" s="84">
        <f t="shared" si="3"/>
        <v>106279500.84181148</v>
      </c>
      <c r="AA36" s="84">
        <f t="shared" si="4"/>
        <v>59539722.722918056</v>
      </c>
    </row>
    <row r="37" spans="1:27" x14ac:dyDescent="0.35">
      <c r="A37">
        <v>2056</v>
      </c>
      <c r="B37">
        <v>2050</v>
      </c>
      <c r="C37">
        <f>'[2]Total Frequency Model'!L37</f>
        <v>1.3413780707010188</v>
      </c>
      <c r="D37" s="36">
        <f>'Total Cost'!B37/(1+Assumptions!$D$49)^($A37-2022)</f>
        <v>3366586.070714239</v>
      </c>
      <c r="E37" s="36">
        <f>'Total Cost'!C37/(1+Assumptions!$D$49)^($A37-2022)</f>
        <v>4319147.2457612911</v>
      </c>
      <c r="F37" s="36">
        <f>'Total Cost'!D37/(1+Assumptions!$D$49)^($A37-2022)</f>
        <v>4554025.3437180985</v>
      </c>
      <c r="G37" s="36">
        <f>'Total Cost'!E37/(1+Assumptions!$D$49)^($A37-2022)</f>
        <v>2994695.748949294</v>
      </c>
      <c r="H37" s="36">
        <f>'Total Cost'!F37/(1+Assumptions!$D$49)^($A37-2022)</f>
        <v>2492317.5949861226</v>
      </c>
      <c r="I37" s="36">
        <f>'Total Cost'!G37/(1+Assumptions!$D$49)^($A37-2022)</f>
        <v>1494085.6786696916</v>
      </c>
      <c r="J37" s="37">
        <f>'Total Cost'!H37/(1+Assumptions!$D$49)^($A37-2022)</f>
        <v>3394787.361738123</v>
      </c>
      <c r="K37" s="37">
        <f>'Total Cost'!I37/(1+Assumptions!$D$49)^($A37-2022)</f>
        <v>3620871.1212553266</v>
      </c>
      <c r="L37" s="37">
        <f>'Total Cost'!J37/(1+Assumptions!$D$49)^($A37-2022)</f>
        <v>2294807.5834902581</v>
      </c>
      <c r="M37" s="37">
        <f>'Total Cost'!K37/(1+Assumptions!$D$49)^($A37-2022)</f>
        <v>1724356.4651987413</v>
      </c>
      <c r="N37" s="37">
        <f>'Total Cost'!L37/(1+Assumptions!$D$49)^($A37-2022)</f>
        <v>1535389.6927514023</v>
      </c>
      <c r="O37" s="37">
        <f>'Total Cost'!M37/(1+Assumptions!$D$49)^($A37-2022)</f>
        <v>654480.80972456757</v>
      </c>
      <c r="P37" s="38">
        <f>'Total Cost'!N37/(1+Assumptions!$D$49)^($A37-2022)</f>
        <v>299184527.49945462</v>
      </c>
      <c r="Q37" s="38">
        <f>'Total Cost'!O37/(1+Assumptions!$D$49)^($A37-2022)</f>
        <v>539056199.90278745</v>
      </c>
      <c r="R37" s="38">
        <f>'Total Cost'!P37/(1+Assumptions!$D$49)^($A37-2022)</f>
        <v>400473459.77480489</v>
      </c>
      <c r="S37" s="38">
        <f>'Total Cost'!Q37/(1+Assumptions!$D$49)^($A37-2022)</f>
        <v>143067581.64986622</v>
      </c>
      <c r="T37" s="38">
        <f>'Total Cost'!R37/(1+Assumptions!$D$49)^($A37-2022)</f>
        <v>97615295.339123309</v>
      </c>
      <c r="U37" s="38">
        <f>'Total Cost'!S37/(1+Assumptions!$D$49)^($A37-2022)</f>
        <v>54792333.631808147</v>
      </c>
      <c r="V37" s="84">
        <f t="shared" si="5"/>
        <v>305945900.931907</v>
      </c>
      <c r="W37" s="84">
        <f t="shared" si="0"/>
        <v>546996218.26980412</v>
      </c>
      <c r="X37" s="84">
        <f t="shared" si="1"/>
        <v>407322292.70201325</v>
      </c>
      <c r="Y37" s="84">
        <f t="shared" si="2"/>
        <v>147786633.86401427</v>
      </c>
      <c r="Z37" s="84">
        <f t="shared" si="3"/>
        <v>101643002.62686083</v>
      </c>
      <c r="AA37" s="84">
        <f t="shared" si="4"/>
        <v>56940900.120202407</v>
      </c>
    </row>
    <row r="38" spans="1:27" x14ac:dyDescent="0.35">
      <c r="A38">
        <v>2057</v>
      </c>
      <c r="B38">
        <v>2050</v>
      </c>
      <c r="C38">
        <f>'[2]Total Frequency Model'!L38</f>
        <v>1.3413780707010188</v>
      </c>
      <c r="D38" s="36">
        <f>'Total Cost'!B38/(1+Assumptions!$D$49)^($A38-2022)</f>
        <v>3262318.5995432837</v>
      </c>
      <c r="E38" s="36">
        <f>'Total Cost'!C38/(1+Assumptions!$D$49)^($A38-2022)</f>
        <v>4185377.7381737474</v>
      </c>
      <c r="F38" s="36">
        <f>'Total Cost'!D38/(1+Assumptions!$D$49)^($A38-2022)</f>
        <v>4412981.3613976976</v>
      </c>
      <c r="G38" s="36">
        <f>'Total Cost'!E38/(1+Assumptions!$D$49)^($A38-2022)</f>
        <v>2901946.1961053624</v>
      </c>
      <c r="H38" s="36">
        <f>'Total Cost'!F38/(1+Assumptions!$D$49)^($A38-2022)</f>
        <v>2415127.3353208024</v>
      </c>
      <c r="I38" s="36">
        <f>'Total Cost'!G38/(1+Assumptions!$D$49)^($A38-2022)</f>
        <v>1447811.9366190154</v>
      </c>
      <c r="J38" s="37">
        <f>'Total Cost'!H38/(1+Assumptions!$D$49)^($A38-2022)</f>
        <v>3217403.0697437553</v>
      </c>
      <c r="K38" s="37">
        <f>'Total Cost'!I38/(1+Assumptions!$D$49)^($A38-2022)</f>
        <v>3431733.3508157297</v>
      </c>
      <c r="L38" s="37">
        <f>'Total Cost'!J38/(1+Assumptions!$D$49)^($A38-2022)</f>
        <v>2174991.5848104618</v>
      </c>
      <c r="M38" s="37">
        <f>'Total Cost'!K38/(1+Assumptions!$D$49)^($A38-2022)</f>
        <v>1634513.7712918541</v>
      </c>
      <c r="N38" s="37">
        <f>'Total Cost'!L38/(1+Assumptions!$D$49)^($A38-2022)</f>
        <v>1455329.825330354</v>
      </c>
      <c r="O38" s="37">
        <f>'Total Cost'!M38/(1+Assumptions!$D$49)^($A38-2022)</f>
        <v>620335.69289679592</v>
      </c>
      <c r="P38" s="38">
        <f>'Total Cost'!N38/(1+Assumptions!$D$49)^($A38-2022)</f>
        <v>285986059.97261089</v>
      </c>
      <c r="Q38" s="38">
        <f>'Total Cost'!O38/(1+Assumptions!$D$49)^($A38-2022)</f>
        <v>515302410.59663743</v>
      </c>
      <c r="R38" s="38">
        <f>'Total Cost'!P38/(1+Assumptions!$D$49)^($A38-2022)</f>
        <v>382854123.76798487</v>
      </c>
      <c r="S38" s="38">
        <f>'Total Cost'!Q38/(1+Assumptions!$D$49)^($A38-2022)</f>
        <v>136816435.53579757</v>
      </c>
      <c r="T38" s="38">
        <f>'Total Cost'!R38/(1+Assumptions!$D$49)^($A38-2022)</f>
        <v>93339445.442219436</v>
      </c>
      <c r="U38" s="38">
        <f>'Total Cost'!S38/(1+Assumptions!$D$49)^($A38-2022)</f>
        <v>52387986.100078255</v>
      </c>
      <c r="V38" s="84">
        <f t="shared" si="5"/>
        <v>292465781.64189792</v>
      </c>
      <c r="W38" s="84">
        <f t="shared" si="0"/>
        <v>522919521.68562692</v>
      </c>
      <c r="X38" s="84">
        <f t="shared" si="1"/>
        <v>389442096.71419305</v>
      </c>
      <c r="Y38" s="84">
        <f t="shared" si="2"/>
        <v>141352895.50319478</v>
      </c>
      <c r="Z38" s="84">
        <f t="shared" si="3"/>
        <v>97209902.602870598</v>
      </c>
      <c r="AA38" s="84">
        <f t="shared" si="4"/>
        <v>54456133.729594067</v>
      </c>
    </row>
    <row r="39" spans="1:27" x14ac:dyDescent="0.35">
      <c r="A39">
        <v>2058</v>
      </c>
      <c r="B39">
        <v>2050</v>
      </c>
      <c r="C39">
        <f>'[2]Total Frequency Model'!L39</f>
        <v>1.3413780707010188</v>
      </c>
      <c r="D39" s="36">
        <f>'Total Cost'!B39/(1+Assumptions!$D$49)^($A39-2022)</f>
        <v>3161280.4251483586</v>
      </c>
      <c r="E39" s="36">
        <f>'Total Cost'!C39/(1+Assumptions!$D$49)^($A39-2022)</f>
        <v>4055751.2431166931</v>
      </c>
      <c r="F39" s="36">
        <f>'Total Cost'!D39/(1+Assumptions!$D$49)^($A39-2022)</f>
        <v>4276305.691382857</v>
      </c>
      <c r="G39" s="36">
        <f>'Total Cost'!E39/(1+Assumptions!$D$49)^($A39-2022)</f>
        <v>2812069.2153935982</v>
      </c>
      <c r="H39" s="36">
        <f>'Total Cost'!F39/(1+Assumptions!$D$49)^($A39-2022)</f>
        <v>2340327.7566020791</v>
      </c>
      <c r="I39" s="36">
        <f>'Total Cost'!G39/(1+Assumptions!$D$49)^($A39-2022)</f>
        <v>1402971.3514708802</v>
      </c>
      <c r="J39" s="37">
        <f>'Total Cost'!H39/(1+Assumptions!$D$49)^($A39-2022)</f>
        <v>3049292.8266852456</v>
      </c>
      <c r="K39" s="37">
        <f>'Total Cost'!I39/(1+Assumptions!$D$49)^($A39-2022)</f>
        <v>3252481.3038367489</v>
      </c>
      <c r="L39" s="37">
        <f>'Total Cost'!J39/(1+Assumptions!$D$49)^($A39-2022)</f>
        <v>2061435.4851116387</v>
      </c>
      <c r="M39" s="37">
        <f>'Total Cost'!K39/(1+Assumptions!$D$49)^($A39-2022)</f>
        <v>1549356.0662228109</v>
      </c>
      <c r="N39" s="37">
        <f>'Total Cost'!L39/(1+Assumptions!$D$49)^($A39-2022)</f>
        <v>1379447.7753458743</v>
      </c>
      <c r="O39" s="37">
        <f>'Total Cost'!M39/(1+Assumptions!$D$49)^($A39-2022)</f>
        <v>587973.26851835975</v>
      </c>
      <c r="P39" s="38">
        <f>'Total Cost'!N39/(1+Assumptions!$D$49)^($A39-2022)</f>
        <v>273371274.19262856</v>
      </c>
      <c r="Q39" s="38">
        <f>'Total Cost'!O39/(1+Assumptions!$D$49)^($A39-2022)</f>
        <v>492598022.31418085</v>
      </c>
      <c r="R39" s="38">
        <f>'Total Cost'!P39/(1+Assumptions!$D$49)^($A39-2022)</f>
        <v>366012057.64572674</v>
      </c>
      <c r="S39" s="38">
        <f>'Total Cost'!Q39/(1+Assumptions!$D$49)^($A39-2022)</f>
        <v>130839302.46144083</v>
      </c>
      <c r="T39" s="38">
        <f>'Total Cost'!R39/(1+Assumptions!$D$49)^($A39-2022)</f>
        <v>89251459.00477466</v>
      </c>
      <c r="U39" s="38">
        <f>'Total Cost'!S39/(1+Assumptions!$D$49)^($A39-2022)</f>
        <v>50089449.75973013</v>
      </c>
      <c r="V39" s="84">
        <f t="shared" si="5"/>
        <v>279581847.44446218</v>
      </c>
      <c r="W39" s="84">
        <f t="shared" si="0"/>
        <v>499906254.86113429</v>
      </c>
      <c r="X39" s="84">
        <f t="shared" si="1"/>
        <v>372349798.82222122</v>
      </c>
      <c r="Y39" s="84">
        <f t="shared" si="2"/>
        <v>135200727.74305725</v>
      </c>
      <c r="Z39" s="84">
        <f t="shared" si="3"/>
        <v>92971234.536722615</v>
      </c>
      <c r="AA39" s="84">
        <f t="shared" si="4"/>
        <v>52080394.379719369</v>
      </c>
    </row>
    <row r="40" spans="1:27" x14ac:dyDescent="0.35">
      <c r="A40">
        <v>2059</v>
      </c>
      <c r="B40">
        <v>2050</v>
      </c>
      <c r="C40">
        <f>'[2]Total Frequency Model'!L40</f>
        <v>1.3413780707010188</v>
      </c>
      <c r="D40" s="36">
        <f>'Total Cost'!B40/(1+Assumptions!$D$49)^($A40-2022)</f>
        <v>3063371.5320831267</v>
      </c>
      <c r="E40" s="36">
        <f>'Total Cost'!C40/(1+Assumptions!$D$49)^($A40-2022)</f>
        <v>3930139.44619967</v>
      </c>
      <c r="F40" s="36">
        <f>'Total Cost'!D40/(1+Assumptions!$D$49)^($A40-2022)</f>
        <v>4143863.0414612838</v>
      </c>
      <c r="G40" s="36">
        <f>'Total Cost'!E40/(1+Assumptions!$D$49)^($A40-2022)</f>
        <v>2724975.8395855715</v>
      </c>
      <c r="H40" s="36">
        <f>'Total Cost'!F40/(1+Assumptions!$D$49)^($A40-2022)</f>
        <v>2267844.8163871206</v>
      </c>
      <c r="I40" s="36">
        <f>'Total Cost'!G40/(1+Assumptions!$D$49)^($A40-2022)</f>
        <v>1359519.5365252637</v>
      </c>
      <c r="J40" s="37">
        <f>'Total Cost'!H40/(1+Assumptions!$D$49)^($A40-2022)</f>
        <v>2889971.5109763839</v>
      </c>
      <c r="K40" s="37">
        <f>'Total Cost'!I40/(1+Assumptions!$D$49)^($A40-2022)</f>
        <v>3082597.9954607305</v>
      </c>
      <c r="L40" s="37">
        <f>'Total Cost'!J40/(1+Assumptions!$D$49)^($A40-2022)</f>
        <v>1953812.0368808981</v>
      </c>
      <c r="M40" s="37">
        <f>'Total Cost'!K40/(1+Assumptions!$D$49)^($A40-2022)</f>
        <v>1468638.8550233084</v>
      </c>
      <c r="N40" s="37">
        <f>'Total Cost'!L40/(1+Assumptions!$D$49)^($A40-2022)</f>
        <v>1307525.3751200875</v>
      </c>
      <c r="O40" s="37">
        <f>'Total Cost'!M40/(1+Assumptions!$D$49)^($A40-2022)</f>
        <v>557300.40216916101</v>
      </c>
      <c r="P40" s="38">
        <f>'Total Cost'!N40/(1+Assumptions!$D$49)^($A40-2022)</f>
        <v>261314299.8102529</v>
      </c>
      <c r="Q40" s="38">
        <f>'Total Cost'!O40/(1+Assumptions!$D$49)^($A40-2022)</f>
        <v>470896566.03249371</v>
      </c>
      <c r="R40" s="38">
        <f>'Total Cost'!P40/(1+Assumptions!$D$49)^($A40-2022)</f>
        <v>349912888.00346249</v>
      </c>
      <c r="S40" s="38">
        <f>'Total Cost'!Q40/(1+Assumptions!$D$49)^($A40-2022)</f>
        <v>125124135.52959183</v>
      </c>
      <c r="T40" s="38">
        <f>'Total Cost'!R40/(1+Assumptions!$D$49)^($A40-2022)</f>
        <v>85343058.955899402</v>
      </c>
      <c r="U40" s="38">
        <f>'Total Cost'!S40/(1+Assumptions!$D$49)^($A40-2022)</f>
        <v>47892055.622822188</v>
      </c>
      <c r="V40" s="84">
        <f t="shared" si="5"/>
        <v>267267642.8533124</v>
      </c>
      <c r="W40" s="84">
        <f t="shared" si="0"/>
        <v>477909303.47415411</v>
      </c>
      <c r="X40" s="84">
        <f t="shared" si="1"/>
        <v>356010563.08180469</v>
      </c>
      <c r="Y40" s="84">
        <f t="shared" si="2"/>
        <v>129317750.22420071</v>
      </c>
      <c r="Z40" s="84">
        <f t="shared" si="3"/>
        <v>88918429.147406608</v>
      </c>
      <c r="AA40" s="84">
        <f t="shared" si="4"/>
        <v>49808875.561516613</v>
      </c>
    </row>
    <row r="41" spans="1:27" x14ac:dyDescent="0.35">
      <c r="A41">
        <v>2060</v>
      </c>
      <c r="B41">
        <v>2060</v>
      </c>
      <c r="C41">
        <f>'[2]Total Frequency Model'!L41</f>
        <v>1.5237627321749549</v>
      </c>
      <c r="D41" s="36">
        <f>'Total Cost'!B41/(1+Assumptions!$D$49)^($A41-2022)</f>
        <v>3345673.8167604241</v>
      </c>
      <c r="E41" s="36">
        <f>'Total Cost'!C41/(1+Assumptions!$D$49)^($A41-2022)</f>
        <v>4292317.9587120172</v>
      </c>
      <c r="F41" s="36">
        <f>'Total Cost'!D41/(1+Assumptions!$D$49)^($A41-2022)</f>
        <v>4525737.0622069295</v>
      </c>
      <c r="G41" s="36">
        <f>'Total Cost'!E41/(1+Assumptions!$D$49)^($A41-2022)</f>
        <v>2976093.5695601446</v>
      </c>
      <c r="H41" s="36">
        <f>'Total Cost'!F41/(1+Assumptions!$D$49)^($A41-2022)</f>
        <v>2476836.042640469</v>
      </c>
      <c r="I41" s="36">
        <f>'Total Cost'!G41/(1+Assumptions!$D$49)^($A41-2022)</f>
        <v>1484804.8527870874</v>
      </c>
      <c r="J41" s="37">
        <f>'Total Cost'!H41/(1+Assumptions!$D$49)^($A41-2022)</f>
        <v>3086995.8077497431</v>
      </c>
      <c r="K41" s="37">
        <f>'Total Cost'!I41/(1+Assumptions!$D$49)^($A41-2022)</f>
        <v>3292812.9696374019</v>
      </c>
      <c r="L41" s="37">
        <f>'Total Cost'!J41/(1+Assumptions!$D$49)^($A41-2022)</f>
        <v>2087103.3760648454</v>
      </c>
      <c r="M41" s="37">
        <f>'Total Cost'!K41/(1+Assumptions!$D$49)^($A41-2022)</f>
        <v>1569015.3636597532</v>
      </c>
      <c r="N41" s="37">
        <f>'Total Cost'!L41/(1+Assumptions!$D$49)^($A41-2022)</f>
        <v>1396829.1801524123</v>
      </c>
      <c r="O41" s="37">
        <f>'Total Cost'!M41/(1+Assumptions!$D$49)^($A41-2022)</f>
        <v>595345.91017889534</v>
      </c>
      <c r="P41" s="38">
        <f>'Total Cost'!N41/(1+Assumptions!$D$49)^($A41-2022)</f>
        <v>281528940.40848362</v>
      </c>
      <c r="Q41" s="38">
        <f>'Total Cost'!O41/(1+Assumptions!$D$49)^($A41-2022)</f>
        <v>507350434.56298143</v>
      </c>
      <c r="R41" s="38">
        <f>'Total Cost'!P41/(1+Assumptions!$D$49)^($A41-2022)</f>
        <v>377028561.79329807</v>
      </c>
      <c r="S41" s="38">
        <f>'Total Cost'!Q41/(1+Assumptions!$D$49)^($A41-2022)</f>
        <v>134863418.84576792</v>
      </c>
      <c r="T41" s="38">
        <f>'Total Cost'!R41/(1+Assumptions!$D$49)^($A41-2022)</f>
        <v>91975285.181509778</v>
      </c>
      <c r="U41" s="38">
        <f>'Total Cost'!S41/(1+Assumptions!$D$49)^($A41-2022)</f>
        <v>51609617.414389998</v>
      </c>
      <c r="V41" s="84">
        <f t="shared" si="5"/>
        <v>287961610.03299379</v>
      </c>
      <c r="W41" s="84">
        <f t="shared" si="0"/>
        <v>514935565.49133086</v>
      </c>
      <c r="X41" s="84">
        <f t="shared" si="1"/>
        <v>383641402.23156983</v>
      </c>
      <c r="Y41" s="84">
        <f t="shared" si="2"/>
        <v>139408527.77898782</v>
      </c>
      <c r="Z41" s="84">
        <f t="shared" si="3"/>
        <v>95848950.404302657</v>
      </c>
      <c r="AA41" s="84">
        <f t="shared" si="4"/>
        <v>53689768.177355982</v>
      </c>
    </row>
    <row r="42" spans="1:27" x14ac:dyDescent="0.35">
      <c r="A42">
        <v>2061</v>
      </c>
      <c r="B42">
        <v>2060</v>
      </c>
      <c r="C42">
        <f>'[2]Total Frequency Model'!L42</f>
        <v>1.5237627321749549</v>
      </c>
      <c r="D42" s="36">
        <f>'Total Cost'!B42/(1+Assumptions!$D$49)^($A42-2022)</f>
        <v>3242054.0248082522</v>
      </c>
      <c r="E42" s="36">
        <f>'Total Cost'!C42/(1+Assumptions!$D$49)^($A42-2022)</f>
        <v>4159379.3884167881</v>
      </c>
      <c r="F42" s="36">
        <f>'Total Cost'!D42/(1+Assumptions!$D$49)^($A42-2022)</f>
        <v>4385569.2041010847</v>
      </c>
      <c r="G42" s="36">
        <f>'Total Cost'!E42/(1+Assumptions!$D$49)^($A42-2022)</f>
        <v>2883920.1499747825</v>
      </c>
      <c r="H42" s="36">
        <f>'Total Cost'!F42/(1+Assumptions!$D$49)^($A42-2022)</f>
        <v>2400125.2664278145</v>
      </c>
      <c r="I42" s="36">
        <f>'Total Cost'!G42/(1+Assumptions!$D$49)^($A42-2022)</f>
        <v>1438818.5497695536</v>
      </c>
      <c r="J42" s="37">
        <f>'Total Cost'!H42/(1+Assumptions!$D$49)^($A42-2022)</f>
        <v>2925715.0096455491</v>
      </c>
      <c r="K42" s="37">
        <f>'Total Cost'!I42/(1+Assumptions!$D$49)^($A42-2022)</f>
        <v>3120834.786558568</v>
      </c>
      <c r="L42" s="37">
        <f>'Total Cost'!J42/(1+Assumptions!$D$49)^($A42-2022)</f>
        <v>1978147.8142914923</v>
      </c>
      <c r="M42" s="37">
        <f>'Total Cost'!K42/(1+Assumptions!$D$49)^($A42-2022)</f>
        <v>1487281.7140392652</v>
      </c>
      <c r="N42" s="37">
        <f>'Total Cost'!L42/(1+Assumptions!$D$49)^($A42-2022)</f>
        <v>1324006.8638232807</v>
      </c>
      <c r="O42" s="37">
        <f>'Total Cost'!M42/(1+Assumptions!$D$49)^($A42-2022)</f>
        <v>564290.95639917324</v>
      </c>
      <c r="P42" s="38">
        <f>'Total Cost'!N42/(1+Assumptions!$D$49)^($A42-2022)</f>
        <v>269115023.80742091</v>
      </c>
      <c r="Q42" s="38">
        <f>'Total Cost'!O42/(1+Assumptions!$D$49)^($A42-2022)</f>
        <v>485004380.96153718</v>
      </c>
      <c r="R42" s="38">
        <f>'Total Cost'!P42/(1+Assumptions!$D$49)^($A42-2022)</f>
        <v>360448969.80197245</v>
      </c>
      <c r="S42" s="38">
        <f>'Total Cost'!Q42/(1+Assumptions!$D$49)^($A42-2022)</f>
        <v>128974217.80127381</v>
      </c>
      <c r="T42" s="38">
        <f>'Total Cost'!R42/(1+Assumptions!$D$49)^($A42-2022)</f>
        <v>87948734.65615508</v>
      </c>
      <c r="U42" s="38">
        <f>'Total Cost'!S42/(1+Assumptions!$D$49)^($A42-2022)</f>
        <v>49346141.854955375</v>
      </c>
      <c r="V42" s="84">
        <f t="shared" si="5"/>
        <v>275282792.84187472</v>
      </c>
      <c r="W42" s="84">
        <f t="shared" si="0"/>
        <v>492284595.13651252</v>
      </c>
      <c r="X42" s="84">
        <f t="shared" si="1"/>
        <v>366812686.82036501</v>
      </c>
      <c r="Y42" s="84">
        <f t="shared" si="2"/>
        <v>133345419.66528785</v>
      </c>
      <c r="Z42" s="84">
        <f t="shared" si="3"/>
        <v>91672866.786406174</v>
      </c>
      <c r="AA42" s="84">
        <f t="shared" si="4"/>
        <v>51349251.361124098</v>
      </c>
    </row>
    <row r="43" spans="1:27" x14ac:dyDescent="0.35">
      <c r="A43">
        <v>2062</v>
      </c>
      <c r="B43">
        <v>2060</v>
      </c>
      <c r="C43">
        <f>'[2]Total Frequency Model'!L43</f>
        <v>1.5237627321749549</v>
      </c>
      <c r="D43" s="36">
        <f>'Total Cost'!B43/(1+Assumptions!$D$49)^($A43-2022)</f>
        <v>3141643.4701793441</v>
      </c>
      <c r="E43" s="36">
        <f>'Total Cost'!C43/(1+Assumptions!$D$49)^($A43-2022)</f>
        <v>4030558.0954626468</v>
      </c>
      <c r="F43" s="36">
        <f>'Total Cost'!D43/(1+Assumptions!$D$49)^($A43-2022)</f>
        <v>4249742.5236146934</v>
      </c>
      <c r="G43" s="36">
        <f>'Total Cost'!E43/(1+Assumptions!$D$49)^($A43-2022)</f>
        <v>2794601.4589386024</v>
      </c>
      <c r="H43" s="36">
        <f>'Total Cost'!F43/(1+Assumptions!$D$49)^($A43-2022)</f>
        <v>2325790.3209467237</v>
      </c>
      <c r="I43" s="36">
        <f>'Total Cost'!G43/(1+Assumptions!$D$49)^($A43-2022)</f>
        <v>1394256.5013005231</v>
      </c>
      <c r="J43" s="37">
        <f>'Total Cost'!H43/(1+Assumptions!$D$49)^($A43-2022)</f>
        <v>2772865.35303145</v>
      </c>
      <c r="K43" s="37">
        <f>'Total Cost'!I43/(1+Assumptions!$D$49)^($A43-2022)</f>
        <v>2957844.3402654473</v>
      </c>
      <c r="L43" s="37">
        <f>'Total Cost'!J43/(1+Assumptions!$D$49)^($A43-2022)</f>
        <v>1874883.9902843863</v>
      </c>
      <c r="M43" s="37">
        <f>'Total Cost'!K43/(1+Assumptions!$D$49)^($A43-2022)</f>
        <v>1409809.46381925</v>
      </c>
      <c r="N43" s="37">
        <f>'Total Cost'!L43/(1+Assumptions!$D$49)^($A43-2022)</f>
        <v>1254984.0878219141</v>
      </c>
      <c r="O43" s="37">
        <f>'Total Cost'!M43/(1+Assumptions!$D$49)^($A43-2022)</f>
        <v>534857.12267472898</v>
      </c>
      <c r="P43" s="38">
        <f>'Total Cost'!N43/(1+Assumptions!$D$49)^($A43-2022)</f>
        <v>257249864.01046205</v>
      </c>
      <c r="Q43" s="38">
        <f>'Total Cost'!O43/(1+Assumptions!$D$49)^($A43-2022)</f>
        <v>463645108.16053927</v>
      </c>
      <c r="R43" s="38">
        <f>'Total Cost'!P43/(1+Assumptions!$D$49)^($A43-2022)</f>
        <v>344600445.36409807</v>
      </c>
      <c r="S43" s="38">
        <f>'Total Cost'!Q43/(1+Assumptions!$D$49)^($A43-2022)</f>
        <v>123343022.52878892</v>
      </c>
      <c r="T43" s="38">
        <f>'Total Cost'!R43/(1+Assumptions!$D$49)^($A43-2022)</f>
        <v>84099002.859262347</v>
      </c>
      <c r="U43" s="38">
        <f>'Total Cost'!S43/(1+Assumptions!$D$49)^($A43-2022)</f>
        <v>47182228.773240328</v>
      </c>
      <c r="V43" s="84">
        <f t="shared" si="5"/>
        <v>263164372.83367285</v>
      </c>
      <c r="W43" s="84">
        <f t="shared" si="0"/>
        <v>470633510.59626734</v>
      </c>
      <c r="X43" s="84">
        <f t="shared" si="1"/>
        <v>350725071.87799716</v>
      </c>
      <c r="Y43" s="84">
        <f t="shared" si="2"/>
        <v>127547433.45154677</v>
      </c>
      <c r="Z43" s="84">
        <f t="shared" si="3"/>
        <v>87679777.268030986</v>
      </c>
      <c r="AA43" s="84">
        <f t="shared" si="4"/>
        <v>49111342.397215582</v>
      </c>
    </row>
    <row r="44" spans="1:27" x14ac:dyDescent="0.35">
      <c r="A44">
        <v>2063</v>
      </c>
      <c r="B44">
        <v>2060</v>
      </c>
      <c r="C44">
        <f>'[2]Total Frequency Model'!L44</f>
        <v>1.5237627321749549</v>
      </c>
      <c r="D44" s="36">
        <f>'Total Cost'!B44/(1+Assumptions!$D$49)^($A44-2022)</f>
        <v>3044342.7586942376</v>
      </c>
      <c r="E44" s="36">
        <f>'Total Cost'!C44/(1+Assumptions!$D$49)^($A44-2022)</f>
        <v>3905726.5625108238</v>
      </c>
      <c r="F44" s="36">
        <f>'Total Cost'!D44/(1+Assumptions!$D$49)^($A44-2022)</f>
        <v>4118122.5689313514</v>
      </c>
      <c r="G44" s="36">
        <f>'Total Cost'!E44/(1+Assumptions!$D$49)^($A44-2022)</f>
        <v>2708049.0818617349</v>
      </c>
      <c r="H44" s="36">
        <f>'Total Cost'!F44/(1+Assumptions!$D$49)^($A44-2022)</f>
        <v>2253757.6236844938</v>
      </c>
      <c r="I44" s="36">
        <f>'Total Cost'!G44/(1+Assumptions!$D$49)^($A44-2022)</f>
        <v>1351074.5963972488</v>
      </c>
      <c r="J44" s="37">
        <f>'Total Cost'!H44/(1+Assumptions!$D$49)^($A44-2022)</f>
        <v>2628005.8547005286</v>
      </c>
      <c r="K44" s="37">
        <f>'Total Cost'!I44/(1+Assumptions!$D$49)^($A44-2022)</f>
        <v>2803371.659050989</v>
      </c>
      <c r="L44" s="37">
        <f>'Total Cost'!J44/(1+Assumptions!$D$49)^($A44-2022)</f>
        <v>1777014.3934605878</v>
      </c>
      <c r="M44" s="37">
        <f>'Total Cost'!K44/(1+Assumptions!$D$49)^($A44-2022)</f>
        <v>1336376.2583859959</v>
      </c>
      <c r="N44" s="37">
        <f>'Total Cost'!L44/(1+Assumptions!$D$49)^($A44-2022)</f>
        <v>1189562.4664070432</v>
      </c>
      <c r="O44" s="37">
        <f>'Total Cost'!M44/(1+Assumptions!$D$49)^($A44-2022)</f>
        <v>506959.72692257649</v>
      </c>
      <c r="P44" s="38">
        <f>'Total Cost'!N44/(1+Assumptions!$D$49)^($A44-2022)</f>
        <v>245909147.88079569</v>
      </c>
      <c r="Q44" s="38">
        <f>'Total Cost'!O44/(1+Assumptions!$D$49)^($A44-2022)</f>
        <v>443228937.35591775</v>
      </c>
      <c r="R44" s="38">
        <f>'Total Cost'!P44/(1+Assumptions!$D$49)^($A44-2022)</f>
        <v>329450671.80417073</v>
      </c>
      <c r="S44" s="38">
        <f>'Total Cost'!Q44/(1+Assumptions!$D$49)^($A44-2022)</f>
        <v>117958495.64897414</v>
      </c>
      <c r="T44" s="38">
        <f>'Total Cost'!R44/(1+Assumptions!$D$49)^($A44-2022)</f>
        <v>80418303.052301899</v>
      </c>
      <c r="U44" s="38">
        <f>'Total Cost'!S44/(1+Assumptions!$D$49)^($A44-2022)</f>
        <v>45113486.901590027</v>
      </c>
      <c r="V44" s="84">
        <f t="shared" si="5"/>
        <v>251581496.49419045</v>
      </c>
      <c r="W44" s="84">
        <f t="shared" si="0"/>
        <v>449938035.57747954</v>
      </c>
      <c r="X44" s="84">
        <f t="shared" si="1"/>
        <v>335345808.76656264</v>
      </c>
      <c r="Y44" s="84">
        <f t="shared" si="2"/>
        <v>122002920.98922187</v>
      </c>
      <c r="Z44" s="84">
        <f t="shared" si="3"/>
        <v>83861623.14239344</v>
      </c>
      <c r="AA44" s="84">
        <f t="shared" si="4"/>
        <v>46971521.224909849</v>
      </c>
    </row>
    <row r="45" spans="1:27" x14ac:dyDescent="0.35">
      <c r="A45">
        <v>2064</v>
      </c>
      <c r="B45">
        <v>2060</v>
      </c>
      <c r="C45">
        <f>'[2]Total Frequency Model'!L45</f>
        <v>1.5237627321749549</v>
      </c>
      <c r="D45" s="36">
        <f>'Total Cost'!B45/(1+Assumptions!$D$49)^($A45-2022)</f>
        <v>2950055.5745381778</v>
      </c>
      <c r="E45" s="36">
        <f>'Total Cost'!C45/(1+Assumptions!$D$49)^($A45-2022)</f>
        <v>3784761.2215974298</v>
      </c>
      <c r="F45" s="36">
        <f>'Total Cost'!D45/(1+Assumptions!$D$49)^($A45-2022)</f>
        <v>3990579.052379163</v>
      </c>
      <c r="G45" s="36">
        <f>'Total Cost'!E45/(1+Assumptions!$D$49)^($A45-2022)</f>
        <v>2624177.3424670999</v>
      </c>
      <c r="H45" s="36">
        <f>'Total Cost'!F45/(1+Assumptions!$D$49)^($A45-2022)</f>
        <v>2183955.8710728372</v>
      </c>
      <c r="I45" s="36">
        <f>'Total Cost'!G45/(1+Assumptions!$D$49)^($A45-2022)</f>
        <v>1309230.0902504704</v>
      </c>
      <c r="J45" s="37">
        <f>'Total Cost'!H45/(1+Assumptions!$D$49)^($A45-2022)</f>
        <v>2490718.6077783788</v>
      </c>
      <c r="K45" s="37">
        <f>'Total Cost'!I45/(1+Assumptions!$D$49)^($A45-2022)</f>
        <v>2656971.3586561559</v>
      </c>
      <c r="L45" s="37">
        <f>'Total Cost'!J45/(1+Assumptions!$D$49)^($A45-2022)</f>
        <v>1684257.0727662155</v>
      </c>
      <c r="M45" s="37">
        <f>'Total Cost'!K45/(1+Assumptions!$D$49)^($A45-2022)</f>
        <v>1266771.3536086038</v>
      </c>
      <c r="N45" s="37">
        <f>'Total Cost'!L45/(1+Assumptions!$D$49)^($A45-2022)</f>
        <v>1127553.9789203862</v>
      </c>
      <c r="O45" s="37">
        <f>'Total Cost'!M45/(1+Assumptions!$D$49)^($A45-2022)</f>
        <v>480518.51326752215</v>
      </c>
      <c r="P45" s="38">
        <f>'Total Cost'!N45/(1+Assumptions!$D$49)^($A45-2022)</f>
        <v>235069641.72774875</v>
      </c>
      <c r="Q45" s="38">
        <f>'Total Cost'!O45/(1+Assumptions!$D$49)^($A45-2022)</f>
        <v>423714127.31618959</v>
      </c>
      <c r="R45" s="38">
        <f>'Total Cost'!P45/(1+Assumptions!$D$49)^($A45-2022)</f>
        <v>314968764.25869328</v>
      </c>
      <c r="S45" s="38">
        <f>'Total Cost'!Q45/(1+Assumptions!$D$49)^($A45-2022)</f>
        <v>112809799.36289179</v>
      </c>
      <c r="T45" s="38">
        <f>'Total Cost'!R45/(1+Assumptions!$D$49)^($A45-2022)</f>
        <v>76899192.304322094</v>
      </c>
      <c r="U45" s="38">
        <f>'Total Cost'!S45/(1+Assumptions!$D$49)^($A45-2022)</f>
        <v>43135719.132512093</v>
      </c>
      <c r="V45" s="84">
        <f t="shared" si="5"/>
        <v>240510415.91006529</v>
      </c>
      <c r="W45" s="84">
        <f t="shared" si="0"/>
        <v>430155859.89644319</v>
      </c>
      <c r="X45" s="84">
        <f t="shared" si="1"/>
        <v>320643600.38383865</v>
      </c>
      <c r="Y45" s="84">
        <f t="shared" si="2"/>
        <v>116700748.0589675</v>
      </c>
      <c r="Z45" s="84">
        <f t="shared" si="3"/>
        <v>80210702.154315323</v>
      </c>
      <c r="AA45" s="84">
        <f t="shared" si="4"/>
        <v>44925467.736030087</v>
      </c>
    </row>
    <row r="46" spans="1:27" x14ac:dyDescent="0.35">
      <c r="A46">
        <v>2065</v>
      </c>
      <c r="B46">
        <v>2060</v>
      </c>
      <c r="C46">
        <f>'[2]Total Frequency Model'!L46</f>
        <v>1.5237627321749549</v>
      </c>
      <c r="D46" s="36">
        <f>'Total Cost'!B46/(1+Assumptions!$D$49)^($A46-2022)</f>
        <v>2858688.5849202303</v>
      </c>
      <c r="E46" s="36">
        <f>'Total Cost'!C46/(1+Assumptions!$D$49)^($A46-2022)</f>
        <v>3667542.331816264</v>
      </c>
      <c r="F46" s="36">
        <f>'Total Cost'!D46/(1+Assumptions!$D$49)^($A46-2022)</f>
        <v>3866985.7214618614</v>
      </c>
      <c r="G46" s="36">
        <f>'Total Cost'!E46/(1+Assumptions!$D$49)^($A46-2022)</f>
        <v>2542903.2179813674</v>
      </c>
      <c r="H46" s="36">
        <f>'Total Cost'!F46/(1+Assumptions!$D$49)^($A46-2022)</f>
        <v>2116315.967906062</v>
      </c>
      <c r="I46" s="36">
        <f>'Total Cost'!G46/(1+Assumptions!$D$49)^($A46-2022)</f>
        <v>1268681.5619122726</v>
      </c>
      <c r="J46" s="37">
        <f>'Total Cost'!H46/(1+Assumptions!$D$49)^($A46-2022)</f>
        <v>2360607.57363177</v>
      </c>
      <c r="K46" s="37">
        <f>'Total Cost'!I46/(1+Assumptions!$D$49)^($A46-2022)</f>
        <v>2518221.355343502</v>
      </c>
      <c r="L46" s="37">
        <f>'Total Cost'!J46/(1+Assumptions!$D$49)^($A46-2022)</f>
        <v>1596344.8225278745</v>
      </c>
      <c r="M46" s="37">
        <f>'Total Cost'!K46/(1+Assumptions!$D$49)^($A46-2022)</f>
        <v>1200795.0091935052</v>
      </c>
      <c r="N46" s="37">
        <f>'Total Cost'!L46/(1+Assumptions!$D$49)^($A46-2022)</f>
        <v>1068780.4279221818</v>
      </c>
      <c r="O46" s="37">
        <f>'Total Cost'!M46/(1+Assumptions!$D$49)^($A46-2022)</f>
        <v>455457.42056388309</v>
      </c>
      <c r="P46" s="38">
        <f>'Total Cost'!N46/(1+Assumptions!$D$49)^($A46-2022)</f>
        <v>224709143.29213351</v>
      </c>
      <c r="Q46" s="38">
        <f>'Total Cost'!O46/(1+Assumptions!$D$49)^($A46-2022)</f>
        <v>405060788.26441765</v>
      </c>
      <c r="R46" s="38">
        <f>'Total Cost'!P46/(1+Assumptions!$D$49)^($A46-2022)</f>
        <v>301125206.10731977</v>
      </c>
      <c r="S46" s="38">
        <f>'Total Cost'!Q46/(1+Assumptions!$D$49)^($A46-2022)</f>
        <v>107886573.38169967</v>
      </c>
      <c r="T46" s="38">
        <f>'Total Cost'!R46/(1+Assumptions!$D$49)^($A46-2022)</f>
        <v>73534556.275589406</v>
      </c>
      <c r="U46" s="38">
        <f>'Total Cost'!S46/(1+Assumptions!$D$49)^($A46-2022)</f>
        <v>41244913.914459094</v>
      </c>
      <c r="V46" s="84">
        <f t="shared" si="5"/>
        <v>229928439.4506855</v>
      </c>
      <c r="W46" s="84">
        <f t="shared" si="0"/>
        <v>411246551.95157743</v>
      </c>
      <c r="X46" s="84">
        <f t="shared" si="1"/>
        <v>306588536.65130949</v>
      </c>
      <c r="Y46" s="84">
        <f t="shared" si="2"/>
        <v>111630271.60887454</v>
      </c>
      <c r="Z46" s="84">
        <f t="shared" si="3"/>
        <v>76719652.671417654</v>
      </c>
      <c r="AA46" s="84">
        <f t="shared" si="4"/>
        <v>42969052.896935247</v>
      </c>
    </row>
    <row r="47" spans="1:27" x14ac:dyDescent="0.35">
      <c r="A47">
        <v>2066</v>
      </c>
      <c r="B47">
        <v>2060</v>
      </c>
      <c r="C47">
        <f>'[2]Total Frequency Model'!L47</f>
        <v>1.5237627321749549</v>
      </c>
      <c r="D47" s="36">
        <f>'Total Cost'!B47/(1+Assumptions!$D$49)^($A47-2022)</f>
        <v>2770151.3476852193</v>
      </c>
      <c r="E47" s="36">
        <f>'Total Cost'!C47/(1+Assumptions!$D$49)^($A47-2022)</f>
        <v>3553953.8607899519</v>
      </c>
      <c r="F47" s="36">
        <f>'Total Cost'!D47/(1+Assumptions!$D$49)^($A47-2022)</f>
        <v>3747220.2338842694</v>
      </c>
      <c r="G47" s="36">
        <f>'Total Cost'!E47/(1+Assumptions!$D$49)^($A47-2022)</f>
        <v>2464146.2569525503</v>
      </c>
      <c r="H47" s="36">
        <f>'Total Cost'!F47/(1+Assumptions!$D$49)^($A47-2022)</f>
        <v>2050770.9589452595</v>
      </c>
      <c r="I47" s="36">
        <f>'Total Cost'!G47/(1+Assumptions!$D$49)^($A47-2022)</f>
        <v>1229388.8732944096</v>
      </c>
      <c r="J47" s="37">
        <f>'Total Cost'!H47/(1+Assumptions!$D$49)^($A47-2022)</f>
        <v>2237297.4370479295</v>
      </c>
      <c r="K47" s="37">
        <f>'Total Cost'!I47/(1+Assumptions!$D$49)^($A47-2022)</f>
        <v>2386721.6463572094</v>
      </c>
      <c r="L47" s="37">
        <f>'Total Cost'!J47/(1+Assumptions!$D$49)^($A47-2022)</f>
        <v>1513024.4109230416</v>
      </c>
      <c r="M47" s="37">
        <f>'Total Cost'!K47/(1+Assumptions!$D$49)^($A47-2022)</f>
        <v>1138257.9137545892</v>
      </c>
      <c r="N47" s="37">
        <f>'Total Cost'!L47/(1+Assumptions!$D$49)^($A47-2022)</f>
        <v>1013072.9256692807</v>
      </c>
      <c r="O47" s="37">
        <f>'Total Cost'!M47/(1+Assumptions!$D$49)^($A47-2022)</f>
        <v>431704.36302885698</v>
      </c>
      <c r="P47" s="38">
        <f>'Total Cost'!N47/(1+Assumptions!$D$49)^($A47-2022)</f>
        <v>214806435.87092945</v>
      </c>
      <c r="Q47" s="38">
        <f>'Total Cost'!O47/(1+Assumptions!$D$49)^($A47-2022)</f>
        <v>387230799.59456056</v>
      </c>
      <c r="R47" s="38">
        <f>'Total Cost'!P47/(1+Assumptions!$D$49)^($A47-2022)</f>
        <v>287891788.2315852</v>
      </c>
      <c r="S47" s="38">
        <f>'Total Cost'!Q47/(1+Assumptions!$D$49)^($A47-2022)</f>
        <v>103178913.83363903</v>
      </c>
      <c r="T47" s="38">
        <f>'Total Cost'!R47/(1+Assumptions!$D$49)^($A47-2022)</f>
        <v>70317594.676141948</v>
      </c>
      <c r="U47" s="38">
        <f>'Total Cost'!S47/(1+Assumptions!$D$49)^($A47-2022)</f>
        <v>39437237.029689752</v>
      </c>
      <c r="V47" s="84">
        <f t="shared" si="5"/>
        <v>219813884.6556626</v>
      </c>
      <c r="W47" s="84">
        <f t="shared" si="0"/>
        <v>393171475.1017077</v>
      </c>
      <c r="X47" s="84">
        <f t="shared" si="1"/>
        <v>293152032.87639254</v>
      </c>
      <c r="Y47" s="84">
        <f t="shared" si="2"/>
        <v>106781318.00434616</v>
      </c>
      <c r="Z47" s="84">
        <f t="shared" si="3"/>
        <v>73381438.56075649</v>
      </c>
      <c r="AA47" s="84">
        <f t="shared" si="4"/>
        <v>41098330.266013019</v>
      </c>
    </row>
    <row r="48" spans="1:27" x14ac:dyDescent="0.35">
      <c r="A48">
        <v>2067</v>
      </c>
      <c r="B48">
        <v>2060</v>
      </c>
      <c r="C48">
        <f>'[2]Total Frequency Model'!L48</f>
        <v>1.5237627321749549</v>
      </c>
      <c r="D48" s="36">
        <f>'Total Cost'!B48/(1+Assumptions!$D$49)^($A48-2022)</f>
        <v>2684356.2217870499</v>
      </c>
      <c r="E48" s="36">
        <f>'Total Cost'!C48/(1+Assumptions!$D$49)^($A48-2022)</f>
        <v>3443883.3698120676</v>
      </c>
      <c r="F48" s="36">
        <f>'Total Cost'!D48/(1+Assumptions!$D$49)^($A48-2022)</f>
        <v>3631164.0364483735</v>
      </c>
      <c r="G48" s="36">
        <f>'Total Cost'!E48/(1+Assumptions!$D$49)^($A48-2022)</f>
        <v>2387828.499612899</v>
      </c>
      <c r="H48" s="36">
        <f>'Total Cost'!F48/(1+Assumptions!$D$49)^($A48-2022)</f>
        <v>1987255.9626408007</v>
      </c>
      <c r="I48" s="36">
        <f>'Total Cost'!G48/(1+Assumptions!$D$49)^($A48-2022)</f>
        <v>1191313.1294365008</v>
      </c>
      <c r="J48" s="37">
        <f>'Total Cost'!H48/(1+Assumptions!$D$49)^($A48-2022)</f>
        <v>2120432.521369664</v>
      </c>
      <c r="K48" s="37">
        <f>'Total Cost'!I48/(1+Assumptions!$D$49)^($A48-2022)</f>
        <v>2262093.1542397733</v>
      </c>
      <c r="L48" s="37">
        <f>'Total Cost'!J48/(1+Assumptions!$D$49)^($A48-2022)</f>
        <v>1434055.8488375202</v>
      </c>
      <c r="M48" s="37">
        <f>'Total Cost'!K48/(1+Assumptions!$D$49)^($A48-2022)</f>
        <v>1078980.6399399622</v>
      </c>
      <c r="N48" s="37">
        <f>'Total Cost'!L48/(1+Assumptions!$D$49)^($A48-2022)</f>
        <v>960271.40745262138</v>
      </c>
      <c r="O48" s="37">
        <f>'Total Cost'!M48/(1+Assumptions!$D$49)^($A48-2022)</f>
        <v>409191.02235354658</v>
      </c>
      <c r="P48" s="38">
        <f>'Total Cost'!N48/(1+Assumptions!$D$49)^($A48-2022)</f>
        <v>205341244.48583663</v>
      </c>
      <c r="Q48" s="38">
        <f>'Total Cost'!O48/(1+Assumptions!$D$49)^($A48-2022)</f>
        <v>370187731.2512145</v>
      </c>
      <c r="R48" s="38">
        <f>'Total Cost'!P48/(1+Assumptions!$D$49)^($A48-2022)</f>
        <v>275241550.97523588</v>
      </c>
      <c r="S48" s="38">
        <f>'Total Cost'!Q48/(1+Assumptions!$D$49)^($A48-2022)</f>
        <v>98677353.104949415</v>
      </c>
      <c r="T48" s="38">
        <f>'Total Cost'!R48/(1+Assumptions!$D$49)^($A48-2022)</f>
        <v>67241807.369262949</v>
      </c>
      <c r="U48" s="38">
        <f>'Total Cost'!S48/(1+Assumptions!$D$49)^($A48-2022)</f>
        <v>37709023.737211227</v>
      </c>
      <c r="V48" s="84">
        <f t="shared" si="5"/>
        <v>210146033.22899333</v>
      </c>
      <c r="W48" s="84">
        <f t="shared" si="0"/>
        <v>375893707.77526635</v>
      </c>
      <c r="X48" s="84">
        <f t="shared" si="1"/>
        <v>280306770.86052179</v>
      </c>
      <c r="Y48" s="84">
        <f t="shared" si="2"/>
        <v>102144162.24450228</v>
      </c>
      <c r="Z48" s="84">
        <f t="shared" si="3"/>
        <v>70189334.739356369</v>
      </c>
      <c r="AA48" s="84">
        <f t="shared" si="4"/>
        <v>39309527.889001273</v>
      </c>
    </row>
    <row r="49" spans="1:27" x14ac:dyDescent="0.35">
      <c r="A49">
        <v>2068</v>
      </c>
      <c r="B49">
        <v>2060</v>
      </c>
      <c r="C49">
        <f>'[2]Total Frequency Model'!L49</f>
        <v>1.5237627321749549</v>
      </c>
      <c r="D49" s="36">
        <f>'Total Cost'!B49/(1+Assumptions!$D$49)^($A49-2022)</f>
        <v>2601218.2805347787</v>
      </c>
      <c r="E49" s="36">
        <f>'Total Cost'!C49/(1+Assumptions!$D$49)^($A49-2022)</f>
        <v>3337221.9025465571</v>
      </c>
      <c r="F49" s="36">
        <f>'Total Cost'!D49/(1+Assumptions!$D$49)^($A49-2022)</f>
        <v>3518702.2477001464</v>
      </c>
      <c r="G49" s="36">
        <f>'Total Cost'!E49/(1+Assumptions!$D$49)^($A49-2022)</f>
        <v>2313874.4007082623</v>
      </c>
      <c r="H49" s="36">
        <f>'Total Cost'!F49/(1+Assumptions!$D$49)^($A49-2022)</f>
        <v>1925708.10690753</v>
      </c>
      <c r="I49" s="36">
        <f>'Total Cost'!G49/(1+Assumptions!$D$49)^($A49-2022)</f>
        <v>1154416.640004776</v>
      </c>
      <c r="J49" s="37">
        <f>'Total Cost'!H49/(1+Assumptions!$D$49)^($A49-2022)</f>
        <v>2009675.7604452192</v>
      </c>
      <c r="K49" s="37">
        <f>'Total Cost'!I49/(1+Assumptions!$D$49)^($A49-2022)</f>
        <v>2143976.6316604712</v>
      </c>
      <c r="L49" s="37">
        <f>'Total Cost'!J49/(1+Assumptions!$D$49)^($A49-2022)</f>
        <v>1359211.696994975</v>
      </c>
      <c r="M49" s="37">
        <f>'Total Cost'!K49/(1+Assumptions!$D$49)^($A49-2022)</f>
        <v>1022793.128043186</v>
      </c>
      <c r="N49" s="37">
        <f>'Total Cost'!L49/(1+Assumptions!$D$49)^($A49-2022)</f>
        <v>910224.17038854421</v>
      </c>
      <c r="O49" s="37">
        <f>'Total Cost'!M49/(1+Assumptions!$D$49)^($A49-2022)</f>
        <v>387852.65069083555</v>
      </c>
      <c r="P49" s="38">
        <f>'Total Cost'!N49/(1+Assumptions!$D$49)^($A49-2022)</f>
        <v>196294194.00450137</v>
      </c>
      <c r="Q49" s="38">
        <f>'Total Cost'!O49/(1+Assumptions!$D$49)^($A49-2022)</f>
        <v>353896768.60938996</v>
      </c>
      <c r="R49" s="38">
        <f>'Total Cost'!P49/(1+Assumptions!$D$49)^($A49-2022)</f>
        <v>263148728.6857973</v>
      </c>
      <c r="S49" s="38">
        <f>'Total Cost'!Q49/(1+Assumptions!$D$49)^($A49-2022)</f>
        <v>94372840.573270872</v>
      </c>
      <c r="T49" s="38">
        <f>'Total Cost'!R49/(1+Assumptions!$D$49)^($A49-2022)</f>
        <v>64300981.091214523</v>
      </c>
      <c r="U49" s="38">
        <f>'Total Cost'!S49/(1+Assumptions!$D$49)^($A49-2022)</f>
        <v>36056771.264561541</v>
      </c>
      <c r="V49" s="84">
        <f t="shared" si="5"/>
        <v>200905088.04548138</v>
      </c>
      <c r="W49" s="84">
        <f t="shared" si="0"/>
        <v>359377967.14359701</v>
      </c>
      <c r="X49" s="84">
        <f t="shared" si="1"/>
        <v>268026642.63049242</v>
      </c>
      <c r="Y49" s="84">
        <f t="shared" si="2"/>
        <v>97709508.10202232</v>
      </c>
      <c r="Z49" s="84">
        <f t="shared" si="3"/>
        <v>67136913.368510604</v>
      </c>
      <c r="AA49" s="84">
        <f t="shared" si="4"/>
        <v>37599040.555257156</v>
      </c>
    </row>
    <row r="50" spans="1:27" x14ac:dyDescent="0.35">
      <c r="A50">
        <v>2069</v>
      </c>
      <c r="B50">
        <v>2060</v>
      </c>
      <c r="C50">
        <f>'[2]Total Frequency Model'!L50</f>
        <v>1.5237627321749549</v>
      </c>
      <c r="D50" s="36">
        <f>'Total Cost'!B50/(1+Assumptions!$D$49)^($A50-2022)</f>
        <v>2520655.2275255676</v>
      </c>
      <c r="E50" s="36">
        <f>'Total Cost'!C50/(1+Assumptions!$D$49)^($A50-2022)</f>
        <v>3233863.8771742745</v>
      </c>
      <c r="F50" s="36">
        <f>'Total Cost'!D50/(1+Assumptions!$D$49)^($A50-2022)</f>
        <v>3409723.5442109415</v>
      </c>
      <c r="G50" s="36">
        <f>'Total Cost'!E50/(1+Assumptions!$D$49)^($A50-2022)</f>
        <v>2242210.7547175107</v>
      </c>
      <c r="H50" s="36">
        <f>'Total Cost'!F50/(1+Assumptions!$D$49)^($A50-2022)</f>
        <v>1866066.4668890829</v>
      </c>
      <c r="I50" s="36">
        <f>'Total Cost'!G50/(1+Assumptions!$D$49)^($A50-2022)</f>
        <v>1118662.8819832462</v>
      </c>
      <c r="J50" s="37">
        <f>'Total Cost'!H50/(1+Assumptions!$D$49)^($A50-2022)</f>
        <v>1904707.7244164359</v>
      </c>
      <c r="K50" s="37">
        <f>'Total Cost'!I50/(1+Assumptions!$D$49)^($A50-2022)</f>
        <v>2032031.6235860235</v>
      </c>
      <c r="L50" s="37">
        <f>'Total Cost'!J50/(1+Assumptions!$D$49)^($A50-2022)</f>
        <v>1288276.409354374</v>
      </c>
      <c r="M50" s="37">
        <f>'Total Cost'!K50/(1+Assumptions!$D$49)^($A50-2022)</f>
        <v>969534.19660911069</v>
      </c>
      <c r="N50" s="37">
        <f>'Total Cost'!L50/(1+Assumptions!$D$49)^($A50-2022)</f>
        <v>862787.43633199797</v>
      </c>
      <c r="O50" s="37">
        <f>'Total Cost'!M50/(1+Assumptions!$D$49)^($A50-2022)</f>
        <v>367627.88395077706</v>
      </c>
      <c r="P50" s="38">
        <f>'Total Cost'!N50/(1+Assumptions!$D$49)^($A50-2022)</f>
        <v>187646769.12729007</v>
      </c>
      <c r="Q50" s="38">
        <f>'Total Cost'!O50/(1+Assumptions!$D$49)^($A50-2022)</f>
        <v>338324640.69825506</v>
      </c>
      <c r="R50" s="38">
        <f>'Total Cost'!P50/(1+Assumptions!$D$49)^($A50-2022)</f>
        <v>251588696.72238567</v>
      </c>
      <c r="S50" s="38">
        <f>'Total Cost'!Q50/(1+Assumptions!$D$49)^($A50-2022)</f>
        <v>90256724.193936229</v>
      </c>
      <c r="T50" s="38">
        <f>'Total Cost'!R50/(1+Assumptions!$D$49)^($A50-2022)</f>
        <v>61489176.759848706</v>
      </c>
      <c r="U50" s="38">
        <f>'Total Cost'!S50/(1+Assumptions!$D$49)^($A50-2022)</f>
        <v>34477131.632915229</v>
      </c>
      <c r="V50" s="84">
        <f t="shared" si="5"/>
        <v>192072132.07923207</v>
      </c>
      <c r="W50" s="84">
        <f t="shared" si="0"/>
        <v>343590536.19901538</v>
      </c>
      <c r="X50" s="84">
        <f t="shared" si="1"/>
        <v>256286696.675951</v>
      </c>
      <c r="Y50" s="84">
        <f t="shared" si="2"/>
        <v>93468469.145262852</v>
      </c>
      <c r="Z50" s="84">
        <f t="shared" si="3"/>
        <v>64218030.663069785</v>
      </c>
      <c r="AA50" s="84">
        <f t="shared" si="4"/>
        <v>35963422.398849249</v>
      </c>
    </row>
    <row r="51" spans="1:27" x14ac:dyDescent="0.35">
      <c r="A51">
        <v>2070</v>
      </c>
      <c r="B51">
        <v>2070</v>
      </c>
      <c r="C51">
        <f>'[2]Total Frequency Model'!L51</f>
        <v>1.7496225284601556</v>
      </c>
      <c r="D51" s="36">
        <f>'Total Cost'!B51/(1+Assumptions!$D$49)^($A51-2022)</f>
        <v>2725193.0138893514</v>
      </c>
      <c r="E51" s="36">
        <f>'Total Cost'!C51/(1+Assumptions!$D$49)^($A51-2022)</f>
        <v>3496274.7581293611</v>
      </c>
      <c r="F51" s="36">
        <f>'Total Cost'!D51/(1+Assumptions!$D$49)^($A51-2022)</f>
        <v>3686404.5032844325</v>
      </c>
      <c r="G51" s="36">
        <f>'Total Cost'!E51/(1+Assumptions!$D$49)^($A51-2022)</f>
        <v>2424154.2507271552</v>
      </c>
      <c r="H51" s="36">
        <f>'Total Cost'!F51/(1+Assumptions!$D$49)^($A51-2022)</f>
        <v>2017487.8513676981</v>
      </c>
      <c r="I51" s="36">
        <f>'Total Cost'!G51/(1+Assumptions!$D$49)^($A51-2022)</f>
        <v>1209436.4344586462</v>
      </c>
      <c r="J51" s="37">
        <f>'Total Cost'!H51/(1+Assumptions!$D$49)^($A51-2022)</f>
        <v>2014089.0874550047</v>
      </c>
      <c r="K51" s="37">
        <f>'Total Cost'!I51/(1+Assumptions!$D$49)^($A51-2022)</f>
        <v>2148764.9153849622</v>
      </c>
      <c r="L51" s="37">
        <f>'Total Cost'!J51/(1+Assumptions!$D$49)^($A51-2022)</f>
        <v>1362319.8729631645</v>
      </c>
      <c r="M51" s="37">
        <f>'Total Cost'!K51/(1+Assumptions!$D$49)^($A51-2022)</f>
        <v>1025384.6662113231</v>
      </c>
      <c r="N51" s="37">
        <f>'Total Cost'!L51/(1+Assumptions!$D$49)^($A51-2022)</f>
        <v>912446.7292589884</v>
      </c>
      <c r="O51" s="37">
        <f>'Total Cost'!M51/(1+Assumptions!$D$49)^($A51-2022)</f>
        <v>388774.98490846006</v>
      </c>
      <c r="P51" s="38">
        <f>'Total Cost'!N51/(1+Assumptions!$D$49)^($A51-2022)</f>
        <v>200135568.36458051</v>
      </c>
      <c r="Q51" s="38">
        <f>'Total Cost'!O51/(1+Assumptions!$D$49)^($A51-2022)</f>
        <v>360861288.77003145</v>
      </c>
      <c r="R51" s="38">
        <f>'Total Cost'!P51/(1+Assumptions!$D$49)^($A51-2022)</f>
        <v>268367995.41195279</v>
      </c>
      <c r="S51" s="38">
        <f>'Total Cost'!Q51/(1+Assumptions!$D$49)^($A51-2022)</f>
        <v>96307983.257915646</v>
      </c>
      <c r="T51" s="38">
        <f>'Total Cost'!R51/(1+Assumptions!$D$49)^($A51-2022)</f>
        <v>65603920.534125</v>
      </c>
      <c r="U51" s="38">
        <f>'Total Cost'!S51/(1+Assumptions!$D$49)^($A51-2022)</f>
        <v>36781153.367169984</v>
      </c>
      <c r="V51" s="84">
        <f t="shared" si="5"/>
        <v>204874850.46592486</v>
      </c>
      <c r="W51" s="84">
        <f t="shared" si="0"/>
        <v>366506328.44354576</v>
      </c>
      <c r="X51" s="84">
        <f t="shared" si="1"/>
        <v>273416719.78820038</v>
      </c>
      <c r="Y51" s="84">
        <f t="shared" si="2"/>
        <v>99757522.17485413</v>
      </c>
      <c r="Z51" s="84">
        <f t="shared" si="3"/>
        <v>68533855.114751682</v>
      </c>
      <c r="AA51" s="84">
        <f t="shared" si="4"/>
        <v>38379364.786537088</v>
      </c>
    </row>
    <row r="52" spans="1:27" x14ac:dyDescent="0.35">
      <c r="A52">
        <v>2071</v>
      </c>
      <c r="B52">
        <v>2070</v>
      </c>
      <c r="C52">
        <f>'[2]Total Frequency Model'!L52</f>
        <v>1.7496225284601556</v>
      </c>
      <c r="D52" s="36">
        <f>'Total Cost'!B52/(1+Assumptions!$D$49)^($A52-2022)</f>
        <v>2640790.3050197363</v>
      </c>
      <c r="E52" s="36">
        <f>'Total Cost'!C52/(1+Assumptions!$D$49)^($A52-2022)</f>
        <v>3387990.6626415993</v>
      </c>
      <c r="F52" s="36">
        <f>'Total Cost'!D52/(1+Assumptions!$D$49)^($A52-2022)</f>
        <v>3572231.8467127439</v>
      </c>
      <c r="G52" s="36">
        <f>'Total Cost'!E52/(1+Assumptions!$D$49)^($A52-2022)</f>
        <v>2349075.0969070909</v>
      </c>
      <c r="H52" s="36">
        <f>'Total Cost'!F52/(1+Assumptions!$D$49)^($A52-2022)</f>
        <v>1955003.6754215877</v>
      </c>
      <c r="I52" s="36">
        <f>'Total Cost'!G52/(1+Assumptions!$D$49)^($A52-2022)</f>
        <v>1171978.6431192241</v>
      </c>
      <c r="J52" s="37">
        <f>'Total Cost'!H52/(1+Assumptions!$D$49)^($A52-2022)</f>
        <v>1908897.7216939603</v>
      </c>
      <c r="K52" s="37">
        <f>'Total Cost'!I52/(1+Assumptions!$D$49)^($A52-2022)</f>
        <v>2036577.9556886598</v>
      </c>
      <c r="L52" s="37">
        <f>'Total Cost'!J52/(1+Assumptions!$D$49)^($A52-2022)</f>
        <v>1291227.8434440296</v>
      </c>
      <c r="M52" s="37">
        <f>'Total Cost'!K52/(1+Assumptions!$D$49)^($A52-2022)</f>
        <v>971996.1143398576</v>
      </c>
      <c r="N52" s="37">
        <f>'Total Cost'!L52/(1+Assumptions!$D$49)^($A52-2022)</f>
        <v>864898.51043367875</v>
      </c>
      <c r="O52" s="37">
        <f>'Total Cost'!M52/(1+Assumptions!$D$49)^($A52-2022)</f>
        <v>368503.85555439949</v>
      </c>
      <c r="P52" s="38">
        <f>'Total Cost'!N52/(1+Assumptions!$D$49)^($A52-2022)</f>
        <v>191321019.6815781</v>
      </c>
      <c r="Q52" s="38">
        <f>'Total Cost'!O52/(1+Assumptions!$D$49)^($A52-2022)</f>
        <v>344986631.68810821</v>
      </c>
      <c r="R52" s="38">
        <f>'Total Cost'!P52/(1+Assumptions!$D$49)^($A52-2022)</f>
        <v>256581734.2469216</v>
      </c>
      <c r="S52" s="38">
        <f>'Total Cost'!Q52/(1+Assumptions!$D$49)^($A52-2022)</f>
        <v>92108744.144695207</v>
      </c>
      <c r="T52" s="38">
        <f>'Total Cost'!R52/(1+Assumptions!$D$49)^($A52-2022)</f>
        <v>62735969.60958416</v>
      </c>
      <c r="U52" s="38">
        <f>'Total Cost'!S52/(1+Assumptions!$D$49)^($A52-2022)</f>
        <v>35170225.585325986</v>
      </c>
      <c r="V52" s="84">
        <f t="shared" si="5"/>
        <v>195870707.7082918</v>
      </c>
      <c r="W52" s="84">
        <f t="shared" si="0"/>
        <v>350411200.30643845</v>
      </c>
      <c r="X52" s="84">
        <f t="shared" si="1"/>
        <v>261445193.93707839</v>
      </c>
      <c r="Y52" s="84">
        <f t="shared" si="2"/>
        <v>95429815.35594216</v>
      </c>
      <c r="Z52" s="84">
        <f t="shared" si="3"/>
        <v>65555871.79543943</v>
      </c>
      <c r="AA52" s="84">
        <f t="shared" si="4"/>
        <v>36710708.083999611</v>
      </c>
    </row>
    <row r="53" spans="1:27" x14ac:dyDescent="0.35">
      <c r="A53">
        <v>2072</v>
      </c>
      <c r="B53">
        <v>2070</v>
      </c>
      <c r="C53">
        <f>'[2]Total Frequency Model'!L53</f>
        <v>1.7496225284601556</v>
      </c>
      <c r="D53" s="36">
        <f>'Total Cost'!B53/(1+Assumptions!$D$49)^($A53-2022)</f>
        <v>2559001.655861936</v>
      </c>
      <c r="E53" s="36">
        <f>'Total Cost'!C53/(1+Assumptions!$D$49)^($A53-2022)</f>
        <v>3283060.2639158946</v>
      </c>
      <c r="F53" s="36">
        <f>'Total Cost'!D53/(1+Assumptions!$D$49)^($A53-2022)</f>
        <v>3461595.263162076</v>
      </c>
      <c r="G53" s="36">
        <f>'Total Cost'!E53/(1+Assumptions!$D$49)^($A53-2022)</f>
        <v>2276321.2403888148</v>
      </c>
      <c r="H53" s="36">
        <f>'Total Cost'!F53/(1+Assumptions!$D$49)^($A53-2022)</f>
        <v>1894454.7142233711</v>
      </c>
      <c r="I53" s="36">
        <f>'Total Cost'!G53/(1+Assumptions!$D$49)^($A53-2022)</f>
        <v>1135680.9674270996</v>
      </c>
      <c r="J53" s="37">
        <f>'Total Cost'!H53/(1+Assumptions!$D$49)^($A53-2022)</f>
        <v>1809203.6969533369</v>
      </c>
      <c r="K53" s="37">
        <f>'Total Cost'!I53/(1+Assumptions!$D$49)^($A53-2022)</f>
        <v>1930252.1249612719</v>
      </c>
      <c r="L53" s="37">
        <f>'Total Cost'!J53/(1+Assumptions!$D$49)^($A53-2022)</f>
        <v>1223848.3305245575</v>
      </c>
      <c r="M53" s="37">
        <f>'Total Cost'!K53/(1+Assumptions!$D$49)^($A53-2022)</f>
        <v>921389.87943277368</v>
      </c>
      <c r="N53" s="37">
        <f>'Total Cost'!L53/(1+Assumptions!$D$49)^($A53-2022)</f>
        <v>819830.13631817943</v>
      </c>
      <c r="O53" s="37">
        <f>'Total Cost'!M53/(1+Assumptions!$D$49)^($A53-2022)</f>
        <v>349290.51138860098</v>
      </c>
      <c r="P53" s="38">
        <f>'Total Cost'!N53/(1+Assumptions!$D$49)^($A53-2022)</f>
        <v>182895699.2538017</v>
      </c>
      <c r="Q53" s="38">
        <f>'Total Cost'!O53/(1+Assumptions!$D$49)^($A53-2022)</f>
        <v>329812202.0671953</v>
      </c>
      <c r="R53" s="38">
        <f>'Total Cost'!P53/(1+Assumptions!$D$49)^($A53-2022)</f>
        <v>245314571.46193561</v>
      </c>
      <c r="S53" s="38">
        <f>'Total Cost'!Q53/(1+Assumptions!$D$49)^($A53-2022)</f>
        <v>88093215.365610212</v>
      </c>
      <c r="T53" s="38">
        <f>'Total Cost'!R53/(1+Assumptions!$D$49)^($A53-2022)</f>
        <v>59993792.772527941</v>
      </c>
      <c r="U53" s="38">
        <f>'Total Cost'!S53/(1+Assumptions!$D$49)^($A53-2022)</f>
        <v>33630067.292686887</v>
      </c>
      <c r="V53" s="84">
        <f t="shared" si="5"/>
        <v>187263904.60661697</v>
      </c>
      <c r="W53" s="84">
        <f t="shared" si="0"/>
        <v>335025514.45607245</v>
      </c>
      <c r="X53" s="84">
        <f t="shared" si="1"/>
        <v>250000015.05562225</v>
      </c>
      <c r="Y53" s="84">
        <f t="shared" si="2"/>
        <v>91290926.485431805</v>
      </c>
      <c r="Z53" s="84">
        <f t="shared" si="3"/>
        <v>62708077.623069495</v>
      </c>
      <c r="AA53" s="84">
        <f t="shared" si="4"/>
        <v>35115038.771502584</v>
      </c>
    </row>
    <row r="54" spans="1:27" x14ac:dyDescent="0.35">
      <c r="A54">
        <v>2073</v>
      </c>
      <c r="B54">
        <v>2070</v>
      </c>
      <c r="C54">
        <f>'[2]Total Frequency Model'!L54</f>
        <v>1.7496225284601556</v>
      </c>
      <c r="D54" s="36">
        <f>'Total Cost'!B54/(1+Assumptions!$D$49)^($A54-2022)</f>
        <v>2479746.1056474112</v>
      </c>
      <c r="E54" s="36">
        <f>'Total Cost'!C54/(1+Assumptions!$D$49)^($A54-2022)</f>
        <v>3181379.6936794305</v>
      </c>
      <c r="F54" s="36">
        <f>'Total Cost'!D54/(1+Assumptions!$D$49)^($A54-2022)</f>
        <v>3354385.2359339013</v>
      </c>
      <c r="G54" s="36">
        <f>'Total Cost'!E54/(1+Assumptions!$D$49)^($A54-2022)</f>
        <v>2205820.6637444994</v>
      </c>
      <c r="H54" s="36">
        <f>'Total Cost'!F54/(1+Assumptions!$D$49)^($A54-2022)</f>
        <v>1835781.0317002153</v>
      </c>
      <c r="I54" s="36">
        <f>'Total Cost'!G54/(1+Assumptions!$D$49)^($A54-2022)</f>
        <v>1100507.4771187156</v>
      </c>
      <c r="J54" s="37">
        <f>'Total Cost'!H54/(1+Assumptions!$D$49)^($A54-2022)</f>
        <v>1714719.5580965313</v>
      </c>
      <c r="K54" s="37">
        <f>'Total Cost'!I54/(1+Assumptions!$D$49)^($A54-2022)</f>
        <v>1829481.0307823981</v>
      </c>
      <c r="L54" s="37">
        <f>'Total Cost'!J54/(1+Assumptions!$D$49)^($A54-2022)</f>
        <v>1159987.3384304168</v>
      </c>
      <c r="M54" s="37">
        <f>'Total Cost'!K54/(1+Assumptions!$D$49)^($A54-2022)</f>
        <v>873420.84204157186</v>
      </c>
      <c r="N54" s="37">
        <f>'Total Cost'!L54/(1+Assumptions!$D$49)^($A54-2022)</f>
        <v>777112.17414868227</v>
      </c>
      <c r="O54" s="37">
        <f>'Total Cost'!M54/(1+Assumptions!$D$49)^($A54-2022)</f>
        <v>331079.71608172881</v>
      </c>
      <c r="P54" s="38">
        <f>'Total Cost'!N54/(1+Assumptions!$D$49)^($A54-2022)</f>
        <v>174842378.86935073</v>
      </c>
      <c r="Q54" s="38">
        <f>'Total Cost'!O54/(1+Assumptions!$D$49)^($A54-2022)</f>
        <v>315307036.66487306</v>
      </c>
      <c r="R54" s="38">
        <f>'Total Cost'!P54/(1+Assumptions!$D$49)^($A54-2022)</f>
        <v>234543585.08662316</v>
      </c>
      <c r="S54" s="38">
        <f>'Total Cost'!Q54/(1+Assumptions!$D$49)^($A54-2022)</f>
        <v>84253334.762817502</v>
      </c>
      <c r="T54" s="38">
        <f>'Total Cost'!R54/(1+Assumptions!$D$49)^($A54-2022)</f>
        <v>57371857.957527034</v>
      </c>
      <c r="U54" s="38">
        <f>'Total Cost'!S54/(1+Assumptions!$D$49)^($A54-2022)</f>
        <v>32157560.788009308</v>
      </c>
      <c r="V54" s="84">
        <f t="shared" si="5"/>
        <v>179036844.53309467</v>
      </c>
      <c r="W54" s="84">
        <f t="shared" si="0"/>
        <v>320317897.38933492</v>
      </c>
      <c r="X54" s="84">
        <f t="shared" si="1"/>
        <v>239057957.66098747</v>
      </c>
      <c r="Y54" s="84">
        <f t="shared" si="2"/>
        <v>87332576.268603578</v>
      </c>
      <c r="Z54" s="84">
        <f t="shared" si="3"/>
        <v>59984751.163375929</v>
      </c>
      <c r="AA54" s="84">
        <f t="shared" si="4"/>
        <v>33589147.981209755</v>
      </c>
    </row>
    <row r="55" spans="1:27" x14ac:dyDescent="0.35">
      <c r="A55">
        <v>2074</v>
      </c>
      <c r="B55">
        <v>2070</v>
      </c>
      <c r="C55">
        <f>'[2]Total Frequency Model'!L55</f>
        <v>1.7496225284601556</v>
      </c>
      <c r="D55" s="36">
        <f>'Total Cost'!B55/(1+Assumptions!$D$49)^($A55-2022)</f>
        <v>2402945.2010660456</v>
      </c>
      <c r="E55" s="36">
        <f>'Total Cost'!C55/(1+Assumptions!$D$49)^($A55-2022)</f>
        <v>3082848.3005924849</v>
      </c>
      <c r="F55" s="36">
        <f>'Total Cost'!D55/(1+Assumptions!$D$49)^($A55-2022)</f>
        <v>3250495.6402017437</v>
      </c>
      <c r="G55" s="36">
        <f>'Total Cost'!E55/(1+Assumptions!$D$49)^($A55-2022)</f>
        <v>2137503.5800180519</v>
      </c>
      <c r="H55" s="36">
        <f>'Total Cost'!F55/(1+Assumptions!$D$49)^($A55-2022)</f>
        <v>1778924.5480760259</v>
      </c>
      <c r="I55" s="36">
        <f>'Total Cost'!G55/(1+Assumptions!$D$49)^($A55-2022)</f>
        <v>1066423.3547366753</v>
      </c>
      <c r="J55" s="37">
        <f>'Total Cost'!H55/(1+Assumptions!$D$49)^($A55-2022)</f>
        <v>1625172.8886155155</v>
      </c>
      <c r="K55" s="37">
        <f>'Total Cost'!I55/(1+Assumptions!$D$49)^($A55-2022)</f>
        <v>1733974.3060771637</v>
      </c>
      <c r="L55" s="37">
        <f>'Total Cost'!J55/(1+Assumptions!$D$49)^($A55-2022)</f>
        <v>1099461.0143704007</v>
      </c>
      <c r="M55" s="37">
        <f>'Total Cost'!K55/(1+Assumptions!$D$49)^($A55-2022)</f>
        <v>827951.45752222242</v>
      </c>
      <c r="N55" s="37">
        <f>'Total Cost'!L55/(1+Assumptions!$D$49)^($A55-2022)</f>
        <v>736621.95140274416</v>
      </c>
      <c r="O55" s="37">
        <f>'Total Cost'!M55/(1+Assumptions!$D$49)^($A55-2022)</f>
        <v>313819.1195312629</v>
      </c>
      <c r="P55" s="38">
        <f>'Total Cost'!N55/(1+Assumptions!$D$49)^($A55-2022)</f>
        <v>167144594.52956101</v>
      </c>
      <c r="Q55" s="38">
        <f>'Total Cost'!O55/(1+Assumptions!$D$49)^($A55-2022)</f>
        <v>301441544.48294336</v>
      </c>
      <c r="R55" s="38">
        <f>'Total Cost'!P55/(1+Assumptions!$D$49)^($A55-2022)</f>
        <v>224246867.72983325</v>
      </c>
      <c r="S55" s="38">
        <f>'Total Cost'!Q55/(1+Assumptions!$D$49)^($A55-2022)</f>
        <v>80581395.010503992</v>
      </c>
      <c r="T55" s="38">
        <f>'Total Cost'!R55/(1+Assumptions!$D$49)^($A55-2022)</f>
        <v>54864877.082225904</v>
      </c>
      <c r="U55" s="38">
        <f>'Total Cost'!S55/(1+Assumptions!$D$49)^($A55-2022)</f>
        <v>30749726.072594684</v>
      </c>
      <c r="V55" s="84">
        <f t="shared" si="5"/>
        <v>171172712.61924258</v>
      </c>
      <c r="W55" s="84">
        <f t="shared" si="0"/>
        <v>306258367.08961302</v>
      </c>
      <c r="X55" s="84">
        <f t="shared" si="1"/>
        <v>228596824.38440537</v>
      </c>
      <c r="Y55" s="84">
        <f t="shared" si="2"/>
        <v>83546850.048044264</v>
      </c>
      <c r="Z55" s="84">
        <f t="shared" si="3"/>
        <v>57380423.581704676</v>
      </c>
      <c r="AA55" s="84">
        <f t="shared" si="4"/>
        <v>32129968.546862621</v>
      </c>
    </row>
    <row r="56" spans="1:27" x14ac:dyDescent="0.35">
      <c r="A56">
        <v>2075</v>
      </c>
      <c r="B56">
        <v>2070</v>
      </c>
      <c r="C56">
        <f>'[2]Total Frequency Model'!L56</f>
        <v>1.7496225284601556</v>
      </c>
      <c r="D56" s="36">
        <f>'Total Cost'!B56/(1+Assumptions!$D$49)^($A56-2022)</f>
        <v>2328522.9186069537</v>
      </c>
      <c r="E56" s="36">
        <f>'Total Cost'!C56/(1+Assumptions!$D$49)^($A56-2022)</f>
        <v>2987368.5506158983</v>
      </c>
      <c r="F56" s="36">
        <f>'Total Cost'!D56/(1+Assumptions!$D$49)^($A56-2022)</f>
        <v>3149823.6379605695</v>
      </c>
      <c r="G56" s="36">
        <f>'Total Cost'!E56/(1+Assumptions!$D$49)^($A56-2022)</f>
        <v>2071302.3636445575</v>
      </c>
      <c r="H56" s="36">
        <f>'Total Cost'!F56/(1+Assumptions!$D$49)^($A56-2022)</f>
        <v>1723828.9823795664</v>
      </c>
      <c r="I56" s="36">
        <f>'Total Cost'!G56/(1+Assumptions!$D$49)^($A56-2022)</f>
        <v>1033394.8611647142</v>
      </c>
      <c r="J56" s="37">
        <f>'Total Cost'!H56/(1+Assumptions!$D$49)^($A56-2022)</f>
        <v>1540305.5235030062</v>
      </c>
      <c r="K56" s="37">
        <f>'Total Cost'!I56/(1+Assumptions!$D$49)^($A56-2022)</f>
        <v>1643456.7705324145</v>
      </c>
      <c r="L56" s="37">
        <f>'Total Cost'!J56/(1+Assumptions!$D$49)^($A56-2022)</f>
        <v>1042095.1179401055</v>
      </c>
      <c r="M56" s="37">
        <f>'Total Cost'!K56/(1+Assumptions!$D$49)^($A56-2022)</f>
        <v>784851.36038351641</v>
      </c>
      <c r="N56" s="37">
        <f>'Total Cost'!L56/(1+Assumptions!$D$49)^($A56-2022)</f>
        <v>698243.20249432058</v>
      </c>
      <c r="O56" s="37">
        <f>'Total Cost'!M56/(1+Assumptions!$D$49)^($A56-2022)</f>
        <v>297459.10696212196</v>
      </c>
      <c r="P56" s="38">
        <f>'Total Cost'!N56/(1+Assumptions!$D$49)^($A56-2022)</f>
        <v>159786612.48342296</v>
      </c>
      <c r="Q56" s="38">
        <f>'Total Cost'!O56/(1+Assumptions!$D$49)^($A56-2022)</f>
        <v>288187445.8272655</v>
      </c>
      <c r="R56" s="38">
        <f>'Total Cost'!P56/(1+Assumptions!$D$49)^($A56-2022)</f>
        <v>214403481.5748547</v>
      </c>
      <c r="S56" s="38">
        <f>'Total Cost'!Q56/(1+Assumptions!$D$49)^($A56-2022)</f>
        <v>77070027.956462294</v>
      </c>
      <c r="T56" s="38">
        <f>'Total Cost'!R56/(1+Assumptions!$D$49)^($A56-2022)</f>
        <v>52467795.260112025</v>
      </c>
      <c r="U56" s="38">
        <f>'Total Cost'!S56/(1+Assumptions!$D$49)^($A56-2022)</f>
        <v>29403714.753911283</v>
      </c>
      <c r="V56" s="84">
        <f t="shared" si="5"/>
        <v>163655440.92553294</v>
      </c>
      <c r="W56" s="84">
        <f t="shared" si="0"/>
        <v>292818271.14841384</v>
      </c>
      <c r="X56" s="84">
        <f t="shared" si="1"/>
        <v>218595400.33075538</v>
      </c>
      <c r="Y56" s="84">
        <f t="shared" si="2"/>
        <v>79926181.680490375</v>
      </c>
      <c r="Z56" s="84">
        <f t="shared" si="3"/>
        <v>54889867.444985911</v>
      </c>
      <c r="AA56" s="84">
        <f t="shared" si="4"/>
        <v>30734568.72203812</v>
      </c>
    </row>
    <row r="57" spans="1:27" x14ac:dyDescent="0.35">
      <c r="A57">
        <v>2076</v>
      </c>
      <c r="B57">
        <v>2070</v>
      </c>
      <c r="C57">
        <f>'[2]Total Frequency Model'!L57</f>
        <v>1.7496225284601556</v>
      </c>
      <c r="D57" s="36">
        <f>'Total Cost'!B57/(1+Assumptions!$D$49)^($A57-2022)</f>
        <v>2256405.5893044984</v>
      </c>
      <c r="E57" s="36">
        <f>'Total Cost'!C57/(1+Assumptions!$D$49)^($A57-2022)</f>
        <v>2894845.930464298</v>
      </c>
      <c r="F57" s="36">
        <f>'Total Cost'!D57/(1+Assumptions!$D$49)^($A57-2022)</f>
        <v>3052269.5762297283</v>
      </c>
      <c r="G57" s="36">
        <f>'Total Cost'!E57/(1+Assumptions!$D$49)^($A57-2022)</f>
        <v>2007151.4835092339</v>
      </c>
      <c r="H57" s="36">
        <f>'Total Cost'!F57/(1+Assumptions!$D$49)^($A57-2022)</f>
        <v>1670439.7967331749</v>
      </c>
      <c r="I57" s="36">
        <f>'Total Cost'!G57/(1+Assumptions!$D$49)^($A57-2022)</f>
        <v>1001389.3022300972</v>
      </c>
      <c r="J57" s="37">
        <f>'Total Cost'!H57/(1+Assumptions!$D$49)^($A57-2022)</f>
        <v>1459872.8033401933</v>
      </c>
      <c r="K57" s="37">
        <f>'Total Cost'!I57/(1+Assumptions!$D$49)^($A57-2022)</f>
        <v>1557667.6359138992</v>
      </c>
      <c r="L57" s="37">
        <f>'Total Cost'!J57/(1+Assumptions!$D$49)^($A57-2022)</f>
        <v>987724.51829494745</v>
      </c>
      <c r="M57" s="37">
        <f>'Total Cost'!K57/(1+Assumptions!$D$49)^($A57-2022)</f>
        <v>743996.98931404972</v>
      </c>
      <c r="N57" s="37">
        <f>'Total Cost'!L57/(1+Assumptions!$D$49)^($A57-2022)</f>
        <v>661865.73394363222</v>
      </c>
      <c r="O57" s="37">
        <f>'Total Cost'!M57/(1+Assumptions!$D$49)^($A57-2022)</f>
        <v>281952.65592081391</v>
      </c>
      <c r="P57" s="38">
        <f>'Total Cost'!N57/(1+Assumptions!$D$49)^($A57-2022)</f>
        <v>152753396.77427441</v>
      </c>
      <c r="Q57" s="38">
        <f>'Total Cost'!O57/(1+Assumptions!$D$49)^($A57-2022)</f>
        <v>275517714.07889229</v>
      </c>
      <c r="R57" s="38">
        <f>'Total Cost'!P57/(1+Assumptions!$D$49)^($A57-2022)</f>
        <v>204993415.37487257</v>
      </c>
      <c r="S57" s="38">
        <f>'Total Cost'!Q57/(1+Assumptions!$D$49)^($A57-2022)</f>
        <v>73712189.656340778</v>
      </c>
      <c r="T57" s="38">
        <f>'Total Cost'!R57/(1+Assumptions!$D$49)^($A57-2022)</f>
        <v>50175780.491301708</v>
      </c>
      <c r="U57" s="38">
        <f>'Total Cost'!S57/(1+Assumptions!$D$49)^($A57-2022)</f>
        <v>28116804.219694041</v>
      </c>
      <c r="V57" s="84">
        <f t="shared" si="5"/>
        <v>156469675.16691911</v>
      </c>
      <c r="W57" s="84">
        <f t="shared" si="0"/>
        <v>279970227.64527047</v>
      </c>
      <c r="X57" s="84">
        <f t="shared" si="1"/>
        <v>209033409.46939725</v>
      </c>
      <c r="Y57" s="84">
        <f t="shared" si="2"/>
        <v>76463338.129164055</v>
      </c>
      <c r="Z57" s="84">
        <f t="shared" si="3"/>
        <v>52508086.021978512</v>
      </c>
      <c r="AA57" s="84">
        <f t="shared" si="4"/>
        <v>29400146.177844953</v>
      </c>
    </row>
    <row r="58" spans="1:27" x14ac:dyDescent="0.35">
      <c r="A58">
        <v>2077</v>
      </c>
      <c r="B58">
        <v>2070</v>
      </c>
      <c r="C58">
        <f>'[2]Total Frequency Model'!L58</f>
        <v>1.7496225284601556</v>
      </c>
      <c r="D58" s="36">
        <f>'Total Cost'!B58/(1+Assumptions!$D$49)^($A58-2022)</f>
        <v>2186521.8258150127</v>
      </c>
      <c r="E58" s="36">
        <f>'Total Cost'!C58/(1+Assumptions!$D$49)^($A58-2022)</f>
        <v>2805188.8540494931</v>
      </c>
      <c r="F58" s="36">
        <f>'Total Cost'!D58/(1+Assumptions!$D$49)^($A58-2022)</f>
        <v>2957736.88840868</v>
      </c>
      <c r="G58" s="36">
        <f>'Total Cost'!E58/(1+Assumptions!$D$49)^($A58-2022)</f>
        <v>1944987.4380796333</v>
      </c>
      <c r="H58" s="36">
        <f>'Total Cost'!F58/(1+Assumptions!$D$49)^($A58-2022)</f>
        <v>1618704.1423669278</v>
      </c>
      <c r="I58" s="36">
        <f>'Total Cost'!G58/(1+Assumptions!$D$49)^($A58-2022)</f>
        <v>970374.99634038366</v>
      </c>
      <c r="J58" s="37">
        <f>'Total Cost'!H58/(1+Assumptions!$D$49)^($A58-2022)</f>
        <v>1383642.8674411154</v>
      </c>
      <c r="K58" s="37">
        <f>'Total Cost'!I58/(1+Assumptions!$D$49)^($A58-2022)</f>
        <v>1476359.7529852707</v>
      </c>
      <c r="L58" s="37">
        <f>'Total Cost'!J58/(1+Assumptions!$D$49)^($A58-2022)</f>
        <v>936192.7176385764</v>
      </c>
      <c r="M58" s="37">
        <f>'Total Cost'!K58/(1+Assumptions!$D$49)^($A58-2022)</f>
        <v>705271.23180647474</v>
      </c>
      <c r="N58" s="37">
        <f>'Total Cost'!L58/(1+Assumptions!$D$49)^($A58-2022)</f>
        <v>627385.10705530865</v>
      </c>
      <c r="O58" s="37">
        <f>'Total Cost'!M58/(1+Assumptions!$D$49)^($A58-2022)</f>
        <v>267255.2007500109</v>
      </c>
      <c r="P58" s="38">
        <f>'Total Cost'!N58/(1+Assumptions!$D$49)^($A58-2022)</f>
        <v>146030578.2313289</v>
      </c>
      <c r="Q58" s="38">
        <f>'Total Cost'!O58/(1+Assumptions!$D$49)^($A58-2022)</f>
        <v>263406520.05567715</v>
      </c>
      <c r="R58" s="38">
        <f>'Total Cost'!P58/(1+Assumptions!$D$49)^($A58-2022)</f>
        <v>195997543.35960537</v>
      </c>
      <c r="S58" s="38">
        <f>'Total Cost'!Q58/(1+Assumptions!$D$49)^($A58-2022)</f>
        <v>70501146.069859087</v>
      </c>
      <c r="T58" s="38">
        <f>'Total Cost'!R58/(1+Assumptions!$D$49)^($A58-2022)</f>
        <v>47984213.810116775</v>
      </c>
      <c r="U58" s="38">
        <f>'Total Cost'!S58/(1+Assumptions!$D$49)^($A58-2022)</f>
        <v>26886392.070498567</v>
      </c>
      <c r="V58" s="84">
        <f t="shared" si="5"/>
        <v>149600742.92458504</v>
      </c>
      <c r="W58" s="84">
        <f t="shared" si="0"/>
        <v>267688068.66271192</v>
      </c>
      <c r="X58" s="84">
        <f t="shared" si="1"/>
        <v>199891472.96565261</v>
      </c>
      <c r="Y58" s="84">
        <f t="shared" si="2"/>
        <v>73151404.7397452</v>
      </c>
      <c r="Z58" s="84">
        <f t="shared" si="3"/>
        <v>50230303.059539013</v>
      </c>
      <c r="AA58" s="84">
        <f t="shared" si="4"/>
        <v>28124022.267588962</v>
      </c>
    </row>
    <row r="59" spans="1:27" x14ac:dyDescent="0.35">
      <c r="A59">
        <v>2078</v>
      </c>
      <c r="B59">
        <v>2070</v>
      </c>
      <c r="C59">
        <f>'[2]Total Frequency Model'!L59</f>
        <v>1.7496225284601556</v>
      </c>
      <c r="D59" s="36">
        <f>'Total Cost'!B59/(1+Assumptions!$D$49)^($A59-2022)</f>
        <v>2118802.4517520578</v>
      </c>
      <c r="E59" s="36">
        <f>'Total Cost'!C59/(1+Assumptions!$D$49)^($A59-2022)</f>
        <v>2718308.5718214381</v>
      </c>
      <c r="F59" s="36">
        <f>'Total Cost'!D59/(1+Assumptions!$D$49)^($A59-2022)</f>
        <v>2866131.998687861</v>
      </c>
      <c r="G59" s="36">
        <f>'Total Cost'!E59/(1+Assumptions!$D$49)^($A59-2022)</f>
        <v>1884748.6925468885</v>
      </c>
      <c r="H59" s="36">
        <f>'Total Cost'!F59/(1+Assumptions!$D$49)^($A59-2022)</f>
        <v>1568570.8073048177</v>
      </c>
      <c r="I59" s="36">
        <f>'Total Cost'!G59/(1+Assumptions!$D$49)^($A59-2022)</f>
        <v>940321.24312252179</v>
      </c>
      <c r="J59" s="37">
        <f>'Total Cost'!H59/(1+Assumptions!$D$49)^($A59-2022)</f>
        <v>1311395.9840078685</v>
      </c>
      <c r="K59" s="37">
        <f>'Total Cost'!I59/(1+Assumptions!$D$49)^($A59-2022)</f>
        <v>1399298.8978501896</v>
      </c>
      <c r="L59" s="37">
        <f>'Total Cost'!J59/(1+Assumptions!$D$49)^($A59-2022)</f>
        <v>887351.3996488814</v>
      </c>
      <c r="M59" s="37">
        <f>'Total Cost'!K59/(1+Assumptions!$D$49)^($A59-2022)</f>
        <v>668563.08735423337</v>
      </c>
      <c r="N59" s="37">
        <f>'Total Cost'!L59/(1+Assumptions!$D$49)^($A59-2022)</f>
        <v>594702.33718882967</v>
      </c>
      <c r="O59" s="37">
        <f>'Total Cost'!M59/(1+Assumptions!$D$49)^($A59-2022)</f>
        <v>253324.50415207396</v>
      </c>
      <c r="P59" s="38">
        <f>'Total Cost'!N59/(1+Assumptions!$D$49)^($A59-2022)</f>
        <v>139604424.84161177</v>
      </c>
      <c r="Q59" s="38">
        <f>'Total Cost'!O59/(1+Assumptions!$D$49)^($A59-2022)</f>
        <v>251829178.84891596</v>
      </c>
      <c r="R59" s="38">
        <f>'Total Cost'!P59/(1+Assumptions!$D$49)^($A59-2022)</f>
        <v>187397585.96803573</v>
      </c>
      <c r="S59" s="38">
        <f>'Total Cost'!Q59/(1+Assumptions!$D$49)^($A59-2022)</f>
        <v>67430459.389643282</v>
      </c>
      <c r="T59" s="38">
        <f>'Total Cost'!R59/(1+Assumptions!$D$49)^($A59-2022)</f>
        <v>45888679.869170137</v>
      </c>
      <c r="U59" s="38">
        <f>'Total Cost'!S59/(1+Assumptions!$D$49)^($A59-2022)</f>
        <v>25709990.799221329</v>
      </c>
      <c r="V59" s="84">
        <f t="shared" si="5"/>
        <v>143034623.2773717</v>
      </c>
      <c r="W59" s="84">
        <f t="shared" si="0"/>
        <v>255946786.3185876</v>
      </c>
      <c r="X59" s="84">
        <f t="shared" si="1"/>
        <v>191151069.36637247</v>
      </c>
      <c r="Y59" s="84">
        <f t="shared" si="2"/>
        <v>69983771.169544399</v>
      </c>
      <c r="Z59" s="84">
        <f t="shared" si="3"/>
        <v>48051953.013663784</v>
      </c>
      <c r="AA59" s="84">
        <f t="shared" si="4"/>
        <v>26903636.546495926</v>
      </c>
    </row>
    <row r="60" spans="1:27" x14ac:dyDescent="0.35">
      <c r="A60">
        <v>2079</v>
      </c>
      <c r="B60">
        <v>2070</v>
      </c>
      <c r="C60">
        <f>'[2]Total Frequency Model'!L60</f>
        <v>1.7496225284601556</v>
      </c>
      <c r="D60" s="36">
        <f>'Total Cost'!B60/(1+Assumptions!$D$49)^($A60-2022)</f>
        <v>2053180.4332102486</v>
      </c>
      <c r="E60" s="36">
        <f>'Total Cost'!C60/(1+Assumptions!$D$49)^($A60-2022)</f>
        <v>2634119.0829170244</v>
      </c>
      <c r="F60" s="36">
        <f>'Total Cost'!D60/(1+Assumptions!$D$49)^($A60-2022)</f>
        <v>2777364.2294200649</v>
      </c>
      <c r="G60" s="36">
        <f>'Total Cost'!E60/(1+Assumptions!$D$49)^($A60-2022)</f>
        <v>1826375.6179137677</v>
      </c>
      <c r="H60" s="36">
        <f>'Total Cost'!F60/(1+Assumptions!$D$49)^($A60-2022)</f>
        <v>1519990.165671153</v>
      </c>
      <c r="I60" s="36">
        <f>'Total Cost'!G60/(1+Assumptions!$D$49)^($A60-2022)</f>
        <v>911198.29303323058</v>
      </c>
      <c r="J60" s="37">
        <f>'Total Cost'!H60/(1+Assumptions!$D$49)^($A60-2022)</f>
        <v>1242923.9153580489</v>
      </c>
      <c r="K60" s="37">
        <f>'Total Cost'!I60/(1+Assumptions!$D$49)^($A60-2022)</f>
        <v>1326263.0956529405</v>
      </c>
      <c r="L60" s="37">
        <f>'Total Cost'!J60/(1+Assumptions!$D$49)^($A60-2022)</f>
        <v>841060.0015359656</v>
      </c>
      <c r="M60" s="37">
        <f>'Total Cost'!K60/(1+Assumptions!$D$49)^($A60-2022)</f>
        <v>633767.3482496019</v>
      </c>
      <c r="N60" s="37">
        <f>'Total Cost'!L60/(1+Assumptions!$D$49)^($A60-2022)</f>
        <v>563723.60875323589</v>
      </c>
      <c r="O60" s="37">
        <f>'Total Cost'!M60/(1+Assumptions!$D$49)^($A60-2022)</f>
        <v>240120.53547054675</v>
      </c>
      <c r="P60" s="38">
        <f>'Total Cost'!N60/(1+Assumptions!$D$49)^($A60-2022)</f>
        <v>133461813.44075435</v>
      </c>
      <c r="Q60" s="38">
        <f>'Total Cost'!O60/(1+Assumptions!$D$49)^($A60-2022)</f>
        <v>240762099.02473712</v>
      </c>
      <c r="R60" s="38">
        <f>'Total Cost'!P60/(1+Assumptions!$D$49)^($A60-2022)</f>
        <v>179176072.32594249</v>
      </c>
      <c r="S60" s="38">
        <f>'Total Cost'!Q60/(1+Assumptions!$D$49)^($A60-2022)</f>
        <v>64493974.974639535</v>
      </c>
      <c r="T60" s="38">
        <f>'Total Cost'!R60/(1+Assumptions!$D$49)^($A60-2022)</f>
        <v>43884957.940580793</v>
      </c>
      <c r="U60" s="38">
        <f>'Total Cost'!S60/(1+Assumptions!$D$49)^($A60-2022)</f>
        <v>24585222.706609171</v>
      </c>
      <c r="V60" s="84">
        <f t="shared" si="5"/>
        <v>136757917.78932264</v>
      </c>
      <c r="W60" s="84">
        <f t="shared" si="0"/>
        <v>244722481.20330709</v>
      </c>
      <c r="X60" s="84">
        <f t="shared" si="1"/>
        <v>182794496.5568985</v>
      </c>
      <c r="Y60" s="84">
        <f t="shared" si="2"/>
        <v>66954117.940802902</v>
      </c>
      <c r="Z60" s="84">
        <f t="shared" si="3"/>
        <v>45968671.715005182</v>
      </c>
      <c r="AA60" s="84">
        <f t="shared" si="4"/>
        <v>25736541.535112947</v>
      </c>
    </row>
    <row r="61" spans="1:27" x14ac:dyDescent="0.35">
      <c r="A61">
        <v>2080</v>
      </c>
      <c r="B61">
        <v>2080</v>
      </c>
      <c r="C61">
        <f>'[2]Total Frequency Model'!L61</f>
        <v>2.0168244457759137</v>
      </c>
      <c r="D61" s="36">
        <f>'Total Cost'!B61/(1+Assumptions!$D$49)^($A61-2022)</f>
        <v>2177271.3597781425</v>
      </c>
      <c r="E61" s="36">
        <f>'Total Cost'!C61/(1+Assumptions!$D$49)^($A61-2022)</f>
        <v>2793321.0080874623</v>
      </c>
      <c r="F61" s="36">
        <f>'Total Cost'!D61/(1+Assumptions!$D$49)^($A61-2022)</f>
        <v>2945223.6610952392</v>
      </c>
      <c r="G61" s="36">
        <f>'Total Cost'!E61/(1+Assumptions!$D$49)^($A61-2022)</f>
        <v>1936758.8258491617</v>
      </c>
      <c r="H61" s="36">
        <f>'Total Cost'!F61/(1+Assumptions!$D$49)^($A61-2022)</f>
        <v>1611855.9291380823</v>
      </c>
      <c r="I61" s="36">
        <f>'Total Cost'!G61/(1+Assumptions!$D$49)^($A61-2022)</f>
        <v>966269.65385502833</v>
      </c>
      <c r="J61" s="37">
        <f>'Total Cost'!H61/(1+Assumptions!$D$49)^($A61-2022)</f>
        <v>1289154.2700896307</v>
      </c>
      <c r="K61" s="37">
        <f>'Total Cost'!I61/(1+Assumptions!$D$49)^($A61-2022)</f>
        <v>1375620.2950512758</v>
      </c>
      <c r="L61" s="37">
        <f>'Total Cost'!J61/(1+Assumptions!$D$49)^($A61-2022)</f>
        <v>872384.7787170714</v>
      </c>
      <c r="M61" s="37">
        <f>'Total Cost'!K61/(1+Assumptions!$D$49)^($A61-2022)</f>
        <v>657457.01841808623</v>
      </c>
      <c r="N61" s="37">
        <f>'Total Cost'!L61/(1+Assumptions!$D$49)^($A61-2022)</f>
        <v>584766.84133536101</v>
      </c>
      <c r="O61" s="37">
        <f>'Total Cost'!M61/(1+Assumptions!$D$49)^($A61-2022)</f>
        <v>249075.64832863832</v>
      </c>
      <c r="P61" s="38">
        <f>'Total Cost'!N61/(1+Assumptions!$D$49)^($A61-2022)</f>
        <v>139625943.34248701</v>
      </c>
      <c r="Q61" s="38">
        <f>'Total Cost'!O61/(1+Assumptions!$D$49)^($A61-2022)</f>
        <v>251896154.381309</v>
      </c>
      <c r="R61" s="38">
        <f>'Total Cost'!P61/(1+Assumptions!$D$49)^($A61-2022)</f>
        <v>187476782.00263703</v>
      </c>
      <c r="S61" s="38">
        <f>'Total Cost'!Q61/(1+Assumptions!$D$49)^($A61-2022)</f>
        <v>67504707.04868196</v>
      </c>
      <c r="T61" s="38">
        <f>'Total Cost'!R61/(1+Assumptions!$D$49)^($A61-2022)</f>
        <v>45928001.939232722</v>
      </c>
      <c r="U61" s="38">
        <f>'Total Cost'!S61/(1+Assumptions!$D$49)^($A61-2022)</f>
        <v>25727524.79853721</v>
      </c>
      <c r="V61" s="84">
        <f t="shared" si="5"/>
        <v>143092368.97235477</v>
      </c>
      <c r="W61" s="84">
        <f t="shared" si="0"/>
        <v>256065095.68444774</v>
      </c>
      <c r="X61" s="84">
        <f t="shared" si="1"/>
        <v>191294390.44244933</v>
      </c>
      <c r="Y61" s="84">
        <f t="shared" si="2"/>
        <v>70098922.892949209</v>
      </c>
      <c r="Z61" s="84">
        <f t="shared" si="3"/>
        <v>48124624.709706165</v>
      </c>
      <c r="AA61" s="84">
        <f t="shared" si="4"/>
        <v>26942870.100720875</v>
      </c>
    </row>
    <row r="62" spans="1:27" x14ac:dyDescent="0.35">
      <c r="A62">
        <v>2081</v>
      </c>
      <c r="B62">
        <v>2080</v>
      </c>
      <c r="C62">
        <f>'[2]Total Frequency Model'!L62</f>
        <v>2.0168244457759137</v>
      </c>
      <c r="D62" s="36">
        <f>'Total Cost'!B62/(1+Assumptions!$D$49)^($A62-2022)</f>
        <v>2109838.4844651255</v>
      </c>
      <c r="E62" s="36">
        <f>'Total Cost'!C62/(1+Assumptions!$D$49)^($A62-2022)</f>
        <v>2706808.2882091338</v>
      </c>
      <c r="F62" s="36">
        <f>'Total Cost'!D62/(1+Assumptions!$D$49)^($A62-2022)</f>
        <v>2854006.3220090261</v>
      </c>
      <c r="G62" s="36">
        <f>'Total Cost'!E62/(1+Assumptions!$D$49)^($A62-2022)</f>
        <v>1876774.930948629</v>
      </c>
      <c r="H62" s="36">
        <f>'Total Cost'!F62/(1+Assumptions!$D$49)^($A62-2022)</f>
        <v>1561934.6919877476</v>
      </c>
      <c r="I62" s="36">
        <f>'Total Cost'!G62/(1+Assumptions!$D$49)^($A62-2022)</f>
        <v>936343.04833820474</v>
      </c>
      <c r="J62" s="37">
        <f>'Total Cost'!H62/(1+Assumptions!$D$49)^($A62-2022)</f>
        <v>1221848.3559699219</v>
      </c>
      <c r="K62" s="37">
        <f>'Total Cost'!I62/(1+Assumptions!$D$49)^($A62-2022)</f>
        <v>1303825.8240250011</v>
      </c>
      <c r="L62" s="37">
        <f>'Total Cost'!J62/(1+Assumptions!$D$49)^($A62-2022)</f>
        <v>826877.84720263758</v>
      </c>
      <c r="M62" s="37">
        <f>'Total Cost'!K62/(1+Assumptions!$D$49)^($A62-2022)</f>
        <v>623242.88698699535</v>
      </c>
      <c r="N62" s="37">
        <f>'Total Cost'!L62/(1+Assumptions!$D$49)^($A62-2022)</f>
        <v>554308.59102541627</v>
      </c>
      <c r="O62" s="37">
        <f>'Total Cost'!M62/(1+Assumptions!$D$49)^($A62-2022)</f>
        <v>236094.30938500463</v>
      </c>
      <c r="P62" s="38">
        <f>'Total Cost'!N62/(1+Assumptions!$D$49)^($A62-2022)</f>
        <v>133483904.73905821</v>
      </c>
      <c r="Q62" s="38">
        <f>'Total Cost'!O62/(1+Assumptions!$D$49)^($A62-2022)</f>
        <v>240828965.98207831</v>
      </c>
      <c r="R62" s="38">
        <f>'Total Cost'!P62/(1+Assumptions!$D$49)^($A62-2022)</f>
        <v>179253997.1684922</v>
      </c>
      <c r="S62" s="38">
        <f>'Total Cost'!Q62/(1+Assumptions!$D$49)^($A62-2022)</f>
        <v>64565910.041486487</v>
      </c>
      <c r="T62" s="38">
        <f>'Total Cost'!R62/(1+Assumptions!$D$49)^($A62-2022)</f>
        <v>43923160.611910217</v>
      </c>
      <c r="U62" s="38">
        <f>'Total Cost'!S62/(1+Assumptions!$D$49)^($A62-2022)</f>
        <v>24602311.890806343</v>
      </c>
      <c r="V62" s="84">
        <f t="shared" si="5"/>
        <v>136815591.57949325</v>
      </c>
      <c r="W62" s="84">
        <f t="shared" si="0"/>
        <v>244839600.09431246</v>
      </c>
      <c r="X62" s="84">
        <f t="shared" si="1"/>
        <v>182934881.33770385</v>
      </c>
      <c r="Y62" s="84">
        <f t="shared" si="2"/>
        <v>67065927.85942211</v>
      </c>
      <c r="Z62" s="84">
        <f t="shared" si="3"/>
        <v>46039403.894923382</v>
      </c>
      <c r="AA62" s="84">
        <f t="shared" si="4"/>
        <v>25774749.248529553</v>
      </c>
    </row>
    <row r="63" spans="1:27" x14ac:dyDescent="0.35">
      <c r="A63">
        <v>2082</v>
      </c>
      <c r="B63">
        <v>2080</v>
      </c>
      <c r="C63">
        <f>'[2]Total Frequency Model'!L63</f>
        <v>2.0168244457759137</v>
      </c>
      <c r="D63" s="36">
        <f>'Total Cost'!B63/(1+Assumptions!$D$49)^($A63-2022)</f>
        <v>2044494.0914409875</v>
      </c>
      <c r="E63" s="36">
        <f>'Total Cost'!C63/(1+Assumptions!$D$49)^($A63-2022)</f>
        <v>2622974.9777789414</v>
      </c>
      <c r="F63" s="36">
        <f>'Total Cost'!D63/(1+Assumptions!$D$49)^($A63-2022)</f>
        <v>2765614.1004376151</v>
      </c>
      <c r="G63" s="36">
        <f>'Total Cost'!E63/(1+Assumptions!$D$49)^($A63-2022)</f>
        <v>1818648.8138980879</v>
      </c>
      <c r="H63" s="36">
        <f>'Total Cost'!F63/(1+Assumptions!$D$49)^($A63-2022)</f>
        <v>1513559.5793225914</v>
      </c>
      <c r="I63" s="36">
        <f>'Total Cost'!G63/(1+Assumptions!$D$49)^($A63-2022)</f>
        <v>907343.30802322901</v>
      </c>
      <c r="J63" s="37">
        <f>'Total Cost'!H63/(1+Assumptions!$D$49)^($A63-2022)</f>
        <v>1158058.7544835694</v>
      </c>
      <c r="K63" s="37">
        <f>'Total Cost'!I63/(1+Assumptions!$D$49)^($A63-2022)</f>
        <v>1235780.947226932</v>
      </c>
      <c r="L63" s="37">
        <f>'Total Cost'!J63/(1+Assumptions!$D$49)^($A63-2022)</f>
        <v>783746.49235876824</v>
      </c>
      <c r="M63" s="37">
        <f>'Total Cost'!K63/(1+Assumptions!$D$49)^($A63-2022)</f>
        <v>590810.97466822702</v>
      </c>
      <c r="N63" s="37">
        <f>'Total Cost'!L63/(1+Assumptions!$D$49)^($A63-2022)</f>
        <v>525438.191025445</v>
      </c>
      <c r="O63" s="37">
        <f>'Total Cost'!M63/(1+Assumptions!$D$49)^($A63-2022)</f>
        <v>223790.09021372872</v>
      </c>
      <c r="P63" s="38">
        <f>'Total Cost'!N63/(1+Assumptions!$D$49)^($A63-2022)</f>
        <v>127612779.93653826</v>
      </c>
      <c r="Q63" s="38">
        <f>'Total Cost'!O63/(1+Assumptions!$D$49)^($A63-2022)</f>
        <v>230249382.28909215</v>
      </c>
      <c r="R63" s="38">
        <f>'Total Cost'!P63/(1+Assumptions!$D$49)^($A63-2022)</f>
        <v>171392924.46774274</v>
      </c>
      <c r="S63" s="38">
        <f>'Total Cost'!Q63/(1+Assumptions!$D$49)^($A63-2022)</f>
        <v>61755494.708572805</v>
      </c>
      <c r="T63" s="38">
        <f>'Total Cost'!R63/(1+Assumptions!$D$49)^($A63-2022)</f>
        <v>42006121.234543964</v>
      </c>
      <c r="U63" s="38">
        <f>'Total Cost'!S63/(1+Assumptions!$D$49)^($A63-2022)</f>
        <v>23526465.803407572</v>
      </c>
      <c r="V63" s="84">
        <f t="shared" si="5"/>
        <v>130815332.78246282</v>
      </c>
      <c r="W63" s="84">
        <f t="shared" si="0"/>
        <v>234108138.21409804</v>
      </c>
      <c r="X63" s="84">
        <f t="shared" si="1"/>
        <v>174942285.06053913</v>
      </c>
      <c r="Y63" s="84">
        <f t="shared" si="2"/>
        <v>64164954.497139119</v>
      </c>
      <c r="Z63" s="84">
        <f t="shared" si="3"/>
        <v>44045119.004891999</v>
      </c>
      <c r="AA63" s="84">
        <f t="shared" si="4"/>
        <v>24657599.201644529</v>
      </c>
    </row>
    <row r="64" spans="1:27" x14ac:dyDescent="0.35">
      <c r="A64">
        <v>2083</v>
      </c>
      <c r="B64">
        <v>2080</v>
      </c>
      <c r="C64">
        <f>'[2]Total Frequency Model'!L64</f>
        <v>2.0168244457759137</v>
      </c>
      <c r="D64" s="36">
        <f>'Total Cost'!B64/(1+Assumptions!$D$49)^($A64-2022)</f>
        <v>1981173.497741363</v>
      </c>
      <c r="E64" s="36">
        <f>'Total Cost'!C64/(1+Assumptions!$D$49)^($A64-2022)</f>
        <v>2541738.0920635317</v>
      </c>
      <c r="F64" s="36">
        <f>'Total Cost'!D64/(1+Assumptions!$D$49)^($A64-2022)</f>
        <v>2679959.4988826965</v>
      </c>
      <c r="G64" s="36">
        <f>'Total Cost'!E64/(1+Assumptions!$D$49)^($A64-2022)</f>
        <v>1762322.936944352</v>
      </c>
      <c r="H64" s="36">
        <f>'Total Cost'!F64/(1+Assumptions!$D$49)^($A64-2022)</f>
        <v>1466682.7056922491</v>
      </c>
      <c r="I64" s="36">
        <f>'Total Cost'!G64/(1+Assumptions!$D$49)^($A64-2022)</f>
        <v>879241.72671079857</v>
      </c>
      <c r="J64" s="37">
        <f>'Total Cost'!H64/(1+Assumptions!$D$49)^($A64-2022)</f>
        <v>1097601.6510206088</v>
      </c>
      <c r="K64" s="37">
        <f>'Total Cost'!I64/(1+Assumptions!$D$49)^($A64-2022)</f>
        <v>1171289.7127481503</v>
      </c>
      <c r="L64" s="37">
        <f>'Total Cost'!J64/(1+Assumptions!$D$49)^($A64-2022)</f>
        <v>742866.61986011046</v>
      </c>
      <c r="M64" s="37">
        <f>'Total Cost'!K64/(1+Assumptions!$D$49)^($A64-2022)</f>
        <v>560068.36428690969</v>
      </c>
      <c r="N64" s="37">
        <f>'Total Cost'!L64/(1+Assumptions!$D$49)^($A64-2022)</f>
        <v>498072.79732864216</v>
      </c>
      <c r="O64" s="37">
        <f>'Total Cost'!M64/(1+Assumptions!$D$49)^($A64-2022)</f>
        <v>212127.64518327799</v>
      </c>
      <c r="P64" s="38">
        <f>'Total Cost'!N64/(1+Assumptions!$D$49)^($A64-2022)</f>
        <v>122000589.85059525</v>
      </c>
      <c r="Q64" s="38">
        <f>'Total Cost'!O64/(1+Assumptions!$D$49)^($A64-2022)</f>
        <v>220135864.8763411</v>
      </c>
      <c r="R64" s="38">
        <f>'Total Cost'!P64/(1+Assumptions!$D$49)^($A64-2022)</f>
        <v>163877609.53333759</v>
      </c>
      <c r="S64" s="38">
        <f>'Total Cost'!Q64/(1+Assumptions!$D$49)^($A64-2022)</f>
        <v>59067834.586067401</v>
      </c>
      <c r="T64" s="38">
        <f>'Total Cost'!R64/(1+Assumptions!$D$49)^($A64-2022)</f>
        <v>40173026.808054797</v>
      </c>
      <c r="U64" s="38">
        <f>'Total Cost'!S64/(1+Assumptions!$D$49)^($A64-2022)</f>
        <v>22497814.343149889</v>
      </c>
      <c r="V64" s="84">
        <f t="shared" si="5"/>
        <v>125079364.99935722</v>
      </c>
      <c r="W64" s="84">
        <f t="shared" si="0"/>
        <v>223848892.68115279</v>
      </c>
      <c r="X64" s="84">
        <f t="shared" si="1"/>
        <v>167300435.65208039</v>
      </c>
      <c r="Y64" s="84">
        <f t="shared" si="2"/>
        <v>61390225.887298666</v>
      </c>
      <c r="Z64" s="84">
        <f t="shared" si="3"/>
        <v>42137782.311075687</v>
      </c>
      <c r="AA64" s="84">
        <f t="shared" si="4"/>
        <v>23589183.715043966</v>
      </c>
    </row>
    <row r="65" spans="1:27" x14ac:dyDescent="0.35">
      <c r="A65">
        <v>2084</v>
      </c>
      <c r="B65">
        <v>2080</v>
      </c>
      <c r="C65">
        <f>'[2]Total Frequency Model'!L65</f>
        <v>2.0168244457759137</v>
      </c>
      <c r="D65" s="36">
        <f>'Total Cost'!B65/(1+Assumptions!$D$49)^($A65-2022)</f>
        <v>1919814.02371592</v>
      </c>
      <c r="E65" s="36">
        <f>'Total Cost'!C65/(1+Assumptions!$D$49)^($A65-2022)</f>
        <v>2463017.2164727501</v>
      </c>
      <c r="F65" s="36">
        <f>'Total Cost'!D65/(1+Assumptions!$D$49)^($A65-2022)</f>
        <v>2596957.7297552554</v>
      </c>
      <c r="G65" s="36">
        <f>'Total Cost'!E65/(1+Assumptions!$D$49)^($A65-2022)</f>
        <v>1707741.5443519522</v>
      </c>
      <c r="H65" s="36">
        <f>'Total Cost'!F65/(1+Assumptions!$D$49)^($A65-2022)</f>
        <v>1421257.668719925</v>
      </c>
      <c r="I65" s="36">
        <f>'Total Cost'!G65/(1+Assumptions!$D$49)^($A65-2022)</f>
        <v>852010.48726927454</v>
      </c>
      <c r="J65" s="37">
        <f>'Total Cost'!H65/(1+Assumptions!$D$49)^($A65-2022)</f>
        <v>1040302.845004555</v>
      </c>
      <c r="K65" s="37">
        <f>'Total Cost'!I65/(1+Assumptions!$D$49)^($A65-2022)</f>
        <v>1110166.4148190003</v>
      </c>
      <c r="L65" s="37">
        <f>'Total Cost'!J65/(1+Assumptions!$D$49)^($A65-2022)</f>
        <v>704120.62169687822</v>
      </c>
      <c r="M65" s="37">
        <f>'Total Cost'!K65/(1+Assumptions!$D$49)^($A65-2022)</f>
        <v>530926.98680639372</v>
      </c>
      <c r="N65" s="37">
        <f>'Total Cost'!L65/(1+Assumptions!$D$49)^($A65-2022)</f>
        <v>472133.89133428293</v>
      </c>
      <c r="O65" s="37">
        <f>'Total Cost'!M65/(1+Assumptions!$D$49)^($A65-2022)</f>
        <v>201073.47494993234</v>
      </c>
      <c r="P65" s="38">
        <f>'Total Cost'!N65/(1+Assumptions!$D$49)^($A65-2022)</f>
        <v>116635886.27539901</v>
      </c>
      <c r="Q65" s="38">
        <f>'Total Cost'!O65/(1+Assumptions!$D$49)^($A65-2022)</f>
        <v>210467828.94596899</v>
      </c>
      <c r="R65" s="38">
        <f>'Total Cost'!P65/(1+Assumptions!$D$49)^($A65-2022)</f>
        <v>156692803.45460743</v>
      </c>
      <c r="S65" s="38">
        <f>'Total Cost'!Q65/(1+Assumptions!$D$49)^($A65-2022)</f>
        <v>56497550.53415373</v>
      </c>
      <c r="T65" s="38">
        <f>'Total Cost'!R65/(1+Assumptions!$D$49)^($A65-2022)</f>
        <v>38420190.241939999</v>
      </c>
      <c r="U65" s="38">
        <f>'Total Cost'!S65/(1+Assumptions!$D$49)^($A65-2022)</f>
        <v>21514281.151889089</v>
      </c>
      <c r="V65" s="84">
        <f t="shared" si="5"/>
        <v>119596003.14411949</v>
      </c>
      <c r="W65" s="84">
        <f t="shared" si="0"/>
        <v>214041012.57726073</v>
      </c>
      <c r="X65" s="84">
        <f t="shared" si="1"/>
        <v>159993881.80605957</v>
      </c>
      <c r="Y65" s="84">
        <f t="shared" si="2"/>
        <v>58736219.065312073</v>
      </c>
      <c r="Z65" s="84">
        <f t="shared" si="3"/>
        <v>40313581.801994205</v>
      </c>
      <c r="AA65" s="84">
        <f t="shared" si="4"/>
        <v>22567365.114108298</v>
      </c>
    </row>
    <row r="66" spans="1:27" x14ac:dyDescent="0.35">
      <c r="A66">
        <v>2085</v>
      </c>
      <c r="B66">
        <v>2080</v>
      </c>
      <c r="C66">
        <f>'[2]Total Frequency Model'!L66</f>
        <v>2.0168244457759137</v>
      </c>
      <c r="D66" s="36">
        <f>'Total Cost'!B66/(1+Assumptions!$D$49)^($A66-2022)</f>
        <v>1860354.9309831657</v>
      </c>
      <c r="E66" s="36">
        <f>'Total Cost'!C66/(1+Assumptions!$D$49)^($A66-2022)</f>
        <v>2386734.4269590229</v>
      </c>
      <c r="F66" s="36">
        <f>'Total Cost'!D66/(1+Assumptions!$D$49)^($A66-2022)</f>
        <v>2516526.6314462204</v>
      </c>
      <c r="G66" s="36">
        <f>'Total Cost'!E66/(1+Assumptions!$D$49)^($A66-2022)</f>
        <v>1654850.6072117698</v>
      </c>
      <c r="H66" s="36">
        <f>'Total Cost'!F66/(1+Assumptions!$D$49)^($A66-2022)</f>
        <v>1377239.503169708</v>
      </c>
      <c r="I66" s="36">
        <f>'Total Cost'!G66/(1+Assumptions!$D$49)^($A66-2022)</f>
        <v>825622.63409911818</v>
      </c>
      <c r="J66" s="37">
        <f>'Total Cost'!H66/(1+Assumptions!$D$49)^($A66-2022)</f>
        <v>985997.24680748791</v>
      </c>
      <c r="K66" s="37">
        <f>'Total Cost'!I66/(1+Assumptions!$D$49)^($A66-2022)</f>
        <v>1052235.0577749726</v>
      </c>
      <c r="L66" s="37">
        <f>'Total Cost'!J66/(1+Assumptions!$D$49)^($A66-2022)</f>
        <v>667397.03695455112</v>
      </c>
      <c r="M66" s="37">
        <f>'Total Cost'!K66/(1+Assumptions!$D$49)^($A66-2022)</f>
        <v>503303.36818541895</v>
      </c>
      <c r="N66" s="37">
        <f>'Total Cost'!L66/(1+Assumptions!$D$49)^($A66-2022)</f>
        <v>447547.05386412569</v>
      </c>
      <c r="O66" s="37">
        <f>'Total Cost'!M66/(1+Assumptions!$D$49)^($A66-2022)</f>
        <v>190595.82995758596</v>
      </c>
      <c r="P66" s="38">
        <f>'Total Cost'!N66/(1+Assumptions!$D$49)^($A66-2022)</f>
        <v>111507728.30843328</v>
      </c>
      <c r="Q66" s="38">
        <f>'Total Cost'!O66/(1+Assumptions!$D$49)^($A66-2022)</f>
        <v>201225601.0155758</v>
      </c>
      <c r="R66" s="38">
        <f>'Total Cost'!P66/(1+Assumptions!$D$49)^($A66-2022)</f>
        <v>149823931.5135949</v>
      </c>
      <c r="S66" s="38">
        <f>'Total Cost'!Q66/(1+Assumptions!$D$49)^($A66-2022)</f>
        <v>54039499.835356347</v>
      </c>
      <c r="T66" s="38">
        <f>'Total Cost'!R66/(1+Assumptions!$D$49)^($A66-2022)</f>
        <v>36744086.85011448</v>
      </c>
      <c r="U66" s="38">
        <f>'Total Cost'!S66/(1+Assumptions!$D$49)^($A66-2022)</f>
        <v>20573881.468001228</v>
      </c>
      <c r="V66" s="84">
        <f t="shared" si="5"/>
        <v>114354080.48622394</v>
      </c>
      <c r="W66" s="84">
        <f t="shared" si="0"/>
        <v>204664570.5003098</v>
      </c>
      <c r="X66" s="84">
        <f t="shared" si="1"/>
        <v>153007855.18199566</v>
      </c>
      <c r="Y66" s="84">
        <f t="shared" si="2"/>
        <v>56197653.810753539</v>
      </c>
      <c r="Z66" s="84">
        <f t="shared" si="3"/>
        <v>38568873.407148317</v>
      </c>
      <c r="AA66" s="84">
        <f t="shared" si="4"/>
        <v>21590099.932057932</v>
      </c>
    </row>
    <row r="67" spans="1:27" x14ac:dyDescent="0.35">
      <c r="A67">
        <v>2086</v>
      </c>
      <c r="B67">
        <v>2080</v>
      </c>
      <c r="C67">
        <f>'[2]Total Frequency Model'!L67</f>
        <v>2.0168244457759137</v>
      </c>
      <c r="D67" s="36">
        <f>'Total Cost'!B67/(1+Assumptions!$D$49)^($A67-2022)</f>
        <v>1802737.3623068719</v>
      </c>
      <c r="E67" s="36">
        <f>'Total Cost'!C67/(1+Assumptions!$D$49)^($A67-2022)</f>
        <v>2312814.2128820722</v>
      </c>
      <c r="F67" s="36">
        <f>'Total Cost'!D67/(1+Assumptions!$D$49)^($A67-2022)</f>
        <v>2438586.586996505</v>
      </c>
      <c r="G67" s="36">
        <f>'Total Cost'!E67/(1+Assumptions!$D$49)^($A67-2022)</f>
        <v>1603597.7699590197</v>
      </c>
      <c r="H67" s="36">
        <f>'Total Cost'!F67/(1+Assumptions!$D$49)^($A67-2022)</f>
        <v>1334584.6364364824</v>
      </c>
      <c r="I67" s="36">
        <f>'Total Cost'!G67/(1+Assumptions!$D$49)^($A67-2022)</f>
        <v>800052.04645014275</v>
      </c>
      <c r="J67" s="37">
        <f>'Total Cost'!H67/(1+Assumptions!$D$49)^($A67-2022)</f>
        <v>934528.40100212651</v>
      </c>
      <c r="K67" s="37">
        <f>'Total Cost'!I67/(1+Assumptions!$D$49)^($A67-2022)</f>
        <v>997328.84807848174</v>
      </c>
      <c r="L67" s="37">
        <f>'Total Cost'!J67/(1+Assumptions!$D$49)^($A67-2022)</f>
        <v>632590.23034281645</v>
      </c>
      <c r="M67" s="37">
        <f>'Total Cost'!K67/(1+Assumptions!$D$49)^($A67-2022)</f>
        <v>477118.38946157368</v>
      </c>
      <c r="N67" s="37">
        <f>'Total Cost'!L67/(1+Assumptions!$D$49)^($A67-2022)</f>
        <v>424241.75099245325</v>
      </c>
      <c r="O67" s="37">
        <f>'Total Cost'!M67/(1+Assumptions!$D$49)^($A67-2022)</f>
        <v>180664.61898411968</v>
      </c>
      <c r="P67" s="38">
        <f>'Total Cost'!N67/(1+Assumptions!$D$49)^($A67-2022)</f>
        <v>106605659.82416962</v>
      </c>
      <c r="Q67" s="38">
        <f>'Total Cost'!O67/(1+Assumptions!$D$49)^($A67-2022)</f>
        <v>192390378.48657393</v>
      </c>
      <c r="R67" s="38">
        <f>'Total Cost'!P67/(1+Assumptions!$D$49)^($A67-2022)</f>
        <v>143257063.30973363</v>
      </c>
      <c r="S67" s="38">
        <f>'Total Cost'!Q67/(1+Assumptions!$D$49)^($A67-2022)</f>
        <v>51688765.774575248</v>
      </c>
      <c r="T67" s="38">
        <f>'Total Cost'!R67/(1+Assumptions!$D$49)^($A67-2022)</f>
        <v>35141347.178962544</v>
      </c>
      <c r="U67" s="38">
        <f>'Total Cost'!S67/(1+Assumptions!$D$49)^($A67-2022)</f>
        <v>19674718.075734012</v>
      </c>
      <c r="V67" s="84">
        <f t="shared" si="5"/>
        <v>109342925.58747862</v>
      </c>
      <c r="W67" s="84">
        <f t="shared" si="0"/>
        <v>195700521.5475345</v>
      </c>
      <c r="X67" s="84">
        <f t="shared" si="1"/>
        <v>146328240.12707296</v>
      </c>
      <c r="Y67" s="84">
        <f t="shared" si="2"/>
        <v>53769481.933995843</v>
      </c>
      <c r="Z67" s="84">
        <f t="shared" si="3"/>
        <v>36900173.566391483</v>
      </c>
      <c r="AA67" s="84">
        <f t="shared" si="4"/>
        <v>20655434.741168275</v>
      </c>
    </row>
    <row r="68" spans="1:27" x14ac:dyDescent="0.35">
      <c r="A68">
        <v>2087</v>
      </c>
      <c r="B68">
        <v>2080</v>
      </c>
      <c r="C68">
        <f>'[2]Total Frequency Model'!L68</f>
        <v>2.0168244457759137</v>
      </c>
      <c r="D68" s="36">
        <f>'Total Cost'!B68/(1+Assumptions!$D$49)^($A68-2022)</f>
        <v>1746904.2833346007</v>
      </c>
      <c r="E68" s="36">
        <f>'Total Cost'!C68/(1+Assumptions!$D$49)^($A68-2022)</f>
        <v>2241183.4022626081</v>
      </c>
      <c r="F68" s="36">
        <f>'Total Cost'!D68/(1+Assumptions!$D$49)^($A68-2022)</f>
        <v>2363060.4452859522</v>
      </c>
      <c r="G68" s="36">
        <f>'Total Cost'!E68/(1+Assumptions!$D$49)^($A68-2022)</f>
        <v>1553932.2985476393</v>
      </c>
      <c r="H68" s="36">
        <f>'Total Cost'!F68/(1+Assumptions!$D$49)^($A68-2022)</f>
        <v>1293250.845414375</v>
      </c>
      <c r="I68" s="36">
        <f>'Total Cost'!G68/(1+Assumptions!$D$49)^($A68-2022)</f>
        <v>775273.41256516194</v>
      </c>
      <c r="J68" s="37">
        <f>'Total Cost'!H68/(1+Assumptions!$D$49)^($A68-2022)</f>
        <v>885748.03457158385</v>
      </c>
      <c r="K68" s="37">
        <f>'Total Cost'!I68/(1+Assumptions!$D$49)^($A68-2022)</f>
        <v>945289.71292749012</v>
      </c>
      <c r="L68" s="37">
        <f>'Total Cost'!J68/(1+Assumptions!$D$49)^($A68-2022)</f>
        <v>599600.08754463354</v>
      </c>
      <c r="M68" s="37">
        <f>'Total Cost'!K68/(1+Assumptions!$D$49)^($A68-2022)</f>
        <v>452297.05936959083</v>
      </c>
      <c r="N68" s="37">
        <f>'Total Cost'!L68/(1+Assumptions!$D$49)^($A68-2022)</f>
        <v>402151.13107184926</v>
      </c>
      <c r="O68" s="37">
        <f>'Total Cost'!M68/(1+Assumptions!$D$49)^($A68-2022)</f>
        <v>171251.32247029757</v>
      </c>
      <c r="P68" s="38">
        <f>'Total Cost'!N68/(1+Assumptions!$D$49)^($A68-2022)</f>
        <v>101919687.94986148</v>
      </c>
      <c r="Q68" s="38">
        <f>'Total Cost'!O68/(1+Assumptions!$D$49)^($A68-2022)</f>
        <v>183944191.00982916</v>
      </c>
      <c r="R68" s="38">
        <f>'Total Cost'!P68/(1+Assumptions!$D$49)^($A68-2022)</f>
        <v>136978884.21110767</v>
      </c>
      <c r="S68" s="38">
        <f>'Total Cost'!Q68/(1+Assumptions!$D$49)^($A68-2022)</f>
        <v>49440647.679533072</v>
      </c>
      <c r="T68" s="38">
        <f>'Total Cost'!R68/(1+Assumptions!$D$49)^($A68-2022)</f>
        <v>33608750.152860999</v>
      </c>
      <c r="U68" s="38">
        <f>'Total Cost'!S68/(1+Assumptions!$D$49)^($A68-2022)</f>
        <v>18814977.434091181</v>
      </c>
      <c r="V68" s="84">
        <f t="shared" si="5"/>
        <v>104552340.26776767</v>
      </c>
      <c r="W68" s="84">
        <f t="shared" ref="W68:W131" si="6">SUM(E68,K68,Q68)</f>
        <v>187130664.12501925</v>
      </c>
      <c r="X68" s="84">
        <f t="shared" ref="X68:X131" si="7">SUM(F68,L68,R68)</f>
        <v>139941544.74393827</v>
      </c>
      <c r="Y68" s="84">
        <f t="shared" ref="Y68:Y131" si="8">SUM(G68,M68,S68)</f>
        <v>51446877.037450299</v>
      </c>
      <c r="Z68" s="84">
        <f t="shared" ref="Z68:Z131" si="9">SUM(H68,N68,T68)</f>
        <v>35304152.12934722</v>
      </c>
      <c r="AA68" s="84">
        <f t="shared" ref="AA68:AA131" si="10">SUM(I68,O68,U68)</f>
        <v>19761502.169126641</v>
      </c>
    </row>
    <row r="69" spans="1:27" x14ac:dyDescent="0.35">
      <c r="A69">
        <v>2088</v>
      </c>
      <c r="B69">
        <v>2080</v>
      </c>
      <c r="C69">
        <f>'[2]Total Frequency Model'!L69</f>
        <v>2.0168244457759137</v>
      </c>
      <c r="D69" s="36">
        <f>'Total Cost'!B69/(1+Assumptions!$D$49)^($A69-2022)</f>
        <v>1692800.4261406674</v>
      </c>
      <c r="E69" s="36">
        <f>'Total Cost'!C69/(1+Assumptions!$D$49)^($A69-2022)</f>
        <v>2171771.0893510114</v>
      </c>
      <c r="F69" s="36">
        <f>'Total Cost'!D69/(1+Assumptions!$D$49)^($A69-2022)</f>
        <v>2289873.4446631512</v>
      </c>
      <c r="G69" s="36">
        <f>'Total Cost'!E69/(1+Assumptions!$D$49)^($A69-2022)</f>
        <v>1505805.0302297799</v>
      </c>
      <c r="H69" s="36">
        <f>'Total Cost'!F69/(1+Assumptions!$D$49)^($A69-2022)</f>
        <v>1253197.2147010367</v>
      </c>
      <c r="I69" s="36">
        <f>'Total Cost'!G69/(1+Assumptions!$D$49)^($A69-2022)</f>
        <v>751262.20462444343</v>
      </c>
      <c r="J69" s="37">
        <f>'Total Cost'!H69/(1+Assumptions!$D$49)^($A69-2022)</f>
        <v>839515.62876975653</v>
      </c>
      <c r="K69" s="37">
        <f>'Total Cost'!I69/(1+Assumptions!$D$49)^($A69-2022)</f>
        <v>895967.84405888314</v>
      </c>
      <c r="L69" s="37">
        <f>'Total Cost'!J69/(1+Assumptions!$D$49)^($A69-2022)</f>
        <v>568331.72650496184</v>
      </c>
      <c r="M69" s="37">
        <f>'Total Cost'!K69/(1+Assumptions!$D$49)^($A69-2022)</f>
        <v>428768.29883918894</v>
      </c>
      <c r="N69" s="37">
        <f>'Total Cost'!L69/(1+Assumptions!$D$49)^($A69-2022)</f>
        <v>381211.83236913529</v>
      </c>
      <c r="O69" s="37">
        <f>'Total Cost'!M69/(1+Assumptions!$D$49)^($A69-2022)</f>
        <v>162328.91038096161</v>
      </c>
      <c r="P69" s="38">
        <f>'Total Cost'!N69/(1+Assumptions!$D$49)^($A69-2022)</f>
        <v>97440262.498802722</v>
      </c>
      <c r="Q69" s="38">
        <f>'Total Cost'!O69/(1+Assumptions!$D$49)^($A69-2022)</f>
        <v>175869863.568551</v>
      </c>
      <c r="R69" s="38">
        <f>'Total Cost'!P69/(1+Assumptions!$D$49)^($A69-2022)</f>
        <v>130976668.07327691</v>
      </c>
      <c r="S69" s="38">
        <f>'Total Cost'!Q69/(1+Assumptions!$D$49)^($A69-2022)</f>
        <v>47290651.401243642</v>
      </c>
      <c r="T69" s="38">
        <f>'Total Cost'!R69/(1+Assumptions!$D$49)^($A69-2022)</f>
        <v>32143216.523090705</v>
      </c>
      <c r="U69" s="38">
        <f>'Total Cost'!S69/(1+Assumptions!$D$49)^($A69-2022)</f>
        <v>17992925.977276459</v>
      </c>
      <c r="V69" s="84">
        <f t="shared" ref="V69:V131" si="11">SUM(D69,J69,P69)</f>
        <v>99972578.553713143</v>
      </c>
      <c r="W69" s="84">
        <f t="shared" si="6"/>
        <v>178937602.5019609</v>
      </c>
      <c r="X69" s="84">
        <f t="shared" si="7"/>
        <v>133834873.24444503</v>
      </c>
      <c r="Y69" s="84">
        <f t="shared" si="8"/>
        <v>49225224.730312608</v>
      </c>
      <c r="Z69" s="84">
        <f t="shared" si="9"/>
        <v>33777625.570160881</v>
      </c>
      <c r="AA69" s="84">
        <f t="shared" si="10"/>
        <v>18906517.092281863</v>
      </c>
    </row>
    <row r="70" spans="1:27" x14ac:dyDescent="0.35">
      <c r="A70">
        <v>2089</v>
      </c>
      <c r="B70">
        <v>2080</v>
      </c>
      <c r="C70">
        <f>'[2]Total Frequency Model'!L70</f>
        <v>2.0168244457759137</v>
      </c>
      <c r="D70" s="36">
        <f>'Total Cost'!B70/(1+Assumptions!$D$49)^($A70-2022)</f>
        <v>1640372.2345176456</v>
      </c>
      <c r="E70" s="36">
        <f>'Total Cost'!C70/(1+Assumptions!$D$49)^($A70-2022)</f>
        <v>2104508.5644393046</v>
      </c>
      <c r="F70" s="36">
        <f>'Total Cost'!D70/(1+Assumptions!$D$49)^($A70-2022)</f>
        <v>2218953.138940536</v>
      </c>
      <c r="G70" s="36">
        <f>'Total Cost'!E70/(1+Assumptions!$D$49)^($A70-2022)</f>
        <v>1459168.3248906964</v>
      </c>
      <c r="H70" s="36">
        <f>'Total Cost'!F70/(1+Assumptions!$D$49)^($A70-2022)</f>
        <v>1214384.0960963964</v>
      </c>
      <c r="I70" s="36">
        <f>'Total Cost'!G70/(1+Assumptions!$D$49)^($A70-2022)</f>
        <v>727994.6544661643</v>
      </c>
      <c r="J70" s="37">
        <f>'Total Cost'!H70/(1+Assumptions!$D$49)^($A70-2022)</f>
        <v>795698.013393778</v>
      </c>
      <c r="K70" s="37">
        <f>'Total Cost'!I70/(1+Assumptions!$D$49)^($A70-2022)</f>
        <v>849221.26542741503</v>
      </c>
      <c r="L70" s="37">
        <f>'Total Cost'!J70/(1+Assumptions!$D$49)^($A70-2022)</f>
        <v>538695.22382479534</v>
      </c>
      <c r="M70" s="37">
        <f>'Total Cost'!K70/(1+Assumptions!$D$49)^($A70-2022)</f>
        <v>406464.73675144662</v>
      </c>
      <c r="N70" s="37">
        <f>'Total Cost'!L70/(1+Assumptions!$D$49)^($A70-2022)</f>
        <v>361363.80075654347</v>
      </c>
      <c r="O70" s="37">
        <f>'Total Cost'!M70/(1+Assumptions!$D$49)^($A70-2022)</f>
        <v>153871.76436139937</v>
      </c>
      <c r="P70" s="38">
        <f>'Total Cost'!N70/(1+Assumptions!$D$49)^($A70-2022)</f>
        <v>93158256.318387866</v>
      </c>
      <c r="Q70" s="38">
        <f>'Total Cost'!O70/(1+Assumptions!$D$49)^($A70-2022)</f>
        <v>168150981.20196998</v>
      </c>
      <c r="R70" s="38">
        <f>'Total Cost'!P70/(1+Assumptions!$D$49)^($A70-2022)</f>
        <v>125238251.16928297</v>
      </c>
      <c r="S70" s="38">
        <f>'Total Cost'!Q70/(1+Assumptions!$D$49)^($A70-2022)</f>
        <v>45234480.215016447</v>
      </c>
      <c r="T70" s="38">
        <f>'Total Cost'!R70/(1+Assumptions!$D$49)^($A70-2022)</f>
        <v>30741802.60667878</v>
      </c>
      <c r="U70" s="38">
        <f>'Total Cost'!S70/(1+Assumptions!$D$49)^($A70-2022)</f>
        <v>17206906.57907838</v>
      </c>
      <c r="V70" s="84">
        <f t="shared" si="11"/>
        <v>95594326.566299289</v>
      </c>
      <c r="W70" s="84">
        <f t="shared" si="6"/>
        <v>171104711.03183669</v>
      </c>
      <c r="X70" s="84">
        <f t="shared" si="7"/>
        <v>127995899.5320483</v>
      </c>
      <c r="Y70" s="84">
        <f t="shared" si="8"/>
        <v>47100113.276658587</v>
      </c>
      <c r="Z70" s="84">
        <f t="shared" si="9"/>
        <v>32317550.50353172</v>
      </c>
      <c r="AA70" s="84">
        <f t="shared" si="10"/>
        <v>18088772.997905944</v>
      </c>
    </row>
    <row r="71" spans="1:27" x14ac:dyDescent="0.35">
      <c r="A71">
        <v>2090</v>
      </c>
      <c r="B71">
        <v>2090</v>
      </c>
      <c r="C71">
        <f>'[2]Total Frequency Model'!L71</f>
        <v>2.3099820251647696</v>
      </c>
      <c r="D71" s="36">
        <f>'Total Cost'!B71/(1+Assumptions!$D$49)^($A71-2022)</f>
        <v>1714828.6984766563</v>
      </c>
      <c r="E71" s="36">
        <f>'Total Cost'!C71/(1+Assumptions!$D$49)^($A71-2022)</f>
        <v>2200032.1674254774</v>
      </c>
      <c r="F71" s="36">
        <f>'Total Cost'!D71/(1+Assumptions!$D$49)^($A71-2022)</f>
        <v>2319671.3789471048</v>
      </c>
      <c r="G71" s="36">
        <f>'Total Cost'!E71/(1+Assumptions!$D$49)^($A71-2022)</f>
        <v>1525399.9469007466</v>
      </c>
      <c r="H71" s="36">
        <f>'Total Cost'!F71/(1+Assumptions!$D$49)^($A71-2022)</f>
        <v>1269504.9667017106</v>
      </c>
      <c r="I71" s="36">
        <f>'Total Cost'!G71/(1+Assumptions!$D$49)^($A71-2022)</f>
        <v>761038.31773479504</v>
      </c>
      <c r="J71" s="37">
        <f>'Total Cost'!H71/(1+Assumptions!$D$49)^($A71-2022)</f>
        <v>813598.89488278527</v>
      </c>
      <c r="K71" s="37">
        <f>'Total Cost'!I71/(1+Assumptions!$D$49)^($A71-2022)</f>
        <v>868344.24965243728</v>
      </c>
      <c r="L71" s="37">
        <f>'Total Cost'!J71/(1+Assumptions!$D$49)^($A71-2022)</f>
        <v>550842.00316405669</v>
      </c>
      <c r="M71" s="37">
        <f>'Total Cost'!K71/(1+Assumptions!$D$49)^($A71-2022)</f>
        <v>415686.64430380217</v>
      </c>
      <c r="N71" s="37">
        <f>'Total Cost'!L71/(1+Assumptions!$D$49)^($A71-2022)</f>
        <v>369543.70057753305</v>
      </c>
      <c r="O71" s="37">
        <f>'Total Cost'!M71/(1+Assumptions!$D$49)^($A71-2022)</f>
        <v>157349.29569314126</v>
      </c>
      <c r="P71" s="38">
        <f>'Total Cost'!N71/(1+Assumptions!$D$49)^($A71-2022)</f>
        <v>96083429.252997428</v>
      </c>
      <c r="Q71" s="38">
        <f>'Total Cost'!O71/(1+Assumptions!$D$49)^($A71-2022)</f>
        <v>173440975.25685397</v>
      </c>
      <c r="R71" s="38">
        <f>'Total Cost'!P71/(1+Assumptions!$D$49)^($A71-2022)</f>
        <v>129188687.24097255</v>
      </c>
      <c r="S71" s="38">
        <f>'Total Cost'!Q71/(1+Assumptions!$D$49)^($A71-2022)</f>
        <v>46677626.717847399</v>
      </c>
      <c r="T71" s="38">
        <f>'Total Cost'!R71/(1+Assumptions!$D$49)^($A71-2022)</f>
        <v>31718602.267695021</v>
      </c>
      <c r="U71" s="38">
        <f>'Total Cost'!S71/(1+Assumptions!$D$49)^($A71-2022)</f>
        <v>17752046.062257361</v>
      </c>
      <c r="V71" s="84">
        <f t="shared" si="11"/>
        <v>98611856.846356869</v>
      </c>
      <c r="W71" s="84">
        <f t="shared" si="6"/>
        <v>176509351.6739319</v>
      </c>
      <c r="X71" s="84">
        <f t="shared" si="7"/>
        <v>132059200.62308371</v>
      </c>
      <c r="Y71" s="84">
        <f t="shared" si="8"/>
        <v>48618713.309051946</v>
      </c>
      <c r="Z71" s="84">
        <f t="shared" si="9"/>
        <v>33357650.934974264</v>
      </c>
      <c r="AA71" s="84">
        <f t="shared" si="10"/>
        <v>18670433.675685298</v>
      </c>
    </row>
    <row r="72" spans="1:27" x14ac:dyDescent="0.35">
      <c r="A72">
        <v>2091</v>
      </c>
      <c r="B72">
        <v>2090</v>
      </c>
      <c r="C72">
        <f>'[2]Total Frequency Model'!L72</f>
        <v>2.3099820251647696</v>
      </c>
      <c r="D72" s="36">
        <f>'Total Cost'!B72/(1+Assumptions!$D$49)^($A72-2022)</f>
        <v>1661718.263119925</v>
      </c>
      <c r="E72" s="36">
        <f>'Total Cost'!C72/(1+Assumptions!$D$49)^($A72-2022)</f>
        <v>2131894.3608243996</v>
      </c>
      <c r="F72" s="36">
        <f>'Total Cost'!D72/(1+Assumptions!$D$49)^($A72-2022)</f>
        <v>2247828.193135092</v>
      </c>
      <c r="G72" s="36">
        <f>'Total Cost'!E72/(1+Assumptions!$D$49)^($A72-2022)</f>
        <v>1478156.3619613284</v>
      </c>
      <c r="H72" s="36">
        <f>'Total Cost'!F72/(1+Assumptions!$D$49)^($A72-2022)</f>
        <v>1230186.7761856809</v>
      </c>
      <c r="I72" s="36">
        <f>'Total Cost'!G72/(1+Assumptions!$D$49)^($A72-2022)</f>
        <v>737467.98886523792</v>
      </c>
      <c r="J72" s="37">
        <f>'Total Cost'!H72/(1+Assumptions!$D$49)^($A72-2022)</f>
        <v>771137.19650671526</v>
      </c>
      <c r="K72" s="37">
        <f>'Total Cost'!I72/(1+Assumptions!$D$49)^($A72-2022)</f>
        <v>823042.52861295536</v>
      </c>
      <c r="L72" s="37">
        <f>'Total Cost'!J72/(1+Assumptions!$D$49)^($A72-2022)</f>
        <v>522119.9778802424</v>
      </c>
      <c r="M72" s="37">
        <f>'Total Cost'!K72/(1+Assumptions!$D$49)^($A72-2022)</f>
        <v>394065.94000048039</v>
      </c>
      <c r="N72" s="37">
        <f>'Total Cost'!L72/(1+Assumptions!$D$49)^($A72-2022)</f>
        <v>350305.12048863072</v>
      </c>
      <c r="O72" s="37">
        <f>'Total Cost'!M72/(1+Assumptions!$D$49)^($A72-2022)</f>
        <v>149152.35723614501</v>
      </c>
      <c r="P72" s="38">
        <f>'Total Cost'!N72/(1+Assumptions!$D$49)^($A72-2022)</f>
        <v>91862131.529793426</v>
      </c>
      <c r="Q72" s="38">
        <f>'Total Cost'!O72/(1+Assumptions!$D$49)^($A72-2022)</f>
        <v>165830714.39423358</v>
      </c>
      <c r="R72" s="38">
        <f>'Total Cost'!P72/(1+Assumptions!$D$49)^($A72-2022)</f>
        <v>123530173.66929387</v>
      </c>
      <c r="S72" s="38">
        <f>'Total Cost'!Q72/(1+Assumptions!$D$49)^($A72-2022)</f>
        <v>44648762.285499945</v>
      </c>
      <c r="T72" s="38">
        <f>'Total Cost'!R72/(1+Assumptions!$D$49)^($A72-2022)</f>
        <v>30336125.320003215</v>
      </c>
      <c r="U72" s="38">
        <f>'Total Cost'!S72/(1+Assumptions!$D$49)^($A72-2022)</f>
        <v>16976778.438425377</v>
      </c>
      <c r="V72" s="84">
        <f t="shared" si="11"/>
        <v>94294986.989420071</v>
      </c>
      <c r="W72" s="84">
        <f t="shared" si="6"/>
        <v>168785651.28367093</v>
      </c>
      <c r="X72" s="84">
        <f t="shared" si="7"/>
        <v>126300121.8403092</v>
      </c>
      <c r="Y72" s="84">
        <f t="shared" si="8"/>
        <v>46520984.587461755</v>
      </c>
      <c r="Z72" s="84">
        <f t="shared" si="9"/>
        <v>31916617.216677528</v>
      </c>
      <c r="AA72" s="84">
        <f t="shared" si="10"/>
        <v>17863398.784526762</v>
      </c>
    </row>
    <row r="73" spans="1:27" x14ac:dyDescent="0.35">
      <c r="A73">
        <v>2092</v>
      </c>
      <c r="B73">
        <v>2090</v>
      </c>
      <c r="C73">
        <f>'[2]Total Frequency Model'!L73</f>
        <v>2.3099820251647696</v>
      </c>
      <c r="D73" s="36">
        <f>'Total Cost'!B73/(1+Assumptions!$D$49)^($A73-2022)</f>
        <v>1610252.7257907849</v>
      </c>
      <c r="E73" s="36">
        <f>'Total Cost'!C73/(1+Assumptions!$D$49)^($A73-2022)</f>
        <v>2065866.8691346887</v>
      </c>
      <c r="F73" s="36">
        <f>'Total Cost'!D73/(1+Assumptions!$D$49)^($A73-2022)</f>
        <v>2178210.082561953</v>
      </c>
      <c r="G73" s="36">
        <f>'Total Cost'!E73/(1+Assumptions!$D$49)^($A73-2022)</f>
        <v>1432375.9711976168</v>
      </c>
      <c r="H73" s="36">
        <f>'Total Cost'!F73/(1+Assumptions!$D$49)^($A73-2022)</f>
        <v>1192086.3202559685</v>
      </c>
      <c r="I73" s="36">
        <f>'Total Cost'!G73/(1+Assumptions!$D$49)^($A73-2022)</f>
        <v>714627.66319009638</v>
      </c>
      <c r="J73" s="37">
        <f>'Total Cost'!H73/(1+Assumptions!$D$49)^($A73-2022)</f>
        <v>730893.111009866</v>
      </c>
      <c r="K73" s="37">
        <f>'Total Cost'!I73/(1+Assumptions!$D$49)^($A73-2022)</f>
        <v>780105.93449415895</v>
      </c>
      <c r="L73" s="37">
        <f>'Total Cost'!J73/(1+Assumptions!$D$49)^($A73-2022)</f>
        <v>494896.74743896176</v>
      </c>
      <c r="M73" s="37">
        <f>'Total Cost'!K73/(1+Assumptions!$D$49)^($A73-2022)</f>
        <v>373570.90835089056</v>
      </c>
      <c r="N73" s="37">
        <f>'Total Cost'!L73/(1+Assumptions!$D$49)^($A73-2022)</f>
        <v>332069.03560527338</v>
      </c>
      <c r="O73" s="37">
        <f>'Total Cost'!M73/(1+Assumptions!$D$49)^($A73-2022)</f>
        <v>141382.79955559061</v>
      </c>
      <c r="P73" s="38">
        <f>'Total Cost'!N73/(1+Assumptions!$D$49)^($A73-2022)</f>
        <v>87826811.021938846</v>
      </c>
      <c r="Q73" s="38">
        <f>'Total Cost'!O73/(1+Assumptions!$D$49)^($A73-2022)</f>
        <v>158555346.9243736</v>
      </c>
      <c r="R73" s="38">
        <f>'Total Cost'!P73/(1+Assumptions!$D$49)^($A73-2022)</f>
        <v>118120258.02158219</v>
      </c>
      <c r="S73" s="38">
        <f>'Total Cost'!Q73/(1+Assumptions!$D$49)^($A73-2022)</f>
        <v>42708396.712085322</v>
      </c>
      <c r="T73" s="38">
        <f>'Total Cost'!R73/(1+Assumptions!$D$49)^($A73-2022)</f>
        <v>29014108.236521028</v>
      </c>
      <c r="U73" s="38">
        <f>'Total Cost'!S73/(1+Assumptions!$D$49)^($A73-2022)</f>
        <v>16235478.260800533</v>
      </c>
      <c r="V73" s="84">
        <f t="shared" si="11"/>
        <v>90167956.858739495</v>
      </c>
      <c r="W73" s="84">
        <f t="shared" si="6"/>
        <v>161401319.72800246</v>
      </c>
      <c r="X73" s="84">
        <f t="shared" si="7"/>
        <v>120793364.85158309</v>
      </c>
      <c r="Y73" s="84">
        <f t="shared" si="8"/>
        <v>44514343.591633826</v>
      </c>
      <c r="Z73" s="84">
        <f t="shared" si="9"/>
        <v>30538263.592382271</v>
      </c>
      <c r="AA73" s="84">
        <f t="shared" si="10"/>
        <v>17091488.723546222</v>
      </c>
    </row>
    <row r="74" spans="1:27" x14ac:dyDescent="0.35">
      <c r="A74">
        <v>2093</v>
      </c>
      <c r="B74">
        <v>2090</v>
      </c>
      <c r="C74">
        <f>'[2]Total Frequency Model'!L74</f>
        <v>2.3099820251647696</v>
      </c>
      <c r="D74" s="36">
        <f>'Total Cost'!B74/(1+Assumptions!$D$49)^($A74-2022)</f>
        <v>1560381.1418960879</v>
      </c>
      <c r="E74" s="36">
        <f>'Total Cost'!C74/(1+Assumptions!$D$49)^($A74-2022)</f>
        <v>2001884.3332077716</v>
      </c>
      <c r="F74" s="36">
        <f>'Total Cost'!D74/(1+Assumptions!$D$49)^($A74-2022)</f>
        <v>2110748.133805173</v>
      </c>
      <c r="G74" s="36">
        <f>'Total Cost'!E74/(1+Assumptions!$D$49)^($A74-2022)</f>
        <v>1388013.4576168689</v>
      </c>
      <c r="H74" s="36">
        <f>'Total Cost'!F74/(1+Assumptions!$D$49)^($A74-2022)</f>
        <v>1155165.8841168713</v>
      </c>
      <c r="I74" s="36">
        <f>'Total Cost'!G74/(1+Assumptions!$D$49)^($A74-2022)</f>
        <v>692494.73157791491</v>
      </c>
      <c r="J74" s="37">
        <f>'Total Cost'!H74/(1+Assumptions!$D$49)^($A74-2022)</f>
        <v>692750.74823896575</v>
      </c>
      <c r="K74" s="37">
        <f>'Total Cost'!I74/(1+Assumptions!$D$49)^($A74-2022)</f>
        <v>739410.90642980044</v>
      </c>
      <c r="L74" s="37">
        <f>'Total Cost'!J74/(1+Assumptions!$D$49)^($A74-2022)</f>
        <v>469094.04525434022</v>
      </c>
      <c r="M74" s="37">
        <f>'Total Cost'!K74/(1+Assumptions!$D$49)^($A74-2022)</f>
        <v>354142.8878402572</v>
      </c>
      <c r="N74" s="37">
        <f>'Total Cost'!L74/(1+Assumptions!$D$49)^($A74-2022)</f>
        <v>314783.16338363726</v>
      </c>
      <c r="O74" s="37">
        <f>'Total Cost'!M74/(1+Assumptions!$D$49)^($A74-2022)</f>
        <v>134018.32188817015</v>
      </c>
      <c r="P74" s="38">
        <f>'Total Cost'!N74/(1+Assumptions!$D$49)^($A74-2022)</f>
        <v>83969253.054109588</v>
      </c>
      <c r="Q74" s="38">
        <f>'Total Cost'!O74/(1+Assumptions!$D$49)^($A74-2022)</f>
        <v>151600096.310947</v>
      </c>
      <c r="R74" s="38">
        <f>'Total Cost'!P74/(1+Assumptions!$D$49)^($A74-2022)</f>
        <v>112947987.90309511</v>
      </c>
      <c r="S74" s="38">
        <f>'Total Cost'!Q74/(1+Assumptions!$D$49)^($A74-2022)</f>
        <v>40852656.838542886</v>
      </c>
      <c r="T74" s="38">
        <f>'Total Cost'!R74/(1+Assumptions!$D$49)^($A74-2022)</f>
        <v>27749898.598201357</v>
      </c>
      <c r="U74" s="38">
        <f>'Total Cost'!S74/(1+Assumptions!$D$49)^($A74-2022)</f>
        <v>15526652.798490152</v>
      </c>
      <c r="V74" s="84">
        <f t="shared" si="11"/>
        <v>86222384.944244638</v>
      </c>
      <c r="W74" s="84">
        <f t="shared" si="6"/>
        <v>154341391.55058458</v>
      </c>
      <c r="X74" s="84">
        <f t="shared" si="7"/>
        <v>115527830.08215463</v>
      </c>
      <c r="Y74" s="84">
        <f t="shared" si="8"/>
        <v>42594813.184000015</v>
      </c>
      <c r="Z74" s="84">
        <f t="shared" si="9"/>
        <v>29219847.645701867</v>
      </c>
      <c r="AA74" s="84">
        <f t="shared" si="10"/>
        <v>16353165.851956237</v>
      </c>
    </row>
    <row r="75" spans="1:27" x14ac:dyDescent="0.35">
      <c r="A75">
        <v>2094</v>
      </c>
      <c r="B75">
        <v>2090</v>
      </c>
      <c r="C75">
        <f>'[2]Total Frequency Model'!L75</f>
        <v>2.3099820251647696</v>
      </c>
      <c r="D75" s="36">
        <f>'Total Cost'!B75/(1+Assumptions!$D$49)^($A75-2022)</f>
        <v>1512054.144661814</v>
      </c>
      <c r="E75" s="36">
        <f>'Total Cost'!C75/(1+Assumptions!$D$49)^($A75-2022)</f>
        <v>1939883.4181513963</v>
      </c>
      <c r="F75" s="36">
        <f>'Total Cost'!D75/(1+Assumptions!$D$49)^($A75-2022)</f>
        <v>2045375.5677789648</v>
      </c>
      <c r="G75" s="36">
        <f>'Total Cost'!E75/(1+Assumptions!$D$49)^($A75-2022)</f>
        <v>1345024.9077514971</v>
      </c>
      <c r="H75" s="36">
        <f>'Total Cost'!F75/(1+Assumptions!$D$49)^($A75-2022)</f>
        <v>1119388.9210480868</v>
      </c>
      <c r="I75" s="36">
        <f>'Total Cost'!G75/(1+Assumptions!$D$49)^($A75-2022)</f>
        <v>671047.28513092117</v>
      </c>
      <c r="J75" s="37">
        <f>'Total Cost'!H75/(1+Assumptions!$D$49)^($A75-2022)</f>
        <v>656600.27777111449</v>
      </c>
      <c r="K75" s="37">
        <f>'Total Cost'!I75/(1+Assumptions!$D$49)^($A75-2022)</f>
        <v>700840.3425714646</v>
      </c>
      <c r="L75" s="37">
        <f>'Total Cost'!J75/(1+Assumptions!$D$49)^($A75-2022)</f>
        <v>444637.69441030896</v>
      </c>
      <c r="M75" s="37">
        <f>'Total Cost'!K75/(1+Assumptions!$D$49)^($A75-2022)</f>
        <v>335726.27649701381</v>
      </c>
      <c r="N75" s="37">
        <f>'Total Cost'!L75/(1+Assumptions!$D$49)^($A75-2022)</f>
        <v>298397.95001962216</v>
      </c>
      <c r="O75" s="37">
        <f>'Total Cost'!M75/(1+Assumptions!$D$49)^($A75-2022)</f>
        <v>127037.78795496859</v>
      </c>
      <c r="P75" s="38">
        <f>'Total Cost'!N75/(1+Assumptions!$D$49)^($A75-2022)</f>
        <v>80281606.649439484</v>
      </c>
      <c r="Q75" s="38">
        <f>'Total Cost'!O75/(1+Assumptions!$D$49)^($A75-2022)</f>
        <v>144950839.59929368</v>
      </c>
      <c r="R75" s="38">
        <f>'Total Cost'!P75/(1+Assumptions!$D$49)^($A75-2022)</f>
        <v>108002894.68779047</v>
      </c>
      <c r="S75" s="38">
        <f>'Total Cost'!Q75/(1+Assumptions!$D$49)^($A75-2022)</f>
        <v>39077839.539845347</v>
      </c>
      <c r="T75" s="38">
        <f>'Total Cost'!R75/(1+Assumptions!$D$49)^($A75-2022)</f>
        <v>26540960.688966323</v>
      </c>
      <c r="U75" s="38">
        <f>'Total Cost'!S75/(1+Assumptions!$D$49)^($A75-2022)</f>
        <v>14848875.102558147</v>
      </c>
      <c r="V75" s="84">
        <f t="shared" si="11"/>
        <v>82450261.071872413</v>
      </c>
      <c r="W75" s="84">
        <f t="shared" si="6"/>
        <v>147591563.36001652</v>
      </c>
      <c r="X75" s="84">
        <f t="shared" si="7"/>
        <v>110492907.94997974</v>
      </c>
      <c r="Y75" s="84">
        <f t="shared" si="8"/>
        <v>40758590.724093862</v>
      </c>
      <c r="Z75" s="84">
        <f t="shared" si="9"/>
        <v>27958747.560034033</v>
      </c>
      <c r="AA75" s="84">
        <f t="shared" si="10"/>
        <v>15646960.175644036</v>
      </c>
    </row>
    <row r="76" spans="1:27" x14ac:dyDescent="0.35">
      <c r="A76">
        <v>2095</v>
      </c>
      <c r="B76">
        <v>2090</v>
      </c>
      <c r="C76">
        <f>'[2]Total Frequency Model'!L76</f>
        <v>2.3099820251647696</v>
      </c>
      <c r="D76" s="36">
        <f>'Total Cost'!B76/(1+Assumptions!$D$49)^($A76-2022)</f>
        <v>1465223.8962659959</v>
      </c>
      <c r="E76" s="36">
        <f>'Total Cost'!C76/(1+Assumptions!$D$49)^($A76-2022)</f>
        <v>1879802.7506358316</v>
      </c>
      <c r="F76" s="36">
        <f>'Total Cost'!D76/(1+Assumptions!$D$49)^($A76-2022)</f>
        <v>1982027.6736311337</v>
      </c>
      <c r="G76" s="36">
        <f>'Total Cost'!E76/(1+Assumptions!$D$49)^($A76-2022)</f>
        <v>1303367.7681901008</v>
      </c>
      <c r="H76" s="36">
        <f>'Total Cost'!F76/(1+Assumptions!$D$49)^($A76-2022)</f>
        <v>1084720.0162279271</v>
      </c>
      <c r="I76" s="36">
        <f>'Total Cost'!G76/(1+Assumptions!$D$49)^($A76-2022)</f>
        <v>650264.09349789342</v>
      </c>
      <c r="J76" s="37">
        <f>'Total Cost'!H76/(1+Assumptions!$D$49)^($A76-2022)</f>
        <v>622337.61189727637</v>
      </c>
      <c r="K76" s="37">
        <f>'Total Cost'!I76/(1+Assumptions!$D$49)^($A76-2022)</f>
        <v>664283.26226824825</v>
      </c>
      <c r="L76" s="37">
        <f>'Total Cost'!J76/(1+Assumptions!$D$49)^($A76-2022)</f>
        <v>421457.39383936714</v>
      </c>
      <c r="M76" s="37">
        <f>'Total Cost'!K76/(1+Assumptions!$D$49)^($A76-2022)</f>
        <v>318268.37219895644</v>
      </c>
      <c r="N76" s="37">
        <f>'Total Cost'!L76/(1+Assumptions!$D$49)^($A76-2022)</f>
        <v>282866.42793170322</v>
      </c>
      <c r="O76" s="37">
        <f>'Total Cost'!M76/(1+Assumptions!$D$49)^($A76-2022)</f>
        <v>120421.16511613732</v>
      </c>
      <c r="P76" s="38">
        <f>'Total Cost'!N76/(1+Assumptions!$D$49)^($A76-2022)</f>
        <v>76756368.392610684</v>
      </c>
      <c r="Q76" s="38">
        <f>'Total Cost'!O76/(1+Assumptions!$D$49)^($A76-2022)</f>
        <v>138594078.44339377</v>
      </c>
      <c r="R76" s="38">
        <f>'Total Cost'!P76/(1+Assumptions!$D$49)^($A76-2022)</f>
        <v>103274972.09992707</v>
      </c>
      <c r="S76" s="38">
        <f>'Total Cost'!Q76/(1+Assumptions!$D$49)^($A76-2022)</f>
        <v>37380404.239024423</v>
      </c>
      <c r="T76" s="38">
        <f>'Total Cost'!R76/(1+Assumptions!$D$49)^($A76-2022)</f>
        <v>25384870.347142123</v>
      </c>
      <c r="U76" s="38">
        <f>'Total Cost'!S76/(1+Assumptions!$D$49)^($A76-2022)</f>
        <v>14200781.099731043</v>
      </c>
      <c r="V76" s="84">
        <f t="shared" si="11"/>
        <v>78843929.900773957</v>
      </c>
      <c r="W76" s="84">
        <f t="shared" si="6"/>
        <v>141138164.45629784</v>
      </c>
      <c r="X76" s="84">
        <f t="shared" si="7"/>
        <v>105678457.16739757</v>
      </c>
      <c r="Y76" s="84">
        <f t="shared" si="8"/>
        <v>39002040.379413478</v>
      </c>
      <c r="Z76" s="84">
        <f t="shared" si="9"/>
        <v>26752456.791301753</v>
      </c>
      <c r="AA76" s="84">
        <f t="shared" si="10"/>
        <v>14971466.358345075</v>
      </c>
    </row>
    <row r="77" spans="1:27" x14ac:dyDescent="0.35">
      <c r="A77">
        <v>2096</v>
      </c>
      <c r="B77">
        <v>2090</v>
      </c>
      <c r="C77">
        <f>'[2]Total Frequency Model'!L77</f>
        <v>2.3099820251647696</v>
      </c>
      <c r="D77" s="36">
        <f>'Total Cost'!B77/(1+Assumptions!$D$49)^($A77-2022)</f>
        <v>1419844.0404851222</v>
      </c>
      <c r="E77" s="36">
        <f>'Total Cost'!C77/(1+Assumptions!$D$49)^($A77-2022)</f>
        <v>1821582.858141765</v>
      </c>
      <c r="F77" s="36">
        <f>'Total Cost'!D77/(1+Assumptions!$D$49)^($A77-2022)</f>
        <v>1920641.7446872385</v>
      </c>
      <c r="G77" s="36">
        <f>'Total Cost'!E77/(1+Assumptions!$D$49)^($A77-2022)</f>
        <v>1263000.8034547886</v>
      </c>
      <c r="H77" s="36">
        <f>'Total Cost'!F77/(1+Assumptions!$D$49)^($A77-2022)</f>
        <v>1051124.8516769703</v>
      </c>
      <c r="I77" s="36">
        <f>'Total Cost'!G77/(1+Assumptions!$D$49)^($A77-2022)</f>
        <v>630124.58385870722</v>
      </c>
      <c r="J77" s="37">
        <f>'Total Cost'!H77/(1+Assumptions!$D$49)^($A77-2022)</f>
        <v>589864.10519821185</v>
      </c>
      <c r="K77" s="37">
        <f>'Total Cost'!I77/(1+Assumptions!$D$49)^($A77-2022)</f>
        <v>629634.48592373391</v>
      </c>
      <c r="L77" s="37">
        <f>'Total Cost'!J77/(1+Assumptions!$D$49)^($A77-2022)</f>
        <v>399486.51568643714</v>
      </c>
      <c r="M77" s="37">
        <f>'Total Cost'!K77/(1+Assumptions!$D$49)^($A77-2022)</f>
        <v>301719.22132037347</v>
      </c>
      <c r="N77" s="37">
        <f>'Total Cost'!L77/(1+Assumptions!$D$49)^($A77-2022)</f>
        <v>268144.0806918387</v>
      </c>
      <c r="O77" s="37">
        <f>'Total Cost'!M77/(1+Assumptions!$D$49)^($A77-2022)</f>
        <v>114149.46670663875</v>
      </c>
      <c r="P77" s="38">
        <f>'Total Cost'!N77/(1+Assumptions!$D$49)^($A77-2022)</f>
        <v>73386367.010307878</v>
      </c>
      <c r="Q77" s="38">
        <f>'Total Cost'!O77/(1+Assumptions!$D$49)^($A77-2022)</f>
        <v>132516911.41979937</v>
      </c>
      <c r="R77" s="38">
        <f>'Total Cost'!P77/(1+Assumptions!$D$49)^($A77-2022)</f>
        <v>98754655.745972678</v>
      </c>
      <c r="S77" s="38">
        <f>'Total Cost'!Q77/(1+Assumptions!$D$49)^($A77-2022)</f>
        <v>35756965.751644291</v>
      </c>
      <c r="T77" s="38">
        <f>'Total Cost'!R77/(1+Assumptions!$D$49)^($A77-2022)</f>
        <v>24279310.044590548</v>
      </c>
      <c r="U77" s="38">
        <f>'Total Cost'!S77/(1+Assumptions!$D$49)^($A77-2022)</f>
        <v>13581066.8148054</v>
      </c>
      <c r="V77" s="84">
        <f t="shared" si="11"/>
        <v>75396075.155991212</v>
      </c>
      <c r="W77" s="84">
        <f t="shared" si="6"/>
        <v>134968128.76386487</v>
      </c>
      <c r="X77" s="84">
        <f t="shared" si="7"/>
        <v>101074784.00634636</v>
      </c>
      <c r="Y77" s="84">
        <f t="shared" si="8"/>
        <v>37321685.776419453</v>
      </c>
      <c r="Z77" s="84">
        <f t="shared" si="9"/>
        <v>25598578.976959355</v>
      </c>
      <c r="AA77" s="84">
        <f t="shared" si="10"/>
        <v>14325340.865370745</v>
      </c>
    </row>
    <row r="78" spans="1:27" x14ac:dyDescent="0.35">
      <c r="A78">
        <v>2097</v>
      </c>
      <c r="B78">
        <v>2090</v>
      </c>
      <c r="C78">
        <f>'[2]Total Frequency Model'!L78</f>
        <v>2.3099820251647696</v>
      </c>
      <c r="D78" s="36">
        <f>'Total Cost'!B78/(1+Assumptions!$D$49)^($A78-2022)</f>
        <v>1375869.6568071409</v>
      </c>
      <c r="E78" s="36">
        <f>'Total Cost'!C78/(1+Assumptions!$D$49)^($A78-2022)</f>
        <v>1765166.1100897812</v>
      </c>
      <c r="F78" s="36">
        <f>'Total Cost'!D78/(1+Assumptions!$D$49)^($A78-2022)</f>
        <v>1861157.0163786516</v>
      </c>
      <c r="G78" s="36">
        <f>'Total Cost'!E78/(1+Assumptions!$D$49)^($A78-2022)</f>
        <v>1223884.0551830961</v>
      </c>
      <c r="H78" s="36">
        <f>'Total Cost'!F78/(1+Assumptions!$D$49)^($A78-2022)</f>
        <v>1018570.1722874569</v>
      </c>
      <c r="I78" s="36">
        <f>'Total Cost'!G78/(1+Assumptions!$D$49)^($A78-2022)</f>
        <v>610608.82055975811</v>
      </c>
      <c r="J78" s="37">
        <f>'Total Cost'!H78/(1+Assumptions!$D$49)^($A78-2022)</f>
        <v>559086.26984405576</v>
      </c>
      <c r="K78" s="37">
        <f>'Total Cost'!I78/(1+Assumptions!$D$49)^($A78-2022)</f>
        <v>596794.33160484361</v>
      </c>
      <c r="L78" s="37">
        <f>'Total Cost'!J78/(1+Assumptions!$D$49)^($A78-2022)</f>
        <v>378661.91327244177</v>
      </c>
      <c r="M78" s="37">
        <f>'Total Cost'!K78/(1+Assumptions!$D$49)^($A78-2022)</f>
        <v>286031.47528422443</v>
      </c>
      <c r="N78" s="37">
        <f>'Total Cost'!L78/(1+Assumptions!$D$49)^($A78-2022)</f>
        <v>254188.71501497467</v>
      </c>
      <c r="O78" s="37">
        <f>'Total Cost'!M78/(1+Assumptions!$D$49)^($A78-2022)</f>
        <v>108204.69738666347</v>
      </c>
      <c r="P78" s="38">
        <f>'Total Cost'!N78/(1+Assumptions!$D$49)^($A78-2022)</f>
        <v>70164748.637090102</v>
      </c>
      <c r="Q78" s="38">
        <f>'Total Cost'!O78/(1+Assumptions!$D$49)^($A78-2022)</f>
        <v>126707007.57125656</v>
      </c>
      <c r="R78" s="38">
        <f>'Total Cost'!P78/(1+Assumptions!$D$49)^($A78-2022)</f>
        <v>94432803.554574683</v>
      </c>
      <c r="S78" s="38">
        <f>'Total Cost'!Q78/(1+Assumptions!$D$49)^($A78-2022)</f>
        <v>34204287.44610104</v>
      </c>
      <c r="T78" s="38">
        <f>'Total Cost'!R78/(1+Assumptions!$D$49)^($A78-2022)</f>
        <v>23222064.183445085</v>
      </c>
      <c r="U78" s="38">
        <f>'Total Cost'!S78/(1+Assumptions!$D$49)^($A78-2022)</f>
        <v>12988485.716045409</v>
      </c>
      <c r="V78" s="84">
        <f t="shared" si="11"/>
        <v>72099704.563741297</v>
      </c>
      <c r="W78" s="84">
        <f t="shared" si="6"/>
        <v>129068968.0129512</v>
      </c>
      <c r="X78" s="84">
        <f t="shared" si="7"/>
        <v>96672622.48422578</v>
      </c>
      <c r="Y78" s="84">
        <f t="shared" si="8"/>
        <v>35714202.976568364</v>
      </c>
      <c r="Z78" s="84">
        <f t="shared" si="9"/>
        <v>24494823.070747517</v>
      </c>
      <c r="AA78" s="84">
        <f t="shared" si="10"/>
        <v>13707299.233991832</v>
      </c>
    </row>
    <row r="79" spans="1:27" x14ac:dyDescent="0.35">
      <c r="A79">
        <v>2098</v>
      </c>
      <c r="B79">
        <v>2090</v>
      </c>
      <c r="C79">
        <f>'[2]Total Frequency Model'!L79</f>
        <v>2.3099820251647696</v>
      </c>
      <c r="D79" s="36">
        <f>'Total Cost'!B79/(1+Assumptions!$D$49)^($A79-2022)</f>
        <v>1333257.2159656403</v>
      </c>
      <c r="E79" s="36">
        <f>'Total Cost'!C79/(1+Assumptions!$D$49)^($A79-2022)</f>
        <v>1710496.6607931275</v>
      </c>
      <c r="F79" s="36">
        <f>'Total Cost'!D79/(1+Assumptions!$D$49)^($A79-2022)</f>
        <v>1803514.6060930556</v>
      </c>
      <c r="G79" s="36">
        <f>'Total Cost'!E79/(1+Assumptions!$D$49)^($A79-2022)</f>
        <v>1185978.8025740869</v>
      </c>
      <c r="H79" s="36">
        <f>'Total Cost'!F79/(1+Assumptions!$D$49)^($A79-2022)</f>
        <v>987023.75290479558</v>
      </c>
      <c r="I79" s="36">
        <f>'Total Cost'!G79/(1+Assumptions!$D$49)^($A79-2022)</f>
        <v>591697.48538009997</v>
      </c>
      <c r="J79" s="37">
        <f>'Total Cost'!H79/(1+Assumptions!$D$49)^($A79-2022)</f>
        <v>529915.50579424738</v>
      </c>
      <c r="K79" s="37">
        <f>'Total Cost'!I79/(1+Assumptions!$D$49)^($A79-2022)</f>
        <v>565668.32752562093</v>
      </c>
      <c r="L79" s="37">
        <f>'Total Cost'!J79/(1+Assumptions!$D$49)^($A79-2022)</f>
        <v>358923.73910287692</v>
      </c>
      <c r="M79" s="37">
        <f>'Total Cost'!K79/(1+Assumptions!$D$49)^($A79-2022)</f>
        <v>271160.25460623536</v>
      </c>
      <c r="N79" s="37">
        <f>'Total Cost'!L79/(1+Assumptions!$D$49)^($A79-2022)</f>
        <v>240960.33943805931</v>
      </c>
      <c r="O79" s="37">
        <f>'Total Cost'!M79/(1+Assumptions!$D$49)^($A79-2022)</f>
        <v>102569.80134903063</v>
      </c>
      <c r="P79" s="38">
        <f>'Total Cost'!N79/(1+Assumptions!$D$49)^($A79-2022)</f>
        <v>67084962.736158922</v>
      </c>
      <c r="Q79" s="38">
        <f>'Total Cost'!O79/(1+Assumptions!$D$49)^($A79-2022)</f>
        <v>121152581.12529789</v>
      </c>
      <c r="R79" s="38">
        <f>'Total Cost'!P79/(1+Assumptions!$D$49)^($A79-2022)</f>
        <v>90300677.084228203</v>
      </c>
      <c r="S79" s="38">
        <f>'Total Cost'!Q79/(1+Assumptions!$D$49)^($A79-2022)</f>
        <v>32719274.705774631</v>
      </c>
      <c r="T79" s="38">
        <f>'Total Cost'!R79/(1+Assumptions!$D$49)^($A79-2022)</f>
        <v>22211014.600806847</v>
      </c>
      <c r="U79" s="38">
        <f>'Total Cost'!S79/(1+Assumptions!$D$49)^($A79-2022)</f>
        <v>12421846.178112928</v>
      </c>
      <c r="V79" s="84">
        <f t="shared" si="11"/>
        <v>68948135.457918808</v>
      </c>
      <c r="W79" s="84">
        <f t="shared" si="6"/>
        <v>123428746.11361663</v>
      </c>
      <c r="X79" s="84">
        <f t="shared" si="7"/>
        <v>92463115.429424137</v>
      </c>
      <c r="Y79" s="84">
        <f t="shared" si="8"/>
        <v>34176413.76295495</v>
      </c>
      <c r="Z79" s="84">
        <f t="shared" si="9"/>
        <v>23438998.693149701</v>
      </c>
      <c r="AA79" s="84">
        <f t="shared" si="10"/>
        <v>13116113.464842059</v>
      </c>
    </row>
    <row r="80" spans="1:27" x14ac:dyDescent="0.35">
      <c r="A80">
        <v>2099</v>
      </c>
      <c r="B80">
        <v>2090</v>
      </c>
      <c r="C80">
        <f>'[2]Total Frequency Model'!L80</f>
        <v>2.3099820251647696</v>
      </c>
      <c r="D80" s="36">
        <f>'Total Cost'!B80/(1+Assumptions!$D$49)^($A80-2022)</f>
        <v>1291964.5368511947</v>
      </c>
      <c r="E80" s="36">
        <f>'Total Cost'!C80/(1+Assumptions!$D$49)^($A80-2022)</f>
        <v>1657520.3941773076</v>
      </c>
      <c r="F80" s="36">
        <f>'Total Cost'!D80/(1+Assumptions!$D$49)^($A80-2022)</f>
        <v>1747657.4548878558</v>
      </c>
      <c r="G80" s="36">
        <f>'Total Cost'!E80/(1+Assumptions!$D$49)^($A80-2022)</f>
        <v>1149247.5240594929</v>
      </c>
      <c r="H80" s="36">
        <f>'Total Cost'!F80/(1+Assumptions!$D$49)^($A80-2022)</f>
        <v>956454.36642859748</v>
      </c>
      <c r="I80" s="36">
        <f>'Total Cost'!G80/(1+Assumptions!$D$49)^($A80-2022)</f>
        <v>573371.85840876657</v>
      </c>
      <c r="J80" s="37">
        <f>'Total Cost'!H80/(1+Assumptions!$D$49)^($A80-2022)</f>
        <v>502267.84511765023</v>
      </c>
      <c r="K80" s="37">
        <f>'Total Cost'!I80/(1+Assumptions!$D$49)^($A80-2022)</f>
        <v>536166.93957492616</v>
      </c>
      <c r="L80" s="37">
        <f>'Total Cost'!J80/(1+Assumptions!$D$49)^($A80-2022)</f>
        <v>340215.27239570051</v>
      </c>
      <c r="M80" s="37">
        <f>'Total Cost'!K80/(1+Assumptions!$D$49)^($A80-2022)</f>
        <v>257063.02003938332</v>
      </c>
      <c r="N80" s="37">
        <f>'Total Cost'!L80/(1+Assumptions!$D$49)^($A80-2022)</f>
        <v>228421.04933879289</v>
      </c>
      <c r="O80" s="37">
        <f>'Total Cost'!M80/(1+Assumptions!$D$49)^($A80-2022)</f>
        <v>97228.613234134973</v>
      </c>
      <c r="P80" s="38">
        <f>'Total Cost'!N80/(1+Assumptions!$D$49)^($A80-2022)</f>
        <v>64140748.645863682</v>
      </c>
      <c r="Q80" s="38">
        <f>'Total Cost'!O80/(1+Assumptions!$D$49)^($A80-2022)</f>
        <v>115842367.335529</v>
      </c>
      <c r="R80" s="38">
        <f>'Total Cost'!P80/(1+Assumptions!$D$49)^($A80-2022)</f>
        <v>86349923.660075307</v>
      </c>
      <c r="S80" s="38">
        <f>'Total Cost'!Q80/(1+Assumptions!$D$49)^($A80-2022)</f>
        <v>31298968.679679595</v>
      </c>
      <c r="T80" s="38">
        <f>'Total Cost'!R80/(1+Assumptions!$D$49)^($A80-2022)</f>
        <v>21244136.272184733</v>
      </c>
      <c r="U80" s="38">
        <f>'Total Cost'!S80/(1+Assumptions!$D$49)^($A80-2022)</f>
        <v>11880009.057315219</v>
      </c>
      <c r="V80" s="84">
        <f t="shared" si="11"/>
        <v>65934981.02783253</v>
      </c>
      <c r="W80" s="84">
        <f t="shared" si="6"/>
        <v>118036054.66928123</v>
      </c>
      <c r="X80" s="84">
        <f t="shared" si="7"/>
        <v>88437796.387358859</v>
      </c>
      <c r="Y80" s="84">
        <f t="shared" si="8"/>
        <v>32705279.223778471</v>
      </c>
      <c r="Z80" s="84">
        <f t="shared" si="9"/>
        <v>22429011.687952124</v>
      </c>
      <c r="AA80" s="84">
        <f t="shared" si="10"/>
        <v>12550609.528958121</v>
      </c>
    </row>
    <row r="81" spans="1:27" x14ac:dyDescent="0.35">
      <c r="A81">
        <v>2100</v>
      </c>
      <c r="B81">
        <v>2100</v>
      </c>
      <c r="C81">
        <f>'[2]Total Frequency Model'!L81</f>
        <v>2.6098741761533852</v>
      </c>
      <c r="D81" s="36">
        <f>'Total Cost'!B81/(1+Assumptions!$D$49)^($A81-2022)</f>
        <v>1341621.9233546937</v>
      </c>
      <c r="E81" s="36">
        <f>'Total Cost'!C81/(1+Assumptions!$D$49)^($A81-2022)</f>
        <v>1721228.1264744326</v>
      </c>
      <c r="F81" s="36">
        <f>'Total Cost'!D81/(1+Assumptions!$D$49)^($A81-2022)</f>
        <v>1814829.6560108066</v>
      </c>
      <c r="G81" s="36">
        <f>'Total Cost'!E81/(1+Assumptions!$D$49)^($A81-2022)</f>
        <v>1193419.5015887681</v>
      </c>
      <c r="H81" s="36">
        <f>'Total Cost'!F81/(1+Assumptions!$D$49)^($A81-2022)</f>
        <v>993216.23008041258</v>
      </c>
      <c r="I81" s="36">
        <f>'Total Cost'!G81/(1+Assumptions!$D$49)^($A81-2022)</f>
        <v>595409.72955082334</v>
      </c>
      <c r="J81" s="37">
        <f>'Total Cost'!H81/(1+Assumptions!$D$49)^($A81-2022)</f>
        <v>510161.85142515297</v>
      </c>
      <c r="K81" s="37">
        <f>'Total Cost'!I81/(1+Assumptions!$D$49)^($A81-2022)</f>
        <v>544605.6024777831</v>
      </c>
      <c r="L81" s="37">
        <f>'Total Cost'!J81/(1+Assumptions!$D$49)^($A81-2022)</f>
        <v>345580.63619463856</v>
      </c>
      <c r="M81" s="37">
        <f>'Total Cost'!K81/(1+Assumptions!$D$49)^($A81-2022)</f>
        <v>261154.46378327528</v>
      </c>
      <c r="N81" s="37">
        <f>'Total Cost'!L81/(1+Assumptions!$D$49)^($A81-2022)</f>
        <v>232044.26717827094</v>
      </c>
      <c r="O81" s="37">
        <f>'Total Cost'!M81/(1+Assumptions!$D$49)^($A81-2022)</f>
        <v>98767.20306982733</v>
      </c>
      <c r="P81" s="38">
        <f>'Total Cost'!N81/(1+Assumptions!$D$49)^($A81-2022)</f>
        <v>65718616.379693389</v>
      </c>
      <c r="Q81" s="38">
        <f>'Total Cost'!O81/(1+Assumptions!$D$49)^($A81-2022)</f>
        <v>118699203.72271346</v>
      </c>
      <c r="R81" s="38">
        <f>'Total Cost'!P81/(1+Assumptions!$D$49)^($A81-2022)</f>
        <v>88486832.483072639</v>
      </c>
      <c r="S81" s="38">
        <f>'Total Cost'!Q81/(1+Assumptions!$D$49)^($A81-2022)</f>
        <v>32085036.447045926</v>
      </c>
      <c r="T81" s="38">
        <f>'Total Cost'!R81/(1+Assumptions!$D$49)^($A81-2022)</f>
        <v>21774880.257290624</v>
      </c>
      <c r="U81" s="38">
        <f>'Total Cost'!S81/(1+Assumptions!$D$49)^($A81-2022)</f>
        <v>12175682.288210779</v>
      </c>
      <c r="V81" s="84">
        <f t="shared" si="11"/>
        <v>67570400.15447323</v>
      </c>
      <c r="W81" s="84">
        <f t="shared" si="6"/>
        <v>120965037.45166567</v>
      </c>
      <c r="X81" s="84">
        <f t="shared" si="7"/>
        <v>90647242.775278077</v>
      </c>
      <c r="Y81" s="84">
        <f t="shared" si="8"/>
        <v>33539610.412417971</v>
      </c>
      <c r="Z81" s="84">
        <f t="shared" si="9"/>
        <v>23000140.754549306</v>
      </c>
      <c r="AA81" s="84">
        <f t="shared" si="10"/>
        <v>12869859.22083143</v>
      </c>
    </row>
    <row r="82" spans="1:27" x14ac:dyDescent="0.35">
      <c r="A82">
        <v>2101</v>
      </c>
      <c r="B82">
        <v>2100</v>
      </c>
      <c r="C82">
        <f>'[2]Total Frequency Model'!L82</f>
        <v>2.6098741761533852</v>
      </c>
      <c r="D82" s="36">
        <f>'Total Cost'!B82/(1+Assumptions!$D$49)^($A82-2022)</f>
        <v>1300070.1785671234</v>
      </c>
      <c r="E82" s="36">
        <f>'Total Cost'!C82/(1+Assumptions!$D$49)^($A82-2022)</f>
        <v>1667919.4926578209</v>
      </c>
      <c r="F82" s="36">
        <f>'Total Cost'!D82/(1+Assumptions!$D$49)^($A82-2022)</f>
        <v>1758622.0632555273</v>
      </c>
      <c r="G82" s="36">
        <f>'Total Cost'!E82/(1+Assumptions!$D$49)^($A82-2022)</f>
        <v>1156457.775120755</v>
      </c>
      <c r="H82" s="36">
        <f>'Total Cost'!F82/(1+Assumptions!$D$49)^($A82-2022)</f>
        <v>962455.05467566091</v>
      </c>
      <c r="I82" s="36">
        <f>'Total Cost'!G82/(1+Assumptions!$D$49)^($A82-2022)</f>
        <v>576969.12963540934</v>
      </c>
      <c r="J82" s="37">
        <f>'Total Cost'!H82/(1+Assumptions!$D$49)^($A82-2022)</f>
        <v>483546.93871530076</v>
      </c>
      <c r="K82" s="37">
        <f>'Total Cost'!I82/(1+Assumptions!$D$49)^($A82-2022)</f>
        <v>516205.08705343114</v>
      </c>
      <c r="L82" s="37">
        <f>'Total Cost'!J82/(1+Assumptions!$D$49)^($A82-2022)</f>
        <v>327569.27910556347</v>
      </c>
      <c r="M82" s="37">
        <f>'Total Cost'!K82/(1+Assumptions!$D$49)^($A82-2022)</f>
        <v>247578.98396604354</v>
      </c>
      <c r="N82" s="37">
        <f>'Total Cost'!L82/(1+Assumptions!$D$49)^($A82-2022)</f>
        <v>219970.23984847154</v>
      </c>
      <c r="O82" s="37">
        <f>'Total Cost'!M82/(1+Assumptions!$D$49)^($A82-2022)</f>
        <v>93624.541713727158</v>
      </c>
      <c r="P82" s="38">
        <f>'Total Cost'!N82/(1+Assumptions!$D$49)^($A82-2022)</f>
        <v>62835133.829863213</v>
      </c>
      <c r="Q82" s="38">
        <f>'Total Cost'!O82/(1+Assumptions!$D$49)^($A82-2022)</f>
        <v>113497949.87267517</v>
      </c>
      <c r="R82" s="38">
        <f>'Total Cost'!P82/(1+Assumptions!$D$49)^($A82-2022)</f>
        <v>84616543.656771868</v>
      </c>
      <c r="S82" s="38">
        <f>'Total Cost'!Q82/(1+Assumptions!$D$49)^($A82-2022)</f>
        <v>30692721.351187401</v>
      </c>
      <c r="T82" s="38">
        <f>'Total Cost'!R82/(1+Assumptions!$D$49)^($A82-2022)</f>
        <v>20827286.390596922</v>
      </c>
      <c r="U82" s="38">
        <f>'Total Cost'!S82/(1+Assumptions!$D$49)^($A82-2022)</f>
        <v>11644744.233337741</v>
      </c>
      <c r="V82" s="84">
        <f t="shared" si="11"/>
        <v>64618750.947145641</v>
      </c>
      <c r="W82" s="84">
        <f t="shared" si="6"/>
        <v>115682074.45238642</v>
      </c>
      <c r="X82" s="84">
        <f t="shared" si="7"/>
        <v>86702734.999132961</v>
      </c>
      <c r="Y82" s="84">
        <f t="shared" si="8"/>
        <v>32096758.110274199</v>
      </c>
      <c r="Z82" s="84">
        <f t="shared" si="9"/>
        <v>22009711.685121056</v>
      </c>
      <c r="AA82" s="84">
        <f t="shared" si="10"/>
        <v>12315337.904686878</v>
      </c>
    </row>
    <row r="83" spans="1:27" x14ac:dyDescent="0.35">
      <c r="A83">
        <v>2102</v>
      </c>
      <c r="B83">
        <v>2100</v>
      </c>
      <c r="C83">
        <f>'[2]Total Frequency Model'!L83</f>
        <v>2.6098741761533852</v>
      </c>
      <c r="D83" s="36">
        <f>'Total Cost'!B83/(1+Assumptions!$D$49)^($A83-2022)</f>
        <v>1259805.3443948585</v>
      </c>
      <c r="E83" s="36">
        <f>'Total Cost'!C83/(1+Assumptions!$D$49)^($A83-2022)</f>
        <v>1616261.895328287</v>
      </c>
      <c r="F83" s="36">
        <f>'Total Cost'!D83/(1+Assumptions!$D$49)^($A83-2022)</f>
        <v>1704155.2914488588</v>
      </c>
      <c r="G83" s="36">
        <f>'Total Cost'!E83/(1+Assumptions!$D$49)^($A83-2022)</f>
        <v>1120640.8005372868</v>
      </c>
      <c r="H83" s="36">
        <f>'Total Cost'!F83/(1+Assumptions!$D$49)^($A83-2022)</f>
        <v>932646.59216828656</v>
      </c>
      <c r="I83" s="36">
        <f>'Total Cost'!G83/(1+Assumptions!$D$49)^($A83-2022)</f>
        <v>559099.65865585767</v>
      </c>
      <c r="J83" s="37">
        <f>'Total Cost'!H83/(1+Assumptions!$D$49)^($A83-2022)</f>
        <v>458321.52946924441</v>
      </c>
      <c r="K83" s="37">
        <f>'Total Cost'!I83/(1+Assumptions!$D$49)^($A83-2022)</f>
        <v>489286.7626801228</v>
      </c>
      <c r="L83" s="37">
        <f>'Total Cost'!J83/(1+Assumptions!$D$49)^($A83-2022)</f>
        <v>310497.42992211989</v>
      </c>
      <c r="M83" s="37">
        <f>'Total Cost'!K83/(1+Assumptions!$D$49)^($A83-2022)</f>
        <v>234709.94098314847</v>
      </c>
      <c r="N83" s="37">
        <f>'Total Cost'!L83/(1+Assumptions!$D$49)^($A83-2022)</f>
        <v>208525.075491094</v>
      </c>
      <c r="O83" s="37">
        <f>'Total Cost'!M83/(1+Assumptions!$D$49)^($A83-2022)</f>
        <v>88749.895279038145</v>
      </c>
      <c r="P83" s="38">
        <f>'Total Cost'!N83/(1+Assumptions!$D$49)^($A83-2022)</f>
        <v>60078535.290860951</v>
      </c>
      <c r="Q83" s="38">
        <f>'Total Cost'!O83/(1+Assumptions!$D$49)^($A83-2022)</f>
        <v>108525293.8096564</v>
      </c>
      <c r="R83" s="38">
        <f>'Total Cost'!P83/(1+Assumptions!$D$49)^($A83-2022)</f>
        <v>80916067.408940718</v>
      </c>
      <c r="S83" s="38">
        <f>'Total Cost'!Q83/(1+Assumptions!$D$49)^($A83-2022)</f>
        <v>29361045.585199852</v>
      </c>
      <c r="T83" s="38">
        <f>'Total Cost'!R83/(1+Assumptions!$D$49)^($A83-2022)</f>
        <v>19921073.162829224</v>
      </c>
      <c r="U83" s="38">
        <f>'Total Cost'!S83/(1+Assumptions!$D$49)^($A83-2022)</f>
        <v>11137036.022279553</v>
      </c>
      <c r="V83" s="84">
        <f t="shared" si="11"/>
        <v>61796662.16472505</v>
      </c>
      <c r="W83" s="84">
        <f t="shared" si="6"/>
        <v>110630842.46766481</v>
      </c>
      <c r="X83" s="84">
        <f t="shared" si="7"/>
        <v>82930720.130311698</v>
      </c>
      <c r="Y83" s="84">
        <f t="shared" si="8"/>
        <v>30716396.326720286</v>
      </c>
      <c r="Z83" s="84">
        <f t="shared" si="9"/>
        <v>21062244.830488604</v>
      </c>
      <c r="AA83" s="84">
        <f t="shared" si="10"/>
        <v>11784885.576214449</v>
      </c>
    </row>
    <row r="84" spans="1:27" x14ac:dyDescent="0.35">
      <c r="A84">
        <v>2103</v>
      </c>
      <c r="B84">
        <v>2100</v>
      </c>
      <c r="C84">
        <f>'[2]Total Frequency Model'!L84</f>
        <v>2.6098741761533852</v>
      </c>
      <c r="D84" s="36">
        <f>'Total Cost'!B84/(1+Assumptions!$D$49)^($A84-2022)</f>
        <v>1220787.563572211</v>
      </c>
      <c r="E84" s="36">
        <f>'Total Cost'!C84/(1+Assumptions!$D$49)^($A84-2022)</f>
        <v>1566204.1997767512</v>
      </c>
      <c r="F84" s="36">
        <f>'Total Cost'!D84/(1+Assumptions!$D$49)^($A84-2022)</f>
        <v>1651375.4251422542</v>
      </c>
      <c r="G84" s="36">
        <f>'Total Cost'!E84/(1+Assumptions!$D$49)^($A84-2022)</f>
        <v>1085933.1234101644</v>
      </c>
      <c r="H84" s="36">
        <f>'Total Cost'!F84/(1+Assumptions!$D$49)^($A84-2022)</f>
        <v>903761.33582283813</v>
      </c>
      <c r="I84" s="36">
        <f>'Total Cost'!G84/(1+Assumptions!$D$49)^($A84-2022)</f>
        <v>541783.62801945023</v>
      </c>
      <c r="J84" s="37">
        <f>'Total Cost'!H84/(1+Assumptions!$D$49)^($A84-2022)</f>
        <v>434413.03290749103</v>
      </c>
      <c r="K84" s="37">
        <f>'Total Cost'!I84/(1+Assumptions!$D$49)^($A84-2022)</f>
        <v>463773.22161964845</v>
      </c>
      <c r="L84" s="37">
        <f>'Total Cost'!J84/(1+Assumptions!$D$49)^($A84-2022)</f>
        <v>294316.04554253368</v>
      </c>
      <c r="M84" s="37">
        <f>'Total Cost'!K84/(1+Assumptions!$D$49)^($A84-2022)</f>
        <v>222510.53797839995</v>
      </c>
      <c r="N84" s="37">
        <f>'Total Cost'!L84/(1+Assumptions!$D$49)^($A84-2022)</f>
        <v>197675.99146241616</v>
      </c>
      <c r="O84" s="37">
        <f>'Total Cost'!M84/(1+Assumptions!$D$49)^($A84-2022)</f>
        <v>84129.284337706078</v>
      </c>
      <c r="P84" s="38">
        <f>'Total Cost'!N84/(1+Assumptions!$D$49)^($A84-2022)</f>
        <v>57443222.452814043</v>
      </c>
      <c r="Q84" s="38">
        <f>'Total Cost'!O84/(1+Assumptions!$D$49)^($A84-2022)</f>
        <v>103771160.67375289</v>
      </c>
      <c r="R84" s="38">
        <f>'Total Cost'!P84/(1+Assumptions!$D$49)^($A84-2022)</f>
        <v>77377931.390044108</v>
      </c>
      <c r="S84" s="38">
        <f>'Total Cost'!Q84/(1+Assumptions!$D$49)^($A84-2022)</f>
        <v>28087359.076931231</v>
      </c>
      <c r="T84" s="38">
        <f>'Total Cost'!R84/(1+Assumptions!$D$49)^($A84-2022)</f>
        <v>19054427.639554754</v>
      </c>
      <c r="U84" s="38">
        <f>'Total Cost'!S84/(1+Assumptions!$D$49)^($A84-2022)</f>
        <v>10651538.123602374</v>
      </c>
      <c r="V84" s="84">
        <f t="shared" si="11"/>
        <v>59098423.049293742</v>
      </c>
      <c r="W84" s="84">
        <f t="shared" si="6"/>
        <v>105801138.09514929</v>
      </c>
      <c r="X84" s="84">
        <f t="shared" si="7"/>
        <v>79323622.86072889</v>
      </c>
      <c r="Y84" s="84">
        <f t="shared" si="8"/>
        <v>29395802.738319796</v>
      </c>
      <c r="Z84" s="84">
        <f t="shared" si="9"/>
        <v>20155864.966840006</v>
      </c>
      <c r="AA84" s="84">
        <f t="shared" si="10"/>
        <v>11277451.035959531</v>
      </c>
    </row>
    <row r="85" spans="1:27" x14ac:dyDescent="0.35">
      <c r="A85">
        <v>2104</v>
      </c>
      <c r="B85">
        <v>2100</v>
      </c>
      <c r="C85">
        <f>'[2]Total Frequency Model'!L85</f>
        <v>2.6098741761533852</v>
      </c>
      <c r="D85" s="36">
        <f>'Total Cost'!B85/(1+Assumptions!$D$49)^($A85-2022)</f>
        <v>1182978.2132639261</v>
      </c>
      <c r="E85" s="36">
        <f>'Total Cost'!C85/(1+Assumptions!$D$49)^($A85-2022)</f>
        <v>1517696.8550013935</v>
      </c>
      <c r="F85" s="36">
        <f>'Total Cost'!D85/(1+Assumptions!$D$49)^($A85-2022)</f>
        <v>1600230.2187174815</v>
      </c>
      <c r="G85" s="36">
        <f>'Total Cost'!E85/(1+Assumptions!$D$49)^($A85-2022)</f>
        <v>1052300.3873801206</v>
      </c>
      <c r="H85" s="36">
        <f>'Total Cost'!F85/(1+Assumptions!$D$49)^($A85-2022)</f>
        <v>875770.69276515453</v>
      </c>
      <c r="I85" s="36">
        <f>'Total Cost'!G85/(1+Assumptions!$D$49)^($A85-2022)</f>
        <v>525003.89697178116</v>
      </c>
      <c r="J85" s="37">
        <f>'Total Cost'!H85/(1+Assumptions!$D$49)^($A85-2022)</f>
        <v>411752.65282244352</v>
      </c>
      <c r="K85" s="37">
        <f>'Total Cost'!I85/(1+Assumptions!$D$49)^($A85-2022)</f>
        <v>439591.10131320177</v>
      </c>
      <c r="L85" s="37">
        <f>'Total Cost'!J85/(1+Assumptions!$D$49)^($A85-2022)</f>
        <v>278978.64468221262</v>
      </c>
      <c r="M85" s="37">
        <f>'Total Cost'!K85/(1+Assumptions!$D$49)^($A85-2022)</f>
        <v>210945.89645111631</v>
      </c>
      <c r="N85" s="37">
        <f>'Total Cost'!L85/(1+Assumptions!$D$49)^($A85-2022)</f>
        <v>187391.91545067623</v>
      </c>
      <c r="O85" s="37">
        <f>'Total Cost'!M85/(1+Assumptions!$D$49)^($A85-2022)</f>
        <v>79749.459163695748</v>
      </c>
      <c r="P85" s="38">
        <f>'Total Cost'!N85/(1+Assumptions!$D$49)^($A85-2022)</f>
        <v>54923844.61660745</v>
      </c>
      <c r="Q85" s="38">
        <f>'Total Cost'!O85/(1+Assumptions!$D$49)^($A85-2022)</f>
        <v>99225920.758743867</v>
      </c>
      <c r="R85" s="38">
        <f>'Total Cost'!P85/(1+Assumptions!$D$49)^($A85-2022)</f>
        <v>73994992.940072671</v>
      </c>
      <c r="S85" s="38">
        <f>'Total Cost'!Q85/(1+Assumptions!$D$49)^($A85-2022)</f>
        <v>26869127.938746881</v>
      </c>
      <c r="T85" s="38">
        <f>'Total Cost'!R85/(1+Assumptions!$D$49)^($A85-2022)</f>
        <v>18225616.552950654</v>
      </c>
      <c r="U85" s="38">
        <f>'Total Cost'!S85/(1+Assumptions!$D$49)^($A85-2022)</f>
        <v>10187275.881023904</v>
      </c>
      <c r="V85" s="84">
        <f t="shared" si="11"/>
        <v>56518575.482693821</v>
      </c>
      <c r="W85" s="84">
        <f t="shared" si="6"/>
        <v>101183208.71505846</v>
      </c>
      <c r="X85" s="84">
        <f t="shared" si="7"/>
        <v>75874201.80347237</v>
      </c>
      <c r="Y85" s="84">
        <f t="shared" si="8"/>
        <v>28132374.222578116</v>
      </c>
      <c r="Z85" s="84">
        <f t="shared" si="9"/>
        <v>19288779.161166485</v>
      </c>
      <c r="AA85" s="84">
        <f t="shared" si="10"/>
        <v>10792029.237159381</v>
      </c>
    </row>
    <row r="86" spans="1:27" x14ac:dyDescent="0.35">
      <c r="A86">
        <v>2105</v>
      </c>
      <c r="B86">
        <v>2100</v>
      </c>
      <c r="C86">
        <f>'[2]Total Frequency Model'!L86</f>
        <v>2.6098741761533852</v>
      </c>
      <c r="D86" s="36">
        <f>'Total Cost'!B86/(1+Assumptions!$D$49)^($A86-2022)</f>
        <v>1146339.8668332954</v>
      </c>
      <c r="E86" s="36">
        <f>'Total Cost'!C86/(1+Assumptions!$D$49)^($A86-2022)</f>
        <v>1470691.84465822</v>
      </c>
      <c r="F86" s="36">
        <f>'Total Cost'!D86/(1+Assumptions!$D$49)^($A86-2022)</f>
        <v>1550669.0446698451</v>
      </c>
      <c r="G86" s="36">
        <f>'Total Cost'!E86/(1+Assumptions!$D$49)^($A86-2022)</f>
        <v>1019709.300148222</v>
      </c>
      <c r="H86" s="36">
        <f>'Total Cost'!F86/(1+Assumptions!$D$49)^($A86-2022)</f>
        <v>848646.95567891246</v>
      </c>
      <c r="I86" s="36">
        <f>'Total Cost'!G86/(1+Assumptions!$D$49)^($A86-2022)</f>
        <v>508743.85562950507</v>
      </c>
      <c r="J86" s="37">
        <f>'Total Cost'!H86/(1+Assumptions!$D$49)^($A86-2022)</f>
        <v>390275.1891159857</v>
      </c>
      <c r="K86" s="37">
        <f>'Total Cost'!I86/(1+Assumptions!$D$49)^($A86-2022)</f>
        <v>416670.87286798371</v>
      </c>
      <c r="L86" s="37">
        <f>'Total Cost'!J86/(1+Assumptions!$D$49)^($A86-2022)</f>
        <v>264441.17397304665</v>
      </c>
      <c r="M86" s="37">
        <f>'Total Cost'!K86/(1+Assumptions!$D$49)^($A86-2022)</f>
        <v>199982.95616556515</v>
      </c>
      <c r="N86" s="37">
        <f>'Total Cost'!L86/(1+Assumptions!$D$49)^($A86-2022)</f>
        <v>177643.39617996392</v>
      </c>
      <c r="O86" s="37">
        <f>'Total Cost'!M86/(1+Assumptions!$D$49)^($A86-2022)</f>
        <v>75597.861617944858</v>
      </c>
      <c r="P86" s="38">
        <f>'Total Cost'!N86/(1+Assumptions!$D$49)^($A86-2022)</f>
        <v>52515287.717729248</v>
      </c>
      <c r="Q86" s="38">
        <f>'Total Cost'!O86/(1+Assumptions!$D$49)^($A86-2022)</f>
        <v>94880369.797452375</v>
      </c>
      <c r="R86" s="38">
        <f>'Total Cost'!P86/(1+Assumptions!$D$49)^($A86-2022)</f>
        <v>70760424.506584972</v>
      </c>
      <c r="S86" s="38">
        <f>'Total Cost'!Q86/(1+Assumptions!$D$49)^($A86-2022)</f>
        <v>25703929.358654678</v>
      </c>
      <c r="T86" s="38">
        <f>'Total Cost'!R86/(1+Assumptions!$D$49)^($A86-2022)</f>
        <v>17432982.791221652</v>
      </c>
      <c r="U86" s="38">
        <f>'Total Cost'!S86/(1+Assumptions!$D$49)^($A86-2022)</f>
        <v>9743317.5329711847</v>
      </c>
      <c r="V86" s="84">
        <f t="shared" si="11"/>
        <v>54051902.773678526</v>
      </c>
      <c r="W86" s="84">
        <f t="shared" si="6"/>
        <v>96767732.514978573</v>
      </c>
      <c r="X86" s="84">
        <f t="shared" si="7"/>
        <v>72575534.725227863</v>
      </c>
      <c r="Y86" s="84">
        <f t="shared" si="8"/>
        <v>26923621.614968464</v>
      </c>
      <c r="Z86" s="84">
        <f t="shared" si="9"/>
        <v>18459273.143080529</v>
      </c>
      <c r="AA86" s="84">
        <f t="shared" si="10"/>
        <v>10327659.250218635</v>
      </c>
    </row>
    <row r="87" spans="1:27" x14ac:dyDescent="0.35">
      <c r="A87">
        <v>2106</v>
      </c>
      <c r="B87">
        <v>2100</v>
      </c>
      <c r="C87">
        <f>'[2]Total Frequency Model'!L87</f>
        <v>2.6098741761533852</v>
      </c>
      <c r="D87" s="36">
        <f>'Total Cost'!B87/(1+Assumptions!$D$49)^($A87-2022)</f>
        <v>1110836.2567943577</v>
      </c>
      <c r="E87" s="36">
        <f>'Total Cost'!C87/(1+Assumptions!$D$49)^($A87-2022)</f>
        <v>1425142.6395307456</v>
      </c>
      <c r="F87" s="36">
        <f>'Total Cost'!D87/(1+Assumptions!$D$49)^($A87-2022)</f>
        <v>1502642.8434931429</v>
      </c>
      <c r="G87" s="36">
        <f>'Total Cost'!E87/(1+Assumptions!$D$49)^($A87-2022)</f>
        <v>988127.6005205625</v>
      </c>
      <c r="H87" s="36">
        <f>'Total Cost'!F87/(1+Assumptions!$D$49)^($A87-2022)</f>
        <v>822363.27537876868</v>
      </c>
      <c r="I87" s="36">
        <f>'Total Cost'!G87/(1+Assumptions!$D$49)^($A87-2022)</f>
        <v>492987.40853858122</v>
      </c>
      <c r="J87" s="37">
        <f>'Total Cost'!H87/(1+Assumptions!$D$49)^($A87-2022)</f>
        <v>369918.84972202842</v>
      </c>
      <c r="K87" s="37">
        <f>'Total Cost'!I87/(1+Assumptions!$D$49)^($A87-2022)</f>
        <v>394946.64060903492</v>
      </c>
      <c r="L87" s="37">
        <f>'Total Cost'!J87/(1+Assumptions!$D$49)^($A87-2022)</f>
        <v>250661.88106525902</v>
      </c>
      <c r="M87" s="37">
        <f>'Total Cost'!K87/(1+Assumptions!$D$49)^($A87-2022)</f>
        <v>189590.38028641423</v>
      </c>
      <c r="N87" s="37">
        <f>'Total Cost'!L87/(1+Assumptions!$D$49)^($A87-2022)</f>
        <v>168402.51877931113</v>
      </c>
      <c r="O87" s="37">
        <f>'Total Cost'!M87/(1+Assumptions!$D$49)^($A87-2022)</f>
        <v>71662.589025429712</v>
      </c>
      <c r="P87" s="38">
        <f>'Total Cost'!N87/(1+Assumptions!$D$49)^($A87-2022)</f>
        <v>50212663.837654792</v>
      </c>
      <c r="Q87" s="38">
        <f>'Total Cost'!O87/(1+Assumptions!$D$49)^($A87-2022)</f>
        <v>90725710.122056499</v>
      </c>
      <c r="R87" s="38">
        <f>'Total Cost'!P87/(1+Assumptions!$D$49)^($A87-2022)</f>
        <v>67667699.709139764</v>
      </c>
      <c r="S87" s="38">
        <f>'Total Cost'!Q87/(1+Assumptions!$D$49)^($A87-2022)</f>
        <v>24589446.716692381</v>
      </c>
      <c r="T87" s="38">
        <f>'Total Cost'!R87/(1+Assumptions!$D$49)^($A87-2022)</f>
        <v>16674942.043110469</v>
      </c>
      <c r="U87" s="38">
        <f>'Total Cost'!S87/(1+Assumptions!$D$49)^($A87-2022)</f>
        <v>9318772.3197519798</v>
      </c>
      <c r="V87" s="84">
        <f t="shared" si="11"/>
        <v>51693418.944171175</v>
      </c>
      <c r="W87" s="84">
        <f t="shared" si="6"/>
        <v>92545799.402196273</v>
      </c>
      <c r="X87" s="84">
        <f t="shared" si="7"/>
        <v>69421004.433698162</v>
      </c>
      <c r="Y87" s="84">
        <f t="shared" si="8"/>
        <v>25767164.697499357</v>
      </c>
      <c r="Z87" s="84">
        <f t="shared" si="9"/>
        <v>17665707.83726855</v>
      </c>
      <c r="AA87" s="84">
        <f t="shared" si="10"/>
        <v>9883422.3173159901</v>
      </c>
    </row>
    <row r="88" spans="1:27" x14ac:dyDescent="0.35">
      <c r="A88">
        <v>2107</v>
      </c>
      <c r="B88">
        <v>2100</v>
      </c>
      <c r="C88">
        <f>'[2]Total Frequency Model'!L88</f>
        <v>2.6098741761533852</v>
      </c>
      <c r="D88" s="36">
        <f>'Total Cost'!B88/(1+Assumptions!$D$49)^($A88-2022)</f>
        <v>1076432.2389115226</v>
      </c>
      <c r="E88" s="36">
        <f>'Total Cost'!C88/(1+Assumptions!$D$49)^($A88-2022)</f>
        <v>1381004.1514717594</v>
      </c>
      <c r="F88" s="36">
        <f>'Total Cost'!D88/(1+Assumptions!$D$49)^($A88-2022)</f>
        <v>1456104.0751167494</v>
      </c>
      <c r="G88" s="36">
        <f>'Total Cost'!E88/(1+Assumptions!$D$49)^($A88-2022)</f>
        <v>957524.02647362172</v>
      </c>
      <c r="H88" s="36">
        <f>'Total Cost'!F88/(1+Assumptions!$D$49)^($A88-2022)</f>
        <v>796893.63423294877</v>
      </c>
      <c r="I88" s="36">
        <f>'Total Cost'!G88/(1+Assumptions!$D$49)^($A88-2022)</f>
        <v>477718.9587417416</v>
      </c>
      <c r="J88" s="37">
        <f>'Total Cost'!H88/(1+Assumptions!$D$49)^($A88-2022)</f>
        <v>350625.07237036165</v>
      </c>
      <c r="K88" s="37">
        <f>'Total Cost'!I88/(1+Assumptions!$D$49)^($A88-2022)</f>
        <v>374355.95211715938</v>
      </c>
      <c r="L88" s="37">
        <f>'Total Cost'!J88/(1+Assumptions!$D$49)^($A88-2022)</f>
        <v>237601.19436541741</v>
      </c>
      <c r="M88" s="37">
        <f>'Total Cost'!K88/(1+Assumptions!$D$49)^($A88-2022)</f>
        <v>179738.46546714936</v>
      </c>
      <c r="N88" s="37">
        <f>'Total Cost'!L88/(1+Assumptions!$D$49)^($A88-2022)</f>
        <v>159642.82457310788</v>
      </c>
      <c r="O88" s="37">
        <f>'Total Cost'!M88/(1+Assumptions!$D$49)^($A88-2022)</f>
        <v>67932.359940166119</v>
      </c>
      <c r="P88" s="38">
        <f>'Total Cost'!N88/(1+Assumptions!$D$49)^($A88-2022)</f>
        <v>48011301.181074522</v>
      </c>
      <c r="Q88" s="38">
        <f>'Total Cost'!O88/(1+Assumptions!$D$49)^($A88-2022)</f>
        <v>86753532.660446212</v>
      </c>
      <c r="R88" s="38">
        <f>'Total Cost'!P88/(1+Assumptions!$D$49)^($A88-2022)</f>
        <v>64710580.021407567</v>
      </c>
      <c r="S88" s="38">
        <f>'Total Cost'!Q88/(1+Assumptions!$D$49)^($A88-2022)</f>
        <v>23523464.916619841</v>
      </c>
      <c r="T88" s="38">
        <f>'Total Cost'!R88/(1+Assumptions!$D$49)^($A88-2022)</f>
        <v>15949979.59063313</v>
      </c>
      <c r="U88" s="38">
        <f>'Total Cost'!S88/(1+Assumptions!$D$49)^($A88-2022)</f>
        <v>8912788.6744553018</v>
      </c>
      <c r="V88" s="84">
        <f t="shared" si="11"/>
        <v>49438358.492356405</v>
      </c>
      <c r="W88" s="84">
        <f t="shared" si="6"/>
        <v>88508892.764035136</v>
      </c>
      <c r="X88" s="84">
        <f t="shared" si="7"/>
        <v>66404285.290889733</v>
      </c>
      <c r="Y88" s="84">
        <f t="shared" si="8"/>
        <v>24660727.408560611</v>
      </c>
      <c r="Z88" s="84">
        <f t="shared" si="9"/>
        <v>16906516.049439188</v>
      </c>
      <c r="AA88" s="84">
        <f t="shared" si="10"/>
        <v>9458439.9931372087</v>
      </c>
    </row>
    <row r="89" spans="1:27" x14ac:dyDescent="0.35">
      <c r="A89">
        <v>2108</v>
      </c>
      <c r="B89">
        <v>2100</v>
      </c>
      <c r="C89">
        <f>'[2]Total Frequency Model'!L89</f>
        <v>2.6098741761533852</v>
      </c>
      <c r="D89" s="36">
        <f>'Total Cost'!B89/(1+Assumptions!$D$49)^($A89-2022)</f>
        <v>1043093.757411068</v>
      </c>
      <c r="E89" s="36">
        <f>'Total Cost'!C89/(1+Assumptions!$D$49)^($A89-2022)</f>
        <v>1338232.6887715636</v>
      </c>
      <c r="F89" s="36">
        <f>'Total Cost'!D89/(1+Assumptions!$D$49)^($A89-2022)</f>
        <v>1411006.6718467546</v>
      </c>
      <c r="G89" s="36">
        <f>'Total Cost'!E89/(1+Assumptions!$D$49)^($A89-2022)</f>
        <v>927868.2842086826</v>
      </c>
      <c r="H89" s="36">
        <f>'Total Cost'!F89/(1+Assumptions!$D$49)^($A89-2022)</f>
        <v>772212.82040896884</v>
      </c>
      <c r="I89" s="36">
        <f>'Total Cost'!G89/(1+Assumptions!$D$49)^($A89-2022)</f>
        <v>462923.39233940805</v>
      </c>
      <c r="J89" s="37">
        <f>'Total Cost'!H89/(1+Assumptions!$D$49)^($A89-2022)</f>
        <v>332338.35567663331</v>
      </c>
      <c r="K89" s="37">
        <f>'Total Cost'!I89/(1+Assumptions!$D$49)^($A89-2022)</f>
        <v>354839.61820412078</v>
      </c>
      <c r="L89" s="37">
        <f>'Total Cost'!J89/(1+Assumptions!$D$49)^($A89-2022)</f>
        <v>225221.60906339283</v>
      </c>
      <c r="M89" s="37">
        <f>'Total Cost'!K89/(1+Assumptions!$D$49)^($A89-2022)</f>
        <v>170399.05663268999</v>
      </c>
      <c r="N89" s="37">
        <f>'Total Cost'!L89/(1+Assumptions!$D$49)^($A89-2022)</f>
        <v>151339.23506172426</v>
      </c>
      <c r="O89" s="37">
        <f>'Total Cost'!M89/(1+Assumptions!$D$49)^($A89-2022)</f>
        <v>64396.48169941872</v>
      </c>
      <c r="P89" s="38">
        <f>'Total Cost'!N89/(1+Assumptions!$D$49)^($A89-2022)</f>
        <v>45906734.498237282</v>
      </c>
      <c r="Q89" s="38">
        <f>'Total Cost'!O89/(1+Assumptions!$D$49)^($A89-2022)</f>
        <v>82955799.731453851</v>
      </c>
      <c r="R89" s="38">
        <f>'Total Cost'!P89/(1+Assumptions!$D$49)^($A89-2022)</f>
        <v>61883102.043527372</v>
      </c>
      <c r="S89" s="38">
        <f>'Total Cost'!Q89/(1+Assumptions!$D$49)^($A89-2022)</f>
        <v>22503865.923400007</v>
      </c>
      <c r="T89" s="38">
        <f>'Total Cost'!R89/(1+Assumptions!$D$49)^($A89-2022)</f>
        <v>15256647.243476169</v>
      </c>
      <c r="U89" s="38">
        <f>'Total Cost'!S89/(1+Assumptions!$D$49)^($A89-2022)</f>
        <v>8524552.4938690159</v>
      </c>
      <c r="V89" s="84">
        <f t="shared" si="11"/>
        <v>47282166.611324981</v>
      </c>
      <c r="W89" s="84">
        <f t="shared" si="6"/>
        <v>84648872.038429528</v>
      </c>
      <c r="X89" s="84">
        <f t="shared" si="7"/>
        <v>63519330.324437521</v>
      </c>
      <c r="Y89" s="84">
        <f t="shared" si="8"/>
        <v>23602133.264241379</v>
      </c>
      <c r="Z89" s="84">
        <f t="shared" si="9"/>
        <v>16180199.298946863</v>
      </c>
      <c r="AA89" s="84">
        <f t="shared" si="10"/>
        <v>9051872.3679078426</v>
      </c>
    </row>
    <row r="90" spans="1:27" x14ac:dyDescent="0.35">
      <c r="A90">
        <v>2109</v>
      </c>
      <c r="B90">
        <v>2100</v>
      </c>
      <c r="C90">
        <f>'[2]Total Frequency Model'!L90</f>
        <v>2.6098741761533852</v>
      </c>
      <c r="D90" s="36">
        <f>'Total Cost'!B90/(1+Assumptions!$D$49)^($A90-2022)</f>
        <v>1010787.8112700896</v>
      </c>
      <c r="E90" s="36">
        <f>'Total Cost'!C90/(1+Assumptions!$D$49)^($A90-2022)</f>
        <v>1296785.9129085257</v>
      </c>
      <c r="F90" s="36">
        <f>'Total Cost'!D90/(1+Assumptions!$D$49)^($A90-2022)</f>
        <v>1367305.9927645784</v>
      </c>
      <c r="G90" s="36">
        <f>'Total Cost'!E90/(1+Assumptions!$D$49)^($A90-2022)</f>
        <v>899131.01816467266</v>
      </c>
      <c r="H90" s="36">
        <f>'Total Cost'!F90/(1+Assumptions!$D$49)^($A90-2022)</f>
        <v>748296.40291700419</v>
      </c>
      <c r="I90" s="36">
        <f>'Total Cost'!G90/(1+Assumptions!$D$49)^($A90-2022)</f>
        <v>448586.06352878007</v>
      </c>
      <c r="J90" s="37">
        <f>'Total Cost'!H90/(1+Assumptions!$D$49)^($A90-2022)</f>
        <v>315006.09907025332</v>
      </c>
      <c r="K90" s="37">
        <f>'Total Cost'!I90/(1+Assumptions!$D$49)^($A90-2022)</f>
        <v>336341.54230503598</v>
      </c>
      <c r="L90" s="37">
        <f>'Total Cost'!J90/(1+Assumptions!$D$49)^($A90-2022)</f>
        <v>213487.57911922992</v>
      </c>
      <c r="M90" s="37">
        <f>'Total Cost'!K90/(1+Assumptions!$D$49)^($A90-2022)</f>
        <v>161545.46621096306</v>
      </c>
      <c r="N90" s="37">
        <f>'Total Cost'!L90/(1+Assumptions!$D$49)^($A90-2022)</f>
        <v>143467.97987330871</v>
      </c>
      <c r="O90" s="37">
        <f>'Total Cost'!M90/(1+Assumptions!$D$49)^($A90-2022)</f>
        <v>61044.81967355845</v>
      </c>
      <c r="P90" s="38">
        <f>'Total Cost'!N90/(1+Assumptions!$D$49)^($A90-2022)</f>
        <v>43894695.932605051</v>
      </c>
      <c r="Q90" s="38">
        <f>'Total Cost'!O90/(1+Assumptions!$D$49)^($A90-2022)</f>
        <v>79324828.603441343</v>
      </c>
      <c r="R90" s="38">
        <f>'Total Cost'!P90/(1+Assumptions!$D$49)^($A90-2022)</f>
        <v>59179565.338496044</v>
      </c>
      <c r="S90" s="38">
        <f>'Total Cost'!Q90/(1+Assumptions!$D$49)^($A90-2022)</f>
        <v>21528624.497374289</v>
      </c>
      <c r="T90" s="38">
        <f>'Total Cost'!R90/(1+Assumptions!$D$49)^($A90-2022)</f>
        <v>14593560.40878397</v>
      </c>
      <c r="U90" s="38">
        <f>'Total Cost'!S90/(1+Assumptions!$D$49)^($A90-2022)</f>
        <v>8153285.4858675329</v>
      </c>
      <c r="V90" s="84">
        <f t="shared" si="11"/>
        <v>45220489.842945397</v>
      </c>
      <c r="W90" s="84">
        <f t="shared" si="6"/>
        <v>80957956.058654904</v>
      </c>
      <c r="X90" s="84">
        <f t="shared" si="7"/>
        <v>60760358.910379849</v>
      </c>
      <c r="Y90" s="84">
        <f t="shared" si="8"/>
        <v>22589300.981749926</v>
      </c>
      <c r="Z90" s="84">
        <f t="shared" si="9"/>
        <v>15485324.791574283</v>
      </c>
      <c r="AA90" s="84">
        <f t="shared" si="10"/>
        <v>8662916.3690698706</v>
      </c>
    </row>
    <row r="91" spans="1:27" x14ac:dyDescent="0.35">
      <c r="A91">
        <v>2110</v>
      </c>
      <c r="B91">
        <v>2110</v>
      </c>
      <c r="C91">
        <f>'[2]Total Frequency Model'!L91</f>
        <v>2.9097663271420009</v>
      </c>
      <c r="D91" s="36">
        <f>'Total Cost'!B91/(1+Assumptions!$D$49)^($A91-2022)</f>
        <v>1047213.1020470471</v>
      </c>
      <c r="E91" s="36">
        <f>'Total Cost'!C91/(1+Assumptions!$D$49)^($A91-2022)</f>
        <v>1343517.5844091962</v>
      </c>
      <c r="F91" s="36">
        <f>'Total Cost'!D91/(1+Assumptions!$D$49)^($A91-2022)</f>
        <v>1416578.9636217807</v>
      </c>
      <c r="G91" s="36">
        <f>'Total Cost'!E91/(1+Assumptions!$D$49)^($A91-2022)</f>
        <v>931532.58496045484</v>
      </c>
      <c r="H91" s="36">
        <f>'Total Cost'!F91/(1+Assumptions!$D$49)^($A91-2022)</f>
        <v>775262.41275575955</v>
      </c>
      <c r="I91" s="36">
        <f>'Total Cost'!G91/(1+Assumptions!$D$49)^($A91-2022)</f>
        <v>464751.5511022748</v>
      </c>
      <c r="J91" s="37">
        <f>'Total Cost'!H91/(1+Assumptions!$D$49)^($A91-2022)</f>
        <v>319224.98974883201</v>
      </c>
      <c r="K91" s="37">
        <f>'Total Cost'!I91/(1+Assumptions!$D$49)^($A91-2022)</f>
        <v>340853.99846871773</v>
      </c>
      <c r="L91" s="37">
        <f>'Total Cost'!J91/(1+Assumptions!$D$49)^($A91-2022)</f>
        <v>216358.87405435854</v>
      </c>
      <c r="M91" s="37">
        <f>'Total Cost'!K91/(1+Assumptions!$D$49)^($A91-2022)</f>
        <v>163742.80316642314</v>
      </c>
      <c r="N91" s="37">
        <f>'Total Cost'!L91/(1+Assumptions!$D$49)^($A91-2022)</f>
        <v>145411.3064755369</v>
      </c>
      <c r="O91" s="37">
        <f>'Total Cost'!M91/(1+Assumptions!$D$49)^($A91-2022)</f>
        <v>61869.293038107899</v>
      </c>
      <c r="P91" s="38">
        <f>'Total Cost'!N91/(1+Assumptions!$D$49)^($A91-2022)</f>
        <v>44873385.608032763</v>
      </c>
      <c r="Q91" s="38">
        <f>'Total Cost'!O91/(1+Assumptions!$D$49)^($A91-2022)</f>
        <v>81098488.839400083</v>
      </c>
      <c r="R91" s="38">
        <f>'Total Cost'!P91/(1+Assumptions!$D$49)^($A91-2022)</f>
        <v>60508001.358488359</v>
      </c>
      <c r="S91" s="38">
        <f>'Total Cost'!Q91/(1+Assumptions!$D$49)^($A91-2022)</f>
        <v>22019992.848682862</v>
      </c>
      <c r="T91" s="38">
        <f>'Total Cost'!R91/(1+Assumptions!$D$49)^($A91-2022)</f>
        <v>14924679.936138652</v>
      </c>
      <c r="U91" s="38">
        <f>'Total Cost'!S91/(1+Assumptions!$D$49)^($A91-2022)</f>
        <v>8337487.9228129676</v>
      </c>
      <c r="V91" s="84">
        <f t="shared" si="11"/>
        <v>46239823.69982864</v>
      </c>
      <c r="W91" s="84">
        <f t="shared" si="6"/>
        <v>82782860.422278002</v>
      </c>
      <c r="X91" s="84">
        <f t="shared" si="7"/>
        <v>62140939.196164496</v>
      </c>
      <c r="Y91" s="84">
        <f t="shared" si="8"/>
        <v>23115268.236809738</v>
      </c>
      <c r="Z91" s="84">
        <f t="shared" si="9"/>
        <v>15845353.655369949</v>
      </c>
      <c r="AA91" s="84">
        <f t="shared" si="10"/>
        <v>8864108.766953351</v>
      </c>
    </row>
    <row r="92" spans="1:27" x14ac:dyDescent="0.35">
      <c r="A92">
        <v>2111</v>
      </c>
      <c r="B92">
        <v>2110</v>
      </c>
      <c r="C92">
        <f>'[2]Total Frequency Model'!L92</f>
        <v>2.9097663271420009</v>
      </c>
      <c r="D92" s="36">
        <f>'Total Cost'!B92/(1+Assumptions!$D$49)^($A92-2022)</f>
        <v>1014779.5745405392</v>
      </c>
      <c r="E92" s="36">
        <f>'Total Cost'!C92/(1+Assumptions!$D$49)^($A92-2022)</f>
        <v>1301907.1285772033</v>
      </c>
      <c r="F92" s="36">
        <f>'Total Cost'!D92/(1+Assumptions!$D$49)^($A92-2022)</f>
        <v>1372705.7035451478</v>
      </c>
      <c r="G92" s="36">
        <f>'Total Cost'!E92/(1+Assumptions!$D$49)^($A92-2022)</f>
        <v>902681.83084129356</v>
      </c>
      <c r="H92" s="36">
        <f>'Total Cost'!F92/(1+Assumptions!$D$49)^($A92-2022)</f>
        <v>751251.54549318971</v>
      </c>
      <c r="I92" s="36">
        <f>'Total Cost'!G92/(1+Assumptions!$D$49)^($A92-2022)</f>
        <v>450357.60187942529</v>
      </c>
      <c r="J92" s="37">
        <f>'Total Cost'!H92/(1+Assumptions!$D$49)^($A92-2022)</f>
        <v>302578.02748386899</v>
      </c>
      <c r="K92" s="37">
        <f>'Total Cost'!I92/(1+Assumptions!$D$49)^($A92-2022)</f>
        <v>323086.57441667037</v>
      </c>
      <c r="L92" s="37">
        <f>'Total Cost'!J92/(1+Assumptions!$D$49)^($A92-2022)</f>
        <v>205087.65588994461</v>
      </c>
      <c r="M92" s="37">
        <f>'Total Cost'!K92/(1+Assumptions!$D$49)^($A92-2022)</f>
        <v>155236.08869141425</v>
      </c>
      <c r="N92" s="37">
        <f>'Total Cost'!L92/(1+Assumptions!$D$49)^($A92-2022)</f>
        <v>137849.20913447766</v>
      </c>
      <c r="O92" s="37">
        <f>'Total Cost'!M92/(1+Assumptions!$D$49)^($A92-2022)</f>
        <v>58649.500744577279</v>
      </c>
      <c r="P92" s="38">
        <f>'Total Cost'!N92/(1+Assumptions!$D$49)^($A92-2022)</f>
        <v>42907177.338580243</v>
      </c>
      <c r="Q92" s="38">
        <f>'Total Cost'!O92/(1+Assumptions!$D$49)^($A92-2022)</f>
        <v>77549817.361758322</v>
      </c>
      <c r="R92" s="38">
        <f>'Total Cost'!P92/(1+Assumptions!$D$49)^($A92-2022)</f>
        <v>57865319.177491955</v>
      </c>
      <c r="S92" s="38">
        <f>'Total Cost'!Q92/(1+Assumptions!$D$49)^($A92-2022)</f>
        <v>21066043.132700492</v>
      </c>
      <c r="T92" s="38">
        <f>'Total Cost'!R92/(1+Assumptions!$D$49)^($A92-2022)</f>
        <v>14276231.081956709</v>
      </c>
      <c r="U92" s="38">
        <f>'Total Cost'!S92/(1+Assumptions!$D$49)^($A92-2022)</f>
        <v>7974481.6138058957</v>
      </c>
      <c r="V92" s="84">
        <f t="shared" si="11"/>
        <v>44224534.940604649</v>
      </c>
      <c r="W92" s="84">
        <f t="shared" si="6"/>
        <v>79174811.064752191</v>
      </c>
      <c r="X92" s="84">
        <f t="shared" si="7"/>
        <v>59443112.536927044</v>
      </c>
      <c r="Y92" s="84">
        <f t="shared" si="8"/>
        <v>22123961.052233201</v>
      </c>
      <c r="Z92" s="84">
        <f t="shared" si="9"/>
        <v>15165331.836584376</v>
      </c>
      <c r="AA92" s="84">
        <f t="shared" si="10"/>
        <v>8483488.7164298985</v>
      </c>
    </row>
    <row r="93" spans="1:27" x14ac:dyDescent="0.35">
      <c r="A93">
        <v>2112</v>
      </c>
      <c r="B93">
        <v>2110</v>
      </c>
      <c r="C93">
        <f>'[2]Total Frequency Model'!L93</f>
        <v>2.9097663271420009</v>
      </c>
      <c r="D93" s="36">
        <f>'Total Cost'!B93/(1+Assumptions!$D$49)^($A93-2022)</f>
        <v>983350.55481230374</v>
      </c>
      <c r="E93" s="36">
        <f>'Total Cost'!C93/(1+Assumptions!$D$49)^($A93-2022)</f>
        <v>1261585.4017165601</v>
      </c>
      <c r="F93" s="36">
        <f>'Total Cost'!D93/(1+Assumptions!$D$49)^($A93-2022)</f>
        <v>1330191.2543778836</v>
      </c>
      <c r="G93" s="36">
        <f>'Total Cost'!E93/(1+Assumptions!$D$49)^($A93-2022)</f>
        <v>874724.62143187481</v>
      </c>
      <c r="H93" s="36">
        <f>'Total Cost'!F93/(1+Assumptions!$D$49)^($A93-2022)</f>
        <v>727984.32546182163</v>
      </c>
      <c r="I93" s="36">
        <f>'Total Cost'!G93/(1+Assumptions!$D$49)^($A93-2022)</f>
        <v>436409.45165119681</v>
      </c>
      <c r="J93" s="37">
        <f>'Total Cost'!H93/(1+Assumptions!$D$49)^($A93-2022)</f>
        <v>286799.84063053195</v>
      </c>
      <c r="K93" s="37">
        <f>'Total Cost'!I93/(1+Assumptions!$D$49)^($A93-2022)</f>
        <v>306246.04849536106</v>
      </c>
      <c r="L93" s="37">
        <f>'Total Cost'!J93/(1+Assumptions!$D$49)^($A93-2022)</f>
        <v>194404.1199870026</v>
      </c>
      <c r="M93" s="37">
        <f>'Total Cost'!K93/(1+Assumptions!$D$49)^($A93-2022)</f>
        <v>147171.80426619379</v>
      </c>
      <c r="N93" s="37">
        <f>'Total Cost'!L93/(1+Assumptions!$D$49)^($A93-2022)</f>
        <v>130680.77986917013</v>
      </c>
      <c r="O93" s="37">
        <f>'Total Cost'!M93/(1+Assumptions!$D$49)^($A93-2022)</f>
        <v>55597.433013332862</v>
      </c>
      <c r="P93" s="38">
        <f>'Total Cost'!N93/(1+Assumptions!$D$49)^($A93-2022)</f>
        <v>41027381.333221227</v>
      </c>
      <c r="Q93" s="38">
        <f>'Total Cost'!O93/(1+Assumptions!$D$49)^($A93-2022)</f>
        <v>74156909.881207064</v>
      </c>
      <c r="R93" s="38">
        <f>'Total Cost'!P93/(1+Assumptions!$D$49)^($A93-2022)</f>
        <v>55338430.207865797</v>
      </c>
      <c r="S93" s="38">
        <f>'Total Cost'!Q93/(1+Assumptions!$D$49)^($A93-2022)</f>
        <v>20153575.060948238</v>
      </c>
      <c r="T93" s="38">
        <f>'Total Cost'!R93/(1+Assumptions!$D$49)^($A93-2022)</f>
        <v>13656056.872447371</v>
      </c>
      <c r="U93" s="38">
        <f>'Total Cost'!S93/(1+Assumptions!$D$49)^($A93-2022)</f>
        <v>7627334.7615998061</v>
      </c>
      <c r="V93" s="84">
        <f t="shared" si="11"/>
        <v>42297531.728664063</v>
      </c>
      <c r="W93" s="84">
        <f t="shared" si="6"/>
        <v>75724741.331418991</v>
      </c>
      <c r="X93" s="84">
        <f t="shared" si="7"/>
        <v>56863025.58223068</v>
      </c>
      <c r="Y93" s="84">
        <f t="shared" si="8"/>
        <v>21175471.486646306</v>
      </c>
      <c r="Z93" s="84">
        <f t="shared" si="9"/>
        <v>14514721.977778364</v>
      </c>
      <c r="AA93" s="84">
        <f t="shared" si="10"/>
        <v>8119341.6462643361</v>
      </c>
    </row>
    <row r="94" spans="1:27" x14ac:dyDescent="0.35">
      <c r="A94">
        <v>2113</v>
      </c>
      <c r="B94">
        <v>2110</v>
      </c>
      <c r="C94">
        <f>'[2]Total Frequency Model'!L94</f>
        <v>2.9097663271420009</v>
      </c>
      <c r="D94" s="36">
        <f>'Total Cost'!B94/(1+Assumptions!$D$49)^($A94-2022)</f>
        <v>952894.93197326502</v>
      </c>
      <c r="E94" s="36">
        <f>'Total Cost'!C94/(1+Assumptions!$D$49)^($A94-2022)</f>
        <v>1222512.4902447702</v>
      </c>
      <c r="F94" s="36">
        <f>'Total Cost'!D94/(1+Assumptions!$D$49)^($A94-2022)</f>
        <v>1288993.5320103467</v>
      </c>
      <c r="G94" s="36">
        <f>'Total Cost'!E94/(1+Assumptions!$D$49)^($A94-2022)</f>
        <v>847633.28251110204</v>
      </c>
      <c r="H94" s="36">
        <f>'Total Cost'!F94/(1+Assumptions!$D$49)^($A94-2022)</f>
        <v>705437.72095695185</v>
      </c>
      <c r="I94" s="36">
        <f>'Total Cost'!G94/(1+Assumptions!$D$49)^($A94-2022)</f>
        <v>422893.2934532513</v>
      </c>
      <c r="J94" s="37">
        <f>'Total Cost'!H94/(1+Assumptions!$D$49)^($A94-2022)</f>
        <v>271845.05772495863</v>
      </c>
      <c r="K94" s="37">
        <f>'Total Cost'!I94/(1+Assumptions!$D$49)^($A94-2022)</f>
        <v>290284.03044329706</v>
      </c>
      <c r="L94" s="37">
        <f>'Total Cost'!J94/(1+Assumptions!$D$49)^($A94-2022)</f>
        <v>184277.60049923731</v>
      </c>
      <c r="M94" s="37">
        <f>'Total Cost'!K94/(1+Assumptions!$D$49)^($A94-2022)</f>
        <v>139526.91597528898</v>
      </c>
      <c r="N94" s="37">
        <f>'Total Cost'!L94/(1+Assumptions!$D$49)^($A94-2022)</f>
        <v>123885.50602045524</v>
      </c>
      <c r="O94" s="37">
        <f>'Total Cost'!M94/(1+Assumptions!$D$49)^($A94-2022)</f>
        <v>52704.345171230889</v>
      </c>
      <c r="P94" s="38">
        <f>'Total Cost'!N94/(1+Assumptions!$D$49)^($A94-2022)</f>
        <v>39230189.339606665</v>
      </c>
      <c r="Q94" s="38">
        <f>'Total Cost'!O94/(1+Assumptions!$D$49)^($A94-2022)</f>
        <v>70912909.688907102</v>
      </c>
      <c r="R94" s="38">
        <f>'Total Cost'!P94/(1+Assumptions!$D$49)^($A94-2022)</f>
        <v>52922245.517774865</v>
      </c>
      <c r="S94" s="38">
        <f>'Total Cost'!Q94/(1+Assumptions!$D$49)^($A94-2022)</f>
        <v>19280778.479195807</v>
      </c>
      <c r="T94" s="38">
        <f>'Total Cost'!R94/(1+Assumptions!$D$49)^($A94-2022)</f>
        <v>13062920.299951512</v>
      </c>
      <c r="U94" s="38">
        <f>'Total Cost'!S94/(1+Assumptions!$D$49)^($A94-2022)</f>
        <v>7295352.2479600245</v>
      </c>
      <c r="V94" s="84">
        <f t="shared" si="11"/>
        <v>40454929.329304889</v>
      </c>
      <c r="W94" s="84">
        <f t="shared" si="6"/>
        <v>72425706.209595174</v>
      </c>
      <c r="X94" s="84">
        <f t="shared" si="7"/>
        <v>54395516.650284447</v>
      </c>
      <c r="Y94" s="84">
        <f t="shared" si="8"/>
        <v>20267938.677682199</v>
      </c>
      <c r="Z94" s="84">
        <f t="shared" si="9"/>
        <v>13892243.52692892</v>
      </c>
      <c r="AA94" s="84">
        <f t="shared" si="10"/>
        <v>7770949.8865845064</v>
      </c>
    </row>
    <row r="95" spans="1:27" x14ac:dyDescent="0.35">
      <c r="A95">
        <v>2114</v>
      </c>
      <c r="B95">
        <v>2110</v>
      </c>
      <c r="C95">
        <f>'[2]Total Frequency Model'!L95</f>
        <v>2.9097663271420009</v>
      </c>
      <c r="D95" s="36">
        <f>'Total Cost'!B95/(1+Assumptions!$D$49)^($A95-2022)</f>
        <v>923382.5586783227</v>
      </c>
      <c r="E95" s="36">
        <f>'Total Cost'!C95/(1+Assumptions!$D$49)^($A95-2022)</f>
        <v>1184649.7167539722</v>
      </c>
      <c r="F95" s="36">
        <f>'Total Cost'!D95/(1+Assumptions!$D$49)^($A95-2022)</f>
        <v>1249071.7557315296</v>
      </c>
      <c r="G95" s="36">
        <f>'Total Cost'!E95/(1+Assumptions!$D$49)^($A95-2022)</f>
        <v>821380.99696385686</v>
      </c>
      <c r="H95" s="36">
        <f>'Total Cost'!F95/(1+Assumptions!$D$49)^($A95-2022)</f>
        <v>683589.41359519237</v>
      </c>
      <c r="I95" s="36">
        <f>'Total Cost'!G95/(1+Assumptions!$D$49)^($A95-2022)</f>
        <v>409795.74794057349</v>
      </c>
      <c r="J95" s="37">
        <f>'Total Cost'!H95/(1+Assumptions!$D$49)^($A95-2022)</f>
        <v>257670.67830438781</v>
      </c>
      <c r="K95" s="37">
        <f>'Total Cost'!I95/(1+Assumptions!$D$49)^($A95-2022)</f>
        <v>275154.65796946519</v>
      </c>
      <c r="L95" s="37">
        <f>'Total Cost'!J95/(1+Assumptions!$D$49)^($A95-2022)</f>
        <v>174679.03289177324</v>
      </c>
      <c r="M95" s="37">
        <f>'Total Cost'!K95/(1+Assumptions!$D$49)^($A95-2022)</f>
        <v>132279.59020803185</v>
      </c>
      <c r="N95" s="37">
        <f>'Total Cost'!L95/(1+Assumptions!$D$49)^($A95-2022)</f>
        <v>117443.94467468187</v>
      </c>
      <c r="O95" s="37">
        <f>'Total Cost'!M95/(1+Assumptions!$D$49)^($A95-2022)</f>
        <v>49961.948827264307</v>
      </c>
      <c r="P95" s="38">
        <f>'Total Cost'!N95/(1+Assumptions!$D$49)^($A95-2022)</f>
        <v>37511961.365597367</v>
      </c>
      <c r="Q95" s="38">
        <f>'Total Cost'!O95/(1+Assumptions!$D$49)^($A95-2022)</f>
        <v>67811262.705824092</v>
      </c>
      <c r="R95" s="38">
        <f>'Total Cost'!P95/(1+Assumptions!$D$49)^($A95-2022)</f>
        <v>50611900.447263837</v>
      </c>
      <c r="S95" s="38">
        <f>'Total Cost'!Q95/(1+Assumptions!$D$49)^($A95-2022)</f>
        <v>18445922.484537676</v>
      </c>
      <c r="T95" s="38">
        <f>'Total Cost'!R95/(1+Assumptions!$D$49)^($A95-2022)</f>
        <v>12495638.644513471</v>
      </c>
      <c r="U95" s="38">
        <f>'Total Cost'!S95/(1+Assumptions!$D$49)^($A95-2022)</f>
        <v>6977869.5126248999</v>
      </c>
      <c r="V95" s="84">
        <f t="shared" si="11"/>
        <v>38693014.602580078</v>
      </c>
      <c r="W95" s="84">
        <f t="shared" si="6"/>
        <v>69271067.080547526</v>
      </c>
      <c r="X95" s="84">
        <f t="shared" si="7"/>
        <v>52035651.23588714</v>
      </c>
      <c r="Y95" s="84">
        <f t="shared" si="8"/>
        <v>19399583.071709566</v>
      </c>
      <c r="Z95" s="84">
        <f t="shared" si="9"/>
        <v>13296672.002783345</v>
      </c>
      <c r="AA95" s="84">
        <f t="shared" si="10"/>
        <v>7437627.2093927376</v>
      </c>
    </row>
    <row r="96" spans="1:27" x14ac:dyDescent="0.35">
      <c r="A96">
        <v>2115</v>
      </c>
      <c r="B96">
        <v>2110</v>
      </c>
      <c r="C96">
        <f>'[2]Total Frequency Model'!L96</f>
        <v>2.9097663271420009</v>
      </c>
      <c r="D96" s="36">
        <f>'Total Cost'!B96/(1+Assumptions!$D$49)^($A96-2022)</f>
        <v>894784.22128416551</v>
      </c>
      <c r="E96" s="36">
        <f>'Total Cost'!C96/(1+Assumptions!$D$49)^($A96-2022)</f>
        <v>1147959.6017250342</v>
      </c>
      <c r="F96" s="36">
        <f>'Total Cost'!D96/(1+Assumptions!$D$49)^($A96-2022)</f>
        <v>1210386.4078611387</v>
      </c>
      <c r="G96" s="36">
        <f>'Total Cost'!E96/(1+Assumptions!$D$49)^($A96-2022)</f>
        <v>795941.77823533339</v>
      </c>
      <c r="H96" s="36">
        <f>'Total Cost'!F96/(1+Assumptions!$D$49)^($A96-2022)</f>
        <v>662417.77622199839</v>
      </c>
      <c r="I96" s="36">
        <f>'Total Cost'!G96/(1+Assumptions!$D$49)^($A96-2022)</f>
        <v>397103.8501435541</v>
      </c>
      <c r="J96" s="37">
        <f>'Total Cost'!H96/(1+Assumptions!$D$49)^($A96-2022)</f>
        <v>244235.94893395237</v>
      </c>
      <c r="K96" s="37">
        <f>'Total Cost'!I96/(1+Assumptions!$D$49)^($A96-2022)</f>
        <v>260814.46460968564</v>
      </c>
      <c r="L96" s="37">
        <f>'Total Cost'!J96/(1+Assumptions!$D$49)^($A96-2022)</f>
        <v>165580.87027003313</v>
      </c>
      <c r="M96" s="37">
        <f>'Total Cost'!K96/(1+Assumptions!$D$49)^($A96-2022)</f>
        <v>125409.13105787328</v>
      </c>
      <c r="N96" s="37">
        <f>'Total Cost'!L96/(1+Assumptions!$D$49)^($A96-2022)</f>
        <v>111337.6668332126</v>
      </c>
      <c r="O96" s="37">
        <f>'Total Cost'!M96/(1+Assumptions!$D$49)^($A96-2022)</f>
        <v>47362.38804750493</v>
      </c>
      <c r="P96" s="38">
        <f>'Total Cost'!N96/(1+Assumptions!$D$49)^($A96-2022)</f>
        <v>35869218.227717698</v>
      </c>
      <c r="Q96" s="38">
        <f>'Total Cost'!O96/(1+Assumptions!$D$49)^($A96-2022)</f>
        <v>64845704.093439162</v>
      </c>
      <c r="R96" s="38">
        <f>'Total Cost'!P96/(1+Assumptions!$D$49)^($A96-2022)</f>
        <v>48402744.699285917</v>
      </c>
      <c r="S96" s="38">
        <f>'Total Cost'!Q96/(1+Assumptions!$D$49)^($A96-2022)</f>
        <v>17647351.944998659</v>
      </c>
      <c r="T96" s="38">
        <f>'Total Cost'!R96/(1+Assumptions!$D$49)^($A96-2022)</f>
        <v>11953081.084510632</v>
      </c>
      <c r="U96" s="38">
        <f>'Total Cost'!S96/(1+Assumptions!$D$49)^($A96-2022)</f>
        <v>6674251.2062510028</v>
      </c>
      <c r="V96" s="84">
        <f t="shared" si="11"/>
        <v>37008238.397935815</v>
      </c>
      <c r="W96" s="84">
        <f t="shared" si="6"/>
        <v>66254478.159773879</v>
      </c>
      <c r="X96" s="84">
        <f t="shared" si="7"/>
        <v>49778711.977417089</v>
      </c>
      <c r="Y96" s="84">
        <f t="shared" si="8"/>
        <v>18568702.854291867</v>
      </c>
      <c r="Z96" s="84">
        <f t="shared" si="9"/>
        <v>12726836.527565842</v>
      </c>
      <c r="AA96" s="84">
        <f t="shared" si="10"/>
        <v>7118717.4444420617</v>
      </c>
    </row>
    <row r="97" spans="1:27" x14ac:dyDescent="0.35">
      <c r="A97">
        <v>2116</v>
      </c>
      <c r="B97">
        <v>2110</v>
      </c>
      <c r="C97">
        <f>'[2]Total Frequency Model'!L97</f>
        <v>2.9097663271420009</v>
      </c>
      <c r="D97" s="36">
        <f>'Total Cost'!B97/(1+Assumptions!$D$49)^($A97-2022)</f>
        <v>867071.61093133444</v>
      </c>
      <c r="E97" s="36">
        <f>'Total Cost'!C97/(1+Assumptions!$D$49)^($A97-2022)</f>
        <v>1112405.8264274097</v>
      </c>
      <c r="F97" s="36">
        <f>'Total Cost'!D97/(1+Assumptions!$D$49)^($A97-2022)</f>
        <v>1172899.1946319214</v>
      </c>
      <c r="G97" s="36">
        <f>'Total Cost'!E97/(1+Assumptions!$D$49)^($A97-2022)</f>
        <v>771290.44460752432</v>
      </c>
      <c r="H97" s="36">
        <f>'Total Cost'!F97/(1+Assumptions!$D$49)^($A97-2022)</f>
        <v>641901.8515034297</v>
      </c>
      <c r="I97" s="36">
        <f>'Total Cost'!G97/(1+Assumptions!$D$49)^($A97-2022)</f>
        <v>384805.03663425503</v>
      </c>
      <c r="J97" s="37">
        <f>'Total Cost'!H97/(1+Assumptions!$D$49)^($A97-2022)</f>
        <v>231502.24571902148</v>
      </c>
      <c r="K97" s="37">
        <f>'Total Cost'!I97/(1+Assumptions!$D$49)^($A97-2022)</f>
        <v>247222.25449419804</v>
      </c>
      <c r="L97" s="37">
        <f>'Total Cost'!J97/(1+Assumptions!$D$49)^($A97-2022)</f>
        <v>156957.0040831053</v>
      </c>
      <c r="M97" s="37">
        <f>'Total Cost'!K97/(1+Assumptions!$D$49)^($A97-2022)</f>
        <v>118895.92098905219</v>
      </c>
      <c r="N97" s="37">
        <f>'Total Cost'!L97/(1+Assumptions!$D$49)^($A97-2022)</f>
        <v>105549.20449776787</v>
      </c>
      <c r="O97" s="37">
        <f>'Total Cost'!M97/(1+Assumptions!$D$49)^($A97-2022)</f>
        <v>44898.216774890883</v>
      </c>
      <c r="P97" s="38">
        <f>'Total Cost'!N97/(1+Assumptions!$D$49)^($A97-2022)</f>
        <v>34298634.430304877</v>
      </c>
      <c r="Q97" s="38">
        <f>'Total Cost'!O97/(1+Assumptions!$D$49)^($A97-2022)</f>
        <v>62010245.458149105</v>
      </c>
      <c r="R97" s="38">
        <f>'Total Cost'!P97/(1+Assumptions!$D$49)^($A97-2022)</f>
        <v>46290332.869557008</v>
      </c>
      <c r="S97" s="38">
        <f>'Total Cost'!Q97/(1+Assumptions!$D$49)^($A97-2022)</f>
        <v>16883484.172417659</v>
      </c>
      <c r="T97" s="38">
        <f>'Total Cost'!R97/(1+Assumptions!$D$49)^($A97-2022)</f>
        <v>11434166.412726168</v>
      </c>
      <c r="U97" s="38">
        <f>'Total Cost'!S97/(1+Assumptions!$D$49)^($A97-2022)</f>
        <v>6383889.902889166</v>
      </c>
      <c r="V97" s="84">
        <f t="shared" si="11"/>
        <v>35397208.28695523</v>
      </c>
      <c r="W97" s="84">
        <f t="shared" si="6"/>
        <v>63369873.539070711</v>
      </c>
      <c r="X97" s="84">
        <f t="shared" si="7"/>
        <v>47620189.068272032</v>
      </c>
      <c r="Y97" s="84">
        <f t="shared" si="8"/>
        <v>17773670.538014237</v>
      </c>
      <c r="Z97" s="84">
        <f t="shared" si="9"/>
        <v>12181617.468727365</v>
      </c>
      <c r="AA97" s="84">
        <f t="shared" si="10"/>
        <v>6813593.1562983124</v>
      </c>
    </row>
    <row r="98" spans="1:27" x14ac:dyDescent="0.35">
      <c r="A98">
        <v>2117</v>
      </c>
      <c r="B98">
        <v>2110</v>
      </c>
      <c r="C98">
        <f>'[2]Total Frequency Model'!L98</f>
        <v>2.9097663271420009</v>
      </c>
      <c r="D98" s="36">
        <f>'Total Cost'!B98/(1+Assumptions!$D$49)^($A98-2022)</f>
        <v>840217.29552190972</v>
      </c>
      <c r="E98" s="36">
        <f>'Total Cost'!C98/(1+Assumptions!$D$49)^($A98-2022)</f>
        <v>1077953.1969680313</v>
      </c>
      <c r="F98" s="36">
        <f>'Total Cost'!D98/(1+Assumptions!$D$49)^($A98-2022)</f>
        <v>1136573.0082835134</v>
      </c>
      <c r="G98" s="36">
        <f>'Total Cost'!E98/(1+Assumptions!$D$49)^($A98-2022)</f>
        <v>747402.59427239641</v>
      </c>
      <c r="H98" s="36">
        <f>'Total Cost'!F98/(1+Assumptions!$D$49)^($A98-2022)</f>
        <v>622021.33118094841</v>
      </c>
      <c r="I98" s="36">
        <f>'Total Cost'!G98/(1+Assumptions!$D$49)^($A98-2022)</f>
        <v>372887.13309014984</v>
      </c>
      <c r="J98" s="37">
        <f>'Total Cost'!H98/(1+Assumptions!$D$49)^($A98-2022)</f>
        <v>219432.96296364928</v>
      </c>
      <c r="K98" s="37">
        <f>'Total Cost'!I98/(1+Assumptions!$D$49)^($A98-2022)</f>
        <v>234338.98366483784</v>
      </c>
      <c r="L98" s="37">
        <f>'Total Cost'!J98/(1+Assumptions!$D$49)^($A98-2022)</f>
        <v>148782.68897277271</v>
      </c>
      <c r="M98" s="37">
        <f>'Total Cost'!K98/(1+Assumptions!$D$49)^($A98-2022)</f>
        <v>112721.36459996825</v>
      </c>
      <c r="N98" s="37">
        <f>'Total Cost'!L98/(1+Assumptions!$D$49)^($A98-2022)</f>
        <v>100062.00051922871</v>
      </c>
      <c r="O98" s="37">
        <f>'Total Cost'!M98/(1+Assumptions!$D$49)^($A98-2022)</f>
        <v>42562.377428778695</v>
      </c>
      <c r="P98" s="38">
        <f>'Total Cost'!N98/(1+Assumptions!$D$49)^($A98-2022)</f>
        <v>32797031.360649977</v>
      </c>
      <c r="Q98" s="38">
        <f>'Total Cost'!O98/(1+Assumptions!$D$49)^($A98-2022)</f>
        <v>59299162.622978605</v>
      </c>
      <c r="R98" s="38">
        <f>'Total Cost'!P98/(1+Assumptions!$D$49)^($A98-2022)</f>
        <v>44270415.395760484</v>
      </c>
      <c r="S98" s="38">
        <f>'Total Cost'!Q98/(1+Assumptions!$D$49)^($A98-2022)</f>
        <v>16152805.741841691</v>
      </c>
      <c r="T98" s="38">
        <f>'Total Cost'!R98/(1+Assumptions!$D$49)^($A98-2022)</f>
        <v>10937860.853200365</v>
      </c>
      <c r="U98" s="38">
        <f>'Total Cost'!S98/(1+Assumptions!$D$49)^($A98-2022)</f>
        <v>6106204.8693544064</v>
      </c>
      <c r="V98" s="84">
        <f t="shared" si="11"/>
        <v>33856681.619135536</v>
      </c>
      <c r="W98" s="84">
        <f t="shared" si="6"/>
        <v>60611454.803611472</v>
      </c>
      <c r="X98" s="84">
        <f t="shared" si="7"/>
        <v>45555771.093016773</v>
      </c>
      <c r="Y98" s="84">
        <f t="shared" si="8"/>
        <v>17012929.700714055</v>
      </c>
      <c r="Z98" s="84">
        <f t="shared" si="9"/>
        <v>11659944.184900543</v>
      </c>
      <c r="AA98" s="84">
        <f t="shared" si="10"/>
        <v>6521654.3798733354</v>
      </c>
    </row>
    <row r="99" spans="1:27" x14ac:dyDescent="0.35">
      <c r="A99">
        <v>2118</v>
      </c>
      <c r="B99">
        <v>2110</v>
      </c>
      <c r="C99">
        <f>'[2]Total Frequency Model'!L99</f>
        <v>2.9097663271420009</v>
      </c>
      <c r="D99" s="36">
        <f>'Total Cost'!B99/(1+Assumptions!$D$49)^($A99-2022)</f>
        <v>814194.69256508618</v>
      </c>
      <c r="E99" s="36">
        <f>'Total Cost'!C99/(1+Assumptions!$D$49)^($A99-2022)</f>
        <v>1044567.6094536571</v>
      </c>
      <c r="F99" s="36">
        <f>'Total Cost'!D99/(1+Assumptions!$D$49)^($A99-2022)</f>
        <v>1101371.8903302909</v>
      </c>
      <c r="G99" s="36">
        <f>'Total Cost'!E99/(1+Assumptions!$D$49)^($A99-2022)</f>
        <v>724254.58117708249</v>
      </c>
      <c r="H99" s="36">
        <f>'Total Cost'!F99/(1+Assumptions!$D$49)^($A99-2022)</f>
        <v>602756.5359687265</v>
      </c>
      <c r="I99" s="36">
        <f>'Total Cost'!G99/(1+Assumptions!$D$49)^($A99-2022)</f>
        <v>361338.34224303241</v>
      </c>
      <c r="J99" s="37">
        <f>'Total Cost'!H99/(1+Assumptions!$D$49)^($A99-2022)</f>
        <v>207993.40765346173</v>
      </c>
      <c r="K99" s="37">
        <f>'Total Cost'!I99/(1+Assumptions!$D$49)^($A99-2022)</f>
        <v>222127.64759909647</v>
      </c>
      <c r="L99" s="37">
        <f>'Total Cost'!J99/(1+Assumptions!$D$49)^($A99-2022)</f>
        <v>141034.47155135366</v>
      </c>
      <c r="M99" s="37">
        <f>'Total Cost'!K99/(1+Assumptions!$D$49)^($A99-2022)</f>
        <v>106867.83532152408</v>
      </c>
      <c r="N99" s="37">
        <f>'Total Cost'!L99/(1+Assumptions!$D$49)^($A99-2022)</f>
        <v>94860.361065485806</v>
      </c>
      <c r="O99" s="37">
        <f>'Total Cost'!M99/(1+Assumptions!$D$49)^($A99-2022)</f>
        <v>40348.180622584099</v>
      </c>
      <c r="P99" s="38">
        <f>'Total Cost'!N99/(1+Assumptions!$D$49)^($A99-2022)</f>
        <v>31361370.78608118</v>
      </c>
      <c r="Q99" s="38">
        <f>'Total Cost'!O99/(1+Assumptions!$D$49)^($A99-2022)</f>
        <v>56706983.941401921</v>
      </c>
      <c r="R99" s="38">
        <f>'Total Cost'!P99/(1+Assumptions!$D$49)^($A99-2022)</f>
        <v>42338929.907493807</v>
      </c>
      <c r="S99" s="38">
        <f>'Total Cost'!Q99/(1+Assumptions!$D$49)^($A99-2022)</f>
        <v>15453869.450961538</v>
      </c>
      <c r="T99" s="38">
        <f>'Total Cost'!R99/(1+Assumptions!$D$49)^($A99-2022)</f>
        <v>10463175.974402849</v>
      </c>
      <c r="U99" s="38">
        <f>'Total Cost'!S99/(1+Assumptions!$D$49)^($A99-2022)</f>
        <v>5840640.8889698936</v>
      </c>
      <c r="V99" s="84">
        <f t="shared" si="11"/>
        <v>32383558.886299729</v>
      </c>
      <c r="W99" s="84">
        <f t="shared" si="6"/>
        <v>57973679.198454678</v>
      </c>
      <c r="X99" s="84">
        <f t="shared" si="7"/>
        <v>43581336.269375451</v>
      </c>
      <c r="Y99" s="84">
        <f t="shared" si="8"/>
        <v>16284991.867460145</v>
      </c>
      <c r="Z99" s="84">
        <f t="shared" si="9"/>
        <v>11160792.871437062</v>
      </c>
      <c r="AA99" s="84">
        <f t="shared" si="10"/>
        <v>6242327.4118355103</v>
      </c>
    </row>
    <row r="100" spans="1:27" x14ac:dyDescent="0.35">
      <c r="A100">
        <v>2119</v>
      </c>
      <c r="B100">
        <v>2110</v>
      </c>
      <c r="C100">
        <f>'[2]Total Frequency Model'!L100</f>
        <v>2.9097663271420009</v>
      </c>
      <c r="D100" s="36">
        <f>'Total Cost'!B100/(1+Assumptions!$D$49)^($A100-2022)</f>
        <v>788978.04286375712</v>
      </c>
      <c r="E100" s="36">
        <f>'Total Cost'!C100/(1+Assumptions!$D$49)^($A100-2022)</f>
        <v>1012216.0162321845</v>
      </c>
      <c r="F100" s="36">
        <f>'Total Cost'!D100/(1+Assumptions!$D$49)^($A100-2022)</f>
        <v>1067260.9959668652</v>
      </c>
      <c r="G100" s="36">
        <f>'Total Cost'!E100/(1+Assumptions!$D$49)^($A100-2022)</f>
        <v>701823.49161717936</v>
      </c>
      <c r="H100" s="36">
        <f>'Total Cost'!F100/(1+Assumptions!$D$49)^($A100-2022)</f>
        <v>584088.39607355651</v>
      </c>
      <c r="I100" s="36">
        <f>'Total Cost'!G100/(1+Assumptions!$D$49)^($A100-2022)</f>
        <v>350147.23220116354</v>
      </c>
      <c r="J100" s="37">
        <f>'Total Cost'!H100/(1+Assumptions!$D$49)^($A100-2022)</f>
        <v>197150.69945815334</v>
      </c>
      <c r="K100" s="37">
        <f>'Total Cost'!I100/(1+Assumptions!$D$49)^($A100-2022)</f>
        <v>210553.17461629692</v>
      </c>
      <c r="L100" s="37">
        <f>'Total Cost'!J100/(1+Assumptions!$D$49)^($A100-2022)</f>
        <v>133690.12290285085</v>
      </c>
      <c r="M100" s="37">
        <f>'Total Cost'!K100/(1+Assumptions!$D$49)^($A100-2022)</f>
        <v>101318.62489715568</v>
      </c>
      <c r="N100" s="37">
        <f>'Total Cost'!L100/(1+Assumptions!$D$49)^($A100-2022)</f>
        <v>89929.410571474436</v>
      </c>
      <c r="O100" s="37">
        <f>'Total Cost'!M100/(1+Assumptions!$D$49)^($A100-2022)</f>
        <v>38249.285941061149</v>
      </c>
      <c r="P100" s="38">
        <f>'Total Cost'!N100/(1+Assumptions!$D$49)^($A100-2022)</f>
        <v>29988748.639565974</v>
      </c>
      <c r="Q100" s="38">
        <f>'Total Cost'!O100/(1+Assumptions!$D$49)^($A100-2022)</f>
        <v>54228479.129192151</v>
      </c>
      <c r="R100" s="38">
        <f>'Total Cost'!P100/(1+Assumptions!$D$49)^($A100-2022)</f>
        <v>40491992.959175475</v>
      </c>
      <c r="S100" s="38">
        <f>'Total Cost'!Q100/(1+Assumptions!$D$49)^($A100-2022)</f>
        <v>14785291.413406994</v>
      </c>
      <c r="T100" s="38">
        <f>'Total Cost'!R100/(1+Assumptions!$D$49)^($A100-2022)</f>
        <v>10009166.694465572</v>
      </c>
      <c r="U100" s="38">
        <f>'Total Cost'!S100/(1+Assumptions!$D$49)^($A100-2022)</f>
        <v>5586667.1372768823</v>
      </c>
      <c r="V100" s="84">
        <f t="shared" si="11"/>
        <v>30974877.381887887</v>
      </c>
      <c r="W100" s="84">
        <f t="shared" si="6"/>
        <v>55451248.320040636</v>
      </c>
      <c r="X100" s="84">
        <f t="shared" si="7"/>
        <v>41692944.078045189</v>
      </c>
      <c r="Y100" s="84">
        <f t="shared" si="8"/>
        <v>15588433.529921329</v>
      </c>
      <c r="Z100" s="84">
        <f t="shared" si="9"/>
        <v>10683184.501110602</v>
      </c>
      <c r="AA100" s="84">
        <f t="shared" si="10"/>
        <v>5975063.6554191066</v>
      </c>
    </row>
    <row r="101" spans="1:27" x14ac:dyDescent="0.35">
      <c r="A101">
        <v>2120</v>
      </c>
      <c r="B101">
        <v>2120</v>
      </c>
      <c r="C101">
        <f>'[2]Total Frequency Model'!L101</f>
        <v>3.209658478130617</v>
      </c>
      <c r="D101" s="36">
        <f>'Total Cost'!B101/(1+Assumptions!$D$49)^($A101-2022)</f>
        <v>815643.74013221869</v>
      </c>
      <c r="E101" s="36">
        <f>'Total Cost'!C101/(1+Assumptions!$D$49)^($A101-2022)</f>
        <v>1046426.6588517998</v>
      </c>
      <c r="F101" s="36">
        <f>'Total Cost'!D101/(1+Assumptions!$D$49)^($A101-2022)</f>
        <v>1103332.0360703266</v>
      </c>
      <c r="G101" s="36">
        <f>'Total Cost'!E101/(1+Assumptions!$D$49)^($A101-2022)</f>
        <v>725543.5595362176</v>
      </c>
      <c r="H101" s="36">
        <f>'Total Cost'!F101/(1+Assumptions!$D$49)^($A101-2022)</f>
        <v>603829.28048547963</v>
      </c>
      <c r="I101" s="36">
        <f>'Total Cost'!G101/(1+Assumptions!$D$49)^($A101-2022)</f>
        <v>361981.42730674037</v>
      </c>
      <c r="J101" s="37">
        <f>'Total Cost'!H101/(1+Assumptions!$D$49)^($A101-2022)</f>
        <v>199364.15165906746</v>
      </c>
      <c r="K101" s="37">
        <f>'Total Cost'!I101/(1+Assumptions!$D$49)^($A101-2022)</f>
        <v>212922.23570853908</v>
      </c>
      <c r="L101" s="37">
        <f>'Total Cost'!J101/(1+Assumptions!$D$49)^($A101-2022)</f>
        <v>135199.00348824286</v>
      </c>
      <c r="M101" s="37">
        <f>'Total Cost'!K101/(1+Assumptions!$D$49)^($A101-2022)</f>
        <v>102478.32257542803</v>
      </c>
      <c r="N101" s="37">
        <f>'Total Cost'!L101/(1+Assumptions!$D$49)^($A101-2022)</f>
        <v>90953.423156596851</v>
      </c>
      <c r="O101" s="37">
        <f>'Total Cost'!M101/(1+Assumptions!$D$49)^($A101-2022)</f>
        <v>38683.249779881036</v>
      </c>
      <c r="P101" s="38">
        <f>'Total Cost'!N101/(1+Assumptions!$D$49)^($A101-2022)</f>
        <v>30593094.250788361</v>
      </c>
      <c r="Q101" s="38">
        <f>'Total Cost'!O101/(1+Assumptions!$D$49)^($A101-2022)</f>
        <v>55324836.038112842</v>
      </c>
      <c r="R101" s="38">
        <f>'Total Cost'!P101/(1+Assumptions!$D$49)^($A101-2022)</f>
        <v>41314297.434702508</v>
      </c>
      <c r="S101" s="38">
        <f>'Total Cost'!Q101/(1+Assumptions!$D$49)^($A101-2022)</f>
        <v>15091237.922433861</v>
      </c>
      <c r="T101" s="38">
        <f>'Total Cost'!R101/(1+Assumptions!$D$49)^($A101-2022)</f>
        <v>10214909.414443748</v>
      </c>
      <c r="U101" s="38">
        <f>'Total Cost'!S101/(1+Assumptions!$D$49)^($A101-2022)</f>
        <v>5700949.5040423544</v>
      </c>
      <c r="V101" s="84">
        <f t="shared" si="11"/>
        <v>31608102.142579649</v>
      </c>
      <c r="W101" s="84">
        <f t="shared" si="6"/>
        <v>56584184.932673179</v>
      </c>
      <c r="X101" s="84">
        <f t="shared" si="7"/>
        <v>42552828.474261075</v>
      </c>
      <c r="Y101" s="84">
        <f t="shared" si="8"/>
        <v>15919259.804545507</v>
      </c>
      <c r="Z101" s="84">
        <f t="shared" si="9"/>
        <v>10909692.118085824</v>
      </c>
      <c r="AA101" s="84">
        <f t="shared" si="10"/>
        <v>6101614.1811289759</v>
      </c>
    </row>
    <row r="102" spans="1:27" x14ac:dyDescent="0.35">
      <c r="A102">
        <v>2121</v>
      </c>
      <c r="B102">
        <v>2120</v>
      </c>
      <c r="C102">
        <f>'[2]Total Frequency Model'!L102</f>
        <v>3.209658478130617</v>
      </c>
      <c r="D102" s="36">
        <f>'Total Cost'!B102/(1+Assumptions!$D$49)^($A102-2022)</f>
        <v>790382.21157668601</v>
      </c>
      <c r="E102" s="36">
        <f>'Total Cost'!C102/(1+Assumptions!$D$49)^($A102-2022)</f>
        <v>1014017.4884956707</v>
      </c>
      <c r="F102" s="36">
        <f>'Total Cost'!D102/(1+Assumptions!$D$49)^($A102-2022)</f>
        <v>1069160.4334893927</v>
      </c>
      <c r="G102" s="36">
        <f>'Total Cost'!E102/(1+Assumptions!$D$49)^($A102-2022)</f>
        <v>703072.54866995884</v>
      </c>
      <c r="H102" s="36">
        <f>'Total Cost'!F102/(1+Assumptions!$D$49)^($A102-2022)</f>
        <v>585127.91632227518</v>
      </c>
      <c r="I102" s="36">
        <f>'Total Cost'!G102/(1+Assumptions!$D$49)^($A102-2022)</f>
        <v>350770.40009895555</v>
      </c>
      <c r="J102" s="37">
        <f>'Total Cost'!H102/(1+Assumptions!$D$49)^($A102-2022)</f>
        <v>188972.20698641363</v>
      </c>
      <c r="K102" s="37">
        <f>'Total Cost'!I102/(1+Assumptions!$D$49)^($A102-2022)</f>
        <v>201828.46321678444</v>
      </c>
      <c r="L102" s="37">
        <f>'Total Cost'!J102/(1+Assumptions!$D$49)^($A102-2022)</f>
        <v>128159.23448619718</v>
      </c>
      <c r="M102" s="37">
        <f>'Total Cost'!K102/(1+Assumptions!$D$49)^($A102-2022)</f>
        <v>97157.717176640494</v>
      </c>
      <c r="N102" s="37">
        <f>'Total Cost'!L102/(1+Assumptions!$D$49)^($A102-2022)</f>
        <v>86226.112282423564</v>
      </c>
      <c r="O102" s="37">
        <f>'Total Cost'!M102/(1+Assumptions!$D$49)^($A102-2022)</f>
        <v>36671.184833045998</v>
      </c>
      <c r="P102" s="38">
        <f>'Total Cost'!N102/(1+Assumptions!$D$49)^($A102-2022)</f>
        <v>29254477.564168975</v>
      </c>
      <c r="Q102" s="38">
        <f>'Total Cost'!O102/(1+Assumptions!$D$49)^($A102-2022)</f>
        <v>52907447.498282507</v>
      </c>
      <c r="R102" s="38">
        <f>'Total Cost'!P102/(1+Assumptions!$D$49)^($A102-2022)</f>
        <v>39512604.921028048</v>
      </c>
      <c r="S102" s="38">
        <f>'Total Cost'!Q102/(1+Assumptions!$D$49)^($A102-2022)</f>
        <v>14438573.797192955</v>
      </c>
      <c r="T102" s="38">
        <f>'Total Cost'!R102/(1+Assumptions!$D$49)^($A102-2022)</f>
        <v>9771819.7771895807</v>
      </c>
      <c r="U102" s="38">
        <f>'Total Cost'!S102/(1+Assumptions!$D$49)^($A102-2022)</f>
        <v>5453129.6802835343</v>
      </c>
      <c r="V102" s="84">
        <f t="shared" si="11"/>
        <v>30233831.982732072</v>
      </c>
      <c r="W102" s="84">
        <f t="shared" si="6"/>
        <v>54123293.449994959</v>
      </c>
      <c r="X102" s="84">
        <f t="shared" si="7"/>
        <v>40709924.589003637</v>
      </c>
      <c r="Y102" s="84">
        <f t="shared" si="8"/>
        <v>15238804.063039554</v>
      </c>
      <c r="Z102" s="84">
        <f t="shared" si="9"/>
        <v>10443173.80579428</v>
      </c>
      <c r="AA102" s="84">
        <f t="shared" si="10"/>
        <v>5840571.2652155356</v>
      </c>
    </row>
    <row r="103" spans="1:27" x14ac:dyDescent="0.35">
      <c r="A103">
        <v>2122</v>
      </c>
      <c r="B103">
        <v>2120</v>
      </c>
      <c r="C103">
        <f>'[2]Total Frequency Model'!L103</f>
        <v>3.209658478130617</v>
      </c>
      <c r="D103" s="36">
        <f>'Total Cost'!B103/(1+Assumptions!$D$49)^($A103-2022)</f>
        <v>765903.06483022415</v>
      </c>
      <c r="E103" s="36">
        <f>'Total Cost'!C103/(1+Assumptions!$D$49)^($A103-2022)</f>
        <v>982612.0715457527</v>
      </c>
      <c r="F103" s="36">
        <f>'Total Cost'!D103/(1+Assumptions!$D$49)^($A103-2022)</f>
        <v>1036047.1690920473</v>
      </c>
      <c r="G103" s="36">
        <f>'Total Cost'!E103/(1+Assumptions!$D$49)^($A103-2022)</f>
        <v>681297.4937152575</v>
      </c>
      <c r="H103" s="36">
        <f>'Total Cost'!F103/(1+Assumptions!$D$49)^($A103-2022)</f>
        <v>567005.75729679374</v>
      </c>
      <c r="I103" s="36">
        <f>'Total Cost'!G103/(1+Assumptions!$D$49)^($A103-2022)</f>
        <v>339906.59272504132</v>
      </c>
      <c r="J103" s="37">
        <f>'Total Cost'!H103/(1+Assumptions!$D$49)^($A103-2022)</f>
        <v>179122.38631617604</v>
      </c>
      <c r="K103" s="37">
        <f>'Total Cost'!I103/(1+Assumptions!$D$49)^($A103-2022)</f>
        <v>191313.19602012154</v>
      </c>
      <c r="L103" s="37">
        <f>'Total Cost'!J103/(1+Assumptions!$D$49)^($A103-2022)</f>
        <v>121486.3575422554</v>
      </c>
      <c r="M103" s="37">
        <f>'Total Cost'!K103/(1+Assumptions!$D$49)^($A103-2022)</f>
        <v>92113.676475683169</v>
      </c>
      <c r="N103" s="37">
        <f>'Total Cost'!L103/(1+Assumptions!$D$49)^($A103-2022)</f>
        <v>81744.767491001723</v>
      </c>
      <c r="O103" s="37">
        <f>'Total Cost'!M103/(1+Assumptions!$D$49)^($A103-2022)</f>
        <v>34763.880535851589</v>
      </c>
      <c r="P103" s="38">
        <f>'Total Cost'!N103/(1+Assumptions!$D$49)^($A103-2022)</f>
        <v>27974615.05801224</v>
      </c>
      <c r="Q103" s="38">
        <f>'Total Cost'!O103/(1+Assumptions!$D$49)^($A103-2022)</f>
        <v>50596024.679818973</v>
      </c>
      <c r="R103" s="38">
        <f>'Total Cost'!P103/(1+Assumptions!$D$49)^($A103-2022)</f>
        <v>37789745.924458601</v>
      </c>
      <c r="S103" s="38">
        <f>'Total Cost'!Q103/(1+Assumptions!$D$49)^($A103-2022)</f>
        <v>13814244.181703484</v>
      </c>
      <c r="T103" s="38">
        <f>'Total Cost'!R103/(1+Assumptions!$D$49)^($A103-2022)</f>
        <v>9348020.5121329296</v>
      </c>
      <c r="U103" s="38">
        <f>'Total Cost'!S103/(1+Assumptions!$D$49)^($A103-2022)</f>
        <v>5216120.7750665992</v>
      </c>
      <c r="V103" s="84">
        <f t="shared" si="11"/>
        <v>28919640.509158641</v>
      </c>
      <c r="W103" s="84">
        <f t="shared" si="6"/>
        <v>51769949.947384849</v>
      </c>
      <c r="X103" s="84">
        <f t="shared" si="7"/>
        <v>38947279.451092906</v>
      </c>
      <c r="Y103" s="84">
        <f t="shared" si="8"/>
        <v>14587655.351894423</v>
      </c>
      <c r="Z103" s="84">
        <f t="shared" si="9"/>
        <v>9996771.0369207244</v>
      </c>
      <c r="AA103" s="84">
        <f t="shared" si="10"/>
        <v>5590791.2483274918</v>
      </c>
    </row>
    <row r="104" spans="1:27" x14ac:dyDescent="0.35">
      <c r="A104">
        <v>2123</v>
      </c>
      <c r="B104">
        <v>2120</v>
      </c>
      <c r="C104">
        <f>'[2]Total Frequency Model'!L104</f>
        <v>3.209658478130617</v>
      </c>
      <c r="D104" s="36">
        <f>'Total Cost'!B104/(1+Assumptions!$D$49)^($A104-2022)</f>
        <v>742182.06852877256</v>
      </c>
      <c r="E104" s="36">
        <f>'Total Cost'!C104/(1+Assumptions!$D$49)^($A104-2022)</f>
        <v>952179.32047683594</v>
      </c>
      <c r="F104" s="36">
        <f>'Total Cost'!D104/(1+Assumptions!$D$49)^($A104-2022)</f>
        <v>1003959.4647927968</v>
      </c>
      <c r="G104" s="36">
        <f>'Total Cost'!E104/(1+Assumptions!$D$49)^($A104-2022)</f>
        <v>660196.84002850112</v>
      </c>
      <c r="H104" s="36">
        <f>'Total Cost'!F104/(1+Assumptions!$D$49)^($A104-2022)</f>
        <v>549444.86468602915</v>
      </c>
      <c r="I104" s="36">
        <f>'Total Cost'!G104/(1+Assumptions!$D$49)^($A104-2022)</f>
        <v>329379.2513431955</v>
      </c>
      <c r="J104" s="37">
        <f>'Total Cost'!H104/(1+Assumptions!$D$49)^($A104-2022)</f>
        <v>169786.38749938289</v>
      </c>
      <c r="K104" s="37">
        <f>'Total Cost'!I104/(1+Assumptions!$D$49)^($A104-2022)</f>
        <v>181346.24358578594</v>
      </c>
      <c r="L104" s="37">
        <f>'Total Cost'!J104/(1+Assumptions!$D$49)^($A104-2022)</f>
        <v>115161.23552792204</v>
      </c>
      <c r="M104" s="37">
        <f>'Total Cost'!K104/(1+Assumptions!$D$49)^($A104-2022)</f>
        <v>87331.809345779737</v>
      </c>
      <c r="N104" s="37">
        <f>'Total Cost'!L104/(1+Assumptions!$D$49)^($A104-2022)</f>
        <v>77496.578441916296</v>
      </c>
      <c r="O104" s="37">
        <f>'Total Cost'!M104/(1+Assumptions!$D$49)^($A104-2022)</f>
        <v>32955.877399491481</v>
      </c>
      <c r="P104" s="38">
        <f>'Total Cost'!N104/(1+Assumptions!$D$49)^($A104-2022)</f>
        <v>26750920.484702155</v>
      </c>
      <c r="Q104" s="38">
        <f>'Total Cost'!O104/(1+Assumptions!$D$49)^($A104-2022)</f>
        <v>48385908.76006157</v>
      </c>
      <c r="R104" s="38">
        <f>'Total Cost'!P104/(1+Assumptions!$D$49)^($A104-2022)</f>
        <v>36142260.326056361</v>
      </c>
      <c r="S104" s="38">
        <f>'Total Cost'!Q104/(1+Assumptions!$D$49)^($A104-2022)</f>
        <v>13217014.514921518</v>
      </c>
      <c r="T104" s="38">
        <f>'Total Cost'!R104/(1+Assumptions!$D$49)^($A104-2022)</f>
        <v>8942668.8927025162</v>
      </c>
      <c r="U104" s="38">
        <f>'Total Cost'!S104/(1+Assumptions!$D$49)^($A104-2022)</f>
        <v>4989449.6051247353</v>
      </c>
      <c r="V104" s="84">
        <f t="shared" si="11"/>
        <v>27662888.940730311</v>
      </c>
      <c r="W104" s="84">
        <f t="shared" si="6"/>
        <v>49519434.324124195</v>
      </c>
      <c r="X104" s="84">
        <f t="shared" si="7"/>
        <v>37261381.026377082</v>
      </c>
      <c r="Y104" s="84">
        <f t="shared" si="8"/>
        <v>13964543.164295798</v>
      </c>
      <c r="Z104" s="84">
        <f t="shared" si="9"/>
        <v>9569610.3358304612</v>
      </c>
      <c r="AA104" s="84">
        <f t="shared" si="10"/>
        <v>5351784.7338674227</v>
      </c>
    </row>
    <row r="105" spans="1:27" x14ac:dyDescent="0.35">
      <c r="A105">
        <v>2124</v>
      </c>
      <c r="B105">
        <v>2120</v>
      </c>
      <c r="C105">
        <f>'[2]Total Frequency Model'!L105</f>
        <v>3.209658478130617</v>
      </c>
      <c r="D105" s="36">
        <f>'Total Cost'!B105/(1+Assumptions!$D$49)^($A105-2022)</f>
        <v>719195.74178456841</v>
      </c>
      <c r="E105" s="36">
        <f>'Total Cost'!C105/(1+Assumptions!$D$49)^($A105-2022)</f>
        <v>922689.11058407801</v>
      </c>
      <c r="F105" s="36">
        <f>'Total Cost'!D105/(1+Assumptions!$D$49)^($A105-2022)</f>
        <v>972865.55768532678</v>
      </c>
      <c r="G105" s="36">
        <f>'Total Cost'!E105/(1+Assumptions!$D$49)^($A105-2022)</f>
        <v>639749.70054092421</v>
      </c>
      <c r="H105" s="36">
        <f>'Total Cost'!F105/(1+Assumptions!$D$49)^($A105-2022)</f>
        <v>532427.85535214166</v>
      </c>
      <c r="I105" s="36">
        <f>'Total Cost'!G105/(1+Assumptions!$D$49)^($A105-2022)</f>
        <v>319177.95517183363</v>
      </c>
      <c r="J105" s="37">
        <f>'Total Cost'!H105/(1+Assumptions!$D$49)^($A105-2022)</f>
        <v>160937.38691233809</v>
      </c>
      <c r="K105" s="37">
        <f>'Total Cost'!I105/(1+Assumptions!$D$49)^($A105-2022)</f>
        <v>171898.99204020397</v>
      </c>
      <c r="L105" s="37">
        <f>'Total Cost'!J105/(1+Assumptions!$D$49)^($A105-2022)</f>
        <v>109165.73025651334</v>
      </c>
      <c r="M105" s="37">
        <f>'Total Cost'!K105/(1+Assumptions!$D$49)^($A105-2022)</f>
        <v>82798.474233096887</v>
      </c>
      <c r="N105" s="37">
        <f>'Total Cost'!L105/(1+Assumptions!$D$49)^($A105-2022)</f>
        <v>73469.40257241737</v>
      </c>
      <c r="O105" s="37">
        <f>'Total Cost'!M105/(1+Assumptions!$D$49)^($A105-2022)</f>
        <v>31242.000687146294</v>
      </c>
      <c r="P105" s="38">
        <f>'Total Cost'!N105/(1+Assumptions!$D$49)^($A105-2022)</f>
        <v>25580921.739871092</v>
      </c>
      <c r="Q105" s="38">
        <f>'Total Cost'!O105/(1+Assumptions!$D$49)^($A105-2022)</f>
        <v>46272646.305835404</v>
      </c>
      <c r="R105" s="38">
        <f>'Total Cost'!P105/(1+Assumptions!$D$49)^($A105-2022)</f>
        <v>34566840.313977323</v>
      </c>
      <c r="S105" s="38">
        <f>'Total Cost'!Q105/(1+Assumptions!$D$49)^($A105-2022)</f>
        <v>12645704.209772246</v>
      </c>
      <c r="T105" s="38">
        <f>'Total Cost'!R105/(1+Assumptions!$D$49)^($A105-2022)</f>
        <v>8554959.1267184857</v>
      </c>
      <c r="U105" s="38">
        <f>'Total Cost'!S105/(1+Assumptions!$D$49)^($A105-2022)</f>
        <v>4772663.761959427</v>
      </c>
      <c r="V105" s="84">
        <f t="shared" si="11"/>
        <v>26461054.868567999</v>
      </c>
      <c r="W105" s="84">
        <f t="shared" si="6"/>
        <v>47367234.408459686</v>
      </c>
      <c r="X105" s="84">
        <f t="shared" si="7"/>
        <v>35648871.601919167</v>
      </c>
      <c r="Y105" s="84">
        <f t="shared" si="8"/>
        <v>13368252.384546267</v>
      </c>
      <c r="Z105" s="84">
        <f t="shared" si="9"/>
        <v>9160856.3846430443</v>
      </c>
      <c r="AA105" s="84">
        <f t="shared" si="10"/>
        <v>5123083.7178184073</v>
      </c>
    </row>
    <row r="106" spans="1:27" x14ac:dyDescent="0.35">
      <c r="A106">
        <v>2125</v>
      </c>
      <c r="B106">
        <v>2120</v>
      </c>
      <c r="C106">
        <f>'[2]Total Frequency Model'!L106</f>
        <v>3.209658478130617</v>
      </c>
      <c r="D106" s="36">
        <f>'Total Cost'!B106/(1+Assumptions!$D$49)^($A106-2022)</f>
        <v>696921.3309429388</v>
      </c>
      <c r="E106" s="36">
        <f>'Total Cost'!C106/(1+Assumptions!$D$49)^($A106-2022)</f>
        <v>894112.25016322755</v>
      </c>
      <c r="F106" s="36">
        <f>'Total Cost'!D106/(1+Assumptions!$D$49)^($A106-2022)</f>
        <v>942734.66860110685</v>
      </c>
      <c r="G106" s="36">
        <f>'Total Cost'!E106/(1+Assumptions!$D$49)^($A106-2022)</f>
        <v>619935.83508296288</v>
      </c>
      <c r="H106" s="36">
        <f>'Total Cost'!F106/(1+Assumptions!$D$49)^($A106-2022)</f>
        <v>515937.88453527621</v>
      </c>
      <c r="I106" s="36">
        <f>'Total Cost'!G106/(1+Assumptions!$D$49)^($A106-2022)</f>
        <v>309292.60617428867</v>
      </c>
      <c r="J106" s="37">
        <f>'Total Cost'!H106/(1+Assumptions!$D$49)^($A106-2022)</f>
        <v>152549.9621709818</v>
      </c>
      <c r="K106" s="37">
        <f>'Total Cost'!I106/(1+Assumptions!$D$49)^($A106-2022)</f>
        <v>162944.32177807082</v>
      </c>
      <c r="L106" s="37">
        <f>'Total Cost'!J106/(1+Assumptions!$D$49)^($A106-2022)</f>
        <v>103482.65030392676</v>
      </c>
      <c r="M106" s="37">
        <f>'Total Cost'!K106/(1+Assumptions!$D$49)^($A106-2022)</f>
        <v>78500.740080241972</v>
      </c>
      <c r="N106" s="37">
        <f>'Total Cost'!L106/(1+Assumptions!$D$49)^($A106-2022)</f>
        <v>69651.730259424599</v>
      </c>
      <c r="O106" s="37">
        <f>'Total Cost'!M106/(1+Assumptions!$D$49)^($A106-2022)</f>
        <v>29617.345550906262</v>
      </c>
      <c r="P106" s="38">
        <f>'Total Cost'!N106/(1+Assumptions!$D$49)^($A106-2022)</f>
        <v>24462255.812513787</v>
      </c>
      <c r="Q106" s="38">
        <f>'Total Cost'!O106/(1+Assumptions!$D$49)^($A106-2022)</f>
        <v>44251980.195816524</v>
      </c>
      <c r="R106" s="38">
        <f>'Total Cost'!P106/(1+Assumptions!$D$49)^($A106-2022)</f>
        <v>33060323.661475841</v>
      </c>
      <c r="S106" s="38">
        <f>'Total Cost'!Q106/(1+Assumptions!$D$49)^($A106-2022)</f>
        <v>12099184.285968376</v>
      </c>
      <c r="T106" s="38">
        <f>'Total Cost'!R106/(1+Assumptions!$D$49)^($A106-2022)</f>
        <v>8184120.7328162966</v>
      </c>
      <c r="U106" s="38">
        <f>'Total Cost'!S106/(1+Assumptions!$D$49)^($A106-2022)</f>
        <v>4565330.6971332161</v>
      </c>
      <c r="V106" s="84">
        <f t="shared" si="11"/>
        <v>25311727.105627708</v>
      </c>
      <c r="W106" s="84">
        <f t="shared" si="6"/>
        <v>45309036.767757826</v>
      </c>
      <c r="X106" s="84">
        <f t="shared" si="7"/>
        <v>34106540.980380878</v>
      </c>
      <c r="Y106" s="84">
        <f t="shared" si="8"/>
        <v>12797620.861131581</v>
      </c>
      <c r="Z106" s="84">
        <f t="shared" si="9"/>
        <v>8769710.347610997</v>
      </c>
      <c r="AA106" s="84">
        <f t="shared" si="10"/>
        <v>4904240.6488584112</v>
      </c>
    </row>
    <row r="107" spans="1:27" x14ac:dyDescent="0.35">
      <c r="A107">
        <v>2126</v>
      </c>
      <c r="B107">
        <v>2120</v>
      </c>
      <c r="C107">
        <f>'[2]Total Frequency Model'!L107</f>
        <v>3.209658478130617</v>
      </c>
      <c r="D107" s="36">
        <f>'Total Cost'!B107/(1+Assumptions!$D$49)^($A107-2022)</f>
        <v>675336.78705896204</v>
      </c>
      <c r="E107" s="36">
        <f>'Total Cost'!C107/(1+Assumptions!$D$49)^($A107-2022)</f>
        <v>866420.4516144048</v>
      </c>
      <c r="F107" s="36">
        <f>'Total Cost'!D107/(1+Assumptions!$D$49)^($A107-2022)</f>
        <v>913536.97164177406</v>
      </c>
      <c r="G107" s="36">
        <f>'Total Cost'!E107/(1+Assumptions!$D$49)^($A107-2022)</f>
        <v>600735.6303489604</v>
      </c>
      <c r="H107" s="36">
        <f>'Total Cost'!F107/(1+Assumptions!$D$49)^($A107-2022)</f>
        <v>499958.62917930901</v>
      </c>
      <c r="I107" s="36">
        <f>'Total Cost'!G107/(1+Assumptions!$D$49)^($A107-2022)</f>
        <v>299713.41906298895</v>
      </c>
      <c r="J107" s="37">
        <f>'Total Cost'!H107/(1+Assumptions!$D$49)^($A107-2022)</f>
        <v>144600.01888732333</v>
      </c>
      <c r="K107" s="37">
        <f>'Total Cost'!I107/(1+Assumptions!$D$49)^($A107-2022)</f>
        <v>154456.52937935913</v>
      </c>
      <c r="L107" s="37">
        <f>'Total Cost'!J107/(1+Assumptions!$D$49)^($A107-2022)</f>
        <v>98095.701556634944</v>
      </c>
      <c r="M107" s="37">
        <f>'Total Cost'!K107/(1+Assumptions!$D$49)^($A107-2022)</f>
        <v>74426.349288513942</v>
      </c>
      <c r="N107" s="37">
        <f>'Total Cost'!L107/(1+Assumptions!$D$49)^($A107-2022)</f>
        <v>66032.651800359454</v>
      </c>
      <c r="O107" s="37">
        <f>'Total Cost'!M107/(1+Assumptions!$D$49)^($A107-2022)</f>
        <v>28077.26294502473</v>
      </c>
      <c r="P107" s="38">
        <f>'Total Cost'!N107/(1+Assumptions!$D$49)^($A107-2022)</f>
        <v>23392663.959009588</v>
      </c>
      <c r="Q107" s="38">
        <f>'Total Cost'!O107/(1+Assumptions!$D$49)^($A107-2022)</f>
        <v>42319840.945024699</v>
      </c>
      <c r="R107" s="38">
        <f>'Total Cost'!P107/(1+Assumptions!$D$49)^($A107-2022)</f>
        <v>31619687.302300125</v>
      </c>
      <c r="S107" s="38">
        <f>'Total Cost'!Q107/(1+Assumptions!$D$49)^($A107-2022)</f>
        <v>11576375.106953138</v>
      </c>
      <c r="T107" s="38">
        <f>'Total Cost'!R107/(1+Assumptions!$D$49)^($A107-2022)</f>
        <v>7829416.9884373331</v>
      </c>
      <c r="U107" s="38">
        <f>'Total Cost'!S107/(1+Assumptions!$D$49)^($A107-2022)</f>
        <v>4367036.847942532</v>
      </c>
      <c r="V107" s="84">
        <f t="shared" si="11"/>
        <v>24212600.764955875</v>
      </c>
      <c r="W107" s="84">
        <f t="shared" si="6"/>
        <v>43340717.926018462</v>
      </c>
      <c r="X107" s="84">
        <f t="shared" si="7"/>
        <v>32631319.975498535</v>
      </c>
      <c r="Y107" s="84">
        <f t="shared" si="8"/>
        <v>12251537.086590612</v>
      </c>
      <c r="Z107" s="84">
        <f t="shared" si="9"/>
        <v>8395408.2694170009</v>
      </c>
      <c r="AA107" s="84">
        <f t="shared" si="10"/>
        <v>4694827.5299505461</v>
      </c>
    </row>
    <row r="108" spans="1:27" x14ac:dyDescent="0.35">
      <c r="A108">
        <v>2127</v>
      </c>
      <c r="B108">
        <v>2120</v>
      </c>
      <c r="C108">
        <f>'[2]Total Frequency Model'!L108</f>
        <v>3.209658478130617</v>
      </c>
      <c r="D108" s="36">
        <f>'Total Cost'!B108/(1+Assumptions!$D$49)^($A108-2022)</f>
        <v>654420.7440717062</v>
      </c>
      <c r="E108" s="36">
        <f>'Total Cost'!C108/(1+Assumptions!$D$49)^($A108-2022)</f>
        <v>839586.3034408323</v>
      </c>
      <c r="F108" s="36">
        <f>'Total Cost'!D108/(1+Assumptions!$D$49)^($A108-2022)</f>
        <v>885243.56465513725</v>
      </c>
      <c r="G108" s="36">
        <f>'Total Cost'!E108/(1+Assumptions!$D$49)^($A108-2022)</f>
        <v>582130.08048238978</v>
      </c>
      <c r="H108" s="36">
        <f>'Total Cost'!F108/(1+Assumptions!$D$49)^($A108-2022)</f>
        <v>484474.27177401492</v>
      </c>
      <c r="I108" s="36">
        <f>'Total Cost'!G108/(1+Assumptions!$D$49)^($A108-2022)</f>
        <v>290430.91161321843</v>
      </c>
      <c r="J108" s="37">
        <f>'Total Cost'!H108/(1+Assumptions!$D$49)^($A108-2022)</f>
        <v>137064.72125644129</v>
      </c>
      <c r="K108" s="37">
        <f>'Total Cost'!I108/(1+Assumptions!$D$49)^($A108-2022)</f>
        <v>146411.25360889663</v>
      </c>
      <c r="L108" s="37">
        <f>'Total Cost'!J108/(1+Assumptions!$D$49)^($A108-2022)</f>
        <v>92989.440344282833</v>
      </c>
      <c r="M108" s="37">
        <f>'Total Cost'!K108/(1+Assumptions!$D$49)^($A108-2022)</f>
        <v>70563.682612461605</v>
      </c>
      <c r="N108" s="37">
        <f>'Total Cost'!L108/(1+Assumptions!$D$49)^($A108-2022)</f>
        <v>62601.826117784643</v>
      </c>
      <c r="O108" s="37">
        <f>'Total Cost'!M108/(1+Assumptions!$D$49)^($A108-2022)</f>
        <v>26617.346274927913</v>
      </c>
      <c r="P108" s="38">
        <f>'Total Cost'!N108/(1+Assumptions!$D$49)^($A108-2022)</f>
        <v>22369987.091105275</v>
      </c>
      <c r="Q108" s="38">
        <f>'Total Cost'!O108/(1+Assumptions!$D$49)^($A108-2022)</f>
        <v>40472338.413593121</v>
      </c>
      <c r="R108" s="38">
        <f>'Total Cost'!P108/(1+Assumptions!$D$49)^($A108-2022)</f>
        <v>30242041.19029253</v>
      </c>
      <c r="S108" s="38">
        <f>'Total Cost'!Q108/(1+Assumptions!$D$49)^($A108-2022)</f>
        <v>11076244.21637536</v>
      </c>
      <c r="T108" s="38">
        <f>'Total Cost'!R108/(1+Assumptions!$D$49)^($A108-2022)</f>
        <v>7490143.4462236101</v>
      </c>
      <c r="U108" s="38">
        <f>'Total Cost'!S108/(1+Assumptions!$D$49)^($A108-2022)</f>
        <v>4177386.8016837481</v>
      </c>
      <c r="V108" s="84">
        <f t="shared" si="11"/>
        <v>23161472.556433421</v>
      </c>
      <c r="W108" s="84">
        <f t="shared" si="6"/>
        <v>41458335.97064285</v>
      </c>
      <c r="X108" s="84">
        <f t="shared" si="7"/>
        <v>31220274.195291951</v>
      </c>
      <c r="Y108" s="84">
        <f t="shared" si="8"/>
        <v>11728937.979470212</v>
      </c>
      <c r="Z108" s="84">
        <f t="shared" si="9"/>
        <v>8037219.5441154093</v>
      </c>
      <c r="AA108" s="84">
        <f t="shared" si="10"/>
        <v>4494435.0595718948</v>
      </c>
    </row>
    <row r="109" spans="1:27" x14ac:dyDescent="0.35">
      <c r="A109">
        <v>2128</v>
      </c>
      <c r="B109">
        <v>2120</v>
      </c>
      <c r="C109">
        <f>'[2]Total Frequency Model'!L109</f>
        <v>3.209658478130617</v>
      </c>
      <c r="D109" s="36">
        <f>'Total Cost'!B109/(1+Assumptions!$D$49)^($A109-2022)</f>
        <v>634152.49765444</v>
      </c>
      <c r="E109" s="36">
        <f>'Total Cost'!C109/(1+Assumptions!$D$49)^($A109-2022)</f>
        <v>813583.24311480473</v>
      </c>
      <c r="F109" s="36">
        <f>'Total Cost'!D109/(1+Assumptions!$D$49)^($A109-2022)</f>
        <v>857826.44062557956</v>
      </c>
      <c r="G109" s="36">
        <f>'Total Cost'!E109/(1+Assumptions!$D$49)^($A109-2022)</f>
        <v>564100.76826237969</v>
      </c>
      <c r="H109" s="36">
        <f>'Total Cost'!F109/(1+Assumptions!$D$49)^($A109-2022)</f>
        <v>469469.48469766678</v>
      </c>
      <c r="I109" s="36">
        <f>'Total Cost'!G109/(1+Assumptions!$D$49)^($A109-2022)</f>
        <v>281435.89527687355</v>
      </c>
      <c r="J109" s="37">
        <f>'Total Cost'!H109/(1+Assumptions!$D$49)^($A109-2022)</f>
        <v>129922.42627361817</v>
      </c>
      <c r="K109" s="37">
        <f>'Total Cost'!I109/(1+Assumptions!$D$49)^($A109-2022)</f>
        <v>138785.40528494434</v>
      </c>
      <c r="L109" s="37">
        <f>'Total Cost'!J109/(1+Assumptions!$D$49)^($A109-2022)</f>
        <v>88149.229021729494</v>
      </c>
      <c r="M109" s="37">
        <f>'Total Cost'!K109/(1+Assumptions!$D$49)^($A109-2022)</f>
        <v>66901.725885865337</v>
      </c>
      <c r="N109" s="37">
        <f>'Total Cost'!L109/(1+Assumptions!$D$49)^($A109-2022)</f>
        <v>59349.45109779753</v>
      </c>
      <c r="O109" s="37">
        <f>'Total Cost'!M109/(1+Assumptions!$D$49)^($A109-2022)</f>
        <v>25233.418743528538</v>
      </c>
      <c r="P109" s="38">
        <f>'Total Cost'!N109/(1+Assumptions!$D$49)^($A109-2022)</f>
        <v>21392161.368353318</v>
      </c>
      <c r="Q109" s="38">
        <f>'Total Cost'!O109/(1+Assumptions!$D$49)^($A109-2022)</f>
        <v>38705753.882758014</v>
      </c>
      <c r="R109" s="38">
        <f>'Total Cost'!P109/(1+Assumptions!$D$49)^($A109-2022)</f>
        <v>28924622.430594638</v>
      </c>
      <c r="S109" s="38">
        <f>'Total Cost'!Q109/(1+Assumptions!$D$49)^($A109-2022)</f>
        <v>10597804.26970724</v>
      </c>
      <c r="T109" s="38">
        <f>'Total Cost'!R109/(1+Assumptions!$D$49)^($A109-2022)</f>
        <v>7165626.5157940527</v>
      </c>
      <c r="U109" s="38">
        <f>'Total Cost'!S109/(1+Assumptions!$D$49)^($A109-2022)</f>
        <v>3996002.4968048367</v>
      </c>
      <c r="V109" s="84">
        <f t="shared" si="11"/>
        <v>22156236.292281378</v>
      </c>
      <c r="W109" s="84">
        <f t="shared" si="6"/>
        <v>39658122.531157762</v>
      </c>
      <c r="X109" s="84">
        <f t="shared" si="7"/>
        <v>29870598.100241948</v>
      </c>
      <c r="Y109" s="84">
        <f t="shared" si="8"/>
        <v>11228806.763855485</v>
      </c>
      <c r="Z109" s="84">
        <f t="shared" si="9"/>
        <v>7694445.4515895173</v>
      </c>
      <c r="AA109" s="84">
        <f t="shared" si="10"/>
        <v>4302671.8108252389</v>
      </c>
    </row>
    <row r="110" spans="1:27" x14ac:dyDescent="0.35">
      <c r="A110">
        <v>2129</v>
      </c>
      <c r="B110">
        <v>2120</v>
      </c>
      <c r="C110">
        <f>'[2]Total Frequency Model'!L110</f>
        <v>3.209658478130617</v>
      </c>
      <c r="D110" s="36">
        <f>'Total Cost'!B110/(1+Assumptions!$D$49)^($A110-2022)</f>
        <v>614511.98471987969</v>
      </c>
      <c r="E110" s="36">
        <f>'Total Cost'!C110/(1+Assumptions!$D$49)^($A110-2022)</f>
        <v>788385.53078403173</v>
      </c>
      <c r="F110" s="36">
        <f>'Total Cost'!D110/(1+Assumptions!$D$49)^($A110-2022)</f>
        <v>831258.45995053474</v>
      </c>
      <c r="G110" s="36">
        <f>'Total Cost'!E110/(1+Assumptions!$D$49)^($A110-2022)</f>
        <v>546629.84687291621</v>
      </c>
      <c r="H110" s="36">
        <f>'Total Cost'!F110/(1+Assumptions!$D$49)^($A110-2022)</f>
        <v>454929.41504456208</v>
      </c>
      <c r="I110" s="36">
        <f>'Total Cost'!G110/(1+Assumptions!$D$49)^($A110-2022)</f>
        <v>272719.46608692332</v>
      </c>
      <c r="J110" s="37">
        <f>'Total Cost'!H110/(1+Assumptions!$D$49)^($A110-2022)</f>
        <v>123152.62139166726</v>
      </c>
      <c r="K110" s="37">
        <f>'Total Cost'!I110/(1+Assumptions!$D$49)^($A110-2022)</f>
        <v>131557.1008143861</v>
      </c>
      <c r="L110" s="37">
        <f>'Total Cost'!J110/(1+Assumptions!$D$49)^($A110-2022)</f>
        <v>83561.193872446529</v>
      </c>
      <c r="M110" s="37">
        <f>'Total Cost'!K110/(1+Assumptions!$D$49)^($A110-2022)</f>
        <v>63430.038483527809</v>
      </c>
      <c r="N110" s="37">
        <f>'Total Cost'!L110/(1+Assumptions!$D$49)^($A110-2022)</f>
        <v>56266.235476831629</v>
      </c>
      <c r="O110" s="37">
        <f>'Total Cost'!M110/(1+Assumptions!$D$49)^($A110-2022)</f>
        <v>23921.521358401198</v>
      </c>
      <c r="P110" s="38">
        <f>'Total Cost'!N110/(1+Assumptions!$D$49)^($A110-2022)</f>
        <v>20457213.985923704</v>
      </c>
      <c r="Q110" s="38">
        <f>'Total Cost'!O110/(1+Assumptions!$D$49)^($A110-2022)</f>
        <v>37016532.48176951</v>
      </c>
      <c r="R110" s="38">
        <f>'Total Cost'!P110/(1+Assumptions!$D$49)^($A110-2022)</f>
        <v>27664789.670416363</v>
      </c>
      <c r="S110" s="38">
        <f>'Total Cost'!Q110/(1+Assumptions!$D$49)^($A110-2022)</f>
        <v>10140111.056809397</v>
      </c>
      <c r="T110" s="38">
        <f>'Total Cost'!R110/(1+Assumptions!$D$49)^($A110-2022)</f>
        <v>6855222.1080136662</v>
      </c>
      <c r="U110" s="38">
        <f>'Total Cost'!S110/(1+Assumptions!$D$49)^($A110-2022)</f>
        <v>3822522.4593106951</v>
      </c>
      <c r="V110" s="84">
        <f t="shared" si="11"/>
        <v>21194878.592035249</v>
      </c>
      <c r="W110" s="84">
        <f t="shared" si="6"/>
        <v>37936475.11336793</v>
      </c>
      <c r="X110" s="84">
        <f t="shared" si="7"/>
        <v>28579609.324239343</v>
      </c>
      <c r="Y110" s="84">
        <f t="shared" si="8"/>
        <v>10750170.942165842</v>
      </c>
      <c r="Z110" s="84">
        <f t="shared" si="9"/>
        <v>7366417.7585350601</v>
      </c>
      <c r="AA110" s="84">
        <f t="shared" si="10"/>
        <v>4119163.4467560197</v>
      </c>
    </row>
    <row r="111" spans="1:27" x14ac:dyDescent="0.35">
      <c r="A111">
        <v>2130</v>
      </c>
      <c r="B111">
        <v>2130</v>
      </c>
      <c r="C111">
        <f>'[2]Total Frequency Model'!L111</f>
        <v>3.5095506291192327</v>
      </c>
      <c r="D111" s="36">
        <f>'Total Cost'!B111/(1+Assumptions!$D$49)^($A111-2022)</f>
        <v>633994.30527422333</v>
      </c>
      <c r="E111" s="36">
        <f>'Total Cost'!C111/(1+Assumptions!$D$49)^($A111-2022)</f>
        <v>813380.29087506945</v>
      </c>
      <c r="F111" s="36">
        <f>'Total Cost'!D111/(1+Assumptions!$D$49)^($A111-2022)</f>
        <v>857612.45170815464</v>
      </c>
      <c r="G111" s="36">
        <f>'Total Cost'!E111/(1+Assumptions!$D$49)^($A111-2022)</f>
        <v>563960.05062183819</v>
      </c>
      <c r="H111" s="36">
        <f>'Total Cost'!F111/(1+Assumptions!$D$49)^($A111-2022)</f>
        <v>469352.37328440556</v>
      </c>
      <c r="I111" s="36">
        <f>'Total Cost'!G111/(1+Assumptions!$D$49)^($A111-2022)</f>
        <v>281365.68974379287</v>
      </c>
      <c r="J111" s="37">
        <f>'Total Cost'!H111/(1+Assumptions!$D$49)^($A111-2022)</f>
        <v>124286.12765403953</v>
      </c>
      <c r="K111" s="37">
        <f>'Total Cost'!I111/(1+Assumptions!$D$49)^($A111-2022)</f>
        <v>132771.32921805844</v>
      </c>
      <c r="L111" s="37">
        <f>'Total Cost'!J111/(1+Assumptions!$D$49)^($A111-2022)</f>
        <v>84335.484437646941</v>
      </c>
      <c r="M111" s="37">
        <f>'Total Cost'!K111/(1+Assumptions!$D$49)^($A111-2022)</f>
        <v>64028.386039556659</v>
      </c>
      <c r="N111" s="37">
        <f>'Total Cost'!L111/(1+Assumptions!$D$49)^($A111-2022)</f>
        <v>56793.523921249289</v>
      </c>
      <c r="O111" s="37">
        <f>'Total Cost'!M111/(1+Assumptions!$D$49)^($A111-2022)</f>
        <v>24144.666750721284</v>
      </c>
      <c r="P111" s="38">
        <f>'Total Cost'!N111/(1+Assumptions!$D$49)^($A111-2022)</f>
        <v>20828574.961115073</v>
      </c>
      <c r="Q111" s="38">
        <f>'Total Cost'!O111/(1+Assumptions!$D$49)^($A111-2022)</f>
        <v>37690965.714182861</v>
      </c>
      <c r="R111" s="38">
        <f>'Total Cost'!P111/(1+Assumptions!$D$49)^($A111-2022)</f>
        <v>28171403.278199039</v>
      </c>
      <c r="S111" s="38">
        <f>'Total Cost'!Q111/(1+Assumptions!$D$49)^($A111-2022)</f>
        <v>10329786.142779112</v>
      </c>
      <c r="T111" s="38">
        <f>'Total Cost'!R111/(1+Assumptions!$D$49)^($A111-2022)</f>
        <v>6982494.1124145836</v>
      </c>
      <c r="U111" s="38">
        <f>'Total Cost'!S111/(1+Assumptions!$D$49)^($A111-2022)</f>
        <v>3893103.3407320906</v>
      </c>
      <c r="V111" s="84">
        <f t="shared" si="11"/>
        <v>21586855.394043338</v>
      </c>
      <c r="W111" s="84">
        <f t="shared" si="6"/>
        <v>38637117.334275991</v>
      </c>
      <c r="X111" s="84">
        <f t="shared" si="7"/>
        <v>29113351.21434484</v>
      </c>
      <c r="Y111" s="84">
        <f t="shared" si="8"/>
        <v>10957774.579440506</v>
      </c>
      <c r="Z111" s="84">
        <f t="shared" si="9"/>
        <v>7508640.0096202381</v>
      </c>
      <c r="AA111" s="84">
        <f t="shared" si="10"/>
        <v>4198613.6972266044</v>
      </c>
    </row>
    <row r="112" spans="1:27" x14ac:dyDescent="0.35">
      <c r="A112">
        <v>2131</v>
      </c>
      <c r="B112">
        <v>2130</v>
      </c>
      <c r="C112">
        <f>'[2]Total Frequency Model'!L112</f>
        <v>3.5095506291192327</v>
      </c>
      <c r="D112" s="36">
        <f>'Total Cost'!B112/(1+Assumptions!$D$49)^($A112-2022)</f>
        <v>614358.69175975735</v>
      </c>
      <c r="E112" s="36">
        <f>'Total Cost'!C112/(1+Assumptions!$D$49)^($A112-2022)</f>
        <v>788188.86423441721</v>
      </c>
      <c r="F112" s="36">
        <f>'Total Cost'!D112/(1+Assumptions!$D$49)^($A112-2022)</f>
        <v>831051.09854323743</v>
      </c>
      <c r="G112" s="36">
        <f>'Total Cost'!E112/(1+Assumptions!$D$49)^($A112-2022)</f>
        <v>546493.48743745859</v>
      </c>
      <c r="H112" s="36">
        <f>'Total Cost'!F112/(1+Assumptions!$D$49)^($A112-2022)</f>
        <v>454815.93072137062</v>
      </c>
      <c r="I112" s="36">
        <f>'Total Cost'!G112/(1+Assumptions!$D$49)^($A112-2022)</f>
        <v>272651.43490888446</v>
      </c>
      <c r="J112" s="37">
        <f>'Total Cost'!H112/(1+Assumptions!$D$49)^($A112-2022)</f>
        <v>117810.61361606981</v>
      </c>
      <c r="K112" s="37">
        <f>'Total Cost'!I112/(1+Assumptions!$D$49)^($A112-2022)</f>
        <v>125856.92925274128</v>
      </c>
      <c r="L112" s="37">
        <f>'Total Cost'!J112/(1+Assumptions!$D$49)^($A112-2022)</f>
        <v>79946.406559564799</v>
      </c>
      <c r="M112" s="37">
        <f>'Total Cost'!K112/(1+Assumptions!$D$49)^($A112-2022)</f>
        <v>60706.244796561012</v>
      </c>
      <c r="N112" s="37">
        <f>'Total Cost'!L112/(1+Assumptions!$D$49)^($A112-2022)</f>
        <v>53843.450777231184</v>
      </c>
      <c r="O112" s="37">
        <f>'Total Cost'!M112/(1+Assumptions!$D$49)^($A112-2022)</f>
        <v>22889.518624182259</v>
      </c>
      <c r="P112" s="38">
        <f>'Total Cost'!N112/(1+Assumptions!$D$49)^($A112-2022)</f>
        <v>19918525.406778812</v>
      </c>
      <c r="Q112" s="38">
        <f>'Total Cost'!O112/(1+Assumptions!$D$49)^($A112-2022)</f>
        <v>36046527.448034041</v>
      </c>
      <c r="R112" s="38">
        <f>'Total Cost'!P112/(1+Assumptions!$D$49)^($A112-2022)</f>
        <v>26944760.706675194</v>
      </c>
      <c r="S112" s="38">
        <f>'Total Cost'!Q112/(1+Assumptions!$D$49)^($A112-2022)</f>
        <v>9883825.2411209643</v>
      </c>
      <c r="T112" s="38">
        <f>'Total Cost'!R112/(1+Assumptions!$D$49)^($A112-2022)</f>
        <v>6680125.4610804757</v>
      </c>
      <c r="U112" s="38">
        <f>'Total Cost'!S112/(1+Assumptions!$D$49)^($A112-2022)</f>
        <v>3724146.1636257609</v>
      </c>
      <c r="V112" s="84">
        <f t="shared" si="11"/>
        <v>20650694.712154638</v>
      </c>
      <c r="W112" s="84">
        <f t="shared" si="6"/>
        <v>36960573.241521202</v>
      </c>
      <c r="X112" s="84">
        <f t="shared" si="7"/>
        <v>27855758.211777996</v>
      </c>
      <c r="Y112" s="84">
        <f t="shared" si="8"/>
        <v>10491024.973354984</v>
      </c>
      <c r="Z112" s="84">
        <f t="shared" si="9"/>
        <v>7188784.8425790779</v>
      </c>
      <c r="AA112" s="84">
        <f t="shared" si="10"/>
        <v>4019687.1171588278</v>
      </c>
    </row>
    <row r="113" spans="1:27" x14ac:dyDescent="0.35">
      <c r="A113">
        <v>2132</v>
      </c>
      <c r="B113">
        <v>2130</v>
      </c>
      <c r="C113">
        <f>'[2]Total Frequency Model'!L113</f>
        <v>3.5095506291192327</v>
      </c>
      <c r="D113" s="36">
        <f>'Total Cost'!B113/(1+Assumptions!$D$49)^($A113-2022)</f>
        <v>595331.21827885625</v>
      </c>
      <c r="E113" s="36">
        <f>'Total Cost'!C113/(1+Assumptions!$D$49)^($A113-2022)</f>
        <v>763777.64825698209</v>
      </c>
      <c r="F113" s="36">
        <f>'Total Cost'!D113/(1+Assumptions!$D$49)^($A113-2022)</f>
        <v>805312.38441597193</v>
      </c>
      <c r="G113" s="36">
        <f>'Total Cost'!E113/(1+Assumptions!$D$49)^($A113-2022)</f>
        <v>529567.88602712215</v>
      </c>
      <c r="H113" s="36">
        <f>'Total Cost'!F113/(1+Assumptions!$D$49)^($A113-2022)</f>
        <v>440729.7003537268</v>
      </c>
      <c r="I113" s="36">
        <f>'Total Cost'!G113/(1+Assumptions!$D$49)^($A113-2022)</f>
        <v>264207.07167801948</v>
      </c>
      <c r="J113" s="37">
        <f>'Total Cost'!H113/(1+Assumptions!$D$49)^($A113-2022)</f>
        <v>111672.77255124388</v>
      </c>
      <c r="K113" s="37">
        <f>'Total Cost'!I113/(1+Assumptions!$D$49)^($A113-2022)</f>
        <v>119302.93668771289</v>
      </c>
      <c r="L113" s="37">
        <f>'Total Cost'!J113/(1+Assumptions!$D$49)^($A113-2022)</f>
        <v>75785.968259746092</v>
      </c>
      <c r="M113" s="37">
        <f>'Total Cost'!K113/(1+Assumptions!$D$49)^($A113-2022)</f>
        <v>57556.685201751541</v>
      </c>
      <c r="N113" s="37">
        <f>'Total Cost'!L113/(1+Assumptions!$D$49)^($A113-2022)</f>
        <v>51046.788319496758</v>
      </c>
      <c r="O113" s="37">
        <f>'Total Cost'!M113/(1+Assumptions!$D$49)^($A113-2022)</f>
        <v>21699.687725054697</v>
      </c>
      <c r="P113" s="38">
        <f>'Total Cost'!N113/(1+Assumptions!$D$49)^($A113-2022)</f>
        <v>19048365.903206982</v>
      </c>
      <c r="Q113" s="38">
        <f>'Total Cost'!O113/(1+Assumptions!$D$49)^($A113-2022)</f>
        <v>34474072.942178071</v>
      </c>
      <c r="R113" s="38">
        <f>'Total Cost'!P113/(1+Assumptions!$D$49)^($A113-2022)</f>
        <v>25771712.710490286</v>
      </c>
      <c r="S113" s="38">
        <f>'Total Cost'!Q113/(1+Assumptions!$D$49)^($A113-2022)</f>
        <v>9457192.950480381</v>
      </c>
      <c r="T113" s="38">
        <f>'Total Cost'!R113/(1+Assumptions!$D$49)^($A113-2022)</f>
        <v>6390899.8206446441</v>
      </c>
      <c r="U113" s="38">
        <f>'Total Cost'!S113/(1+Assumptions!$D$49)^($A113-2022)</f>
        <v>3562548.2883262169</v>
      </c>
      <c r="V113" s="84">
        <f t="shared" si="11"/>
        <v>19755369.894037083</v>
      </c>
      <c r="W113" s="84">
        <f t="shared" si="6"/>
        <v>35357153.527122766</v>
      </c>
      <c r="X113" s="84">
        <f t="shared" si="7"/>
        <v>26652811.063166004</v>
      </c>
      <c r="Y113" s="84">
        <f t="shared" si="8"/>
        <v>10044317.521709254</v>
      </c>
      <c r="Z113" s="84">
        <f t="shared" si="9"/>
        <v>6882676.3093178673</v>
      </c>
      <c r="AA113" s="84">
        <f t="shared" si="10"/>
        <v>3848455.047729291</v>
      </c>
    </row>
    <row r="114" spans="1:27" x14ac:dyDescent="0.35">
      <c r="A114">
        <v>2133</v>
      </c>
      <c r="B114">
        <v>2130</v>
      </c>
      <c r="C114">
        <f>'[2]Total Frequency Model'!L114</f>
        <v>3.5095506291192327</v>
      </c>
      <c r="D114" s="36">
        <f>'Total Cost'!B114/(1+Assumptions!$D$49)^($A114-2022)</f>
        <v>576893.04995782732</v>
      </c>
      <c r="E114" s="36">
        <f>'Total Cost'!C114/(1+Assumptions!$D$49)^($A114-2022)</f>
        <v>740122.47882186354</v>
      </c>
      <c r="F114" s="36">
        <f>'Total Cost'!D114/(1+Assumptions!$D$49)^($A114-2022)</f>
        <v>780370.83114450262</v>
      </c>
      <c r="G114" s="36">
        <f>'Total Cost'!E114/(1+Assumptions!$D$49)^($A114-2022)</f>
        <v>513166.49211364868</v>
      </c>
      <c r="H114" s="36">
        <f>'Total Cost'!F114/(1+Assumptions!$D$49)^($A114-2022)</f>
        <v>427079.73853467044</v>
      </c>
      <c r="I114" s="36">
        <f>'Total Cost'!G114/(1+Assumptions!$D$49)^($A114-2022)</f>
        <v>256024.24116345431</v>
      </c>
      <c r="J114" s="37">
        <f>'Total Cost'!H114/(1+Assumptions!$D$49)^($A114-2022)</f>
        <v>105854.98249691396</v>
      </c>
      <c r="K114" s="37">
        <f>'Total Cost'!I114/(1+Assumptions!$D$49)^($A114-2022)</f>
        <v>113090.55030694726</v>
      </c>
      <c r="L114" s="37">
        <f>'Total Cost'!J114/(1+Assumptions!$D$49)^($A114-2022)</f>
        <v>71842.248700390963</v>
      </c>
      <c r="M114" s="37">
        <f>'Total Cost'!K114/(1+Assumptions!$D$49)^($A114-2022)</f>
        <v>54570.731804173476</v>
      </c>
      <c r="N114" s="37">
        <f>'Total Cost'!L114/(1+Assumptions!$D$49)^($A114-2022)</f>
        <v>48395.550642204536</v>
      </c>
      <c r="O114" s="37">
        <f>'Total Cost'!M114/(1+Assumptions!$D$49)^($A114-2022)</f>
        <v>20571.771707843367</v>
      </c>
      <c r="P114" s="38">
        <f>'Total Cost'!N114/(1+Assumptions!$D$49)^($A114-2022)</f>
        <v>18216342.741786454</v>
      </c>
      <c r="Q114" s="38">
        <f>'Total Cost'!O114/(1+Assumptions!$D$49)^($A114-2022)</f>
        <v>32970441.463203445</v>
      </c>
      <c r="R114" s="38">
        <f>'Total Cost'!P114/(1+Assumptions!$D$49)^($A114-2022)</f>
        <v>24649910.101041079</v>
      </c>
      <c r="S114" s="38">
        <f>'Total Cost'!Q114/(1+Assumptions!$D$49)^($A114-2022)</f>
        <v>9049048.4256536085</v>
      </c>
      <c r="T114" s="38">
        <f>'Total Cost'!R114/(1+Assumptions!$D$49)^($A114-2022)</f>
        <v>6114243.8771391362</v>
      </c>
      <c r="U114" s="38">
        <f>'Total Cost'!S114/(1+Assumptions!$D$49)^($A114-2022)</f>
        <v>3407988.0672598965</v>
      </c>
      <c r="V114" s="84">
        <f t="shared" si="11"/>
        <v>18899090.774241194</v>
      </c>
      <c r="W114" s="84">
        <f t="shared" si="6"/>
        <v>33823654.492332257</v>
      </c>
      <c r="X114" s="84">
        <f t="shared" si="7"/>
        <v>25502123.180885971</v>
      </c>
      <c r="Y114" s="84">
        <f t="shared" si="8"/>
        <v>9616785.6495714299</v>
      </c>
      <c r="Z114" s="84">
        <f t="shared" si="9"/>
        <v>6589719.166316011</v>
      </c>
      <c r="AA114" s="84">
        <f t="shared" si="10"/>
        <v>3684584.0801311941</v>
      </c>
    </row>
    <row r="115" spans="1:27" x14ac:dyDescent="0.35">
      <c r="A115">
        <v>2134</v>
      </c>
      <c r="B115">
        <v>2130</v>
      </c>
      <c r="C115">
        <f>'[2]Total Frequency Model'!L115</f>
        <v>3.5095506291192327</v>
      </c>
      <c r="D115" s="36">
        <f>'Total Cost'!B115/(1+Assumptions!$D$49)^($A115-2022)</f>
        <v>559025.93526307633</v>
      </c>
      <c r="E115" s="36">
        <f>'Total Cost'!C115/(1+Assumptions!$D$49)^($A115-2022)</f>
        <v>717199.94020185363</v>
      </c>
      <c r="F115" s="36">
        <f>'Total Cost'!D115/(1+Assumptions!$D$49)^($A115-2022)</f>
        <v>756201.74963881238</v>
      </c>
      <c r="G115" s="36">
        <f>'Total Cost'!E115/(1+Assumptions!$D$49)^($A115-2022)</f>
        <v>497273.07032122486</v>
      </c>
      <c r="H115" s="36">
        <f>'Total Cost'!F115/(1+Assumptions!$D$49)^($A115-2022)</f>
        <v>413852.53346995177</v>
      </c>
      <c r="I115" s="36">
        <f>'Total Cost'!G115/(1+Assumptions!$D$49)^($A115-2022)</f>
        <v>248094.84336287688</v>
      </c>
      <c r="J115" s="37">
        <f>'Total Cost'!H115/(1+Assumptions!$D$49)^($A115-2022)</f>
        <v>100340.54176280217</v>
      </c>
      <c r="K115" s="37">
        <f>'Total Cost'!I115/(1+Assumptions!$D$49)^($A115-2022)</f>
        <v>107201.95041192809</v>
      </c>
      <c r="L115" s="37">
        <f>'Total Cost'!J115/(1+Assumptions!$D$49)^($A115-2022)</f>
        <v>68103.949063667707</v>
      </c>
      <c r="M115" s="37">
        <f>'Total Cost'!K115/(1+Assumptions!$D$49)^($A115-2022)</f>
        <v>51739.876414611339</v>
      </c>
      <c r="N115" s="37">
        <f>'Total Cost'!L115/(1+Assumptions!$D$49)^($A115-2022)</f>
        <v>45882.167940122818</v>
      </c>
      <c r="O115" s="37">
        <f>'Total Cost'!M115/(1+Assumptions!$D$49)^($A115-2022)</f>
        <v>19502.545608771507</v>
      </c>
      <c r="P115" s="38">
        <f>'Total Cost'!N115/(1+Assumptions!$D$49)^($A115-2022)</f>
        <v>17420779.525203429</v>
      </c>
      <c r="Q115" s="38">
        <f>'Total Cost'!O115/(1+Assumptions!$D$49)^($A115-2022)</f>
        <v>31532611.457654681</v>
      </c>
      <c r="R115" s="38">
        <f>'Total Cost'!P115/(1+Assumptions!$D$49)^($A115-2022)</f>
        <v>23577106.967867792</v>
      </c>
      <c r="S115" s="38">
        <f>'Total Cost'!Q115/(1+Assumptions!$D$49)^($A115-2022)</f>
        <v>8658587.5284701753</v>
      </c>
      <c r="T115" s="38">
        <f>'Total Cost'!R115/(1+Assumptions!$D$49)^($A115-2022)</f>
        <v>5849609.4084257558</v>
      </c>
      <c r="U115" s="38">
        <f>'Total Cost'!S115/(1+Assumptions!$D$49)^($A115-2022)</f>
        <v>3260157.9557516961</v>
      </c>
      <c r="V115" s="84">
        <f t="shared" si="11"/>
        <v>18080146.002229307</v>
      </c>
      <c r="W115" s="84">
        <f t="shared" si="6"/>
        <v>32357013.348268464</v>
      </c>
      <c r="X115" s="84">
        <f t="shared" si="7"/>
        <v>24401412.666570272</v>
      </c>
      <c r="Y115" s="84">
        <f t="shared" si="8"/>
        <v>9207600.4752060119</v>
      </c>
      <c r="Z115" s="84">
        <f t="shared" si="9"/>
        <v>6309344.1098358305</v>
      </c>
      <c r="AA115" s="84">
        <f t="shared" si="10"/>
        <v>3527755.3447233448</v>
      </c>
    </row>
    <row r="116" spans="1:27" x14ac:dyDescent="0.35">
      <c r="A116">
        <v>2135</v>
      </c>
      <c r="B116">
        <v>2130</v>
      </c>
      <c r="C116">
        <f>'[2]Total Frequency Model'!L116</f>
        <v>3.5095506291192327</v>
      </c>
      <c r="D116" s="36">
        <f>'Total Cost'!B116/(1+Assumptions!$D$49)^($A116-2022)</f>
        <v>541712.18793431949</v>
      </c>
      <c r="E116" s="36">
        <f>'Total Cost'!C116/(1+Assumptions!$D$49)^($A116-2022)</f>
        <v>694987.34188472759</v>
      </c>
      <c r="F116" s="36">
        <f>'Total Cost'!D116/(1+Assumptions!$D$49)^($A116-2022)</f>
        <v>732781.21546154062</v>
      </c>
      <c r="G116" s="36">
        <f>'Total Cost'!E116/(1+Assumptions!$D$49)^($A116-2022)</f>
        <v>481871.88810436561</v>
      </c>
      <c r="H116" s="36">
        <f>'Total Cost'!F116/(1+Assumptions!$D$49)^($A116-2022)</f>
        <v>401034.99184284883</v>
      </c>
      <c r="I116" s="36">
        <f>'Total Cost'!G116/(1+Assumptions!$D$49)^($A116-2022)</f>
        <v>240411.02914139369</v>
      </c>
      <c r="J116" s="37">
        <f>'Total Cost'!H116/(1+Assumptions!$D$49)^($A116-2022)</f>
        <v>95113.620841147087</v>
      </c>
      <c r="K116" s="37">
        <f>'Total Cost'!I116/(1+Assumptions!$D$49)^($A116-2022)</f>
        <v>101620.24754737031</v>
      </c>
      <c r="L116" s="37">
        <f>'Total Cost'!J116/(1+Assumptions!$D$49)^($A116-2022)</f>
        <v>64560.360072031588</v>
      </c>
      <c r="M116" s="37">
        <f>'Total Cost'!K116/(1+Assumptions!$D$49)^($A116-2022)</f>
        <v>49056.053757406975</v>
      </c>
      <c r="N116" s="37">
        <f>'Total Cost'!L116/(1+Assumptions!$D$49)^($A116-2022)</f>
        <v>43499.464809571109</v>
      </c>
      <c r="O116" s="37">
        <f>'Total Cost'!M116/(1+Assumptions!$D$49)^($A116-2022)</f>
        <v>18488.95259062323</v>
      </c>
      <c r="P116" s="38">
        <f>'Total Cost'!N116/(1+Assumptions!$D$49)^($A116-2022)</f>
        <v>16660073.750621097</v>
      </c>
      <c r="Q116" s="38">
        <f>'Total Cost'!O116/(1+Assumptions!$D$49)^($A116-2022)</f>
        <v>30157694.407324255</v>
      </c>
      <c r="R116" s="38">
        <f>'Total Cost'!P116/(1+Assumptions!$D$49)^($A116-2022)</f>
        <v>22551156.125715032</v>
      </c>
      <c r="S116" s="38">
        <f>'Total Cost'!Q116/(1+Assumptions!$D$49)^($A116-2022)</f>
        <v>8285041.2201035544</v>
      </c>
      <c r="T116" s="38">
        <f>'Total Cost'!R116/(1+Assumptions!$D$49)^($A116-2022)</f>
        <v>5596472.1826209165</v>
      </c>
      <c r="U116" s="38">
        <f>'Total Cost'!S116/(1+Assumptions!$D$49)^($A116-2022)</f>
        <v>3118763.8918416463</v>
      </c>
      <c r="V116" s="84">
        <f t="shared" si="11"/>
        <v>17296899.559396565</v>
      </c>
      <c r="W116" s="84">
        <f t="shared" si="6"/>
        <v>30954301.996756352</v>
      </c>
      <c r="X116" s="84">
        <f t="shared" si="7"/>
        <v>23348497.701248605</v>
      </c>
      <c r="Y116" s="84">
        <f t="shared" si="8"/>
        <v>8815969.1619653273</v>
      </c>
      <c r="Z116" s="84">
        <f t="shared" si="9"/>
        <v>6041006.6392733362</v>
      </c>
      <c r="AA116" s="84">
        <f t="shared" si="10"/>
        <v>3377663.8735736632</v>
      </c>
    </row>
    <row r="117" spans="1:27" x14ac:dyDescent="0.35">
      <c r="A117">
        <v>2136</v>
      </c>
      <c r="B117">
        <v>2130</v>
      </c>
      <c r="C117">
        <f>'[2]Total Frequency Model'!L117</f>
        <v>3.5095506291192327</v>
      </c>
      <c r="D117" s="36">
        <f>'Total Cost'!B117/(1+Assumptions!$D$49)^($A117-2022)</f>
        <v>524934.66947734635</v>
      </c>
      <c r="E117" s="36">
        <f>'Total Cost'!C117/(1+Assumptions!$D$49)^($A117-2022)</f>
        <v>673462.69611240923</v>
      </c>
      <c r="F117" s="36">
        <f>'Total Cost'!D117/(1+Assumptions!$D$49)^($A117-2022)</f>
        <v>710086.04514571256</v>
      </c>
      <c r="G117" s="36">
        <f>'Total Cost'!E117/(1+Assumptions!$D$49)^($A117-2022)</f>
        <v>466947.70017461624</v>
      </c>
      <c r="H117" s="36">
        <f>'Total Cost'!F117/(1+Assumptions!$D$49)^($A117-2022)</f>
        <v>388614.42585338419</v>
      </c>
      <c r="I117" s="36">
        <f>'Total Cost'!G117/(1+Assumptions!$D$49)^($A117-2022)</f>
        <v>232965.19246184555</v>
      </c>
      <c r="J117" s="37">
        <f>'Total Cost'!H117/(1+Assumptions!$D$49)^($A117-2022)</f>
        <v>90159.216831275859</v>
      </c>
      <c r="K117" s="37">
        <f>'Total Cost'!I117/(1+Assumptions!$D$49)^($A117-2022)</f>
        <v>96329.43390711247</v>
      </c>
      <c r="L117" s="37">
        <f>'Total Cost'!J117/(1+Assumptions!$D$49)^($A117-2022)</f>
        <v>61201.331205612187</v>
      </c>
      <c r="M117" s="37">
        <f>'Total Cost'!K117/(1+Assumptions!$D$49)^($A117-2022)</f>
        <v>46511.618392086064</v>
      </c>
      <c r="N117" s="37">
        <f>'Total Cost'!L117/(1+Assumptions!$D$49)^($A117-2022)</f>
        <v>41240.639681807494</v>
      </c>
      <c r="O117" s="37">
        <f>'Total Cost'!M117/(1+Assumptions!$D$49)^($A117-2022)</f>
        <v>17528.0951708348</v>
      </c>
      <c r="P117" s="38">
        <f>'Total Cost'!N117/(1+Assumptions!$D$49)^($A117-2022)</f>
        <v>15932693.544213489</v>
      </c>
      <c r="Q117" s="38">
        <f>'Total Cost'!O117/(1+Assumptions!$D$49)^($A117-2022)</f>
        <v>28842928.956479028</v>
      </c>
      <c r="R117" s="38">
        <f>'Total Cost'!P117/(1+Assumptions!$D$49)^($A117-2022)</f>
        <v>21570004.762811866</v>
      </c>
      <c r="S117" s="38">
        <f>'Total Cost'!Q117/(1+Assumptions!$D$49)^($A117-2022)</f>
        <v>7927674.0240093479</v>
      </c>
      <c r="T117" s="38">
        <f>'Total Cost'!R117/(1+Assumptions!$D$49)^($A117-2022)</f>
        <v>5354330.9050199883</v>
      </c>
      <c r="U117" s="38">
        <f>'Total Cost'!S117/(1+Assumptions!$D$49)^($A117-2022)</f>
        <v>2983524.703448914</v>
      </c>
      <c r="V117" s="84">
        <f t="shared" si="11"/>
        <v>16547787.43052211</v>
      </c>
      <c r="W117" s="84">
        <f t="shared" si="6"/>
        <v>29612721.086498551</v>
      </c>
      <c r="X117" s="84">
        <f t="shared" si="7"/>
        <v>22341292.139163189</v>
      </c>
      <c r="Y117" s="84">
        <f t="shared" si="8"/>
        <v>8441133.3425760493</v>
      </c>
      <c r="Z117" s="84">
        <f t="shared" si="9"/>
        <v>5784185.9705551798</v>
      </c>
      <c r="AA117" s="84">
        <f t="shared" si="10"/>
        <v>3234017.9910815945</v>
      </c>
    </row>
    <row r="118" spans="1:27" x14ac:dyDescent="0.35">
      <c r="A118">
        <v>2137</v>
      </c>
      <c r="B118">
        <v>2130</v>
      </c>
      <c r="C118">
        <f>'[2]Total Frequency Model'!L118</f>
        <v>3.5095506291192327</v>
      </c>
      <c r="D118" s="36">
        <f>'Total Cost'!B118/(1+Assumptions!$D$49)^($A118-2022)</f>
        <v>508676.77219900576</v>
      </c>
      <c r="E118" s="36">
        <f>'Total Cost'!C118/(1+Assumptions!$D$49)^($A118-2022)</f>
        <v>652604.69611577853</v>
      </c>
      <c r="F118" s="36">
        <f>'Total Cost'!D118/(1+Assumptions!$D$49)^($A118-2022)</f>
        <v>688093.77324594173</v>
      </c>
      <c r="G118" s="36">
        <f>'Total Cost'!E118/(1+Assumptions!$D$49)^($A118-2022)</f>
        <v>452485.73340958072</v>
      </c>
      <c r="H118" s="36">
        <f>'Total Cost'!F118/(1+Assumptions!$D$49)^($A118-2022)</f>
        <v>376578.54065895383</v>
      </c>
      <c r="I118" s="36">
        <f>'Total Cost'!G118/(1+Assumptions!$D$49)^($A118-2022)</f>
        <v>225749.96285576027</v>
      </c>
      <c r="J118" s="37">
        <f>'Total Cost'!H118/(1+Assumptions!$D$49)^($A118-2022)</f>
        <v>85463.110247065168</v>
      </c>
      <c r="K118" s="37">
        <f>'Total Cost'!I118/(1+Assumptions!$D$49)^($A118-2022)</f>
        <v>91314.337280008782</v>
      </c>
      <c r="L118" s="37">
        <f>'Total Cost'!J118/(1+Assumptions!$D$49)^($A118-2022)</f>
        <v>58017.241527945938</v>
      </c>
      <c r="M118" s="37">
        <f>'Total Cost'!K118/(1+Assumptions!$D$49)^($A118-2022)</f>
        <v>44099.322838519729</v>
      </c>
      <c r="N118" s="37">
        <f>'Total Cost'!L118/(1+Assumptions!$D$49)^($A118-2022)</f>
        <v>39099.245329719677</v>
      </c>
      <c r="O118" s="37">
        <f>'Total Cost'!M118/(1+Assumptions!$D$49)^($A118-2022)</f>
        <v>16617.226907585948</v>
      </c>
      <c r="P118" s="38">
        <f>'Total Cost'!N118/(1+Assumptions!$D$49)^($A118-2022)</f>
        <v>15237174.540336777</v>
      </c>
      <c r="Q118" s="38">
        <f>'Total Cost'!O118/(1+Assumptions!$D$49)^($A118-2022)</f>
        <v>27585675.298960648</v>
      </c>
      <c r="R118" s="38">
        <f>'Total Cost'!P118/(1+Assumptions!$D$49)^($A118-2022)</f>
        <v>20631690.281457711</v>
      </c>
      <c r="S118" s="38">
        <f>'Total Cost'!Q118/(1+Assumptions!$D$49)^($A118-2022)</f>
        <v>7585782.5563795697</v>
      </c>
      <c r="T118" s="38">
        <f>'Total Cost'!R118/(1+Assumptions!$D$49)^($A118-2022)</f>
        <v>5122706.2113801809</v>
      </c>
      <c r="U118" s="38">
        <f>'Total Cost'!S118/(1+Assumptions!$D$49)^($A118-2022)</f>
        <v>2854171.5416742372</v>
      </c>
      <c r="V118" s="84">
        <f t="shared" si="11"/>
        <v>15831314.422782848</v>
      </c>
      <c r="W118" s="84">
        <f t="shared" si="6"/>
        <v>28329594.332356434</v>
      </c>
      <c r="X118" s="84">
        <f t="shared" si="7"/>
        <v>21377801.296231598</v>
      </c>
      <c r="Y118" s="84">
        <f t="shared" si="8"/>
        <v>8082367.6126276702</v>
      </c>
      <c r="Z118" s="84">
        <f t="shared" si="9"/>
        <v>5538383.9973688545</v>
      </c>
      <c r="AA118" s="84">
        <f t="shared" si="10"/>
        <v>3096538.7314375835</v>
      </c>
    </row>
    <row r="119" spans="1:27" x14ac:dyDescent="0.35">
      <c r="A119">
        <v>2138</v>
      </c>
      <c r="B119">
        <v>2130</v>
      </c>
      <c r="C119">
        <f>'[2]Total Frequency Model'!L119</f>
        <v>3.5095506291192327</v>
      </c>
      <c r="D119" s="36">
        <f>'Total Cost'!B119/(1+Assumptions!$D$49)^($A119-2022)</f>
        <v>492922.40276761859</v>
      </c>
      <c r="E119" s="36">
        <f>'Total Cost'!C119/(1+Assumptions!$D$49)^($A119-2022)</f>
        <v>632392.69502357254</v>
      </c>
      <c r="F119" s="36">
        <f>'Total Cost'!D119/(1+Assumptions!$D$49)^($A119-2022)</f>
        <v>666782.63010038319</v>
      </c>
      <c r="G119" s="36">
        <f>'Total Cost'!E119/(1+Assumptions!$D$49)^($A119-2022)</f>
        <v>438471.67222933512</v>
      </c>
      <c r="H119" s="36">
        <f>'Total Cost'!F119/(1+Assumptions!$D$49)^($A119-2022)</f>
        <v>364915.42220393458</v>
      </c>
      <c r="I119" s="36">
        <f>'Total Cost'!G119/(1+Assumptions!$D$49)^($A119-2022)</f>
        <v>218758.19812748962</v>
      </c>
      <c r="J119" s="37">
        <f>'Total Cost'!H119/(1+Assumptions!$D$49)^($A119-2022)</f>
        <v>81011.824082637846</v>
      </c>
      <c r="K119" s="37">
        <f>'Total Cost'!I119/(1+Assumptions!$D$49)^($A119-2022)</f>
        <v>86560.577402982264</v>
      </c>
      <c r="L119" s="37">
        <f>'Total Cost'!J119/(1+Assumptions!$D$49)^($A119-2022)</f>
        <v>54998.972035970495</v>
      </c>
      <c r="M119" s="37">
        <f>'Total Cost'!K119/(1+Assumptions!$D$49)^($A119-2022)</f>
        <v>41812.29684280837</v>
      </c>
      <c r="N119" s="37">
        <f>'Total Cost'!L119/(1+Assumptions!$D$49)^($A119-2022)</f>
        <v>37069.170391768428</v>
      </c>
      <c r="O119" s="37">
        <f>'Total Cost'!M119/(1+Assumptions!$D$49)^($A119-2022)</f>
        <v>15753.744519962471</v>
      </c>
      <c r="P119" s="38">
        <f>'Total Cost'!N119/(1+Assumptions!$D$49)^($A119-2022)</f>
        <v>14572116.898918107</v>
      </c>
      <c r="Q119" s="38">
        <f>'Total Cost'!O119/(1+Assumptions!$D$49)^($A119-2022)</f>
        <v>26383409.813634917</v>
      </c>
      <c r="R119" s="38">
        <f>'Total Cost'!P119/(1+Assumptions!$D$49)^($A119-2022)</f>
        <v>19734336.322396033</v>
      </c>
      <c r="S119" s="38">
        <f>'Total Cost'!Q119/(1+Assumptions!$D$49)^($A119-2022)</f>
        <v>7258694.1211389732</v>
      </c>
      <c r="T119" s="38">
        <f>'Total Cost'!R119/(1+Assumptions!$D$49)^($A119-2022)</f>
        <v>4901139.7055157702</v>
      </c>
      <c r="U119" s="38">
        <f>'Total Cost'!S119/(1+Assumptions!$D$49)^($A119-2022)</f>
        <v>2730447.3390854052</v>
      </c>
      <c r="V119" s="84">
        <f t="shared" si="11"/>
        <v>15146051.125768363</v>
      </c>
      <c r="W119" s="84">
        <f t="shared" si="6"/>
        <v>27102363.08606147</v>
      </c>
      <c r="X119" s="84">
        <f t="shared" si="7"/>
        <v>20456117.924532387</v>
      </c>
      <c r="Y119" s="84">
        <f t="shared" si="8"/>
        <v>7738978.0902111167</v>
      </c>
      <c r="Z119" s="84">
        <f t="shared" si="9"/>
        <v>5303124.2981114732</v>
      </c>
      <c r="AA119" s="84">
        <f t="shared" si="10"/>
        <v>2964959.2817328572</v>
      </c>
    </row>
    <row r="120" spans="1:27" x14ac:dyDescent="0.35">
      <c r="A120">
        <v>2139</v>
      </c>
      <c r="B120">
        <v>2130</v>
      </c>
      <c r="C120">
        <f>'[2]Total Frequency Model'!L120</f>
        <v>3.5095506291192327</v>
      </c>
      <c r="D120" s="36">
        <f>'Total Cost'!B120/(1+Assumptions!$D$49)^($A120-2022)</f>
        <v>477655.96628254547</v>
      </c>
      <c r="E120" s="36">
        <f>'Total Cost'!C120/(1+Assumptions!$D$49)^($A120-2022)</f>
        <v>612806.68542450597</v>
      </c>
      <c r="F120" s="36">
        <f>'Total Cost'!D120/(1+Assumptions!$D$49)^($A120-2022)</f>
        <v>646131.52028142754</v>
      </c>
      <c r="G120" s="36">
        <f>'Total Cost'!E120/(1+Assumptions!$D$49)^($A120-2022)</f>
        <v>424891.64442575263</v>
      </c>
      <c r="H120" s="36">
        <f>'Total Cost'!F120/(1+Assumptions!$D$49)^($A120-2022)</f>
        <v>353613.52542622539</v>
      </c>
      <c r="I120" s="36">
        <f>'Total Cost'!G120/(1+Assumptions!$D$49)^($A120-2022)</f>
        <v>211982.97728430791</v>
      </c>
      <c r="J120" s="37">
        <f>'Total Cost'!H120/(1+Assumptions!$D$49)^($A120-2022)</f>
        <v>76792.585018166428</v>
      </c>
      <c r="K120" s="37">
        <f>'Total Cost'!I120/(1+Assumptions!$D$49)^($A120-2022)</f>
        <v>82054.524595352836</v>
      </c>
      <c r="L120" s="37">
        <f>'Total Cost'!J120/(1+Assumptions!$D$49)^($A120-2022)</f>
        <v>52137.879454596412</v>
      </c>
      <c r="M120" s="37">
        <f>'Total Cost'!K120/(1+Assumptions!$D$49)^($A120-2022)</f>
        <v>39644.027724356201</v>
      </c>
      <c r="N120" s="37">
        <f>'Total Cost'!L120/(1+Assumptions!$D$49)^($A120-2022)</f>
        <v>35144.621860060943</v>
      </c>
      <c r="O120" s="37">
        <f>'Total Cost'!M120/(1+Assumptions!$D$49)^($A120-2022)</f>
        <v>14935.180419512255</v>
      </c>
      <c r="P120" s="38">
        <f>'Total Cost'!N120/(1+Assumptions!$D$49)^($A120-2022)</f>
        <v>13936182.454927625</v>
      </c>
      <c r="Q120" s="38">
        <f>'Total Cost'!O120/(1+Assumptions!$D$49)^($A120-2022)</f>
        <v>25233719.937177733</v>
      </c>
      <c r="R120" s="38">
        <f>'Total Cost'!P120/(1+Assumptions!$D$49)^($A120-2022)</f>
        <v>18876148.964836389</v>
      </c>
      <c r="S120" s="38">
        <f>'Total Cost'!Q120/(1+Assumptions!$D$49)^($A120-2022)</f>
        <v>6945765.366640714</v>
      </c>
      <c r="T120" s="38">
        <f>'Total Cost'!R120/(1+Assumptions!$D$49)^($A120-2022)</f>
        <v>4689193.0392500563</v>
      </c>
      <c r="U120" s="38">
        <f>'Total Cost'!S120/(1+Assumptions!$D$49)^($A120-2022)</f>
        <v>2612106.29188166</v>
      </c>
      <c r="V120" s="84">
        <f t="shared" si="11"/>
        <v>14490631.006228337</v>
      </c>
      <c r="W120" s="84">
        <f t="shared" si="6"/>
        <v>25928581.147197593</v>
      </c>
      <c r="X120" s="84">
        <f t="shared" si="7"/>
        <v>19574418.364572413</v>
      </c>
      <c r="Y120" s="84">
        <f t="shared" si="8"/>
        <v>7410301.038790823</v>
      </c>
      <c r="Z120" s="84">
        <f t="shared" si="9"/>
        <v>5077951.1865363428</v>
      </c>
      <c r="AA120" s="84">
        <f t="shared" si="10"/>
        <v>2839024.4495854801</v>
      </c>
    </row>
    <row r="121" spans="1:27" x14ac:dyDescent="0.35">
      <c r="A121">
        <v>2140</v>
      </c>
      <c r="B121">
        <v>2140</v>
      </c>
      <c r="C121">
        <f>'[2]Total Frequency Model'!L121</f>
        <v>3.8094427801078492</v>
      </c>
      <c r="D121" s="36">
        <f>'Total Cost'!B121/(1+Assumptions!$D$49)^($A121-2022)</f>
        <v>491861.84692849743</v>
      </c>
      <c r="E121" s="36">
        <f>'Total Cost'!C121/(1+Assumptions!$D$49)^($A121-2022)</f>
        <v>631032.0594315218</v>
      </c>
      <c r="F121" s="36">
        <f>'Total Cost'!D121/(1+Assumptions!$D$49)^($A121-2022)</f>
        <v>665348.00224048679</v>
      </c>
      <c r="G121" s="36">
        <f>'Total Cost'!E121/(1+Assumptions!$D$49)^($A121-2022)</f>
        <v>437528.27081430296</v>
      </c>
      <c r="H121" s="36">
        <f>'Total Cost'!F121/(1+Assumptions!$D$49)^($A121-2022)</f>
        <v>364130.28202846128</v>
      </c>
      <c r="I121" s="36">
        <f>'Total Cost'!G121/(1+Assumptions!$D$49)^($A121-2022)</f>
        <v>218287.52509036032</v>
      </c>
      <c r="J121" s="37">
        <f>'Total Cost'!H121/(1+Assumptions!$D$49)^($A121-2022)</f>
        <v>77353.970036222992</v>
      </c>
      <c r="K121" s="37">
        <f>'Total Cost'!I121/(1+Assumptions!$D$49)^($A121-2022)</f>
        <v>82656.578413812284</v>
      </c>
      <c r="L121" s="37">
        <f>'Total Cost'!J121/(1+Assumptions!$D$49)^($A121-2022)</f>
        <v>52522.420894393363</v>
      </c>
      <c r="M121" s="37">
        <f>'Total Cost'!K121/(1+Assumptions!$D$49)^($A121-2022)</f>
        <v>39943.346356798487</v>
      </c>
      <c r="N121" s="37">
        <f>'Total Cost'!L121/(1+Assumptions!$D$49)^($A121-2022)</f>
        <v>35407.697489924147</v>
      </c>
      <c r="O121" s="37">
        <f>'Total Cost'!M121/(1+Assumptions!$D$49)^($A121-2022)</f>
        <v>15046.305023156794</v>
      </c>
      <c r="P121" s="38">
        <f>'Total Cost'!N121/(1+Assumptions!$D$49)^($A121-2022)</f>
        <v>14163130.642145945</v>
      </c>
      <c r="Q121" s="38">
        <f>'Total Cost'!O121/(1+Assumptions!$D$49)^($A121-2022)</f>
        <v>25646374.108168866</v>
      </c>
      <c r="R121" s="38">
        <f>'Total Cost'!P121/(1+Assumptions!$D$49)^($A121-2022)</f>
        <v>19186630.35690888</v>
      </c>
      <c r="S121" s="38">
        <f>'Total Cost'!Q121/(1+Assumptions!$D$49)^($A121-2022)</f>
        <v>7062793.5687555885</v>
      </c>
      <c r="T121" s="38">
        <f>'Total Cost'!R121/(1+Assumptions!$D$49)^($A121-2022)</f>
        <v>4767534.2782487571</v>
      </c>
      <c r="U121" s="38">
        <f>'Total Cost'!S121/(1+Assumptions!$D$49)^($A121-2022)</f>
        <v>2655476.6028000182</v>
      </c>
      <c r="V121" s="84">
        <f t="shared" si="11"/>
        <v>14732346.459110666</v>
      </c>
      <c r="W121" s="84">
        <f t="shared" si="6"/>
        <v>26360062.7460142</v>
      </c>
      <c r="X121" s="84">
        <f t="shared" si="7"/>
        <v>19904500.780043758</v>
      </c>
      <c r="Y121" s="84">
        <f t="shared" si="8"/>
        <v>7540265.1859266898</v>
      </c>
      <c r="Z121" s="84">
        <f t="shared" si="9"/>
        <v>5167072.2577671427</v>
      </c>
      <c r="AA121" s="84">
        <f t="shared" si="10"/>
        <v>2888810.4329135353</v>
      </c>
    </row>
    <row r="122" spans="1:27" x14ac:dyDescent="0.35">
      <c r="A122">
        <v>2141</v>
      </c>
      <c r="B122">
        <v>2140</v>
      </c>
      <c r="C122">
        <f>'[2]Total Frequency Model'!L122</f>
        <v>3.8094427801078492</v>
      </c>
      <c r="D122" s="36">
        <f>'Total Cost'!B122/(1+Assumptions!$D$49)^($A122-2022)</f>
        <v>476628.25721254229</v>
      </c>
      <c r="E122" s="36">
        <f>'Total Cost'!C122/(1+Assumptions!$D$49)^($A122-2022)</f>
        <v>611488.19045485067</v>
      </c>
      <c r="F122" s="36">
        <f>'Total Cost'!D122/(1+Assumptions!$D$49)^($A122-2022)</f>
        <v>644741.32467898168</v>
      </c>
      <c r="G122" s="36">
        <f>'Total Cost'!E122/(1+Assumptions!$D$49)^($A122-2022)</f>
        <v>423977.46135766845</v>
      </c>
      <c r="H122" s="36">
        <f>'Total Cost'!F122/(1+Assumptions!$D$49)^($A122-2022)</f>
        <v>352852.70204494405</v>
      </c>
      <c r="I122" s="36">
        <f>'Total Cost'!G122/(1+Assumptions!$D$49)^($A122-2022)</f>
        <v>211526.88159238797</v>
      </c>
      <c r="J122" s="37">
        <f>'Total Cost'!H122/(1+Assumptions!$D$49)^($A122-2022)</f>
        <v>73325.632843498883</v>
      </c>
      <c r="K122" s="37">
        <f>'Total Cost'!I122/(1+Assumptions!$D$49)^($A122-2022)</f>
        <v>78354.196563124468</v>
      </c>
      <c r="L122" s="37">
        <f>'Total Cost'!J122/(1+Assumptions!$D$49)^($A122-2022)</f>
        <v>49790.459670834236</v>
      </c>
      <c r="M122" s="37">
        <f>'Total Cost'!K122/(1+Assumptions!$D$49)^($A122-2022)</f>
        <v>37872.284100701283</v>
      </c>
      <c r="N122" s="37">
        <f>'Total Cost'!L122/(1+Assumptions!$D$49)^($A122-2022)</f>
        <v>33569.644997134732</v>
      </c>
      <c r="O122" s="37">
        <f>'Total Cost'!M122/(1+Assumptions!$D$49)^($A122-2022)</f>
        <v>14264.593866761748</v>
      </c>
      <c r="P122" s="38">
        <f>'Total Cost'!N122/(1+Assumptions!$D$49)^($A122-2022)</f>
        <v>13545230.773149177</v>
      </c>
      <c r="Q122" s="38">
        <f>'Total Cost'!O122/(1+Assumptions!$D$49)^($A122-2022)</f>
        <v>24529147.569703251</v>
      </c>
      <c r="R122" s="38">
        <f>'Total Cost'!P122/(1+Assumptions!$D$49)^($A122-2022)</f>
        <v>18352528.711147692</v>
      </c>
      <c r="S122" s="38">
        <f>'Total Cost'!Q122/(1+Assumptions!$D$49)^($A122-2022)</f>
        <v>6758419.6679049823</v>
      </c>
      <c r="T122" s="38">
        <f>'Total Cost'!R122/(1+Assumptions!$D$49)^($A122-2022)</f>
        <v>4561436.8600704493</v>
      </c>
      <c r="U122" s="38">
        <f>'Total Cost'!S122/(1+Assumptions!$D$49)^($A122-2022)</f>
        <v>2540423.6955195735</v>
      </c>
      <c r="V122" s="84">
        <f t="shared" si="11"/>
        <v>14095184.663205219</v>
      </c>
      <c r="W122" s="84">
        <f t="shared" si="6"/>
        <v>25218989.956721228</v>
      </c>
      <c r="X122" s="84">
        <f t="shared" si="7"/>
        <v>19047060.49549751</v>
      </c>
      <c r="Y122" s="84">
        <f t="shared" si="8"/>
        <v>7220269.4133633524</v>
      </c>
      <c r="Z122" s="84">
        <f t="shared" si="9"/>
        <v>4947859.2071125284</v>
      </c>
      <c r="AA122" s="84">
        <f t="shared" si="10"/>
        <v>2766215.1709787231</v>
      </c>
    </row>
    <row r="123" spans="1:27" x14ac:dyDescent="0.35">
      <c r="A123">
        <v>2142</v>
      </c>
      <c r="B123">
        <v>2140</v>
      </c>
      <c r="C123">
        <f>'[2]Total Frequency Model'!L123</f>
        <v>3.8094427801078492</v>
      </c>
      <c r="D123" s="36">
        <f>'Total Cost'!B123/(1+Assumptions!$D$49)^($A123-2022)</f>
        <v>461866.47122985742</v>
      </c>
      <c r="E123" s="36">
        <f>'Total Cost'!C123/(1+Assumptions!$D$49)^($A123-2022)</f>
        <v>592549.62006621226</v>
      </c>
      <c r="F123" s="36">
        <f>'Total Cost'!D123/(1+Assumptions!$D$49)^($A123-2022)</f>
        <v>624772.86224503967</v>
      </c>
      <c r="G123" s="36">
        <f>'Total Cost'!E123/(1+Assumptions!$D$49)^($A123-2022)</f>
        <v>410846.33778004762</v>
      </c>
      <c r="H123" s="36">
        <f>'Total Cost'!F123/(1+Assumptions!$D$49)^($A123-2022)</f>
        <v>341924.40311977809</v>
      </c>
      <c r="I123" s="36">
        <f>'Total Cost'!G123/(1+Assumptions!$D$49)^($A123-2022)</f>
        <v>204975.62385976233</v>
      </c>
      <c r="J123" s="37">
        <f>'Total Cost'!H123/(1+Assumptions!$D$49)^($A123-2022)</f>
        <v>69507.266339197711</v>
      </c>
      <c r="K123" s="37">
        <f>'Total Cost'!I123/(1+Assumptions!$D$49)^($A123-2022)</f>
        <v>74275.970235086948</v>
      </c>
      <c r="L123" s="37">
        <f>'Total Cost'!J123/(1+Assumptions!$D$49)^($A123-2022)</f>
        <v>47200.744592968978</v>
      </c>
      <c r="M123" s="37">
        <f>'Total Cost'!K123/(1+Assumptions!$D$49)^($A123-2022)</f>
        <v>35908.744002205523</v>
      </c>
      <c r="N123" s="37">
        <f>'Total Cost'!L123/(1+Assumptions!$D$49)^($A123-2022)</f>
        <v>31827.120512052032</v>
      </c>
      <c r="O123" s="37">
        <f>'Total Cost'!M123/(1+Assumptions!$D$49)^($A123-2022)</f>
        <v>13523.540560659529</v>
      </c>
      <c r="P123" s="38">
        <f>'Total Cost'!N123/(1+Assumptions!$D$49)^($A123-2022)</f>
        <v>12954377.650283594</v>
      </c>
      <c r="Q123" s="38">
        <f>'Total Cost'!O123/(1+Assumptions!$D$49)^($A123-2022)</f>
        <v>23460756.64775575</v>
      </c>
      <c r="R123" s="38">
        <f>'Total Cost'!P123/(1+Assumptions!$D$49)^($A123-2022)</f>
        <v>17554816.478943985</v>
      </c>
      <c r="S123" s="38">
        <f>'Total Cost'!Q123/(1+Assumptions!$D$49)^($A123-2022)</f>
        <v>6467215.3564759856</v>
      </c>
      <c r="T123" s="38">
        <f>'Total Cost'!R123/(1+Assumptions!$D$49)^($A123-2022)</f>
        <v>4364283.2349085687</v>
      </c>
      <c r="U123" s="38">
        <f>'Total Cost'!S123/(1+Assumptions!$D$49)^($A123-2022)</f>
        <v>2430374.2704108004</v>
      </c>
      <c r="V123" s="84">
        <f t="shared" si="11"/>
        <v>13485751.387852648</v>
      </c>
      <c r="W123" s="84">
        <f t="shared" si="6"/>
        <v>24127582.238057047</v>
      </c>
      <c r="X123" s="84">
        <f t="shared" si="7"/>
        <v>18226790.085781995</v>
      </c>
      <c r="Y123" s="84">
        <f t="shared" si="8"/>
        <v>6913970.4382582391</v>
      </c>
      <c r="Z123" s="84">
        <f t="shared" si="9"/>
        <v>4738034.7585403984</v>
      </c>
      <c r="AA123" s="84">
        <f t="shared" si="10"/>
        <v>2648873.4348312221</v>
      </c>
    </row>
    <row r="124" spans="1:27" x14ac:dyDescent="0.35">
      <c r="A124">
        <v>2143</v>
      </c>
      <c r="B124">
        <v>2140</v>
      </c>
      <c r="C124">
        <f>'[2]Total Frequency Model'!L124</f>
        <v>3.8094427801078492</v>
      </c>
      <c r="D124" s="36">
        <f>'Total Cost'!B124/(1+Assumptions!$D$49)^($A124-2022)</f>
        <v>447561.87661612965</v>
      </c>
      <c r="E124" s="36">
        <f>'Total Cost'!C124/(1+Assumptions!$D$49)^($A124-2022)</f>
        <v>574197.601395112</v>
      </c>
      <c r="F124" s="36">
        <f>'Total Cost'!D124/(1+Assumptions!$D$49)^($A124-2022)</f>
        <v>605422.84860088851</v>
      </c>
      <c r="G124" s="36">
        <f>'Total Cost'!E124/(1+Assumptions!$D$49)^($A124-2022)</f>
        <v>398121.9018736502</v>
      </c>
      <c r="H124" s="36">
        <f>'Total Cost'!F124/(1+Assumptions!$D$49)^($A124-2022)</f>
        <v>331334.56757240603</v>
      </c>
      <c r="I124" s="36">
        <f>'Total Cost'!G124/(1+Assumptions!$D$49)^($A124-2022)</f>
        <v>198627.266947856</v>
      </c>
      <c r="J124" s="37">
        <f>'Total Cost'!H124/(1+Assumptions!$D$49)^($A124-2022)</f>
        <v>65887.917218912451</v>
      </c>
      <c r="K124" s="37">
        <f>'Total Cost'!I124/(1+Assumptions!$D$49)^($A124-2022)</f>
        <v>70410.210858659761</v>
      </c>
      <c r="L124" s="37">
        <f>'Total Cost'!J124/(1+Assumptions!$D$49)^($A124-2022)</f>
        <v>44745.862503773038</v>
      </c>
      <c r="M124" s="37">
        <f>'Total Cost'!K124/(1+Assumptions!$D$49)^($A124-2022)</f>
        <v>34047.137351894977</v>
      </c>
      <c r="N124" s="37">
        <f>'Total Cost'!L124/(1+Assumptions!$D$49)^($A124-2022)</f>
        <v>30175.153862362222</v>
      </c>
      <c r="O124" s="37">
        <f>'Total Cost'!M124/(1+Assumptions!$D$49)^($A124-2022)</f>
        <v>12821.028296528477</v>
      </c>
      <c r="P124" s="38">
        <f>'Total Cost'!N124/(1+Assumptions!$D$49)^($A124-2022)</f>
        <v>12389383.729342874</v>
      </c>
      <c r="Q124" s="38">
        <f>'Total Cost'!O124/(1+Assumptions!$D$49)^($A124-2022)</f>
        <v>22439059.86780405</v>
      </c>
      <c r="R124" s="38">
        <f>'Total Cost'!P124/(1+Assumptions!$D$49)^($A124-2022)</f>
        <v>16791900.83039926</v>
      </c>
      <c r="S124" s="38">
        <f>'Total Cost'!Q124/(1+Assumptions!$D$49)^($A124-2022)</f>
        <v>6188608.6451605009</v>
      </c>
      <c r="T124" s="38">
        <f>'Total Cost'!R124/(1+Assumptions!$D$49)^($A124-2022)</f>
        <v>4175683.8628299027</v>
      </c>
      <c r="U124" s="38">
        <f>'Total Cost'!S124/(1+Assumptions!$D$49)^($A124-2022)</f>
        <v>2325109.9672357114</v>
      </c>
      <c r="V124" s="84">
        <f t="shared" si="11"/>
        <v>12902833.523177916</v>
      </c>
      <c r="W124" s="84">
        <f t="shared" si="6"/>
        <v>23083667.680057824</v>
      </c>
      <c r="X124" s="84">
        <f t="shared" si="7"/>
        <v>17442069.541503921</v>
      </c>
      <c r="Y124" s="84">
        <f t="shared" si="8"/>
        <v>6620777.6843860457</v>
      </c>
      <c r="Z124" s="84">
        <f t="shared" si="9"/>
        <v>4537193.5842646705</v>
      </c>
      <c r="AA124" s="84">
        <f t="shared" si="10"/>
        <v>2536558.262480096</v>
      </c>
    </row>
    <row r="125" spans="1:27" x14ac:dyDescent="0.35">
      <c r="A125">
        <v>2144</v>
      </c>
      <c r="B125">
        <v>2140</v>
      </c>
      <c r="C125">
        <f>'[2]Total Frequency Model'!L125</f>
        <v>3.8094427801078492</v>
      </c>
      <c r="D125" s="36">
        <f>'Total Cost'!B125/(1+Assumptions!$D$49)^($A125-2022)</f>
        <v>433700.31357063446</v>
      </c>
      <c r="E125" s="36">
        <f>'Total Cost'!C125/(1+Assumptions!$D$49)^($A125-2022)</f>
        <v>556413.96818558138</v>
      </c>
      <c r="F125" s="36">
        <f>'Total Cost'!D125/(1+Assumptions!$D$49)^($A125-2022)</f>
        <v>586672.12959748623</v>
      </c>
      <c r="G125" s="36">
        <f>'Total Cost'!E125/(1+Assumptions!$D$49)^($A125-2022)</f>
        <v>385791.55800178536</v>
      </c>
      <c r="H125" s="36">
        <f>'Total Cost'!F125/(1+Assumptions!$D$49)^($A125-2022)</f>
        <v>321072.71275965573</v>
      </c>
      <c r="I125" s="36">
        <f>'Total Cost'!G125/(1+Assumptions!$D$49)^($A125-2022)</f>
        <v>192475.52675906068</v>
      </c>
      <c r="J125" s="37">
        <f>'Total Cost'!H125/(1+Assumptions!$D$49)^($A125-2022)</f>
        <v>62457.203988648958</v>
      </c>
      <c r="K125" s="37">
        <f>'Total Cost'!I125/(1+Assumptions!$D$49)^($A125-2022)</f>
        <v>66745.839835318373</v>
      </c>
      <c r="L125" s="37">
        <f>'Total Cost'!J125/(1+Assumptions!$D$49)^($A125-2022)</f>
        <v>42418.786903376749</v>
      </c>
      <c r="M125" s="37">
        <f>'Total Cost'!K125/(1+Assumptions!$D$49)^($A125-2022)</f>
        <v>32282.166237008361</v>
      </c>
      <c r="N125" s="37">
        <f>'Total Cost'!L125/(1+Assumptions!$D$49)^($A125-2022)</f>
        <v>28609.033719921474</v>
      </c>
      <c r="O125" s="37">
        <f>'Total Cost'!M125/(1+Assumptions!$D$49)^($A125-2022)</f>
        <v>12155.050576839591</v>
      </c>
      <c r="P125" s="38">
        <f>'Total Cost'!N125/(1+Assumptions!$D$49)^($A125-2022)</f>
        <v>11849113.756463414</v>
      </c>
      <c r="Q125" s="38">
        <f>'Total Cost'!O125/(1+Assumptions!$D$49)^($A125-2022)</f>
        <v>21462009.937585324</v>
      </c>
      <c r="R125" s="38">
        <f>'Total Cost'!P125/(1+Assumptions!$D$49)^($A125-2022)</f>
        <v>16062258.871772632</v>
      </c>
      <c r="S125" s="38">
        <f>'Total Cost'!Q125/(1+Assumptions!$D$49)^($A125-2022)</f>
        <v>5922052.4770138878</v>
      </c>
      <c r="T125" s="38">
        <f>'Total Cost'!R125/(1+Assumptions!$D$49)^($A125-2022)</f>
        <v>3995266.22814475</v>
      </c>
      <c r="U125" s="38">
        <f>'Total Cost'!S125/(1+Assumptions!$D$49)^($A125-2022)</f>
        <v>2224421.9867559047</v>
      </c>
      <c r="V125" s="84">
        <f t="shared" si="11"/>
        <v>12345271.274022698</v>
      </c>
      <c r="W125" s="84">
        <f t="shared" si="6"/>
        <v>22085169.745606225</v>
      </c>
      <c r="X125" s="84">
        <f t="shared" si="7"/>
        <v>16691349.788273495</v>
      </c>
      <c r="Y125" s="84">
        <f t="shared" si="8"/>
        <v>6340126.2012526812</v>
      </c>
      <c r="Z125" s="84">
        <f t="shared" si="9"/>
        <v>4344947.9746243274</v>
      </c>
      <c r="AA125" s="84">
        <f t="shared" si="10"/>
        <v>2429052.5640918049</v>
      </c>
    </row>
    <row r="126" spans="1:27" x14ac:dyDescent="0.35">
      <c r="A126">
        <v>2145</v>
      </c>
      <c r="B126">
        <v>2140</v>
      </c>
      <c r="C126">
        <f>'[2]Total Frequency Model'!L126</f>
        <v>3.8094427801078492</v>
      </c>
      <c r="D126" s="36">
        <f>'Total Cost'!B126/(1+Assumptions!$D$49)^($A126-2022)</f>
        <v>420268.06083976454</v>
      </c>
      <c r="E126" s="36">
        <f>'Total Cost'!C126/(1+Assumptions!$D$49)^($A126-2022)</f>
        <v>539181.11681380635</v>
      </c>
      <c r="F126" s="36">
        <f>'Total Cost'!D126/(1+Assumptions!$D$49)^($A126-2022)</f>
        <v>568502.1443142551</v>
      </c>
      <c r="G126" s="36">
        <f>'Total Cost'!E126/(1+Assumptions!$D$49)^($A126-2022)</f>
        <v>373843.10063072084</v>
      </c>
      <c r="H126" s="36">
        <f>'Total Cost'!F126/(1+Assumptions!$D$49)^($A126-2022)</f>
        <v>311128.68069920549</v>
      </c>
      <c r="I126" s="36">
        <f>'Total Cost'!G126/(1+Assumptions!$D$49)^($A126-2022)</f>
        <v>186514.31382229863</v>
      </c>
      <c r="J126" s="37">
        <f>'Total Cost'!H126/(1+Assumptions!$D$49)^($A126-2022)</f>
        <v>59205.287093888233</v>
      </c>
      <c r="K126" s="37">
        <f>'Total Cost'!I126/(1+Assumptions!$D$49)^($A126-2022)</f>
        <v>63272.356685043633</v>
      </c>
      <c r="L126" s="37">
        <f>'Total Cost'!J126/(1+Assumptions!$D$49)^($A126-2022)</f>
        <v>40212.857766548201</v>
      </c>
      <c r="M126" s="37">
        <f>'Total Cost'!K126/(1+Assumptions!$D$49)^($A126-2022)</f>
        <v>30608.80839571145</v>
      </c>
      <c r="N126" s="37">
        <f>'Total Cost'!L126/(1+Assumptions!$D$49)^($A126-2022)</f>
        <v>27124.294108244379</v>
      </c>
      <c r="O126" s="37">
        <f>'Total Cost'!M126/(1+Assumptions!$D$49)^($A126-2022)</f>
        <v>11523.705461555866</v>
      </c>
      <c r="P126" s="38">
        <f>'Total Cost'!N126/(1+Assumptions!$D$49)^($A126-2022)</f>
        <v>11332482.459621828</v>
      </c>
      <c r="Q126" s="38">
        <f>'Total Cost'!O126/(1+Assumptions!$D$49)^($A126-2022)</f>
        <v>20527649.593686376</v>
      </c>
      <c r="R126" s="38">
        <f>'Total Cost'!P126/(1+Assumptions!$D$49)^($A126-2022)</f>
        <v>15364434.566044273</v>
      </c>
      <c r="S126" s="38">
        <f>'Total Cost'!Q126/(1+Assumptions!$D$49)^($A126-2022)</f>
        <v>5667023.6370135443</v>
      </c>
      <c r="T126" s="38">
        <f>'Total Cost'!R126/(1+Assumptions!$D$49)^($A126-2022)</f>
        <v>3822674.0930096596</v>
      </c>
      <c r="U126" s="38">
        <f>'Total Cost'!S126/(1+Assumptions!$D$49)^($A126-2022)</f>
        <v>2128110.6708177617</v>
      </c>
      <c r="V126" s="84">
        <f t="shared" si="11"/>
        <v>11811955.80755548</v>
      </c>
      <c r="W126" s="84">
        <f t="shared" si="6"/>
        <v>21130103.067185227</v>
      </c>
      <c r="X126" s="84">
        <f t="shared" si="7"/>
        <v>15973149.568125077</v>
      </c>
      <c r="Y126" s="84">
        <f t="shared" si="8"/>
        <v>6071475.5460399762</v>
      </c>
      <c r="Z126" s="84">
        <f t="shared" si="9"/>
        <v>4160927.0678171096</v>
      </c>
      <c r="AA126" s="84">
        <f t="shared" si="10"/>
        <v>2326148.6901016161</v>
      </c>
    </row>
    <row r="127" spans="1:27" x14ac:dyDescent="0.35">
      <c r="A127">
        <v>2146</v>
      </c>
      <c r="B127">
        <v>2140</v>
      </c>
      <c r="C127">
        <f>'[2]Total Frequency Model'!L127</f>
        <v>3.8094427801078492</v>
      </c>
      <c r="D127" s="36">
        <f>'Total Cost'!B127/(1+Assumptions!$D$49)^($A127-2022)</f>
        <v>407251.82213466387</v>
      </c>
      <c r="E127" s="36">
        <f>'Total Cost'!C127/(1+Assumptions!$D$49)^($A127-2022)</f>
        <v>522481.98886268889</v>
      </c>
      <c r="F127" s="36">
        <f>'Total Cost'!D127/(1+Assumptions!$D$49)^($A127-2022)</f>
        <v>550894.90668603766</v>
      </c>
      <c r="G127" s="36">
        <f>'Total Cost'!E127/(1+Assumptions!$D$49)^($A127-2022)</f>
        <v>362264.70224769518</v>
      </c>
      <c r="H127" s="36">
        <f>'Total Cost'!F127/(1+Assumptions!$D$49)^($A127-2022)</f>
        <v>301492.62801442167</v>
      </c>
      <c r="I127" s="36">
        <f>'Total Cost'!G127/(1+Assumptions!$D$49)^($A127-2022)</f>
        <v>180737.72726518998</v>
      </c>
      <c r="J127" s="37">
        <f>'Total Cost'!H127/(1+Assumptions!$D$49)^($A127-2022)</f>
        <v>56122.840610024941</v>
      </c>
      <c r="K127" s="37">
        <f>'Total Cost'!I127/(1+Assumptions!$D$49)^($A127-2022)</f>
        <v>59979.80885684953</v>
      </c>
      <c r="L127" s="37">
        <f>'Total Cost'!J127/(1+Assumptions!$D$49)^($A127-2022)</f>
        <v>38121.762414368619</v>
      </c>
      <c r="M127" s="37">
        <f>'Total Cost'!K127/(1+Assumptions!$D$49)^($A127-2022)</f>
        <v>29022.302860911088</v>
      </c>
      <c r="N127" s="37">
        <f>'Total Cost'!L127/(1+Assumptions!$D$49)^($A127-2022)</f>
        <v>25716.701613872643</v>
      </c>
      <c r="O127" s="37">
        <f>'Total Cost'!M127/(1+Assumptions!$D$49)^($A127-2022)</f>
        <v>10925.190115124326</v>
      </c>
      <c r="P127" s="38">
        <f>'Total Cost'!N127/(1+Assumptions!$D$49)^($A127-2022)</f>
        <v>10838452.342292061</v>
      </c>
      <c r="Q127" s="38">
        <f>'Total Cost'!O127/(1+Assumptions!$D$49)^($A127-2022)</f>
        <v>19634107.631754283</v>
      </c>
      <c r="R127" s="38">
        <f>'Total Cost'!P127/(1+Assumptions!$D$49)^($A127-2022)</f>
        <v>14697035.78942845</v>
      </c>
      <c r="S127" s="38">
        <f>'Total Cost'!Q127/(1+Assumptions!$D$49)^($A127-2022)</f>
        <v>5423021.7094589928</v>
      </c>
      <c r="T127" s="38">
        <f>'Total Cost'!R127/(1+Assumptions!$D$49)^($A127-2022)</f>
        <v>3657566.7838516124</v>
      </c>
      <c r="U127" s="38">
        <f>'Total Cost'!S127/(1+Assumptions!$D$49)^($A127-2022)</f>
        <v>2035985.1009322924</v>
      </c>
      <c r="V127" s="84">
        <f t="shared" si="11"/>
        <v>11301827.005036749</v>
      </c>
      <c r="W127" s="84">
        <f t="shared" si="6"/>
        <v>20216569.429473821</v>
      </c>
      <c r="X127" s="84">
        <f t="shared" si="7"/>
        <v>15286052.458528856</v>
      </c>
      <c r="Y127" s="84">
        <f t="shared" si="8"/>
        <v>5814308.7145675989</v>
      </c>
      <c r="Z127" s="84">
        <f t="shared" si="9"/>
        <v>3984776.1134799067</v>
      </c>
      <c r="AA127" s="84">
        <f t="shared" si="10"/>
        <v>2227648.018312607</v>
      </c>
    </row>
    <row r="128" spans="1:27" x14ac:dyDescent="0.35">
      <c r="A128">
        <v>2147</v>
      </c>
      <c r="B128">
        <v>2140</v>
      </c>
      <c r="C128">
        <f>'[2]Total Frequency Model'!L128</f>
        <v>3.8094427801078492</v>
      </c>
      <c r="D128" s="36">
        <f>'Total Cost'!B128/(1+Assumptions!$D$49)^($A128-2022)</f>
        <v>394638.71296952775</v>
      </c>
      <c r="E128" s="36">
        <f>'Total Cost'!C128/(1+Assumptions!$D$49)^($A128-2022)</f>
        <v>506300.05423609953</v>
      </c>
      <c r="F128" s="36">
        <f>'Total Cost'!D128/(1+Assumptions!$D$49)^($A128-2022)</f>
        <v>533832.98769908992</v>
      </c>
      <c r="G128" s="36">
        <f>'Total Cost'!E128/(1+Assumptions!$D$49)^($A128-2022)</f>
        <v>351044.90165312646</v>
      </c>
      <c r="H128" s="36">
        <f>'Total Cost'!F128/(1+Assumptions!$D$49)^($A128-2022)</f>
        <v>292155.01619061938</v>
      </c>
      <c r="I128" s="36">
        <f>'Total Cost'!G128/(1+Assumptions!$D$49)^($A128-2022)</f>
        <v>175140.04897291062</v>
      </c>
      <c r="J128" s="37">
        <f>'Total Cost'!H128/(1+Assumptions!$D$49)^($A128-2022)</f>
        <v>53201.025412523537</v>
      </c>
      <c r="K128" s="37">
        <f>'Total Cost'!I128/(1+Assumptions!$D$49)^($A128-2022)</f>
        <v>56858.763116818416</v>
      </c>
      <c r="L128" s="37">
        <f>'Total Cost'!J128/(1+Assumptions!$D$49)^($A128-2022)</f>
        <v>36139.517385003186</v>
      </c>
      <c r="M128" s="37">
        <f>'Total Cost'!K128/(1+Assumptions!$D$49)^($A128-2022)</f>
        <v>27518.136352419719</v>
      </c>
      <c r="N128" s="37">
        <f>'Total Cost'!L128/(1+Assumptions!$D$49)^($A128-2022)</f>
        <v>24382.243264876994</v>
      </c>
      <c r="O128" s="37">
        <f>'Total Cost'!M128/(1+Assumptions!$D$49)^($A128-2022)</f>
        <v>10357.795638076323</v>
      </c>
      <c r="P128" s="38">
        <f>'Total Cost'!N128/(1+Assumptions!$D$49)^($A128-2022)</f>
        <v>10366031.574731272</v>
      </c>
      <c r="Q128" s="38">
        <f>'Total Cost'!O128/(1+Assumptions!$D$49)^($A128-2022)</f>
        <v>18779595.112191536</v>
      </c>
      <c r="R128" s="38">
        <f>'Total Cost'!P128/(1+Assumptions!$D$49)^($A128-2022)</f>
        <v>14058731.517820004</v>
      </c>
      <c r="S128" s="38">
        <f>'Total Cost'!Q128/(1+Assumptions!$D$49)^($A128-2022)</f>
        <v>5189568.0811083848</v>
      </c>
      <c r="T128" s="38">
        <f>'Total Cost'!R128/(1+Assumptions!$D$49)^($A128-2022)</f>
        <v>3499618.5091664619</v>
      </c>
      <c r="U128" s="38">
        <f>'Total Cost'!S128/(1+Assumptions!$D$49)^($A128-2022)</f>
        <v>1947862.7145329586</v>
      </c>
      <c r="V128" s="84">
        <f t="shared" si="11"/>
        <v>10813871.313113322</v>
      </c>
      <c r="W128" s="84">
        <f t="shared" si="6"/>
        <v>19342753.929544453</v>
      </c>
      <c r="X128" s="84">
        <f t="shared" si="7"/>
        <v>14628704.022904098</v>
      </c>
      <c r="Y128" s="84">
        <f t="shared" si="8"/>
        <v>5568131.1191139314</v>
      </c>
      <c r="Z128" s="84">
        <f t="shared" si="9"/>
        <v>3816155.7686219583</v>
      </c>
      <c r="AA128" s="84">
        <f t="shared" si="10"/>
        <v>2133360.5591439456</v>
      </c>
    </row>
    <row r="129" spans="1:27" x14ac:dyDescent="0.35">
      <c r="A129">
        <v>2148</v>
      </c>
      <c r="B129">
        <v>2140</v>
      </c>
      <c r="C129">
        <f>'[2]Total Frequency Model'!L129</f>
        <v>3.8094427801078492</v>
      </c>
      <c r="D129" s="36">
        <f>'Total Cost'!B129/(1+Assumptions!$D$49)^($A129-2022)</f>
        <v>382416.24790753593</v>
      </c>
      <c r="E129" s="36">
        <f>'Total Cost'!C129/(1+Assumptions!$D$49)^($A129-2022)</f>
        <v>490619.29479610221</v>
      </c>
      <c r="F129" s="36">
        <f>'Total Cost'!D129/(1+Assumptions!$D$49)^($A129-2022)</f>
        <v>517299.49813848844</v>
      </c>
      <c r="G129" s="36">
        <f>'Total Cost'!E129/(1+Assumptions!$D$49)^($A129-2022)</f>
        <v>340172.59261542436</v>
      </c>
      <c r="H129" s="36">
        <f>'Total Cost'!F129/(1+Assumptions!$D$49)^($A129-2022)</f>
        <v>283106.60213309829</v>
      </c>
      <c r="I129" s="36">
        <f>'Total Cost'!G129/(1+Assumptions!$D$49)^($A129-2022)</f>
        <v>169715.73792795686</v>
      </c>
      <c r="J129" s="37">
        <f>'Total Cost'!H129/(1+Assumptions!$D$49)^($A129-2022)</f>
        <v>50431.463749405928</v>
      </c>
      <c r="K129" s="37">
        <f>'Total Cost'!I129/(1+Assumptions!$D$49)^($A129-2022)</f>
        <v>53900.278431165745</v>
      </c>
      <c r="L129" s="37">
        <f>'Total Cost'!J129/(1+Assumptions!$D$49)^($A129-2022)</f>
        <v>34260.451251350889</v>
      </c>
      <c r="M129" s="37">
        <f>'Total Cost'!K129/(1+Assumptions!$D$49)^($A129-2022)</f>
        <v>26092.030378429237</v>
      </c>
      <c r="N129" s="37">
        <f>'Total Cost'!L129/(1+Assumptions!$D$49)^($A129-2022)</f>
        <v>23117.115041664907</v>
      </c>
      <c r="O129" s="37">
        <f>'Total Cost'!M129/(1+Assumptions!$D$49)^($A129-2022)</f>
        <v>9819.9021683713236</v>
      </c>
      <c r="P129" s="38">
        <f>'Total Cost'!N129/(1+Assumptions!$D$49)^($A129-2022)</f>
        <v>9914271.9785650745</v>
      </c>
      <c r="Q129" s="38">
        <f>'Total Cost'!O129/(1+Assumptions!$D$49)^($A129-2022)</f>
        <v>17962401.733560584</v>
      </c>
      <c r="R129" s="38">
        <f>'Total Cost'!P129/(1+Assumptions!$D$49)^($A129-2022)</f>
        <v>13448249.137424828</v>
      </c>
      <c r="S129" s="38">
        <f>'Total Cost'!Q129/(1+Assumptions!$D$49)^($A129-2022)</f>
        <v>4966204.9880392179</v>
      </c>
      <c r="T129" s="38">
        <f>'Total Cost'!R129/(1+Assumptions!$D$49)^($A129-2022)</f>
        <v>3348517.7073083846</v>
      </c>
      <c r="U129" s="38">
        <f>'Total Cost'!S129/(1+Assumptions!$D$49)^($A129-2022)</f>
        <v>1863568.938130917</v>
      </c>
      <c r="V129" s="84">
        <f t="shared" si="11"/>
        <v>10347119.690222016</v>
      </c>
      <c r="W129" s="84">
        <f t="shared" si="6"/>
        <v>18506921.306787852</v>
      </c>
      <c r="X129" s="84">
        <f t="shared" si="7"/>
        <v>13999809.086814668</v>
      </c>
      <c r="Y129" s="84">
        <f t="shared" si="8"/>
        <v>5332469.6110330718</v>
      </c>
      <c r="Z129" s="84">
        <f t="shared" si="9"/>
        <v>3654741.4244831479</v>
      </c>
      <c r="AA129" s="84">
        <f t="shared" si="10"/>
        <v>2043104.5782272452</v>
      </c>
    </row>
    <row r="130" spans="1:27" x14ac:dyDescent="0.35">
      <c r="A130">
        <v>2149</v>
      </c>
      <c r="B130">
        <v>2140</v>
      </c>
      <c r="C130">
        <f>'[2]Total Frequency Model'!L130</f>
        <v>3.8094427801078492</v>
      </c>
      <c r="D130" s="36">
        <f>'Total Cost'!B130/(1+Assumptions!$D$49)^($A130-2022)</f>
        <v>370572.3282017954</v>
      </c>
      <c r="E130" s="36">
        <f>'Total Cost'!C130/(1+Assumptions!$D$49)^($A130-2022)</f>
        <v>475424.18850695447</v>
      </c>
      <c r="F130" s="36">
        <f>'Total Cost'!D130/(1+Assumptions!$D$49)^($A130-2022)</f>
        <v>501278.07186987047</v>
      </c>
      <c r="G130" s="36">
        <f>'Total Cost'!E130/(1+Assumptions!$D$49)^($A130-2022)</f>
        <v>329637.01287717849</v>
      </c>
      <c r="H130" s="36">
        <f>'Total Cost'!F130/(1+Assumptions!$D$49)^($A130-2022)</f>
        <v>274338.42901760823</v>
      </c>
      <c r="I130" s="36">
        <f>'Total Cost'!G130/(1+Assumptions!$D$49)^($A130-2022)</f>
        <v>164459.42472521542</v>
      </c>
      <c r="J130" s="37">
        <f>'Total Cost'!H130/(1+Assumptions!$D$49)^($A130-2022)</f>
        <v>47806.215142733985</v>
      </c>
      <c r="K130" s="37">
        <f>'Total Cost'!I130/(1+Assumptions!$D$49)^($A130-2022)</f>
        <v>51095.880266170687</v>
      </c>
      <c r="L130" s="37">
        <f>'Total Cost'!J130/(1+Assumptions!$D$49)^($A130-2022)</f>
        <v>32479.188336087744</v>
      </c>
      <c r="M130" s="37">
        <f>'Total Cost'!K130/(1+Assumptions!$D$49)^($A130-2022)</f>
        <v>24739.929009291391</v>
      </c>
      <c r="N130" s="37">
        <f>'Total Cost'!L130/(1+Assumptions!$D$49)^($A130-2022)</f>
        <v>21917.710987086037</v>
      </c>
      <c r="O130" s="37">
        <f>'Total Cost'!M130/(1+Assumptions!$D$49)^($A130-2022)</f>
        <v>9309.974238396273</v>
      </c>
      <c r="P130" s="38">
        <f>'Total Cost'!N130/(1+Assumptions!$D$49)^($A130-2022)</f>
        <v>9482267.10053505</v>
      </c>
      <c r="Q130" s="38">
        <f>'Total Cost'!O130/(1+Assumptions!$D$49)^($A130-2022)</f>
        <v>17180892.366267972</v>
      </c>
      <c r="R130" s="38">
        <f>'Total Cost'!P130/(1+Assumptions!$D$49)^($A130-2022)</f>
        <v>12864371.874079861</v>
      </c>
      <c r="S130" s="38">
        <f>'Total Cost'!Q130/(1+Assumptions!$D$49)^($A130-2022)</f>
        <v>4752494.6043097889</v>
      </c>
      <c r="T130" s="38">
        <f>'Total Cost'!R130/(1+Assumptions!$D$49)^($A130-2022)</f>
        <v>3203966.4229482389</v>
      </c>
      <c r="U130" s="38">
        <f>'Total Cost'!S130/(1+Assumptions!$D$49)^($A130-2022)</f>
        <v>1782936.8366216845</v>
      </c>
      <c r="V130" s="84">
        <f t="shared" si="11"/>
        <v>9900645.6438795794</v>
      </c>
      <c r="W130" s="84">
        <f t="shared" si="6"/>
        <v>17707412.435041096</v>
      </c>
      <c r="X130" s="84">
        <f t="shared" si="7"/>
        <v>13398129.134285819</v>
      </c>
      <c r="Y130" s="84">
        <f t="shared" si="8"/>
        <v>5106871.5461962586</v>
      </c>
      <c r="Z130" s="84">
        <f t="shared" si="9"/>
        <v>3500222.5629529334</v>
      </c>
      <c r="AA130" s="84">
        <f t="shared" si="10"/>
        <v>1956706.2355852961</v>
      </c>
    </row>
    <row r="131" spans="1:27" x14ac:dyDescent="0.35">
      <c r="A131">
        <v>2150</v>
      </c>
      <c r="B131">
        <v>2150</v>
      </c>
      <c r="C131">
        <f>'[2]Total Frequency Model'!L131</f>
        <v>4.1093349310964644</v>
      </c>
      <c r="D131" s="36">
        <f>'Total Cost'!B131/(1+Assumptions!$D$49)^($A131-2022)</f>
        <v>380910.22430362093</v>
      </c>
      <c r="E131" s="36">
        <f>'Total Cost'!C131/(1+Assumptions!$D$49)^($A131-2022)</f>
        <v>488687.14823449048</v>
      </c>
      <c r="F131" s="36">
        <f>'Total Cost'!D131/(1+Assumptions!$D$49)^($A131-2022)</f>
        <v>515262.28016265004</v>
      </c>
      <c r="G131" s="36">
        <f>'Total Cost'!E131/(1+Assumptions!$D$49)^($A131-2022)</f>
        <v>338832.93208403495</v>
      </c>
      <c r="H131" s="36">
        <f>'Total Cost'!F131/(1+Assumptions!$D$49)^($A131-2022)</f>
        <v>281991.67768213799</v>
      </c>
      <c r="I131" s="36">
        <f>'Total Cost'!G131/(1+Assumptions!$D$49)^($A131-2022)</f>
        <v>169047.36698745968</v>
      </c>
      <c r="J131" s="37">
        <f>'Total Cost'!H131/(1+Assumptions!$D$49)^($A131-2022)</f>
        <v>48070.801937991018</v>
      </c>
      <c r="K131" s="37">
        <f>'Total Cost'!I131/(1+Assumptions!$D$49)^($A131-2022)</f>
        <v>51380.111063360346</v>
      </c>
      <c r="L131" s="37">
        <f>'Total Cost'!J131/(1+Assumptions!$D$49)^($A131-2022)</f>
        <v>32661.160756662168</v>
      </c>
      <c r="M131" s="37">
        <f>'Total Cost'!K131/(1+Assumptions!$D$49)^($A131-2022)</f>
        <v>24883.0573558139</v>
      </c>
      <c r="N131" s="37">
        <f>'Total Cost'!L131/(1+Assumptions!$D$49)^($A131-2022)</f>
        <v>22043.032760445545</v>
      </c>
      <c r="O131" s="37">
        <f>'Total Cost'!M131/(1+Assumptions!$D$49)^($A131-2022)</f>
        <v>9362.7686729378438</v>
      </c>
      <c r="P131" s="38">
        <f>'Total Cost'!N131/(1+Assumptions!$D$49)^($A131-2022)</f>
        <v>9620100.2279393766</v>
      </c>
      <c r="Q131" s="38">
        <f>'Total Cost'!O131/(1+Assumptions!$D$49)^($A131-2022)</f>
        <v>17431837.227785222</v>
      </c>
      <c r="R131" s="38">
        <f>'Total Cost'!P131/(1+Assumptions!$D$49)^($A131-2022)</f>
        <v>13053520.572741255</v>
      </c>
      <c r="S131" s="38">
        <f>'Total Cost'!Q131/(1+Assumptions!$D$49)^($A131-2022)</f>
        <v>4824309.7586302245</v>
      </c>
      <c r="T131" s="38">
        <f>'Total Cost'!R131/(1+Assumptions!$D$49)^($A131-2022)</f>
        <v>3251919.4056811682</v>
      </c>
      <c r="U131" s="38">
        <f>'Total Cost'!S131/(1+Assumptions!$D$49)^($A131-2022)</f>
        <v>1809434.3463307379</v>
      </c>
      <c r="V131" s="84">
        <f t="shared" si="11"/>
        <v>10049081.254180988</v>
      </c>
      <c r="W131" s="84">
        <f t="shared" si="6"/>
        <v>17971904.487083074</v>
      </c>
      <c r="X131" s="84">
        <f t="shared" si="7"/>
        <v>13601444.013660567</v>
      </c>
      <c r="Y131" s="84">
        <f t="shared" si="8"/>
        <v>5188025.7480700733</v>
      </c>
      <c r="Z131" s="84">
        <f t="shared" si="9"/>
        <v>3555954.1161237517</v>
      </c>
      <c r="AA131" s="84">
        <f t="shared" si="10"/>
        <v>1987844.4819911355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85B-7EF8-438C-950E-B337594A503E}">
  <sheetPr>
    <tabColor rgb="FF00B050"/>
  </sheetPr>
  <dimension ref="A1:H48"/>
  <sheetViews>
    <sheetView zoomScale="130" zoomScaleNormal="130" workbookViewId="0">
      <selection activeCell="B11" sqref="B11"/>
    </sheetView>
  </sheetViews>
  <sheetFormatPr defaultColWidth="8.81640625" defaultRowHeight="14.5" x14ac:dyDescent="0.35"/>
  <cols>
    <col min="1" max="1" width="48.81640625" bestFit="1" customWidth="1"/>
    <col min="2" max="2" width="17.54296875" bestFit="1" customWidth="1"/>
    <col min="3" max="3" width="18.81640625" bestFit="1" customWidth="1"/>
    <col min="4" max="4" width="17.54296875" bestFit="1" customWidth="1"/>
    <col min="5" max="7" width="17.453125" bestFit="1" customWidth="1"/>
    <col min="8" max="9" width="18.81640625" bestFit="1" customWidth="1"/>
    <col min="10" max="10" width="14.81640625" bestFit="1" customWidth="1"/>
    <col min="11" max="11" width="13.1796875" bestFit="1" customWidth="1"/>
  </cols>
  <sheetData>
    <row r="1" spans="1:8" x14ac:dyDescent="0.35">
      <c r="A1" s="122" t="s">
        <v>199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</row>
    <row r="2" spans="1:8" x14ac:dyDescent="0.35">
      <c r="A2" s="85" t="s">
        <v>167</v>
      </c>
      <c r="B2" s="86">
        <v>2376180</v>
      </c>
      <c r="C2" s="86">
        <v>1634628</v>
      </c>
      <c r="D2" s="86">
        <v>1865736</v>
      </c>
      <c r="E2" s="86">
        <v>403548</v>
      </c>
      <c r="F2" s="86">
        <v>500448</v>
      </c>
      <c r="G2" s="86">
        <v>110052</v>
      </c>
    </row>
    <row r="3" spans="1:8" x14ac:dyDescent="0.35">
      <c r="A3" s="85" t="s">
        <v>168</v>
      </c>
      <c r="B3" s="88">
        <f>SUM('Future 95% Cost'!V4:V131)+0.05*'[3]Levy Proposition'!B3</f>
        <v>27346949808.722443</v>
      </c>
      <c r="C3" s="88">
        <f>SUM('Future 95% Cost'!W4:W131)+0.05*'[3]Levy Proposition'!C3</f>
        <v>48866181514.927803</v>
      </c>
      <c r="D3" s="88">
        <f>SUM('Future 95% Cost'!X4:X131)+0.05*'[3]Levy Proposition'!D3</f>
        <v>36371446439.829346</v>
      </c>
      <c r="E3" s="88">
        <f>SUM('Future 95% Cost'!Y4:Y131)+0.05*'[3]Levy Proposition'!E3</f>
        <v>13182155761.490671</v>
      </c>
      <c r="F3" s="88">
        <f>SUM('Future 95% Cost'!Z4:Z131)+0.05*'[3]Levy Proposition'!F3</f>
        <v>9072999466.0605583</v>
      </c>
      <c r="G3" s="88">
        <f>SUM('Future 95% Cost'!AA4:AA131)+0.05*'[3]Levy Proposition'!G3</f>
        <v>5082981458.8851252</v>
      </c>
    </row>
    <row r="4" spans="1:8" x14ac:dyDescent="0.35">
      <c r="A4" s="85" t="s">
        <v>175</v>
      </c>
      <c r="B4" s="88">
        <f>B3/B2</f>
        <v>11508.787132591993</v>
      </c>
      <c r="C4" s="88">
        <f t="shared" ref="C4:G4" si="0">C3/C2</f>
        <v>29894.374447842445</v>
      </c>
      <c r="D4" s="88">
        <f t="shared" si="0"/>
        <v>19494.422812139201</v>
      </c>
      <c r="E4" s="88">
        <f t="shared" si="0"/>
        <v>32665.64513141106</v>
      </c>
      <c r="F4" s="88">
        <f t="shared" si="0"/>
        <v>18129.754671935061</v>
      </c>
      <c r="G4" s="88">
        <f t="shared" si="0"/>
        <v>46187.08845713958</v>
      </c>
    </row>
    <row r="5" spans="1:8" x14ac:dyDescent="0.35">
      <c r="A5" s="85" t="s">
        <v>169</v>
      </c>
      <c r="B5" s="87">
        <f>(B3/B2)/((1-(1/(1+Assumptions!$D$49))^127)/Assumptions!$D$49)</f>
        <v>640.10191706336525</v>
      </c>
      <c r="C5" s="87">
        <f>(C3/C2)/((1-(1/(1+Assumptions!$D$49))^127)/Assumptions!$D$49)</f>
        <v>1662.681407955138</v>
      </c>
      <c r="D5" s="87">
        <f>(D3/D2)/((1-(1/(1+Assumptions!$D$49))^127)/Assumptions!$D$49)</f>
        <v>1084.2513003612858</v>
      </c>
      <c r="E5" s="87">
        <f>(E3/E2)/((1-(1/(1+Assumptions!$D$49))^127)/Assumptions!$D$49)</f>
        <v>1816.8154324024438</v>
      </c>
      <c r="F5" s="87">
        <f>(F3/F2)/((1-(1/(1+Assumptions!$D$49))^127)/Assumptions!$D$49)</f>
        <v>1008.3504532402015</v>
      </c>
      <c r="G5" s="87">
        <f>(G3/G2)/((1-(1/(1+Assumptions!$D$49))^127)/Assumptions!$D$49)</f>
        <v>2568.8583448785894</v>
      </c>
      <c r="H5" s="101"/>
    </row>
    <row r="6" spans="1:8" x14ac:dyDescent="0.35">
      <c r="A6" s="85" t="s">
        <v>28</v>
      </c>
      <c r="B6" s="89">
        <v>82459</v>
      </c>
      <c r="C6" s="89">
        <v>68123</v>
      </c>
      <c r="D6" s="89">
        <v>71916</v>
      </c>
      <c r="E6" s="89">
        <v>48615</v>
      </c>
      <c r="F6" s="89">
        <v>61518</v>
      </c>
      <c r="G6" s="89">
        <v>69340</v>
      </c>
    </row>
    <row r="7" spans="1:8" x14ac:dyDescent="0.35">
      <c r="A7" s="85" t="s">
        <v>170</v>
      </c>
      <c r="B7" s="90">
        <f>B5/B6</f>
        <v>7.7626689271439774E-3</v>
      </c>
      <c r="C7" s="90">
        <f t="shared" ref="C7:G7" si="1">C5/C6</f>
        <v>2.4407049131059084E-2</v>
      </c>
      <c r="D7" s="90">
        <f t="shared" si="1"/>
        <v>1.5076635246138352E-2</v>
      </c>
      <c r="E7" s="90">
        <f t="shared" si="1"/>
        <v>3.7371499175201973E-2</v>
      </c>
      <c r="F7" s="90">
        <f t="shared" si="1"/>
        <v>1.6391144920839453E-2</v>
      </c>
      <c r="G7" s="90">
        <f t="shared" si="1"/>
        <v>3.7047279274280205E-2</v>
      </c>
    </row>
    <row r="8" spans="1:8" x14ac:dyDescent="0.35">
      <c r="A8" s="85" t="s">
        <v>171</v>
      </c>
      <c r="B8" s="88">
        <f>4/52*B6</f>
        <v>6343</v>
      </c>
      <c r="C8" s="88">
        <f t="shared" ref="C8:G8" si="2">4/52*C6</f>
        <v>5240.2307692307695</v>
      </c>
      <c r="D8" s="88">
        <f t="shared" si="2"/>
        <v>5532</v>
      </c>
      <c r="E8" s="88">
        <f t="shared" si="2"/>
        <v>3739.6153846153848</v>
      </c>
      <c r="F8" s="88">
        <f t="shared" si="2"/>
        <v>4732.1538461538466</v>
      </c>
      <c r="G8" s="88">
        <f t="shared" si="2"/>
        <v>5333.8461538461543</v>
      </c>
    </row>
    <row r="9" spans="1:8" x14ac:dyDescent="0.35">
      <c r="A9" s="85" t="s">
        <v>172</v>
      </c>
      <c r="B9" s="87">
        <f>MAX(B5-B8,0)</f>
        <v>0</v>
      </c>
      <c r="C9" s="87">
        <f t="shared" ref="C9:G9" si="3">MAX(C5-C8,0)</f>
        <v>0</v>
      </c>
      <c r="D9" s="87">
        <f t="shared" si="3"/>
        <v>0</v>
      </c>
      <c r="E9" s="87">
        <f t="shared" si="3"/>
        <v>0</v>
      </c>
      <c r="F9" s="87">
        <f t="shared" si="3"/>
        <v>0</v>
      </c>
      <c r="G9" s="87">
        <f t="shared" si="3"/>
        <v>0</v>
      </c>
    </row>
    <row r="10" spans="1:8" x14ac:dyDescent="0.35">
      <c r="A10" s="85" t="s">
        <v>196</v>
      </c>
      <c r="B10" s="87">
        <f>B4-$B$4</f>
        <v>0</v>
      </c>
      <c r="C10" s="87">
        <f t="shared" ref="C10:G10" si="4">C4-$B$4</f>
        <v>18385.58731525045</v>
      </c>
      <c r="D10" s="87">
        <f t="shared" si="4"/>
        <v>7985.6356795472075</v>
      </c>
      <c r="E10" s="87">
        <f t="shared" si="4"/>
        <v>21156.857998819069</v>
      </c>
      <c r="F10" s="87">
        <f t="shared" si="4"/>
        <v>6620.967539343068</v>
      </c>
      <c r="G10" s="87">
        <f t="shared" si="4"/>
        <v>34678.301324547589</v>
      </c>
    </row>
    <row r="11" spans="1:8" x14ac:dyDescent="0.35">
      <c r="A11" s="85" t="s">
        <v>208</v>
      </c>
      <c r="B11" s="87">
        <f>MAX(0.15*B10,0)</f>
        <v>0</v>
      </c>
      <c r="C11" s="87">
        <f t="shared" ref="C11:G11" si="5">MAX(0.15*C10,0)</f>
        <v>2757.8380972875675</v>
      </c>
      <c r="D11" s="87">
        <f t="shared" si="5"/>
        <v>1197.845351932081</v>
      </c>
      <c r="E11" s="87">
        <f t="shared" si="5"/>
        <v>3173.5286998228603</v>
      </c>
      <c r="F11" s="87">
        <f t="shared" si="5"/>
        <v>993.14513090146011</v>
      </c>
      <c r="G11" s="87">
        <f t="shared" si="5"/>
        <v>5201.7451986821379</v>
      </c>
    </row>
    <row r="12" spans="1:8" x14ac:dyDescent="0.35">
      <c r="C12" s="101"/>
    </row>
    <row r="13" spans="1:8" x14ac:dyDescent="0.35">
      <c r="A13" s="122" t="s">
        <v>198</v>
      </c>
      <c r="B13" s="85" t="s">
        <v>1</v>
      </c>
      <c r="C13" s="85" t="s">
        <v>2</v>
      </c>
      <c r="D13" s="85" t="s">
        <v>3</v>
      </c>
      <c r="E13" s="85" t="s">
        <v>4</v>
      </c>
      <c r="F13" s="85" t="s">
        <v>5</v>
      </c>
      <c r="G13" s="85" t="s">
        <v>6</v>
      </c>
    </row>
    <row r="14" spans="1:8" x14ac:dyDescent="0.35">
      <c r="A14" s="85" t="s">
        <v>167</v>
      </c>
      <c r="B14" s="86">
        <v>2376180</v>
      </c>
      <c r="C14" s="86">
        <v>1634628</v>
      </c>
      <c r="D14" s="86">
        <v>1865736</v>
      </c>
      <c r="E14" s="86">
        <v>403548</v>
      </c>
      <c r="F14" s="86">
        <v>500448</v>
      </c>
      <c r="G14" s="86">
        <v>110052</v>
      </c>
    </row>
    <row r="15" spans="1:8" x14ac:dyDescent="0.35">
      <c r="A15" s="85" t="s">
        <v>168</v>
      </c>
      <c r="B15" s="88">
        <f>SUM('Incentive Relocation assumption'!AN:AN)</f>
        <v>0</v>
      </c>
      <c r="C15" s="88">
        <f>SUM('Incentive Relocation assumption'!AO:AO)</f>
        <v>687426544.66053152</v>
      </c>
      <c r="D15" s="88">
        <f>SUM('Incentive Relocation assumption'!AP:AP)</f>
        <v>340792117.61000574</v>
      </c>
      <c r="E15" s="88">
        <f>SUM('Incentive Relocation assumption'!AQ:AQ)</f>
        <v>195288301.03239739</v>
      </c>
      <c r="F15" s="88">
        <f>SUM('Incentive Relocation assumption'!AR:AR)</f>
        <v>75789714.899792925</v>
      </c>
      <c r="G15" s="88">
        <f>SUM('Incentive Relocation assumption'!AS:AS)</f>
        <v>87294244.799199119</v>
      </c>
    </row>
    <row r="16" spans="1:8" x14ac:dyDescent="0.35">
      <c r="A16" s="85" t="s">
        <v>175</v>
      </c>
      <c r="B16" s="88">
        <f>B15/B14</f>
        <v>0</v>
      </c>
      <c r="C16" s="88">
        <f t="shared" ref="C16:G16" si="6">C15/C14</f>
        <v>420.54005233027425</v>
      </c>
      <c r="D16" s="88">
        <f t="shared" si="6"/>
        <v>182.65827405914112</v>
      </c>
      <c r="E16" s="88">
        <f t="shared" si="6"/>
        <v>483.92830848473386</v>
      </c>
      <c r="F16" s="88">
        <f t="shared" si="6"/>
        <v>151.44373621193995</v>
      </c>
      <c r="G16" s="88">
        <f t="shared" si="6"/>
        <v>793.20907206774177</v>
      </c>
    </row>
    <row r="17" spans="1:7" x14ac:dyDescent="0.35">
      <c r="A17" s="85" t="s">
        <v>169</v>
      </c>
      <c r="B17" s="87">
        <f>(B15/B14)/((1-(1/(1+Assumptions!$D$49))^127)/Assumptions!$D$49)</f>
        <v>0</v>
      </c>
      <c r="C17" s="87">
        <f>(C15/C14)/((1-(1/(1+Assumptions!$D$49))^127)/Assumptions!$D$49)</f>
        <v>23.389822975890791</v>
      </c>
      <c r="D17" s="87">
        <f>(D15/D14)/((1-(1/(1+Assumptions!$D$49))^127)/Assumptions!$D$49)</f>
        <v>10.159186197964654</v>
      </c>
      <c r="E17" s="87">
        <f>(E15/E14)/((1-(1/(1+Assumptions!$D$49))^127)/Assumptions!$D$49)</f>
        <v>26.915385123866244</v>
      </c>
      <c r="F17" s="87">
        <f>(F15/F14)/((1-(1/(1+Assumptions!$D$49))^127)/Assumptions!$D$49)</f>
        <v>8.4230792315183596</v>
      </c>
      <c r="G17" s="87">
        <f>(G15/G14)/((1-(1/(1+Assumptions!$D$49))^127)/Assumptions!$D$49)</f>
        <v>44.11712909562376</v>
      </c>
    </row>
    <row r="18" spans="1:7" x14ac:dyDescent="0.35">
      <c r="A18" s="85" t="s">
        <v>28</v>
      </c>
      <c r="B18" s="89">
        <v>82459</v>
      </c>
      <c r="C18" s="89">
        <v>68123</v>
      </c>
      <c r="D18" s="89">
        <v>71916</v>
      </c>
      <c r="E18" s="89">
        <v>48615</v>
      </c>
      <c r="F18" s="89">
        <v>61518</v>
      </c>
      <c r="G18" s="89">
        <v>69340</v>
      </c>
    </row>
    <row r="19" spans="1:7" x14ac:dyDescent="0.35">
      <c r="A19" s="85" t="s">
        <v>170</v>
      </c>
      <c r="B19" s="90">
        <f>B17/B18</f>
        <v>0</v>
      </c>
      <c r="C19" s="90">
        <f t="shared" ref="C19:G19" si="7">C17/C18</f>
        <v>3.4334693093214909E-4</v>
      </c>
      <c r="D19" s="90">
        <f t="shared" si="7"/>
        <v>1.4126461702492705E-4</v>
      </c>
      <c r="E19" s="90">
        <f t="shared" si="7"/>
        <v>5.5364363105762102E-4</v>
      </c>
      <c r="F19" s="90">
        <f t="shared" si="7"/>
        <v>1.3692056359957021E-4</v>
      </c>
      <c r="G19" s="90">
        <f t="shared" si="7"/>
        <v>6.3624356930521721E-4</v>
      </c>
    </row>
    <row r="20" spans="1:7" x14ac:dyDescent="0.35">
      <c r="A20" s="85" t="s">
        <v>171</v>
      </c>
      <c r="B20" s="88">
        <f>4/52*B18</f>
        <v>6343</v>
      </c>
      <c r="C20" s="88">
        <f t="shared" ref="C20:G20" si="8">4/52*C18</f>
        <v>5240.2307692307695</v>
      </c>
      <c r="D20" s="88">
        <f t="shared" si="8"/>
        <v>5532</v>
      </c>
      <c r="E20" s="88">
        <f t="shared" si="8"/>
        <v>3739.6153846153848</v>
      </c>
      <c r="F20" s="88">
        <f t="shared" si="8"/>
        <v>4732.1538461538466</v>
      </c>
      <c r="G20" s="88">
        <f t="shared" si="8"/>
        <v>5333.8461538461543</v>
      </c>
    </row>
    <row r="21" spans="1:7" x14ac:dyDescent="0.35">
      <c r="A21" s="85" t="s">
        <v>172</v>
      </c>
      <c r="B21" s="87">
        <f>MAX(B17-B20,0)</f>
        <v>0</v>
      </c>
      <c r="C21" s="87">
        <f t="shared" ref="C21:G21" si="9">MAX(C17-C20,0)</f>
        <v>0</v>
      </c>
      <c r="D21" s="87">
        <f t="shared" si="9"/>
        <v>0</v>
      </c>
      <c r="E21" s="87">
        <f t="shared" si="9"/>
        <v>0</v>
      </c>
      <c r="F21" s="87">
        <f t="shared" si="9"/>
        <v>0</v>
      </c>
      <c r="G21" s="87">
        <f t="shared" si="9"/>
        <v>0</v>
      </c>
    </row>
    <row r="22" spans="1:7" x14ac:dyDescent="0.35">
      <c r="A22" s="85" t="s">
        <v>196</v>
      </c>
      <c r="B22" s="87">
        <f>B16-$B$4</f>
        <v>-11508.787132591993</v>
      </c>
      <c r="C22" s="87">
        <f t="shared" ref="C22:G22" si="10">C16-$B$4</f>
        <v>-11088.247080261719</v>
      </c>
      <c r="D22" s="87">
        <f t="shared" si="10"/>
        <v>-11326.128858532853</v>
      </c>
      <c r="E22" s="87">
        <f t="shared" si="10"/>
        <v>-11024.858824107259</v>
      </c>
      <c r="F22" s="87">
        <f t="shared" si="10"/>
        <v>-11357.343396380053</v>
      </c>
      <c r="G22" s="87">
        <f t="shared" si="10"/>
        <v>-10715.578060524251</v>
      </c>
    </row>
    <row r="23" spans="1:7" x14ac:dyDescent="0.35">
      <c r="A23" s="85" t="s">
        <v>176</v>
      </c>
      <c r="B23" s="87">
        <f>MAX(0.75*B22,0)</f>
        <v>0</v>
      </c>
      <c r="C23" s="87">
        <f t="shared" ref="C23:G23" si="11">MAX(0.75*C22,0)</f>
        <v>0</v>
      </c>
      <c r="D23" s="87">
        <f t="shared" si="11"/>
        <v>0</v>
      </c>
      <c r="E23" s="87">
        <f t="shared" si="11"/>
        <v>0</v>
      </c>
      <c r="F23" s="87">
        <f t="shared" si="11"/>
        <v>0</v>
      </c>
      <c r="G23" s="87">
        <f t="shared" si="11"/>
        <v>0</v>
      </c>
    </row>
    <row r="26" spans="1:7" x14ac:dyDescent="0.35">
      <c r="A26" t="s">
        <v>207</v>
      </c>
      <c r="B26" s="93">
        <f>SUM(B3:G3)</f>
        <v>139922714449.91595</v>
      </c>
    </row>
    <row r="27" spans="1:7" x14ac:dyDescent="0.35">
      <c r="A27" t="s">
        <v>200</v>
      </c>
      <c r="B27" s="92">
        <f>[1]Summary!$F$2</f>
        <v>129693892200</v>
      </c>
      <c r="C27" s="92"/>
      <c r="D27" s="93"/>
    </row>
    <row r="28" spans="1:7" x14ac:dyDescent="0.35">
      <c r="A28" t="s">
        <v>201</v>
      </c>
      <c r="B28" s="93">
        <f>IF(B26-B27&lt;0,B26,B26-B27)</f>
        <v>10228822249.915955</v>
      </c>
    </row>
    <row r="30" spans="1:7" x14ac:dyDescent="0.35">
      <c r="A30" s="85"/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</row>
    <row r="31" spans="1:7" x14ac:dyDescent="0.35">
      <c r="A31" s="85" t="s">
        <v>202</v>
      </c>
      <c r="B31" s="123">
        <f t="shared" ref="B31:G31" si="12">B3/$B$26</f>
        <v>0.19544324819764006</v>
      </c>
      <c r="C31" s="123">
        <f t="shared" si="12"/>
        <v>0.34923694631738295</v>
      </c>
      <c r="D31" s="123">
        <f t="shared" si="12"/>
        <v>0.25993954293138138</v>
      </c>
      <c r="E31" s="123">
        <f t="shared" si="12"/>
        <v>9.4210263239347766E-2</v>
      </c>
      <c r="F31" s="123">
        <f t="shared" si="12"/>
        <v>6.4842934913960343E-2</v>
      </c>
      <c r="G31" s="123">
        <f t="shared" si="12"/>
        <v>3.6327064400287427E-2</v>
      </c>
    </row>
    <row r="32" spans="1:7" x14ac:dyDescent="0.35">
      <c r="A32" s="85" t="s">
        <v>203</v>
      </c>
      <c r="B32" s="124">
        <f>$B$28*B31</f>
        <v>1999154245.759867</v>
      </c>
      <c r="C32" s="124">
        <f t="shared" ref="C32:G32" si="13">$B$28*C31</f>
        <v>3572282646.9839506</v>
      </c>
      <c r="D32" s="124">
        <f t="shared" si="13"/>
        <v>2658875380.3694973</v>
      </c>
      <c r="E32" s="124">
        <f t="shared" si="13"/>
        <v>963660036.79307961</v>
      </c>
      <c r="F32" s="124">
        <f t="shared" si="13"/>
        <v>663266855.39776969</v>
      </c>
      <c r="G32" s="124">
        <f t="shared" si="13"/>
        <v>371583084.61178982</v>
      </c>
    </row>
    <row r="33" spans="1:7" x14ac:dyDescent="0.35">
      <c r="A33" s="85" t="s">
        <v>204</v>
      </c>
      <c r="B33" s="125">
        <f>B32/B2/((1-(1/(1+AVERAGE('Inflation-Interest'!$E$9:$E$68)))^127)/AVERAGE('Inflation-Interest'!$E$9:$E$68))</f>
        <v>46.750627838489507</v>
      </c>
      <c r="C33" s="125">
        <f>C32/C2/((1-(1/(1+AVERAGE('Inflation-Interest'!$E$9:$E$68)))^127)/AVERAGE('Inflation-Interest'!$E$9:$E$68))</f>
        <v>121.43597393661857</v>
      </c>
      <c r="D33" s="125">
        <f>D32/D2/((1-(1/(1+AVERAGE('Inflation-Interest'!$E$9:$E$68)))^127)/AVERAGE('Inflation-Interest'!$E$9:$E$68))</f>
        <v>79.189622270059388</v>
      </c>
      <c r="E33" s="125">
        <f>E32/E2/((1-(1/(1+AVERAGE('Inflation-Interest'!$E$9:$E$68)))^127)/AVERAGE('Inflation-Interest'!$E$9:$E$68))</f>
        <v>132.69334127468781</v>
      </c>
      <c r="F33" s="125">
        <f>F32/F2/((1-(1/(1+AVERAGE('Inflation-Interest'!$E$9:$E$68)))^127)/AVERAGE('Inflation-Interest'!$E$9:$E$68))</f>
        <v>73.646110898209159</v>
      </c>
      <c r="G33" s="125">
        <f>G32/G2/((1-(1/(1+AVERAGE('Inflation-Interest'!$E$9:$E$68)))^127)/AVERAGE('Inflation-Interest'!$E$9:$E$68))</f>
        <v>187.61971687600567</v>
      </c>
    </row>
    <row r="34" spans="1:7" x14ac:dyDescent="0.35">
      <c r="A34" s="85" t="s">
        <v>205</v>
      </c>
      <c r="B34" s="87">
        <f>B17</f>
        <v>0</v>
      </c>
      <c r="C34" s="87">
        <f t="shared" ref="C34:G34" si="14">C17</f>
        <v>23.389822975890791</v>
      </c>
      <c r="D34" s="87">
        <f t="shared" si="14"/>
        <v>10.159186197964654</v>
      </c>
      <c r="E34" s="87">
        <f t="shared" si="14"/>
        <v>26.915385123866244</v>
      </c>
      <c r="F34" s="87">
        <f t="shared" si="14"/>
        <v>8.4230792315183596</v>
      </c>
      <c r="G34" s="87">
        <f t="shared" si="14"/>
        <v>44.11712909562376</v>
      </c>
    </row>
    <row r="35" spans="1:7" x14ac:dyDescent="0.35">
      <c r="A35" s="85" t="s">
        <v>206</v>
      </c>
      <c r="B35" s="87">
        <f>B33+B34</f>
        <v>46.750627838489507</v>
      </c>
      <c r="C35" s="87">
        <f t="shared" ref="C35:G35" si="15">C33+C34</f>
        <v>144.82579691250936</v>
      </c>
      <c r="D35" s="87">
        <f t="shared" si="15"/>
        <v>89.348808468024046</v>
      </c>
      <c r="E35" s="87">
        <f t="shared" si="15"/>
        <v>159.60872639855404</v>
      </c>
      <c r="F35" s="87">
        <f t="shared" si="15"/>
        <v>82.069190129727517</v>
      </c>
      <c r="G35" s="87">
        <f t="shared" si="15"/>
        <v>231.73684597162944</v>
      </c>
    </row>
    <row r="40" spans="1:7" x14ac:dyDescent="0.35">
      <c r="B40" s="95"/>
      <c r="C40" s="95"/>
      <c r="D40" s="95"/>
      <c r="E40" s="95"/>
      <c r="F40" s="95"/>
      <c r="G40" s="95"/>
    </row>
    <row r="41" spans="1:7" x14ac:dyDescent="0.35">
      <c r="C41" s="101"/>
      <c r="D41" s="101"/>
      <c r="E41" s="101"/>
      <c r="F41" s="101"/>
      <c r="G41" s="101"/>
    </row>
    <row r="42" spans="1:7" x14ac:dyDescent="0.35">
      <c r="B42" s="92"/>
      <c r="C42" s="92"/>
      <c r="D42" s="93"/>
      <c r="F42" s="101"/>
      <c r="G42" s="101"/>
    </row>
    <row r="43" spans="1:7" x14ac:dyDescent="0.35">
      <c r="B43" s="92"/>
      <c r="C43" s="92"/>
      <c r="D43" s="93"/>
    </row>
    <row r="46" spans="1:7" x14ac:dyDescent="0.35">
      <c r="B46" s="94"/>
      <c r="C46" s="94"/>
      <c r="D46" s="94"/>
      <c r="E46" s="94"/>
      <c r="F46" s="94"/>
      <c r="G46" s="94"/>
    </row>
    <row r="47" spans="1:7" x14ac:dyDescent="0.35">
      <c r="B47" s="25"/>
      <c r="C47" s="25"/>
      <c r="D47" s="25"/>
      <c r="E47" s="25"/>
      <c r="F47" s="25"/>
      <c r="G47" s="25"/>
    </row>
    <row r="48" spans="1:7" x14ac:dyDescent="0.35">
      <c r="B48" s="95"/>
      <c r="C48" s="95"/>
      <c r="D48" s="95"/>
      <c r="E48" s="95"/>
      <c r="F48" s="95"/>
      <c r="G48" s="95"/>
    </row>
  </sheetData>
  <phoneticPr fontId="17" type="noConversion"/>
  <conditionalFormatting sqref="B2:G2">
    <cfRule type="expression" dxfId="3" priority="3">
      <formula>MOD(ROW(),3)=2</formula>
    </cfRule>
  </conditionalFormatting>
  <conditionalFormatting sqref="B14:G14">
    <cfRule type="expression" dxfId="2" priority="2">
      <formula>MOD(ROW(),3)=2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Data&gt;&gt;&gt;</vt:lpstr>
      <vt:lpstr>Demographic-Economic</vt:lpstr>
      <vt:lpstr>Inflation-Interest</vt:lpstr>
      <vt:lpstr>Workings&gt;&gt;&gt;</vt:lpstr>
      <vt:lpstr>Assumptions</vt:lpstr>
      <vt:lpstr>Total Cost</vt:lpstr>
      <vt:lpstr>Total Property Damage 95%</vt:lpstr>
      <vt:lpstr>Future 95% Cost</vt:lpstr>
      <vt:lpstr>Levy Proposition</vt:lpstr>
      <vt:lpstr>Property Value</vt:lpstr>
      <vt:lpstr>Average Property Value</vt:lpstr>
      <vt:lpstr>Incentive Relocation assumption</vt:lpstr>
      <vt:lpstr>Levy Economic Comp</vt:lpstr>
      <vt:lpstr>Economic Cost Impact</vt:lpstr>
      <vt:lpstr>Scenario Frequencies</vt:lpstr>
      <vt:lpstr>Scenario Frequencies 95</vt:lpstr>
      <vt:lpstr>Other Graphs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Mohideen, Amaan</cp:lastModifiedBy>
  <dcterms:created xsi:type="dcterms:W3CDTF">2023-03-18T00:26:29Z</dcterms:created>
  <dcterms:modified xsi:type="dcterms:W3CDTF">2023-03-26T05:21:31Z</dcterms:modified>
</cp:coreProperties>
</file>